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7DC0E0-AF2D-4045-AA88-141E1E8C59C3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Tab données" sheetId="1" r:id="rId1"/>
    <sheet name="Feuil1" sheetId="2" r:id="rId2"/>
  </sheets>
  <externalReferences>
    <externalReference r:id="rId3"/>
  </externalReferences>
  <definedNames>
    <definedName name="Tab_Labov2">Tab_labo[[#All],[l+a+b]:[Teinte v2]]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2" l="1"/>
  <c r="D2" i="2" s="1"/>
  <c r="D7" i="2" s="1"/>
  <c r="A11" i="2"/>
  <c r="D11" i="2"/>
  <c r="A10" i="2"/>
  <c r="A9" i="2"/>
  <c r="A8" i="2"/>
  <c r="A7" i="2"/>
  <c r="A6" i="2"/>
  <c r="A5" i="2"/>
  <c r="A4" i="2"/>
  <c r="AN693" i="1"/>
  <c r="AM693" i="1"/>
  <c r="AL693" i="1"/>
  <c r="AI693" i="1"/>
  <c r="AH693" i="1"/>
  <c r="AG693" i="1"/>
  <c r="AF693" i="1"/>
  <c r="AE693" i="1"/>
  <c r="AC693" i="1"/>
  <c r="AA693" i="1"/>
  <c r="Y693" i="1"/>
  <c r="W693" i="1"/>
  <c r="U693" i="1"/>
  <c r="S693" i="1"/>
  <c r="Q693" i="1"/>
  <c r="O693" i="1"/>
  <c r="M693" i="1"/>
  <c r="K693" i="1"/>
  <c r="AN692" i="1"/>
  <c r="AM692" i="1"/>
  <c r="AL692" i="1"/>
  <c r="AI692" i="1"/>
  <c r="AH692" i="1"/>
  <c r="AG692" i="1"/>
  <c r="AF692" i="1"/>
  <c r="AE692" i="1"/>
  <c r="AC692" i="1"/>
  <c r="AA692" i="1"/>
  <c r="Y692" i="1"/>
  <c r="W692" i="1"/>
  <c r="U692" i="1"/>
  <c r="S692" i="1"/>
  <c r="Q692" i="1"/>
  <c r="O692" i="1"/>
  <c r="M692" i="1"/>
  <c r="K692" i="1"/>
  <c r="AN691" i="1"/>
  <c r="AM691" i="1"/>
  <c r="AL691" i="1"/>
  <c r="AI691" i="1"/>
  <c r="AH691" i="1"/>
  <c r="AG691" i="1"/>
  <c r="AF691" i="1"/>
  <c r="AE691" i="1"/>
  <c r="AC691" i="1"/>
  <c r="AA691" i="1"/>
  <c r="Y691" i="1"/>
  <c r="W691" i="1"/>
  <c r="U691" i="1"/>
  <c r="S691" i="1"/>
  <c r="Q691" i="1"/>
  <c r="O691" i="1"/>
  <c r="M691" i="1"/>
  <c r="K691" i="1"/>
  <c r="AN690" i="1"/>
  <c r="AM690" i="1"/>
  <c r="AL690" i="1"/>
  <c r="AI690" i="1"/>
  <c r="AH690" i="1"/>
  <c r="AG690" i="1"/>
  <c r="AF690" i="1"/>
  <c r="AE690" i="1"/>
  <c r="AC690" i="1"/>
  <c r="AA690" i="1"/>
  <c r="Y690" i="1"/>
  <c r="W690" i="1"/>
  <c r="U690" i="1"/>
  <c r="S690" i="1"/>
  <c r="Q690" i="1"/>
  <c r="O690" i="1"/>
  <c r="M690" i="1"/>
  <c r="K690" i="1"/>
  <c r="AN689" i="1"/>
  <c r="AM689" i="1"/>
  <c r="AL689" i="1"/>
  <c r="AI689" i="1"/>
  <c r="AH689" i="1"/>
  <c r="AG689" i="1"/>
  <c r="AF689" i="1"/>
  <c r="AE689" i="1"/>
  <c r="AC689" i="1"/>
  <c r="AA689" i="1"/>
  <c r="Y689" i="1"/>
  <c r="W689" i="1"/>
  <c r="U689" i="1"/>
  <c r="S689" i="1"/>
  <c r="Q689" i="1"/>
  <c r="O689" i="1"/>
  <c r="M689" i="1"/>
  <c r="K689" i="1"/>
  <c r="AN688" i="1"/>
  <c r="AM688" i="1"/>
  <c r="AL688" i="1"/>
  <c r="AI688" i="1"/>
  <c r="AH688" i="1"/>
  <c r="AG688" i="1"/>
  <c r="AF688" i="1"/>
  <c r="AE688" i="1"/>
  <c r="AC688" i="1"/>
  <c r="AA688" i="1"/>
  <c r="Y688" i="1"/>
  <c r="W688" i="1"/>
  <c r="U688" i="1"/>
  <c r="S688" i="1"/>
  <c r="Q688" i="1"/>
  <c r="O688" i="1"/>
  <c r="M688" i="1"/>
  <c r="K688" i="1"/>
  <c r="AN687" i="1"/>
  <c r="AM687" i="1"/>
  <c r="AL687" i="1"/>
  <c r="AI687" i="1"/>
  <c r="AH687" i="1"/>
  <c r="AG687" i="1"/>
  <c r="AF687" i="1"/>
  <c r="AE687" i="1"/>
  <c r="AC687" i="1"/>
  <c r="AA687" i="1"/>
  <c r="Y687" i="1"/>
  <c r="W687" i="1"/>
  <c r="U687" i="1"/>
  <c r="S687" i="1"/>
  <c r="Q687" i="1"/>
  <c r="O687" i="1"/>
  <c r="M687" i="1"/>
  <c r="K687" i="1"/>
  <c r="AN686" i="1"/>
  <c r="AM686" i="1"/>
  <c r="AL686" i="1"/>
  <c r="AI686" i="1"/>
  <c r="AH686" i="1"/>
  <c r="AG686" i="1"/>
  <c r="AF686" i="1"/>
  <c r="AE686" i="1"/>
  <c r="AC686" i="1"/>
  <c r="AA686" i="1"/>
  <c r="Y686" i="1"/>
  <c r="W686" i="1"/>
  <c r="U686" i="1"/>
  <c r="S686" i="1"/>
  <c r="Q686" i="1"/>
  <c r="O686" i="1"/>
  <c r="M686" i="1"/>
  <c r="K686" i="1"/>
  <c r="AN685" i="1"/>
  <c r="AM685" i="1"/>
  <c r="AL685" i="1"/>
  <c r="AI685" i="1"/>
  <c r="AH685" i="1"/>
  <c r="AG685" i="1"/>
  <c r="AF685" i="1"/>
  <c r="AE685" i="1"/>
  <c r="AC685" i="1"/>
  <c r="AA685" i="1"/>
  <c r="Y685" i="1"/>
  <c r="W685" i="1"/>
  <c r="U685" i="1"/>
  <c r="S685" i="1"/>
  <c r="Q685" i="1"/>
  <c r="O685" i="1"/>
  <c r="M685" i="1"/>
  <c r="K685" i="1"/>
  <c r="AN684" i="1"/>
  <c r="AM684" i="1"/>
  <c r="AL684" i="1"/>
  <c r="AI684" i="1"/>
  <c r="AH684" i="1"/>
  <c r="AG684" i="1"/>
  <c r="AF684" i="1"/>
  <c r="AE684" i="1"/>
  <c r="AC684" i="1"/>
  <c r="AA684" i="1"/>
  <c r="Y684" i="1"/>
  <c r="W684" i="1"/>
  <c r="U684" i="1"/>
  <c r="S684" i="1"/>
  <c r="Q684" i="1"/>
  <c r="O684" i="1"/>
  <c r="M684" i="1"/>
  <c r="K684" i="1"/>
  <c r="AN683" i="1"/>
  <c r="AM683" i="1"/>
  <c r="AL683" i="1"/>
  <c r="AI683" i="1"/>
  <c r="AH683" i="1"/>
  <c r="AG683" i="1"/>
  <c r="AF683" i="1"/>
  <c r="AE683" i="1"/>
  <c r="AC683" i="1"/>
  <c r="AA683" i="1"/>
  <c r="Y683" i="1"/>
  <c r="W683" i="1"/>
  <c r="U683" i="1"/>
  <c r="S683" i="1"/>
  <c r="Q683" i="1"/>
  <c r="O683" i="1"/>
  <c r="M683" i="1"/>
  <c r="K683" i="1"/>
  <c r="AN682" i="1"/>
  <c r="AM682" i="1"/>
  <c r="AL682" i="1"/>
  <c r="AI682" i="1"/>
  <c r="AH682" i="1"/>
  <c r="AG682" i="1"/>
  <c r="AF682" i="1"/>
  <c r="AE682" i="1"/>
  <c r="AC682" i="1"/>
  <c r="AA682" i="1"/>
  <c r="Y682" i="1"/>
  <c r="W682" i="1"/>
  <c r="U682" i="1"/>
  <c r="S682" i="1"/>
  <c r="Q682" i="1"/>
  <c r="O682" i="1"/>
  <c r="M682" i="1"/>
  <c r="K682" i="1"/>
  <c r="AN681" i="1"/>
  <c r="AM681" i="1"/>
  <c r="AL681" i="1"/>
  <c r="AI681" i="1"/>
  <c r="AH681" i="1"/>
  <c r="AG681" i="1"/>
  <c r="AF681" i="1"/>
  <c r="AE681" i="1"/>
  <c r="AC681" i="1"/>
  <c r="AA681" i="1"/>
  <c r="Y681" i="1"/>
  <c r="W681" i="1"/>
  <c r="U681" i="1"/>
  <c r="S681" i="1"/>
  <c r="Q681" i="1"/>
  <c r="O681" i="1"/>
  <c r="M681" i="1"/>
  <c r="K681" i="1"/>
  <c r="AN680" i="1"/>
  <c r="AM680" i="1"/>
  <c r="AL680" i="1"/>
  <c r="AI680" i="1"/>
  <c r="AH680" i="1"/>
  <c r="AG680" i="1"/>
  <c r="AF680" i="1"/>
  <c r="AE680" i="1"/>
  <c r="AC680" i="1"/>
  <c r="AA680" i="1"/>
  <c r="Y680" i="1"/>
  <c r="W680" i="1"/>
  <c r="U680" i="1"/>
  <c r="S680" i="1"/>
  <c r="Q680" i="1"/>
  <c r="O680" i="1"/>
  <c r="M680" i="1"/>
  <c r="K680" i="1"/>
  <c r="AN679" i="1"/>
  <c r="AM679" i="1"/>
  <c r="AL679" i="1"/>
  <c r="AI679" i="1"/>
  <c r="AH679" i="1"/>
  <c r="AG679" i="1"/>
  <c r="AF679" i="1"/>
  <c r="AE679" i="1"/>
  <c r="AC679" i="1"/>
  <c r="AA679" i="1"/>
  <c r="Y679" i="1"/>
  <c r="W679" i="1"/>
  <c r="U679" i="1"/>
  <c r="S679" i="1"/>
  <c r="Q679" i="1"/>
  <c r="O679" i="1"/>
  <c r="M679" i="1"/>
  <c r="K679" i="1"/>
  <c r="AN678" i="1"/>
  <c r="AM678" i="1"/>
  <c r="AL678" i="1"/>
  <c r="AI678" i="1"/>
  <c r="AH678" i="1"/>
  <c r="AG678" i="1"/>
  <c r="AF678" i="1"/>
  <c r="AE678" i="1"/>
  <c r="AC678" i="1"/>
  <c r="AA678" i="1"/>
  <c r="Y678" i="1"/>
  <c r="W678" i="1"/>
  <c r="U678" i="1"/>
  <c r="S678" i="1"/>
  <c r="Q678" i="1"/>
  <c r="O678" i="1"/>
  <c r="M678" i="1"/>
  <c r="K678" i="1"/>
  <c r="AN677" i="1"/>
  <c r="AM677" i="1"/>
  <c r="AL677" i="1"/>
  <c r="AI677" i="1"/>
  <c r="AH677" i="1"/>
  <c r="AG677" i="1"/>
  <c r="AF677" i="1"/>
  <c r="AE677" i="1"/>
  <c r="AC677" i="1"/>
  <c r="AA677" i="1"/>
  <c r="Y677" i="1"/>
  <c r="W677" i="1"/>
  <c r="U677" i="1"/>
  <c r="S677" i="1"/>
  <c r="Q677" i="1"/>
  <c r="O677" i="1"/>
  <c r="M677" i="1"/>
  <c r="K677" i="1"/>
  <c r="AN676" i="1"/>
  <c r="AM676" i="1"/>
  <c r="AL676" i="1"/>
  <c r="AI676" i="1"/>
  <c r="AH676" i="1"/>
  <c r="AG676" i="1"/>
  <c r="AF676" i="1"/>
  <c r="AE676" i="1"/>
  <c r="AC676" i="1"/>
  <c r="AA676" i="1"/>
  <c r="Y676" i="1"/>
  <c r="W676" i="1"/>
  <c r="U676" i="1"/>
  <c r="S676" i="1"/>
  <c r="Q676" i="1"/>
  <c r="O676" i="1"/>
  <c r="M676" i="1"/>
  <c r="K676" i="1"/>
  <c r="AN675" i="1"/>
  <c r="AM675" i="1"/>
  <c r="AL675" i="1"/>
  <c r="AI675" i="1"/>
  <c r="AH675" i="1"/>
  <c r="AG675" i="1"/>
  <c r="AF675" i="1"/>
  <c r="AE675" i="1"/>
  <c r="AC675" i="1"/>
  <c r="AA675" i="1"/>
  <c r="Y675" i="1"/>
  <c r="W675" i="1"/>
  <c r="U675" i="1"/>
  <c r="S675" i="1"/>
  <c r="Q675" i="1"/>
  <c r="O675" i="1"/>
  <c r="M675" i="1"/>
  <c r="K675" i="1"/>
  <c r="AN674" i="1"/>
  <c r="AM674" i="1"/>
  <c r="AL674" i="1"/>
  <c r="AI674" i="1"/>
  <c r="AH674" i="1"/>
  <c r="AG674" i="1"/>
  <c r="AF674" i="1"/>
  <c r="AE674" i="1"/>
  <c r="AC674" i="1"/>
  <c r="AA674" i="1"/>
  <c r="Y674" i="1"/>
  <c r="W674" i="1"/>
  <c r="U674" i="1"/>
  <c r="S674" i="1"/>
  <c r="Q674" i="1"/>
  <c r="O674" i="1"/>
  <c r="M674" i="1"/>
  <c r="K674" i="1"/>
  <c r="AN673" i="1"/>
  <c r="AM673" i="1"/>
  <c r="AL673" i="1"/>
  <c r="AI673" i="1"/>
  <c r="AH673" i="1"/>
  <c r="AG673" i="1"/>
  <c r="AF673" i="1"/>
  <c r="AE673" i="1"/>
  <c r="AC673" i="1"/>
  <c r="AA673" i="1"/>
  <c r="Y673" i="1"/>
  <c r="W673" i="1"/>
  <c r="U673" i="1"/>
  <c r="S673" i="1"/>
  <c r="Q673" i="1"/>
  <c r="O673" i="1"/>
  <c r="M673" i="1"/>
  <c r="K673" i="1"/>
  <c r="AN672" i="1"/>
  <c r="AM672" i="1"/>
  <c r="AL672" i="1"/>
  <c r="AI672" i="1"/>
  <c r="AH672" i="1"/>
  <c r="AG672" i="1"/>
  <c r="AF672" i="1"/>
  <c r="AE672" i="1"/>
  <c r="AC672" i="1"/>
  <c r="AA672" i="1"/>
  <c r="Y672" i="1"/>
  <c r="W672" i="1"/>
  <c r="U672" i="1"/>
  <c r="S672" i="1"/>
  <c r="Q672" i="1"/>
  <c r="O672" i="1"/>
  <c r="M672" i="1"/>
  <c r="K672" i="1"/>
  <c r="AN671" i="1"/>
  <c r="AM671" i="1"/>
  <c r="AL671" i="1"/>
  <c r="AI671" i="1"/>
  <c r="AH671" i="1"/>
  <c r="AG671" i="1"/>
  <c r="AF671" i="1"/>
  <c r="AE671" i="1"/>
  <c r="AC671" i="1"/>
  <c r="AA671" i="1"/>
  <c r="Y671" i="1"/>
  <c r="W671" i="1"/>
  <c r="U671" i="1"/>
  <c r="S671" i="1"/>
  <c r="Q671" i="1"/>
  <c r="O671" i="1"/>
  <c r="M671" i="1"/>
  <c r="K671" i="1"/>
  <c r="AN670" i="1"/>
  <c r="AM670" i="1"/>
  <c r="AL670" i="1"/>
  <c r="AI670" i="1"/>
  <c r="AH670" i="1"/>
  <c r="AG670" i="1"/>
  <c r="AF670" i="1"/>
  <c r="AE670" i="1"/>
  <c r="AC670" i="1"/>
  <c r="AA670" i="1"/>
  <c r="Y670" i="1"/>
  <c r="W670" i="1"/>
  <c r="U670" i="1"/>
  <c r="S670" i="1"/>
  <c r="Q670" i="1"/>
  <c r="O670" i="1"/>
  <c r="M670" i="1"/>
  <c r="K670" i="1"/>
  <c r="AN669" i="1"/>
  <c r="AM669" i="1"/>
  <c r="AL669" i="1"/>
  <c r="AI669" i="1"/>
  <c r="AH669" i="1"/>
  <c r="AG669" i="1"/>
  <c r="AF669" i="1"/>
  <c r="AE669" i="1"/>
  <c r="AC669" i="1"/>
  <c r="AA669" i="1"/>
  <c r="Y669" i="1"/>
  <c r="W669" i="1"/>
  <c r="U669" i="1"/>
  <c r="S669" i="1"/>
  <c r="Q669" i="1"/>
  <c r="O669" i="1"/>
  <c r="M669" i="1"/>
  <c r="K669" i="1"/>
  <c r="AN668" i="1"/>
  <c r="AM668" i="1"/>
  <c r="AL668" i="1"/>
  <c r="AI668" i="1"/>
  <c r="AH668" i="1"/>
  <c r="AG668" i="1"/>
  <c r="AF668" i="1"/>
  <c r="AE668" i="1"/>
  <c r="AC668" i="1"/>
  <c r="AA668" i="1"/>
  <c r="Y668" i="1"/>
  <c r="W668" i="1"/>
  <c r="U668" i="1"/>
  <c r="S668" i="1"/>
  <c r="Q668" i="1"/>
  <c r="O668" i="1"/>
  <c r="M668" i="1"/>
  <c r="K668" i="1"/>
  <c r="AN667" i="1"/>
  <c r="AM667" i="1"/>
  <c r="AL667" i="1"/>
  <c r="AI667" i="1"/>
  <c r="AH667" i="1"/>
  <c r="AG667" i="1"/>
  <c r="AF667" i="1"/>
  <c r="AE667" i="1"/>
  <c r="AC667" i="1"/>
  <c r="AA667" i="1"/>
  <c r="Y667" i="1"/>
  <c r="W667" i="1"/>
  <c r="U667" i="1"/>
  <c r="S667" i="1"/>
  <c r="Q667" i="1"/>
  <c r="O667" i="1"/>
  <c r="M667" i="1"/>
  <c r="K667" i="1"/>
  <c r="AN666" i="1"/>
  <c r="AM666" i="1"/>
  <c r="AL666" i="1"/>
  <c r="AI666" i="1"/>
  <c r="AH666" i="1"/>
  <c r="AG666" i="1"/>
  <c r="AF666" i="1"/>
  <c r="AE666" i="1"/>
  <c r="AC666" i="1"/>
  <c r="AA666" i="1"/>
  <c r="Y666" i="1"/>
  <c r="W666" i="1"/>
  <c r="U666" i="1"/>
  <c r="S666" i="1"/>
  <c r="Q666" i="1"/>
  <c r="O666" i="1"/>
  <c r="M666" i="1"/>
  <c r="K666" i="1"/>
  <c r="AN665" i="1"/>
  <c r="AM665" i="1"/>
  <c r="AL665" i="1"/>
  <c r="AI665" i="1"/>
  <c r="AH665" i="1"/>
  <c r="AG665" i="1"/>
  <c r="AF665" i="1"/>
  <c r="AE665" i="1"/>
  <c r="AC665" i="1"/>
  <c r="AA665" i="1"/>
  <c r="Y665" i="1"/>
  <c r="W665" i="1"/>
  <c r="U665" i="1"/>
  <c r="S665" i="1"/>
  <c r="Q665" i="1"/>
  <c r="O665" i="1"/>
  <c r="M665" i="1"/>
  <c r="K665" i="1"/>
  <c r="AN664" i="1"/>
  <c r="AM664" i="1"/>
  <c r="AL664" i="1"/>
  <c r="AI664" i="1"/>
  <c r="AH664" i="1"/>
  <c r="AG664" i="1"/>
  <c r="AF664" i="1"/>
  <c r="AE664" i="1"/>
  <c r="AC664" i="1"/>
  <c r="AA664" i="1"/>
  <c r="Y664" i="1"/>
  <c r="W664" i="1"/>
  <c r="U664" i="1"/>
  <c r="S664" i="1"/>
  <c r="Q664" i="1"/>
  <c r="O664" i="1"/>
  <c r="M664" i="1"/>
  <c r="K664" i="1"/>
  <c r="AN663" i="1"/>
  <c r="AM663" i="1"/>
  <c r="AL663" i="1"/>
  <c r="AI663" i="1"/>
  <c r="AH663" i="1"/>
  <c r="AG663" i="1"/>
  <c r="AF663" i="1"/>
  <c r="AE663" i="1"/>
  <c r="AC663" i="1"/>
  <c r="AA663" i="1"/>
  <c r="Y663" i="1"/>
  <c r="W663" i="1"/>
  <c r="U663" i="1"/>
  <c r="S663" i="1"/>
  <c r="Q663" i="1"/>
  <c r="O663" i="1"/>
  <c r="M663" i="1"/>
  <c r="K663" i="1"/>
  <c r="AN662" i="1"/>
  <c r="AM662" i="1"/>
  <c r="AL662" i="1"/>
  <c r="AI662" i="1"/>
  <c r="AH662" i="1"/>
  <c r="AG662" i="1"/>
  <c r="AF662" i="1"/>
  <c r="AE662" i="1"/>
  <c r="AC662" i="1"/>
  <c r="AA662" i="1"/>
  <c r="Y662" i="1"/>
  <c r="W662" i="1"/>
  <c r="U662" i="1"/>
  <c r="S662" i="1"/>
  <c r="Q662" i="1"/>
  <c r="O662" i="1"/>
  <c r="M662" i="1"/>
  <c r="K662" i="1"/>
  <c r="AN661" i="1"/>
  <c r="AM661" i="1"/>
  <c r="AL661" i="1"/>
  <c r="AI661" i="1"/>
  <c r="AH661" i="1"/>
  <c r="AG661" i="1"/>
  <c r="AF661" i="1"/>
  <c r="AE661" i="1"/>
  <c r="AC661" i="1"/>
  <c r="AA661" i="1"/>
  <c r="Y661" i="1"/>
  <c r="W661" i="1"/>
  <c r="U661" i="1"/>
  <c r="S661" i="1"/>
  <c r="Q661" i="1"/>
  <c r="O661" i="1"/>
  <c r="M661" i="1"/>
  <c r="K661" i="1"/>
  <c r="AN660" i="1"/>
  <c r="AM660" i="1"/>
  <c r="AL660" i="1"/>
  <c r="AI660" i="1"/>
  <c r="AH660" i="1"/>
  <c r="AG660" i="1"/>
  <c r="AF660" i="1"/>
  <c r="AE660" i="1"/>
  <c r="AC660" i="1"/>
  <c r="AA660" i="1"/>
  <c r="Y660" i="1"/>
  <c r="W660" i="1"/>
  <c r="U660" i="1"/>
  <c r="S660" i="1"/>
  <c r="Q660" i="1"/>
  <c r="O660" i="1"/>
  <c r="M660" i="1"/>
  <c r="K660" i="1"/>
  <c r="AN659" i="1"/>
  <c r="AM659" i="1"/>
  <c r="AL659" i="1"/>
  <c r="AI659" i="1"/>
  <c r="AH659" i="1"/>
  <c r="AG659" i="1"/>
  <c r="AF659" i="1"/>
  <c r="AE659" i="1"/>
  <c r="AC659" i="1"/>
  <c r="AA659" i="1"/>
  <c r="Y659" i="1"/>
  <c r="W659" i="1"/>
  <c r="U659" i="1"/>
  <c r="S659" i="1"/>
  <c r="Q659" i="1"/>
  <c r="O659" i="1"/>
  <c r="M659" i="1"/>
  <c r="K659" i="1"/>
  <c r="AN658" i="1"/>
  <c r="AM658" i="1"/>
  <c r="AL658" i="1"/>
  <c r="AI658" i="1"/>
  <c r="AH658" i="1"/>
  <c r="AG658" i="1"/>
  <c r="AF658" i="1"/>
  <c r="AE658" i="1"/>
  <c r="AC658" i="1"/>
  <c r="AA658" i="1"/>
  <c r="Y658" i="1"/>
  <c r="W658" i="1"/>
  <c r="U658" i="1"/>
  <c r="S658" i="1"/>
  <c r="Q658" i="1"/>
  <c r="O658" i="1"/>
  <c r="M658" i="1"/>
  <c r="K658" i="1"/>
  <c r="AN657" i="1"/>
  <c r="AM657" i="1"/>
  <c r="AL657" i="1"/>
  <c r="AI657" i="1"/>
  <c r="AH657" i="1"/>
  <c r="AG657" i="1"/>
  <c r="AF657" i="1"/>
  <c r="AE657" i="1"/>
  <c r="AC657" i="1"/>
  <c r="AA657" i="1"/>
  <c r="Y657" i="1"/>
  <c r="W657" i="1"/>
  <c r="U657" i="1"/>
  <c r="S657" i="1"/>
  <c r="Q657" i="1"/>
  <c r="O657" i="1"/>
  <c r="M657" i="1"/>
  <c r="K657" i="1"/>
  <c r="AN656" i="1"/>
  <c r="AM656" i="1"/>
  <c r="AL656" i="1"/>
  <c r="AI656" i="1"/>
  <c r="AH656" i="1"/>
  <c r="AG656" i="1"/>
  <c r="AF656" i="1"/>
  <c r="AE656" i="1"/>
  <c r="AC656" i="1"/>
  <c r="AA656" i="1"/>
  <c r="Y656" i="1"/>
  <c r="W656" i="1"/>
  <c r="U656" i="1"/>
  <c r="S656" i="1"/>
  <c r="Q656" i="1"/>
  <c r="O656" i="1"/>
  <c r="M656" i="1"/>
  <c r="K656" i="1"/>
  <c r="AN655" i="1"/>
  <c r="AM655" i="1"/>
  <c r="AL655" i="1"/>
  <c r="AI655" i="1"/>
  <c r="AH655" i="1"/>
  <c r="AG655" i="1"/>
  <c r="AF655" i="1"/>
  <c r="AE655" i="1"/>
  <c r="AC655" i="1"/>
  <c r="AA655" i="1"/>
  <c r="Y655" i="1"/>
  <c r="W655" i="1"/>
  <c r="U655" i="1"/>
  <c r="S655" i="1"/>
  <c r="Q655" i="1"/>
  <c r="O655" i="1"/>
  <c r="M655" i="1"/>
  <c r="K655" i="1"/>
  <c r="AN654" i="1"/>
  <c r="AM654" i="1"/>
  <c r="AL654" i="1"/>
  <c r="AI654" i="1"/>
  <c r="AH654" i="1"/>
  <c r="AG654" i="1"/>
  <c r="AF654" i="1"/>
  <c r="AE654" i="1"/>
  <c r="AC654" i="1"/>
  <c r="AA654" i="1"/>
  <c r="Y654" i="1"/>
  <c r="W654" i="1"/>
  <c r="U654" i="1"/>
  <c r="S654" i="1"/>
  <c r="Q654" i="1"/>
  <c r="O654" i="1"/>
  <c r="M654" i="1"/>
  <c r="K654" i="1"/>
  <c r="AN653" i="1"/>
  <c r="AM653" i="1"/>
  <c r="AL653" i="1"/>
  <c r="AI653" i="1"/>
  <c r="AH653" i="1"/>
  <c r="AG653" i="1"/>
  <c r="AF653" i="1"/>
  <c r="AE653" i="1"/>
  <c r="AC653" i="1"/>
  <c r="AA653" i="1"/>
  <c r="Y653" i="1"/>
  <c r="W653" i="1"/>
  <c r="U653" i="1"/>
  <c r="S653" i="1"/>
  <c r="Q653" i="1"/>
  <c r="O653" i="1"/>
  <c r="M653" i="1"/>
  <c r="K653" i="1"/>
  <c r="AN652" i="1"/>
  <c r="AM652" i="1"/>
  <c r="AL652" i="1"/>
  <c r="AI652" i="1"/>
  <c r="AH652" i="1"/>
  <c r="AG652" i="1"/>
  <c r="AF652" i="1"/>
  <c r="AE652" i="1"/>
  <c r="AC652" i="1"/>
  <c r="AA652" i="1"/>
  <c r="Y652" i="1"/>
  <c r="W652" i="1"/>
  <c r="U652" i="1"/>
  <c r="S652" i="1"/>
  <c r="Q652" i="1"/>
  <c r="O652" i="1"/>
  <c r="M652" i="1"/>
  <c r="K652" i="1"/>
  <c r="AN651" i="1"/>
  <c r="AM651" i="1"/>
  <c r="AL651" i="1"/>
  <c r="AI651" i="1"/>
  <c r="AH651" i="1"/>
  <c r="AG651" i="1"/>
  <c r="AF651" i="1"/>
  <c r="AE651" i="1"/>
  <c r="AC651" i="1"/>
  <c r="AA651" i="1"/>
  <c r="Y651" i="1"/>
  <c r="W651" i="1"/>
  <c r="U651" i="1"/>
  <c r="S651" i="1"/>
  <c r="Q651" i="1"/>
  <c r="O651" i="1"/>
  <c r="M651" i="1"/>
  <c r="K651" i="1"/>
  <c r="AN650" i="1"/>
  <c r="AM650" i="1"/>
  <c r="AL650" i="1"/>
  <c r="AI650" i="1"/>
  <c r="AH650" i="1"/>
  <c r="AG650" i="1"/>
  <c r="AF650" i="1"/>
  <c r="AE650" i="1"/>
  <c r="AC650" i="1"/>
  <c r="AA650" i="1"/>
  <c r="Y650" i="1"/>
  <c r="W650" i="1"/>
  <c r="U650" i="1"/>
  <c r="S650" i="1"/>
  <c r="Q650" i="1"/>
  <c r="O650" i="1"/>
  <c r="M650" i="1"/>
  <c r="K650" i="1"/>
  <c r="AN649" i="1"/>
  <c r="AM649" i="1"/>
  <c r="AL649" i="1"/>
  <c r="AI649" i="1"/>
  <c r="AH649" i="1"/>
  <c r="AG649" i="1"/>
  <c r="AF649" i="1"/>
  <c r="AE649" i="1"/>
  <c r="AC649" i="1"/>
  <c r="AA649" i="1"/>
  <c r="Y649" i="1"/>
  <c r="W649" i="1"/>
  <c r="U649" i="1"/>
  <c r="S649" i="1"/>
  <c r="Q649" i="1"/>
  <c r="O649" i="1"/>
  <c r="M649" i="1"/>
  <c r="K649" i="1"/>
  <c r="AN648" i="1"/>
  <c r="AM648" i="1"/>
  <c r="AL648" i="1"/>
  <c r="AI648" i="1"/>
  <c r="AH648" i="1"/>
  <c r="AG648" i="1"/>
  <c r="AF648" i="1"/>
  <c r="AE648" i="1"/>
  <c r="AC648" i="1"/>
  <c r="AA648" i="1"/>
  <c r="Y648" i="1"/>
  <c r="W648" i="1"/>
  <c r="U648" i="1"/>
  <c r="S648" i="1"/>
  <c r="Q648" i="1"/>
  <c r="O648" i="1"/>
  <c r="M648" i="1"/>
  <c r="K648" i="1"/>
  <c r="AN647" i="1"/>
  <c r="AM647" i="1"/>
  <c r="AL647" i="1"/>
  <c r="AI647" i="1"/>
  <c r="AH647" i="1"/>
  <c r="AG647" i="1"/>
  <c r="AF647" i="1"/>
  <c r="AE647" i="1"/>
  <c r="AC647" i="1"/>
  <c r="AA647" i="1"/>
  <c r="Y647" i="1"/>
  <c r="W647" i="1"/>
  <c r="U647" i="1"/>
  <c r="S647" i="1"/>
  <c r="Q647" i="1"/>
  <c r="O647" i="1"/>
  <c r="M647" i="1"/>
  <c r="K647" i="1"/>
  <c r="AN646" i="1"/>
  <c r="AM646" i="1"/>
  <c r="AL646" i="1"/>
  <c r="AI646" i="1"/>
  <c r="AH646" i="1"/>
  <c r="AG646" i="1"/>
  <c r="AF646" i="1"/>
  <c r="AE646" i="1"/>
  <c r="AC646" i="1"/>
  <c r="AA646" i="1"/>
  <c r="Y646" i="1"/>
  <c r="W646" i="1"/>
  <c r="U646" i="1"/>
  <c r="S646" i="1"/>
  <c r="Q646" i="1"/>
  <c r="O646" i="1"/>
  <c r="M646" i="1"/>
  <c r="K646" i="1"/>
  <c r="AN645" i="1"/>
  <c r="AM645" i="1"/>
  <c r="AL645" i="1"/>
  <c r="AI645" i="1"/>
  <c r="AH645" i="1"/>
  <c r="AG645" i="1"/>
  <c r="AF645" i="1"/>
  <c r="AE645" i="1"/>
  <c r="AC645" i="1"/>
  <c r="AA645" i="1"/>
  <c r="Y645" i="1"/>
  <c r="W645" i="1"/>
  <c r="U645" i="1"/>
  <c r="S645" i="1"/>
  <c r="Q645" i="1"/>
  <c r="O645" i="1"/>
  <c r="M645" i="1"/>
  <c r="K645" i="1"/>
  <c r="AN644" i="1"/>
  <c r="AM644" i="1"/>
  <c r="AL644" i="1"/>
  <c r="AI644" i="1"/>
  <c r="AH644" i="1"/>
  <c r="AG644" i="1"/>
  <c r="AF644" i="1"/>
  <c r="AE644" i="1"/>
  <c r="AC644" i="1"/>
  <c r="AA644" i="1"/>
  <c r="Y644" i="1"/>
  <c r="W644" i="1"/>
  <c r="U644" i="1"/>
  <c r="S644" i="1"/>
  <c r="Q644" i="1"/>
  <c r="O644" i="1"/>
  <c r="M644" i="1"/>
  <c r="K644" i="1"/>
  <c r="AN643" i="1"/>
  <c r="AM643" i="1"/>
  <c r="AL643" i="1"/>
  <c r="AI643" i="1"/>
  <c r="AH643" i="1"/>
  <c r="AG643" i="1"/>
  <c r="AF643" i="1"/>
  <c r="AE643" i="1"/>
  <c r="AC643" i="1"/>
  <c r="AA643" i="1"/>
  <c r="Y643" i="1"/>
  <c r="W643" i="1"/>
  <c r="U643" i="1"/>
  <c r="S643" i="1"/>
  <c r="Q643" i="1"/>
  <c r="O643" i="1"/>
  <c r="M643" i="1"/>
  <c r="K643" i="1"/>
  <c r="AN642" i="1"/>
  <c r="AM642" i="1"/>
  <c r="AL642" i="1"/>
  <c r="AI642" i="1"/>
  <c r="AH642" i="1"/>
  <c r="AG642" i="1"/>
  <c r="AF642" i="1"/>
  <c r="AE642" i="1"/>
  <c r="AC642" i="1"/>
  <c r="AA642" i="1"/>
  <c r="Y642" i="1"/>
  <c r="W642" i="1"/>
  <c r="U642" i="1"/>
  <c r="S642" i="1"/>
  <c r="Q642" i="1"/>
  <c r="O642" i="1"/>
  <c r="M642" i="1"/>
  <c r="K642" i="1"/>
  <c r="AN641" i="1"/>
  <c r="AM641" i="1"/>
  <c r="AL641" i="1"/>
  <c r="AI641" i="1"/>
  <c r="AH641" i="1"/>
  <c r="AG641" i="1"/>
  <c r="AF641" i="1"/>
  <c r="AE641" i="1"/>
  <c r="AC641" i="1"/>
  <c r="AA641" i="1"/>
  <c r="Y641" i="1"/>
  <c r="W641" i="1"/>
  <c r="U641" i="1"/>
  <c r="S641" i="1"/>
  <c r="Q641" i="1"/>
  <c r="O641" i="1"/>
  <c r="M641" i="1"/>
  <c r="K641" i="1"/>
  <c r="AN640" i="1"/>
  <c r="AM640" i="1"/>
  <c r="AL640" i="1"/>
  <c r="AI640" i="1"/>
  <c r="AH640" i="1"/>
  <c r="AG640" i="1"/>
  <c r="AF640" i="1"/>
  <c r="AE640" i="1"/>
  <c r="AC640" i="1"/>
  <c r="AA640" i="1"/>
  <c r="Y640" i="1"/>
  <c r="W640" i="1"/>
  <c r="U640" i="1"/>
  <c r="S640" i="1"/>
  <c r="Q640" i="1"/>
  <c r="O640" i="1"/>
  <c r="M640" i="1"/>
  <c r="K640" i="1"/>
  <c r="AN639" i="1"/>
  <c r="AM639" i="1"/>
  <c r="AL639" i="1"/>
  <c r="AI639" i="1"/>
  <c r="AH639" i="1"/>
  <c r="AG639" i="1"/>
  <c r="AF639" i="1"/>
  <c r="AE639" i="1"/>
  <c r="AC639" i="1"/>
  <c r="AA639" i="1"/>
  <c r="Y639" i="1"/>
  <c r="W639" i="1"/>
  <c r="U639" i="1"/>
  <c r="S639" i="1"/>
  <c r="Q639" i="1"/>
  <c r="O639" i="1"/>
  <c r="M639" i="1"/>
  <c r="K639" i="1"/>
  <c r="AN638" i="1"/>
  <c r="AM638" i="1"/>
  <c r="AL638" i="1"/>
  <c r="AI638" i="1"/>
  <c r="AH638" i="1"/>
  <c r="AG638" i="1"/>
  <c r="AF638" i="1"/>
  <c r="AE638" i="1"/>
  <c r="AC638" i="1"/>
  <c r="AA638" i="1"/>
  <c r="Y638" i="1"/>
  <c r="W638" i="1"/>
  <c r="U638" i="1"/>
  <c r="S638" i="1"/>
  <c r="Q638" i="1"/>
  <c r="O638" i="1"/>
  <c r="M638" i="1"/>
  <c r="K638" i="1"/>
  <c r="AN637" i="1"/>
  <c r="AM637" i="1"/>
  <c r="AL637" i="1"/>
  <c r="AI637" i="1"/>
  <c r="AH637" i="1"/>
  <c r="AG637" i="1"/>
  <c r="AF637" i="1"/>
  <c r="AE637" i="1"/>
  <c r="AC637" i="1"/>
  <c r="AA637" i="1"/>
  <c r="Y637" i="1"/>
  <c r="W637" i="1"/>
  <c r="U637" i="1"/>
  <c r="S637" i="1"/>
  <c r="Q637" i="1"/>
  <c r="O637" i="1"/>
  <c r="M637" i="1"/>
  <c r="K637" i="1"/>
  <c r="AN636" i="1"/>
  <c r="AM636" i="1"/>
  <c r="AL636" i="1"/>
  <c r="AI636" i="1"/>
  <c r="AH636" i="1"/>
  <c r="AG636" i="1"/>
  <c r="AF636" i="1"/>
  <c r="AE636" i="1"/>
  <c r="AC636" i="1"/>
  <c r="AA636" i="1"/>
  <c r="Y636" i="1"/>
  <c r="W636" i="1"/>
  <c r="U636" i="1"/>
  <c r="S636" i="1"/>
  <c r="Q636" i="1"/>
  <c r="O636" i="1"/>
  <c r="M636" i="1"/>
  <c r="K636" i="1"/>
  <c r="AN635" i="1"/>
  <c r="AM635" i="1"/>
  <c r="AL635" i="1"/>
  <c r="AI635" i="1"/>
  <c r="AH635" i="1"/>
  <c r="AG635" i="1"/>
  <c r="AF635" i="1"/>
  <c r="AE635" i="1"/>
  <c r="AC635" i="1"/>
  <c r="AA635" i="1"/>
  <c r="Y635" i="1"/>
  <c r="W635" i="1"/>
  <c r="U635" i="1"/>
  <c r="S635" i="1"/>
  <c r="Q635" i="1"/>
  <c r="O635" i="1"/>
  <c r="M635" i="1"/>
  <c r="K635" i="1"/>
  <c r="AN634" i="1"/>
  <c r="AM634" i="1"/>
  <c r="AL634" i="1"/>
  <c r="AI634" i="1"/>
  <c r="AH634" i="1"/>
  <c r="AG634" i="1"/>
  <c r="AF634" i="1"/>
  <c r="AE634" i="1"/>
  <c r="AC634" i="1"/>
  <c r="AA634" i="1"/>
  <c r="Y634" i="1"/>
  <c r="W634" i="1"/>
  <c r="U634" i="1"/>
  <c r="S634" i="1"/>
  <c r="Q634" i="1"/>
  <c r="O634" i="1"/>
  <c r="M634" i="1"/>
  <c r="K634" i="1"/>
  <c r="AN633" i="1"/>
  <c r="AM633" i="1"/>
  <c r="AL633" i="1"/>
  <c r="AI633" i="1"/>
  <c r="AH633" i="1"/>
  <c r="AG633" i="1"/>
  <c r="AF633" i="1"/>
  <c r="AE633" i="1"/>
  <c r="AC633" i="1"/>
  <c r="AA633" i="1"/>
  <c r="Y633" i="1"/>
  <c r="W633" i="1"/>
  <c r="U633" i="1"/>
  <c r="S633" i="1"/>
  <c r="Q633" i="1"/>
  <c r="O633" i="1"/>
  <c r="M633" i="1"/>
  <c r="K633" i="1"/>
  <c r="AN632" i="1"/>
  <c r="AM632" i="1"/>
  <c r="AL632" i="1"/>
  <c r="AI632" i="1"/>
  <c r="AH632" i="1"/>
  <c r="AG632" i="1"/>
  <c r="AF632" i="1"/>
  <c r="AE632" i="1"/>
  <c r="AC632" i="1"/>
  <c r="AA632" i="1"/>
  <c r="Y632" i="1"/>
  <c r="W632" i="1"/>
  <c r="U632" i="1"/>
  <c r="S632" i="1"/>
  <c r="Q632" i="1"/>
  <c r="O632" i="1"/>
  <c r="M632" i="1"/>
  <c r="K632" i="1"/>
  <c r="AN631" i="1"/>
  <c r="AM631" i="1"/>
  <c r="AL631" i="1"/>
  <c r="AI631" i="1"/>
  <c r="AH631" i="1"/>
  <c r="AG631" i="1"/>
  <c r="AF631" i="1"/>
  <c r="AE631" i="1"/>
  <c r="AC631" i="1"/>
  <c r="AA631" i="1"/>
  <c r="Y631" i="1"/>
  <c r="W631" i="1"/>
  <c r="U631" i="1"/>
  <c r="S631" i="1"/>
  <c r="Q631" i="1"/>
  <c r="O631" i="1"/>
  <c r="M631" i="1"/>
  <c r="K631" i="1"/>
  <c r="AN630" i="1"/>
  <c r="AM630" i="1"/>
  <c r="AL630" i="1"/>
  <c r="AI630" i="1"/>
  <c r="AH630" i="1"/>
  <c r="AG630" i="1"/>
  <c r="AF630" i="1"/>
  <c r="AE630" i="1"/>
  <c r="AC630" i="1"/>
  <c r="AA630" i="1"/>
  <c r="Y630" i="1"/>
  <c r="W630" i="1"/>
  <c r="U630" i="1"/>
  <c r="S630" i="1"/>
  <c r="Q630" i="1"/>
  <c r="O630" i="1"/>
  <c r="M630" i="1"/>
  <c r="K630" i="1"/>
  <c r="AN629" i="1"/>
  <c r="AM629" i="1"/>
  <c r="AL629" i="1"/>
  <c r="AI629" i="1"/>
  <c r="AH629" i="1"/>
  <c r="AG629" i="1"/>
  <c r="AF629" i="1"/>
  <c r="AE629" i="1"/>
  <c r="AC629" i="1"/>
  <c r="AA629" i="1"/>
  <c r="Y629" i="1"/>
  <c r="W629" i="1"/>
  <c r="U629" i="1"/>
  <c r="S629" i="1"/>
  <c r="Q629" i="1"/>
  <c r="O629" i="1"/>
  <c r="M629" i="1"/>
  <c r="K629" i="1"/>
  <c r="AN628" i="1"/>
  <c r="AM628" i="1"/>
  <c r="AL628" i="1"/>
  <c r="AI628" i="1"/>
  <c r="AH628" i="1"/>
  <c r="AG628" i="1"/>
  <c r="AF628" i="1"/>
  <c r="AE628" i="1"/>
  <c r="AC628" i="1"/>
  <c r="AA628" i="1"/>
  <c r="Y628" i="1"/>
  <c r="W628" i="1"/>
  <c r="U628" i="1"/>
  <c r="S628" i="1"/>
  <c r="Q628" i="1"/>
  <c r="O628" i="1"/>
  <c r="M628" i="1"/>
  <c r="K628" i="1"/>
  <c r="AN627" i="1"/>
  <c r="AM627" i="1"/>
  <c r="AL627" i="1"/>
  <c r="AI627" i="1"/>
  <c r="AH627" i="1"/>
  <c r="AG627" i="1"/>
  <c r="AF627" i="1"/>
  <c r="AE627" i="1"/>
  <c r="AC627" i="1"/>
  <c r="AA627" i="1"/>
  <c r="Y627" i="1"/>
  <c r="W627" i="1"/>
  <c r="U627" i="1"/>
  <c r="S627" i="1"/>
  <c r="Q627" i="1"/>
  <c r="O627" i="1"/>
  <c r="M627" i="1"/>
  <c r="K627" i="1"/>
  <c r="AN626" i="1"/>
  <c r="AM626" i="1"/>
  <c r="AL626" i="1"/>
  <c r="AI626" i="1"/>
  <c r="AH626" i="1"/>
  <c r="AG626" i="1"/>
  <c r="AF626" i="1"/>
  <c r="AE626" i="1"/>
  <c r="AC626" i="1"/>
  <c r="AA626" i="1"/>
  <c r="Y626" i="1"/>
  <c r="W626" i="1"/>
  <c r="U626" i="1"/>
  <c r="S626" i="1"/>
  <c r="Q626" i="1"/>
  <c r="O626" i="1"/>
  <c r="M626" i="1"/>
  <c r="K626" i="1"/>
  <c r="AN625" i="1"/>
  <c r="AM625" i="1"/>
  <c r="AL625" i="1"/>
  <c r="AI625" i="1"/>
  <c r="AH625" i="1"/>
  <c r="AG625" i="1"/>
  <c r="AF625" i="1"/>
  <c r="AE625" i="1"/>
  <c r="AC625" i="1"/>
  <c r="AA625" i="1"/>
  <c r="Y625" i="1"/>
  <c r="W625" i="1"/>
  <c r="U625" i="1"/>
  <c r="S625" i="1"/>
  <c r="Q625" i="1"/>
  <c r="O625" i="1"/>
  <c r="M625" i="1"/>
  <c r="K625" i="1"/>
  <c r="AN624" i="1"/>
  <c r="AM624" i="1"/>
  <c r="AL624" i="1"/>
  <c r="AI624" i="1"/>
  <c r="AH624" i="1"/>
  <c r="AG624" i="1"/>
  <c r="AF624" i="1"/>
  <c r="AE624" i="1"/>
  <c r="AC624" i="1"/>
  <c r="AA624" i="1"/>
  <c r="Y624" i="1"/>
  <c r="W624" i="1"/>
  <c r="U624" i="1"/>
  <c r="S624" i="1"/>
  <c r="Q624" i="1"/>
  <c r="O624" i="1"/>
  <c r="M624" i="1"/>
  <c r="K624" i="1"/>
  <c r="AN623" i="1"/>
  <c r="AM623" i="1"/>
  <c r="AL623" i="1"/>
  <c r="AI623" i="1"/>
  <c r="AH623" i="1"/>
  <c r="AG623" i="1"/>
  <c r="AF623" i="1"/>
  <c r="AE623" i="1"/>
  <c r="AC623" i="1"/>
  <c r="AA623" i="1"/>
  <c r="Y623" i="1"/>
  <c r="W623" i="1"/>
  <c r="U623" i="1"/>
  <c r="S623" i="1"/>
  <c r="Q623" i="1"/>
  <c r="O623" i="1"/>
  <c r="M623" i="1"/>
  <c r="K623" i="1"/>
  <c r="AN622" i="1"/>
  <c r="AM622" i="1"/>
  <c r="AL622" i="1"/>
  <c r="AI622" i="1"/>
  <c r="AH622" i="1"/>
  <c r="AG622" i="1"/>
  <c r="AF622" i="1"/>
  <c r="AE622" i="1"/>
  <c r="AC622" i="1"/>
  <c r="AA622" i="1"/>
  <c r="Y622" i="1"/>
  <c r="W622" i="1"/>
  <c r="U622" i="1"/>
  <c r="S622" i="1"/>
  <c r="Q622" i="1"/>
  <c r="O622" i="1"/>
  <c r="M622" i="1"/>
  <c r="K622" i="1"/>
  <c r="AN621" i="1"/>
  <c r="AM621" i="1"/>
  <c r="AL621" i="1"/>
  <c r="AI621" i="1"/>
  <c r="AH621" i="1"/>
  <c r="AG621" i="1"/>
  <c r="AF621" i="1"/>
  <c r="AE621" i="1"/>
  <c r="AC621" i="1"/>
  <c r="AA621" i="1"/>
  <c r="Y621" i="1"/>
  <c r="W621" i="1"/>
  <c r="U621" i="1"/>
  <c r="S621" i="1"/>
  <c r="Q621" i="1"/>
  <c r="O621" i="1"/>
  <c r="M621" i="1"/>
  <c r="K621" i="1"/>
  <c r="AN620" i="1"/>
  <c r="AM620" i="1"/>
  <c r="AL620" i="1"/>
  <c r="AI620" i="1"/>
  <c r="AH620" i="1"/>
  <c r="AG620" i="1"/>
  <c r="AF620" i="1"/>
  <c r="AE620" i="1"/>
  <c r="AC620" i="1"/>
  <c r="AA620" i="1"/>
  <c r="Y620" i="1"/>
  <c r="W620" i="1"/>
  <c r="U620" i="1"/>
  <c r="S620" i="1"/>
  <c r="Q620" i="1"/>
  <c r="O620" i="1"/>
  <c r="M620" i="1"/>
  <c r="K620" i="1"/>
  <c r="AN619" i="1"/>
  <c r="AM619" i="1"/>
  <c r="AL619" i="1"/>
  <c r="AI619" i="1"/>
  <c r="AH619" i="1"/>
  <c r="AG619" i="1"/>
  <c r="AF619" i="1"/>
  <c r="AE619" i="1"/>
  <c r="AC619" i="1"/>
  <c r="AA619" i="1"/>
  <c r="Y619" i="1"/>
  <c r="W619" i="1"/>
  <c r="U619" i="1"/>
  <c r="S619" i="1"/>
  <c r="Q619" i="1"/>
  <c r="O619" i="1"/>
  <c r="M619" i="1"/>
  <c r="K619" i="1"/>
  <c r="AN618" i="1"/>
  <c r="AM618" i="1"/>
  <c r="AL618" i="1"/>
  <c r="AI618" i="1"/>
  <c r="AH618" i="1"/>
  <c r="AG618" i="1"/>
  <c r="AF618" i="1"/>
  <c r="AE618" i="1"/>
  <c r="AC618" i="1"/>
  <c r="AA618" i="1"/>
  <c r="Y618" i="1"/>
  <c r="W618" i="1"/>
  <c r="U618" i="1"/>
  <c r="S618" i="1"/>
  <c r="Q618" i="1"/>
  <c r="O618" i="1"/>
  <c r="M618" i="1"/>
  <c r="K618" i="1"/>
  <c r="AN617" i="1"/>
  <c r="AM617" i="1"/>
  <c r="AL617" i="1"/>
  <c r="AI617" i="1"/>
  <c r="AH617" i="1"/>
  <c r="AG617" i="1"/>
  <c r="AF617" i="1"/>
  <c r="AE617" i="1"/>
  <c r="AC617" i="1"/>
  <c r="AA617" i="1"/>
  <c r="Y617" i="1"/>
  <c r="W617" i="1"/>
  <c r="U617" i="1"/>
  <c r="S617" i="1"/>
  <c r="Q617" i="1"/>
  <c r="O617" i="1"/>
  <c r="M617" i="1"/>
  <c r="K617" i="1"/>
  <c r="AN616" i="1"/>
  <c r="AM616" i="1"/>
  <c r="AL616" i="1"/>
  <c r="AI616" i="1"/>
  <c r="AH616" i="1"/>
  <c r="AG616" i="1"/>
  <c r="AF616" i="1"/>
  <c r="AE616" i="1"/>
  <c r="AC616" i="1"/>
  <c r="AA616" i="1"/>
  <c r="Y616" i="1"/>
  <c r="W616" i="1"/>
  <c r="U616" i="1"/>
  <c r="S616" i="1"/>
  <c r="Q616" i="1"/>
  <c r="O616" i="1"/>
  <c r="M616" i="1"/>
  <c r="K616" i="1"/>
  <c r="AN615" i="1"/>
  <c r="AM615" i="1"/>
  <c r="AL615" i="1"/>
  <c r="AI615" i="1"/>
  <c r="AH615" i="1"/>
  <c r="AG615" i="1"/>
  <c r="AF615" i="1"/>
  <c r="AE615" i="1"/>
  <c r="AC615" i="1"/>
  <c r="AA615" i="1"/>
  <c r="Y615" i="1"/>
  <c r="W615" i="1"/>
  <c r="U615" i="1"/>
  <c r="S615" i="1"/>
  <c r="Q615" i="1"/>
  <c r="O615" i="1"/>
  <c r="M615" i="1"/>
  <c r="K615" i="1"/>
  <c r="AN614" i="1"/>
  <c r="AM614" i="1"/>
  <c r="AL614" i="1"/>
  <c r="AI614" i="1"/>
  <c r="AH614" i="1"/>
  <c r="AG614" i="1"/>
  <c r="AF614" i="1"/>
  <c r="AE614" i="1"/>
  <c r="AC614" i="1"/>
  <c r="AA614" i="1"/>
  <c r="Y614" i="1"/>
  <c r="W614" i="1"/>
  <c r="U614" i="1"/>
  <c r="S614" i="1"/>
  <c r="Q614" i="1"/>
  <c r="O614" i="1"/>
  <c r="M614" i="1"/>
  <c r="K614" i="1"/>
  <c r="AN613" i="1"/>
  <c r="AM613" i="1"/>
  <c r="AL613" i="1"/>
  <c r="AI613" i="1"/>
  <c r="AH613" i="1"/>
  <c r="AG613" i="1"/>
  <c r="AF613" i="1"/>
  <c r="AE613" i="1"/>
  <c r="AC613" i="1"/>
  <c r="AA613" i="1"/>
  <c r="Y613" i="1"/>
  <c r="W613" i="1"/>
  <c r="U613" i="1"/>
  <c r="S613" i="1"/>
  <c r="Q613" i="1"/>
  <c r="O613" i="1"/>
  <c r="M613" i="1"/>
  <c r="K613" i="1"/>
  <c r="AN612" i="1"/>
  <c r="AM612" i="1"/>
  <c r="AL612" i="1"/>
  <c r="AI612" i="1"/>
  <c r="AH612" i="1"/>
  <c r="AG612" i="1"/>
  <c r="AF612" i="1"/>
  <c r="AE612" i="1"/>
  <c r="AC612" i="1"/>
  <c r="AA612" i="1"/>
  <c r="Y612" i="1"/>
  <c r="W612" i="1"/>
  <c r="U612" i="1"/>
  <c r="S612" i="1"/>
  <c r="Q612" i="1"/>
  <c r="O612" i="1"/>
  <c r="M612" i="1"/>
  <c r="K612" i="1"/>
  <c r="AN611" i="1"/>
  <c r="AM611" i="1"/>
  <c r="AL611" i="1"/>
  <c r="AI611" i="1"/>
  <c r="AH611" i="1"/>
  <c r="AG611" i="1"/>
  <c r="AF611" i="1"/>
  <c r="AE611" i="1"/>
  <c r="AC611" i="1"/>
  <c r="AA611" i="1"/>
  <c r="Y611" i="1"/>
  <c r="W611" i="1"/>
  <c r="U611" i="1"/>
  <c r="S611" i="1"/>
  <c r="Q611" i="1"/>
  <c r="O611" i="1"/>
  <c r="M611" i="1"/>
  <c r="K611" i="1"/>
  <c r="AN610" i="1"/>
  <c r="AM610" i="1"/>
  <c r="AL610" i="1"/>
  <c r="AI610" i="1"/>
  <c r="AH610" i="1"/>
  <c r="AG610" i="1"/>
  <c r="AF610" i="1"/>
  <c r="AE610" i="1"/>
  <c r="AC610" i="1"/>
  <c r="AA610" i="1"/>
  <c r="Y610" i="1"/>
  <c r="W610" i="1"/>
  <c r="U610" i="1"/>
  <c r="S610" i="1"/>
  <c r="Q610" i="1"/>
  <c r="O610" i="1"/>
  <c r="M610" i="1"/>
  <c r="K610" i="1"/>
  <c r="AN609" i="1"/>
  <c r="AM609" i="1"/>
  <c r="AL609" i="1"/>
  <c r="AI609" i="1"/>
  <c r="AH609" i="1"/>
  <c r="AG609" i="1"/>
  <c r="AF609" i="1"/>
  <c r="AE609" i="1"/>
  <c r="AC609" i="1"/>
  <c r="AA609" i="1"/>
  <c r="Y609" i="1"/>
  <c r="W609" i="1"/>
  <c r="U609" i="1"/>
  <c r="S609" i="1"/>
  <c r="Q609" i="1"/>
  <c r="O609" i="1"/>
  <c r="M609" i="1"/>
  <c r="K609" i="1"/>
  <c r="AN608" i="1"/>
  <c r="AM608" i="1"/>
  <c r="AL608" i="1"/>
  <c r="AI608" i="1"/>
  <c r="AH608" i="1"/>
  <c r="AG608" i="1"/>
  <c r="AF608" i="1"/>
  <c r="AE608" i="1"/>
  <c r="AC608" i="1"/>
  <c r="AA608" i="1"/>
  <c r="Y608" i="1"/>
  <c r="W608" i="1"/>
  <c r="U608" i="1"/>
  <c r="S608" i="1"/>
  <c r="Q608" i="1"/>
  <c r="O608" i="1"/>
  <c r="M608" i="1"/>
  <c r="K608" i="1"/>
  <c r="AN607" i="1"/>
  <c r="AM607" i="1"/>
  <c r="AL607" i="1"/>
  <c r="AI607" i="1"/>
  <c r="AH607" i="1"/>
  <c r="AG607" i="1"/>
  <c r="AF607" i="1"/>
  <c r="AE607" i="1"/>
  <c r="AC607" i="1"/>
  <c r="AA607" i="1"/>
  <c r="Y607" i="1"/>
  <c r="W607" i="1"/>
  <c r="U607" i="1"/>
  <c r="S607" i="1"/>
  <c r="Q607" i="1"/>
  <c r="O607" i="1"/>
  <c r="M607" i="1"/>
  <c r="K607" i="1"/>
  <c r="AN606" i="1"/>
  <c r="AM606" i="1"/>
  <c r="AL606" i="1"/>
  <c r="AI606" i="1"/>
  <c r="AH606" i="1"/>
  <c r="AG606" i="1"/>
  <c r="AF606" i="1"/>
  <c r="AE606" i="1"/>
  <c r="AC606" i="1"/>
  <c r="AA606" i="1"/>
  <c r="Y606" i="1"/>
  <c r="W606" i="1"/>
  <c r="U606" i="1"/>
  <c r="S606" i="1"/>
  <c r="Q606" i="1"/>
  <c r="O606" i="1"/>
  <c r="M606" i="1"/>
  <c r="K606" i="1"/>
  <c r="AN605" i="1"/>
  <c r="AM605" i="1"/>
  <c r="AL605" i="1"/>
  <c r="AI605" i="1"/>
  <c r="AH605" i="1"/>
  <c r="AG605" i="1"/>
  <c r="AF605" i="1"/>
  <c r="AE605" i="1"/>
  <c r="AC605" i="1"/>
  <c r="AA605" i="1"/>
  <c r="Y605" i="1"/>
  <c r="W605" i="1"/>
  <c r="U605" i="1"/>
  <c r="S605" i="1"/>
  <c r="Q605" i="1"/>
  <c r="O605" i="1"/>
  <c r="M605" i="1"/>
  <c r="K605" i="1"/>
  <c r="AN604" i="1"/>
  <c r="AM604" i="1"/>
  <c r="AL604" i="1"/>
  <c r="AI604" i="1"/>
  <c r="AH604" i="1"/>
  <c r="AG604" i="1"/>
  <c r="AF604" i="1"/>
  <c r="AE604" i="1"/>
  <c r="AC604" i="1"/>
  <c r="AA604" i="1"/>
  <c r="Y604" i="1"/>
  <c r="W604" i="1"/>
  <c r="U604" i="1"/>
  <c r="S604" i="1"/>
  <c r="Q604" i="1"/>
  <c r="O604" i="1"/>
  <c r="M604" i="1"/>
  <c r="K604" i="1"/>
  <c r="AN603" i="1"/>
  <c r="AM603" i="1"/>
  <c r="AL603" i="1"/>
  <c r="AI603" i="1"/>
  <c r="AH603" i="1"/>
  <c r="AG603" i="1"/>
  <c r="AF603" i="1"/>
  <c r="AE603" i="1"/>
  <c r="AC603" i="1"/>
  <c r="AA603" i="1"/>
  <c r="Y603" i="1"/>
  <c r="W603" i="1"/>
  <c r="U603" i="1"/>
  <c r="S603" i="1"/>
  <c r="Q603" i="1"/>
  <c r="O603" i="1"/>
  <c r="M603" i="1"/>
  <c r="K603" i="1"/>
  <c r="AN602" i="1"/>
  <c r="AM602" i="1"/>
  <c r="AL602" i="1"/>
  <c r="AI602" i="1"/>
  <c r="AH602" i="1"/>
  <c r="AG602" i="1"/>
  <c r="AF602" i="1"/>
  <c r="AE602" i="1"/>
  <c r="AC602" i="1"/>
  <c r="AA602" i="1"/>
  <c r="Y602" i="1"/>
  <c r="W602" i="1"/>
  <c r="U602" i="1"/>
  <c r="S602" i="1"/>
  <c r="Q602" i="1"/>
  <c r="O602" i="1"/>
  <c r="M602" i="1"/>
  <c r="K602" i="1"/>
  <c r="AN601" i="1"/>
  <c r="AM601" i="1"/>
  <c r="AL601" i="1"/>
  <c r="AI601" i="1"/>
  <c r="AH601" i="1"/>
  <c r="AG601" i="1"/>
  <c r="AF601" i="1"/>
  <c r="AE601" i="1"/>
  <c r="AC601" i="1"/>
  <c r="AA601" i="1"/>
  <c r="Y601" i="1"/>
  <c r="W601" i="1"/>
  <c r="U601" i="1"/>
  <c r="S601" i="1"/>
  <c r="Q601" i="1"/>
  <c r="O601" i="1"/>
  <c r="M601" i="1"/>
  <c r="K601" i="1"/>
  <c r="AN600" i="1"/>
  <c r="AM600" i="1"/>
  <c r="AL600" i="1"/>
  <c r="AI600" i="1"/>
  <c r="AH600" i="1"/>
  <c r="AG600" i="1"/>
  <c r="AF600" i="1"/>
  <c r="AE600" i="1"/>
  <c r="AC600" i="1"/>
  <c r="AA600" i="1"/>
  <c r="Y600" i="1"/>
  <c r="W600" i="1"/>
  <c r="U600" i="1"/>
  <c r="S600" i="1"/>
  <c r="Q600" i="1"/>
  <c r="O600" i="1"/>
  <c r="M600" i="1"/>
  <c r="K600" i="1"/>
  <c r="AN599" i="1"/>
  <c r="AM599" i="1"/>
  <c r="AL599" i="1"/>
  <c r="AI599" i="1"/>
  <c r="AH599" i="1"/>
  <c r="AG599" i="1"/>
  <c r="AF599" i="1"/>
  <c r="AE599" i="1"/>
  <c r="AC599" i="1"/>
  <c r="AA599" i="1"/>
  <c r="Y599" i="1"/>
  <c r="W599" i="1"/>
  <c r="U599" i="1"/>
  <c r="S599" i="1"/>
  <c r="Q599" i="1"/>
  <c r="O599" i="1"/>
  <c r="M599" i="1"/>
  <c r="K599" i="1"/>
  <c r="AN598" i="1"/>
  <c r="AM598" i="1"/>
  <c r="AL598" i="1"/>
  <c r="AI598" i="1"/>
  <c r="AH598" i="1"/>
  <c r="AG598" i="1"/>
  <c r="AF598" i="1"/>
  <c r="AE598" i="1"/>
  <c r="AC598" i="1"/>
  <c r="AA598" i="1"/>
  <c r="Y598" i="1"/>
  <c r="W598" i="1"/>
  <c r="U598" i="1"/>
  <c r="S598" i="1"/>
  <c r="Q598" i="1"/>
  <c r="O598" i="1"/>
  <c r="M598" i="1"/>
  <c r="K598" i="1"/>
  <c r="AN597" i="1"/>
  <c r="AM597" i="1"/>
  <c r="AL597" i="1"/>
  <c r="AI597" i="1"/>
  <c r="AH597" i="1"/>
  <c r="AG597" i="1"/>
  <c r="AF597" i="1"/>
  <c r="AE597" i="1"/>
  <c r="AC597" i="1"/>
  <c r="AA597" i="1"/>
  <c r="Y597" i="1"/>
  <c r="W597" i="1"/>
  <c r="U597" i="1"/>
  <c r="S597" i="1"/>
  <c r="Q597" i="1"/>
  <c r="O597" i="1"/>
  <c r="M597" i="1"/>
  <c r="K597" i="1"/>
  <c r="AN596" i="1"/>
  <c r="AM596" i="1"/>
  <c r="AL596" i="1"/>
  <c r="AI596" i="1"/>
  <c r="AH596" i="1"/>
  <c r="AG596" i="1"/>
  <c r="AF596" i="1"/>
  <c r="AE596" i="1"/>
  <c r="AC596" i="1"/>
  <c r="AA596" i="1"/>
  <c r="Y596" i="1"/>
  <c r="W596" i="1"/>
  <c r="U596" i="1"/>
  <c r="S596" i="1"/>
  <c r="Q596" i="1"/>
  <c r="O596" i="1"/>
  <c r="M596" i="1"/>
  <c r="K596" i="1"/>
  <c r="AN595" i="1"/>
  <c r="AM595" i="1"/>
  <c r="AL595" i="1"/>
  <c r="AI595" i="1"/>
  <c r="AH595" i="1"/>
  <c r="AG595" i="1"/>
  <c r="AF595" i="1"/>
  <c r="AE595" i="1"/>
  <c r="AC595" i="1"/>
  <c r="AA595" i="1"/>
  <c r="Y595" i="1"/>
  <c r="W595" i="1"/>
  <c r="U595" i="1"/>
  <c r="S595" i="1"/>
  <c r="Q595" i="1"/>
  <c r="O595" i="1"/>
  <c r="M595" i="1"/>
  <c r="K595" i="1"/>
  <c r="AN594" i="1"/>
  <c r="AM594" i="1"/>
  <c r="AL594" i="1"/>
  <c r="AI594" i="1"/>
  <c r="AH594" i="1"/>
  <c r="AG594" i="1"/>
  <c r="AF594" i="1"/>
  <c r="AE594" i="1"/>
  <c r="AC594" i="1"/>
  <c r="AA594" i="1"/>
  <c r="Y594" i="1"/>
  <c r="W594" i="1"/>
  <c r="U594" i="1"/>
  <c r="S594" i="1"/>
  <c r="Q594" i="1"/>
  <c r="O594" i="1"/>
  <c r="M594" i="1"/>
  <c r="K594" i="1"/>
  <c r="AN593" i="1"/>
  <c r="AM593" i="1"/>
  <c r="AL593" i="1"/>
  <c r="AI593" i="1"/>
  <c r="AH593" i="1"/>
  <c r="AG593" i="1"/>
  <c r="AF593" i="1"/>
  <c r="AE593" i="1"/>
  <c r="AC593" i="1"/>
  <c r="AA593" i="1"/>
  <c r="Y593" i="1"/>
  <c r="W593" i="1"/>
  <c r="U593" i="1"/>
  <c r="S593" i="1"/>
  <c r="Q593" i="1"/>
  <c r="O593" i="1"/>
  <c r="M593" i="1"/>
  <c r="K593" i="1"/>
  <c r="AN592" i="1"/>
  <c r="AM592" i="1"/>
  <c r="AL592" i="1"/>
  <c r="AI592" i="1"/>
  <c r="AH592" i="1"/>
  <c r="AG592" i="1"/>
  <c r="AF592" i="1"/>
  <c r="AE592" i="1"/>
  <c r="AC592" i="1"/>
  <c r="AA592" i="1"/>
  <c r="Y592" i="1"/>
  <c r="W592" i="1"/>
  <c r="U592" i="1"/>
  <c r="S592" i="1"/>
  <c r="Q592" i="1"/>
  <c r="O592" i="1"/>
  <c r="M592" i="1"/>
  <c r="K592" i="1"/>
  <c r="AN591" i="1"/>
  <c r="AM591" i="1"/>
  <c r="AL591" i="1"/>
  <c r="AI591" i="1"/>
  <c r="AH591" i="1"/>
  <c r="AG591" i="1"/>
  <c r="AF591" i="1"/>
  <c r="AE591" i="1"/>
  <c r="AC591" i="1"/>
  <c r="AA591" i="1"/>
  <c r="Y591" i="1"/>
  <c r="W591" i="1"/>
  <c r="U591" i="1"/>
  <c r="S591" i="1"/>
  <c r="Q591" i="1"/>
  <c r="O591" i="1"/>
  <c r="M591" i="1"/>
  <c r="K591" i="1"/>
  <c r="AN590" i="1"/>
  <c r="AM590" i="1"/>
  <c r="AL590" i="1"/>
  <c r="AI590" i="1"/>
  <c r="AH590" i="1"/>
  <c r="AG590" i="1"/>
  <c r="AF590" i="1"/>
  <c r="AE590" i="1"/>
  <c r="AC590" i="1"/>
  <c r="AA590" i="1"/>
  <c r="Y590" i="1"/>
  <c r="W590" i="1"/>
  <c r="U590" i="1"/>
  <c r="S590" i="1"/>
  <c r="Q590" i="1"/>
  <c r="O590" i="1"/>
  <c r="M590" i="1"/>
  <c r="K590" i="1"/>
  <c r="AN589" i="1"/>
  <c r="AM589" i="1"/>
  <c r="AL589" i="1"/>
  <c r="AI589" i="1"/>
  <c r="AH589" i="1"/>
  <c r="AG589" i="1"/>
  <c r="AF589" i="1"/>
  <c r="AE589" i="1"/>
  <c r="AC589" i="1"/>
  <c r="AA589" i="1"/>
  <c r="Y589" i="1"/>
  <c r="W589" i="1"/>
  <c r="U589" i="1"/>
  <c r="S589" i="1"/>
  <c r="Q589" i="1"/>
  <c r="O589" i="1"/>
  <c r="M589" i="1"/>
  <c r="K589" i="1"/>
  <c r="AN588" i="1"/>
  <c r="AM588" i="1"/>
  <c r="AL588" i="1"/>
  <c r="AI588" i="1"/>
  <c r="AH588" i="1"/>
  <c r="AG588" i="1"/>
  <c r="AF588" i="1"/>
  <c r="AE588" i="1"/>
  <c r="AC588" i="1"/>
  <c r="AA588" i="1"/>
  <c r="Y588" i="1"/>
  <c r="W588" i="1"/>
  <c r="U588" i="1"/>
  <c r="S588" i="1"/>
  <c r="Q588" i="1"/>
  <c r="O588" i="1"/>
  <c r="M588" i="1"/>
  <c r="K588" i="1"/>
  <c r="AN587" i="1"/>
  <c r="AM587" i="1"/>
  <c r="AL587" i="1"/>
  <c r="AI587" i="1"/>
  <c r="AH587" i="1"/>
  <c r="AG587" i="1"/>
  <c r="AF587" i="1"/>
  <c r="AE587" i="1"/>
  <c r="AC587" i="1"/>
  <c r="AA587" i="1"/>
  <c r="Y587" i="1"/>
  <c r="W587" i="1"/>
  <c r="U587" i="1"/>
  <c r="S587" i="1"/>
  <c r="Q587" i="1"/>
  <c r="O587" i="1"/>
  <c r="M587" i="1"/>
  <c r="K587" i="1"/>
  <c r="AN586" i="1"/>
  <c r="AM586" i="1"/>
  <c r="AL586" i="1"/>
  <c r="AI586" i="1"/>
  <c r="AH586" i="1"/>
  <c r="AG586" i="1"/>
  <c r="AF586" i="1"/>
  <c r="AE586" i="1"/>
  <c r="AC586" i="1"/>
  <c r="AA586" i="1"/>
  <c r="Y586" i="1"/>
  <c r="W586" i="1"/>
  <c r="U586" i="1"/>
  <c r="S586" i="1"/>
  <c r="Q586" i="1"/>
  <c r="O586" i="1"/>
  <c r="M586" i="1"/>
  <c r="K586" i="1"/>
  <c r="AN585" i="1"/>
  <c r="AM585" i="1"/>
  <c r="AL585" i="1"/>
  <c r="AI585" i="1"/>
  <c r="AH585" i="1"/>
  <c r="AG585" i="1"/>
  <c r="AF585" i="1"/>
  <c r="AE585" i="1"/>
  <c r="AC585" i="1"/>
  <c r="AA585" i="1"/>
  <c r="Y585" i="1"/>
  <c r="W585" i="1"/>
  <c r="U585" i="1"/>
  <c r="S585" i="1"/>
  <c r="Q585" i="1"/>
  <c r="O585" i="1"/>
  <c r="M585" i="1"/>
  <c r="K585" i="1"/>
  <c r="AN584" i="1"/>
  <c r="AM584" i="1"/>
  <c r="AL584" i="1"/>
  <c r="AI584" i="1"/>
  <c r="AH584" i="1"/>
  <c r="AG584" i="1"/>
  <c r="AF584" i="1"/>
  <c r="AE584" i="1"/>
  <c r="AC584" i="1"/>
  <c r="AA584" i="1"/>
  <c r="Y584" i="1"/>
  <c r="W584" i="1"/>
  <c r="U584" i="1"/>
  <c r="S584" i="1"/>
  <c r="Q584" i="1"/>
  <c r="O584" i="1"/>
  <c r="M584" i="1"/>
  <c r="K584" i="1"/>
  <c r="AN583" i="1"/>
  <c r="AM583" i="1"/>
  <c r="AL583" i="1"/>
  <c r="AI583" i="1"/>
  <c r="AH583" i="1"/>
  <c r="AG583" i="1"/>
  <c r="AF583" i="1"/>
  <c r="AE583" i="1"/>
  <c r="AC583" i="1"/>
  <c r="AA583" i="1"/>
  <c r="Y583" i="1"/>
  <c r="W583" i="1"/>
  <c r="U583" i="1"/>
  <c r="S583" i="1"/>
  <c r="Q583" i="1"/>
  <c r="O583" i="1"/>
  <c r="M583" i="1"/>
  <c r="K583" i="1"/>
  <c r="AN582" i="1"/>
  <c r="AM582" i="1"/>
  <c r="AL582" i="1"/>
  <c r="AI582" i="1"/>
  <c r="AH582" i="1"/>
  <c r="AG582" i="1"/>
  <c r="AF582" i="1"/>
  <c r="AE582" i="1"/>
  <c r="AC582" i="1"/>
  <c r="AA582" i="1"/>
  <c r="Y582" i="1"/>
  <c r="W582" i="1"/>
  <c r="U582" i="1"/>
  <c r="S582" i="1"/>
  <c r="Q582" i="1"/>
  <c r="O582" i="1"/>
  <c r="M582" i="1"/>
  <c r="K582" i="1"/>
  <c r="AN581" i="1"/>
  <c r="AM581" i="1"/>
  <c r="AL581" i="1"/>
  <c r="AI581" i="1"/>
  <c r="AH581" i="1"/>
  <c r="AG581" i="1"/>
  <c r="AF581" i="1"/>
  <c r="AE581" i="1"/>
  <c r="AC581" i="1"/>
  <c r="AA581" i="1"/>
  <c r="Y581" i="1"/>
  <c r="W581" i="1"/>
  <c r="U581" i="1"/>
  <c r="S581" i="1"/>
  <c r="Q581" i="1"/>
  <c r="O581" i="1"/>
  <c r="M581" i="1"/>
  <c r="K581" i="1"/>
  <c r="AN580" i="1"/>
  <c r="AM580" i="1"/>
  <c r="AL580" i="1"/>
  <c r="AI580" i="1"/>
  <c r="AH580" i="1"/>
  <c r="AG580" i="1"/>
  <c r="AF580" i="1"/>
  <c r="AE580" i="1"/>
  <c r="AC580" i="1"/>
  <c r="AA580" i="1"/>
  <c r="Y580" i="1"/>
  <c r="W580" i="1"/>
  <c r="U580" i="1"/>
  <c r="S580" i="1"/>
  <c r="Q580" i="1"/>
  <c r="O580" i="1"/>
  <c r="M580" i="1"/>
  <c r="K580" i="1"/>
  <c r="AN579" i="1"/>
  <c r="AM579" i="1"/>
  <c r="AL579" i="1"/>
  <c r="AI579" i="1"/>
  <c r="AH579" i="1"/>
  <c r="AG579" i="1"/>
  <c r="AF579" i="1"/>
  <c r="AE579" i="1"/>
  <c r="AC579" i="1"/>
  <c r="AA579" i="1"/>
  <c r="Y579" i="1"/>
  <c r="W579" i="1"/>
  <c r="U579" i="1"/>
  <c r="S579" i="1"/>
  <c r="Q579" i="1"/>
  <c r="O579" i="1"/>
  <c r="M579" i="1"/>
  <c r="K579" i="1"/>
  <c r="AN578" i="1"/>
  <c r="AM578" i="1"/>
  <c r="AL578" i="1"/>
  <c r="AI578" i="1"/>
  <c r="AH578" i="1"/>
  <c r="AG578" i="1"/>
  <c r="AF578" i="1"/>
  <c r="AE578" i="1"/>
  <c r="AC578" i="1"/>
  <c r="AA578" i="1"/>
  <c r="Y578" i="1"/>
  <c r="W578" i="1"/>
  <c r="U578" i="1"/>
  <c r="S578" i="1"/>
  <c r="Q578" i="1"/>
  <c r="O578" i="1"/>
  <c r="M578" i="1"/>
  <c r="K578" i="1"/>
  <c r="AN577" i="1"/>
  <c r="AM577" i="1"/>
  <c r="AL577" i="1"/>
  <c r="AI577" i="1"/>
  <c r="AH577" i="1"/>
  <c r="AG577" i="1"/>
  <c r="AF577" i="1"/>
  <c r="AE577" i="1"/>
  <c r="AC577" i="1"/>
  <c r="AA577" i="1"/>
  <c r="Y577" i="1"/>
  <c r="W577" i="1"/>
  <c r="U577" i="1"/>
  <c r="S577" i="1"/>
  <c r="Q577" i="1"/>
  <c r="O577" i="1"/>
  <c r="M577" i="1"/>
  <c r="K577" i="1"/>
  <c r="AN576" i="1"/>
  <c r="AM576" i="1"/>
  <c r="AL576" i="1"/>
  <c r="AI576" i="1"/>
  <c r="AH576" i="1"/>
  <c r="AG576" i="1"/>
  <c r="AF576" i="1"/>
  <c r="AE576" i="1"/>
  <c r="AC576" i="1"/>
  <c r="AA576" i="1"/>
  <c r="Y576" i="1"/>
  <c r="W576" i="1"/>
  <c r="U576" i="1"/>
  <c r="S576" i="1"/>
  <c r="Q576" i="1"/>
  <c r="O576" i="1"/>
  <c r="M576" i="1"/>
  <c r="K576" i="1"/>
  <c r="AN575" i="1"/>
  <c r="AM575" i="1"/>
  <c r="AL575" i="1"/>
  <c r="AI575" i="1"/>
  <c r="AH575" i="1"/>
  <c r="AG575" i="1"/>
  <c r="AF575" i="1"/>
  <c r="AE575" i="1"/>
  <c r="AC575" i="1"/>
  <c r="AA575" i="1"/>
  <c r="Y575" i="1"/>
  <c r="W575" i="1"/>
  <c r="U575" i="1"/>
  <c r="S575" i="1"/>
  <c r="Q575" i="1"/>
  <c r="O575" i="1"/>
  <c r="M575" i="1"/>
  <c r="K575" i="1"/>
  <c r="AN574" i="1"/>
  <c r="AM574" i="1"/>
  <c r="AL574" i="1"/>
  <c r="AI574" i="1"/>
  <c r="AH574" i="1"/>
  <c r="AG574" i="1"/>
  <c r="AF574" i="1"/>
  <c r="AE574" i="1"/>
  <c r="AC574" i="1"/>
  <c r="AA574" i="1"/>
  <c r="Y574" i="1"/>
  <c r="W574" i="1"/>
  <c r="U574" i="1"/>
  <c r="S574" i="1"/>
  <c r="Q574" i="1"/>
  <c r="O574" i="1"/>
  <c r="M574" i="1"/>
  <c r="K574" i="1"/>
  <c r="AN573" i="1"/>
  <c r="AM573" i="1"/>
  <c r="AL573" i="1"/>
  <c r="AI573" i="1"/>
  <c r="AH573" i="1"/>
  <c r="AG573" i="1"/>
  <c r="AF573" i="1"/>
  <c r="AE573" i="1"/>
  <c r="AC573" i="1"/>
  <c r="AA573" i="1"/>
  <c r="Y573" i="1"/>
  <c r="W573" i="1"/>
  <c r="U573" i="1"/>
  <c r="S573" i="1"/>
  <c r="Q573" i="1"/>
  <c r="O573" i="1"/>
  <c r="M573" i="1"/>
  <c r="K573" i="1"/>
  <c r="AN572" i="1"/>
  <c r="AM572" i="1"/>
  <c r="AL572" i="1"/>
  <c r="AI572" i="1"/>
  <c r="AH572" i="1"/>
  <c r="AG572" i="1"/>
  <c r="AF572" i="1"/>
  <c r="AE572" i="1"/>
  <c r="AC572" i="1"/>
  <c r="AA572" i="1"/>
  <c r="Y572" i="1"/>
  <c r="W572" i="1"/>
  <c r="U572" i="1"/>
  <c r="S572" i="1"/>
  <c r="Q572" i="1"/>
  <c r="O572" i="1"/>
  <c r="M572" i="1"/>
  <c r="K572" i="1"/>
  <c r="AN571" i="1"/>
  <c r="AM571" i="1"/>
  <c r="AL571" i="1"/>
  <c r="AI571" i="1"/>
  <c r="AH571" i="1"/>
  <c r="AG571" i="1"/>
  <c r="AF571" i="1"/>
  <c r="AE571" i="1"/>
  <c r="AC571" i="1"/>
  <c r="AA571" i="1"/>
  <c r="Y571" i="1"/>
  <c r="W571" i="1"/>
  <c r="U571" i="1"/>
  <c r="S571" i="1"/>
  <c r="Q571" i="1"/>
  <c r="O571" i="1"/>
  <c r="M571" i="1"/>
  <c r="K571" i="1"/>
  <c r="AN570" i="1"/>
  <c r="AM570" i="1"/>
  <c r="AL570" i="1"/>
  <c r="AI570" i="1"/>
  <c r="AH570" i="1"/>
  <c r="AG570" i="1"/>
  <c r="AF570" i="1"/>
  <c r="AE570" i="1"/>
  <c r="AC570" i="1"/>
  <c r="AA570" i="1"/>
  <c r="Y570" i="1"/>
  <c r="W570" i="1"/>
  <c r="U570" i="1"/>
  <c r="S570" i="1"/>
  <c r="Q570" i="1"/>
  <c r="O570" i="1"/>
  <c r="M570" i="1"/>
  <c r="K570" i="1"/>
  <c r="AN569" i="1"/>
  <c r="AM569" i="1"/>
  <c r="AL569" i="1"/>
  <c r="AI569" i="1"/>
  <c r="AH569" i="1"/>
  <c r="AG569" i="1"/>
  <c r="AF569" i="1"/>
  <c r="AE569" i="1"/>
  <c r="AC569" i="1"/>
  <c r="AA569" i="1"/>
  <c r="Y569" i="1"/>
  <c r="W569" i="1"/>
  <c r="U569" i="1"/>
  <c r="S569" i="1"/>
  <c r="Q569" i="1"/>
  <c r="O569" i="1"/>
  <c r="M569" i="1"/>
  <c r="K569" i="1"/>
  <c r="AN568" i="1"/>
  <c r="AM568" i="1"/>
  <c r="AL568" i="1"/>
  <c r="AI568" i="1"/>
  <c r="AH568" i="1"/>
  <c r="AG568" i="1"/>
  <c r="AF568" i="1"/>
  <c r="AE568" i="1"/>
  <c r="AC568" i="1"/>
  <c r="AA568" i="1"/>
  <c r="Y568" i="1"/>
  <c r="W568" i="1"/>
  <c r="U568" i="1"/>
  <c r="S568" i="1"/>
  <c r="Q568" i="1"/>
  <c r="O568" i="1"/>
  <c r="M568" i="1"/>
  <c r="K568" i="1"/>
  <c r="AN567" i="1"/>
  <c r="AM567" i="1"/>
  <c r="AL567" i="1"/>
  <c r="AI567" i="1"/>
  <c r="AH567" i="1"/>
  <c r="AG567" i="1"/>
  <c r="AF567" i="1"/>
  <c r="AE567" i="1"/>
  <c r="AC567" i="1"/>
  <c r="AA567" i="1"/>
  <c r="Y567" i="1"/>
  <c r="W567" i="1"/>
  <c r="U567" i="1"/>
  <c r="S567" i="1"/>
  <c r="Q567" i="1"/>
  <c r="O567" i="1"/>
  <c r="M567" i="1"/>
  <c r="K567" i="1"/>
  <c r="AN566" i="1"/>
  <c r="AM566" i="1"/>
  <c r="AL566" i="1"/>
  <c r="AI566" i="1"/>
  <c r="AH566" i="1"/>
  <c r="AG566" i="1"/>
  <c r="AF566" i="1"/>
  <c r="AE566" i="1"/>
  <c r="AC566" i="1"/>
  <c r="AA566" i="1"/>
  <c r="Y566" i="1"/>
  <c r="W566" i="1"/>
  <c r="U566" i="1"/>
  <c r="S566" i="1"/>
  <c r="Q566" i="1"/>
  <c r="O566" i="1"/>
  <c r="M566" i="1"/>
  <c r="K566" i="1"/>
  <c r="AN565" i="1"/>
  <c r="AM565" i="1"/>
  <c r="AL565" i="1"/>
  <c r="AI565" i="1"/>
  <c r="AH565" i="1"/>
  <c r="AG565" i="1"/>
  <c r="AF565" i="1"/>
  <c r="AE565" i="1"/>
  <c r="AC565" i="1"/>
  <c r="AA565" i="1"/>
  <c r="Y565" i="1"/>
  <c r="W565" i="1"/>
  <c r="U565" i="1"/>
  <c r="S565" i="1"/>
  <c r="Q565" i="1"/>
  <c r="O565" i="1"/>
  <c r="M565" i="1"/>
  <c r="K565" i="1"/>
  <c r="AN564" i="1"/>
  <c r="AM564" i="1"/>
  <c r="AL564" i="1"/>
  <c r="AI564" i="1"/>
  <c r="AH564" i="1"/>
  <c r="AG564" i="1"/>
  <c r="AF564" i="1"/>
  <c r="AE564" i="1"/>
  <c r="AC564" i="1"/>
  <c r="AA564" i="1"/>
  <c r="Y564" i="1"/>
  <c r="W564" i="1"/>
  <c r="U564" i="1"/>
  <c r="S564" i="1"/>
  <c r="Q564" i="1"/>
  <c r="O564" i="1"/>
  <c r="M564" i="1"/>
  <c r="K564" i="1"/>
  <c r="AN563" i="1"/>
  <c r="AM563" i="1"/>
  <c r="AL563" i="1"/>
  <c r="AI563" i="1"/>
  <c r="AH563" i="1"/>
  <c r="AG563" i="1"/>
  <c r="AF563" i="1"/>
  <c r="AE563" i="1"/>
  <c r="AC563" i="1"/>
  <c r="AA563" i="1"/>
  <c r="Y563" i="1"/>
  <c r="W563" i="1"/>
  <c r="U563" i="1"/>
  <c r="S563" i="1"/>
  <c r="Q563" i="1"/>
  <c r="O563" i="1"/>
  <c r="M563" i="1"/>
  <c r="K563" i="1"/>
  <c r="AN562" i="1"/>
  <c r="AM562" i="1"/>
  <c r="AL562" i="1"/>
  <c r="AI562" i="1"/>
  <c r="AH562" i="1"/>
  <c r="AG562" i="1"/>
  <c r="AF562" i="1"/>
  <c r="AE562" i="1"/>
  <c r="AC562" i="1"/>
  <c r="AA562" i="1"/>
  <c r="Y562" i="1"/>
  <c r="W562" i="1"/>
  <c r="U562" i="1"/>
  <c r="S562" i="1"/>
  <c r="Q562" i="1"/>
  <c r="O562" i="1"/>
  <c r="M562" i="1"/>
  <c r="K562" i="1"/>
  <c r="AN561" i="1"/>
  <c r="AM561" i="1"/>
  <c r="AL561" i="1"/>
  <c r="AI561" i="1"/>
  <c r="AH561" i="1"/>
  <c r="AG561" i="1"/>
  <c r="AF561" i="1"/>
  <c r="AE561" i="1"/>
  <c r="AC561" i="1"/>
  <c r="AA561" i="1"/>
  <c r="Y561" i="1"/>
  <c r="W561" i="1"/>
  <c r="U561" i="1"/>
  <c r="S561" i="1"/>
  <c r="Q561" i="1"/>
  <c r="O561" i="1"/>
  <c r="M561" i="1"/>
  <c r="K561" i="1"/>
  <c r="AN560" i="1"/>
  <c r="AM560" i="1"/>
  <c r="AL560" i="1"/>
  <c r="AI560" i="1"/>
  <c r="AH560" i="1"/>
  <c r="AG560" i="1"/>
  <c r="AF560" i="1"/>
  <c r="AE560" i="1"/>
  <c r="AC560" i="1"/>
  <c r="AA560" i="1"/>
  <c r="Y560" i="1"/>
  <c r="W560" i="1"/>
  <c r="U560" i="1"/>
  <c r="S560" i="1"/>
  <c r="Q560" i="1"/>
  <c r="O560" i="1"/>
  <c r="M560" i="1"/>
  <c r="K560" i="1"/>
  <c r="AN559" i="1"/>
  <c r="AM559" i="1"/>
  <c r="AL559" i="1"/>
  <c r="AI559" i="1"/>
  <c r="AH559" i="1"/>
  <c r="AG559" i="1"/>
  <c r="AF559" i="1"/>
  <c r="AE559" i="1"/>
  <c r="AC559" i="1"/>
  <c r="AA559" i="1"/>
  <c r="Y559" i="1"/>
  <c r="W559" i="1"/>
  <c r="U559" i="1"/>
  <c r="S559" i="1"/>
  <c r="Q559" i="1"/>
  <c r="O559" i="1"/>
  <c r="M559" i="1"/>
  <c r="K559" i="1"/>
  <c r="AN558" i="1"/>
  <c r="AM558" i="1"/>
  <c r="AL558" i="1"/>
  <c r="AI558" i="1"/>
  <c r="AH558" i="1"/>
  <c r="AG558" i="1"/>
  <c r="AF558" i="1"/>
  <c r="AE558" i="1"/>
  <c r="AC558" i="1"/>
  <c r="AA558" i="1"/>
  <c r="Y558" i="1"/>
  <c r="W558" i="1"/>
  <c r="U558" i="1"/>
  <c r="S558" i="1"/>
  <c r="Q558" i="1"/>
  <c r="O558" i="1"/>
  <c r="M558" i="1"/>
  <c r="K558" i="1"/>
  <c r="AN557" i="1"/>
  <c r="AM557" i="1"/>
  <c r="AL557" i="1"/>
  <c r="AI557" i="1"/>
  <c r="AH557" i="1"/>
  <c r="AG557" i="1"/>
  <c r="AF557" i="1"/>
  <c r="AE557" i="1"/>
  <c r="AC557" i="1"/>
  <c r="AA557" i="1"/>
  <c r="Y557" i="1"/>
  <c r="W557" i="1"/>
  <c r="U557" i="1"/>
  <c r="S557" i="1"/>
  <c r="Q557" i="1"/>
  <c r="O557" i="1"/>
  <c r="M557" i="1"/>
  <c r="K557" i="1"/>
  <c r="AN556" i="1"/>
  <c r="AM556" i="1"/>
  <c r="AL556" i="1"/>
  <c r="AI556" i="1"/>
  <c r="AH556" i="1"/>
  <c r="AG556" i="1"/>
  <c r="AF556" i="1"/>
  <c r="AE556" i="1"/>
  <c r="AC556" i="1"/>
  <c r="AA556" i="1"/>
  <c r="Y556" i="1"/>
  <c r="W556" i="1"/>
  <c r="U556" i="1"/>
  <c r="S556" i="1"/>
  <c r="Q556" i="1"/>
  <c r="O556" i="1"/>
  <c r="M556" i="1"/>
  <c r="K556" i="1"/>
  <c r="AN555" i="1"/>
  <c r="AM555" i="1"/>
  <c r="AL555" i="1"/>
  <c r="AI555" i="1"/>
  <c r="AH555" i="1"/>
  <c r="AG555" i="1"/>
  <c r="AF555" i="1"/>
  <c r="AE555" i="1"/>
  <c r="AC555" i="1"/>
  <c r="AA555" i="1"/>
  <c r="Y555" i="1"/>
  <c r="W555" i="1"/>
  <c r="U555" i="1"/>
  <c r="S555" i="1"/>
  <c r="Q555" i="1"/>
  <c r="O555" i="1"/>
  <c r="M555" i="1"/>
  <c r="K555" i="1"/>
  <c r="AN554" i="1"/>
  <c r="AM554" i="1"/>
  <c r="AL554" i="1"/>
  <c r="AI554" i="1"/>
  <c r="AH554" i="1"/>
  <c r="AG554" i="1"/>
  <c r="AF554" i="1"/>
  <c r="AE554" i="1"/>
  <c r="AC554" i="1"/>
  <c r="AA554" i="1"/>
  <c r="Y554" i="1"/>
  <c r="W554" i="1"/>
  <c r="U554" i="1"/>
  <c r="S554" i="1"/>
  <c r="Q554" i="1"/>
  <c r="O554" i="1"/>
  <c r="M554" i="1"/>
  <c r="K554" i="1"/>
  <c r="AN553" i="1"/>
  <c r="AM553" i="1"/>
  <c r="AL553" i="1"/>
  <c r="AI553" i="1"/>
  <c r="AH553" i="1"/>
  <c r="AG553" i="1"/>
  <c r="AF553" i="1"/>
  <c r="AE553" i="1"/>
  <c r="AC553" i="1"/>
  <c r="AA553" i="1"/>
  <c r="Y553" i="1"/>
  <c r="W553" i="1"/>
  <c r="U553" i="1"/>
  <c r="S553" i="1"/>
  <c r="Q553" i="1"/>
  <c r="O553" i="1"/>
  <c r="M553" i="1"/>
  <c r="K553" i="1"/>
  <c r="AN552" i="1"/>
  <c r="AM552" i="1"/>
  <c r="AL552" i="1"/>
  <c r="AI552" i="1"/>
  <c r="AH552" i="1"/>
  <c r="AG552" i="1"/>
  <c r="AF552" i="1"/>
  <c r="AE552" i="1"/>
  <c r="AC552" i="1"/>
  <c r="AA552" i="1"/>
  <c r="Y552" i="1"/>
  <c r="W552" i="1"/>
  <c r="U552" i="1"/>
  <c r="S552" i="1"/>
  <c r="Q552" i="1"/>
  <c r="O552" i="1"/>
  <c r="M552" i="1"/>
  <c r="K552" i="1"/>
  <c r="AN551" i="1"/>
  <c r="AM551" i="1"/>
  <c r="AL551" i="1"/>
  <c r="AI551" i="1"/>
  <c r="AH551" i="1"/>
  <c r="AG551" i="1"/>
  <c r="AF551" i="1"/>
  <c r="AE551" i="1"/>
  <c r="AC551" i="1"/>
  <c r="AA551" i="1"/>
  <c r="Y551" i="1"/>
  <c r="W551" i="1"/>
  <c r="U551" i="1"/>
  <c r="S551" i="1"/>
  <c r="Q551" i="1"/>
  <c r="O551" i="1"/>
  <c r="M551" i="1"/>
  <c r="K551" i="1"/>
  <c r="AN550" i="1"/>
  <c r="AM550" i="1"/>
  <c r="AL550" i="1"/>
  <c r="AI550" i="1"/>
  <c r="AH550" i="1"/>
  <c r="AG550" i="1"/>
  <c r="AF550" i="1"/>
  <c r="AE550" i="1"/>
  <c r="AC550" i="1"/>
  <c r="AA550" i="1"/>
  <c r="Y550" i="1"/>
  <c r="W550" i="1"/>
  <c r="U550" i="1"/>
  <c r="S550" i="1"/>
  <c r="Q550" i="1"/>
  <c r="O550" i="1"/>
  <c r="M550" i="1"/>
  <c r="K550" i="1"/>
  <c r="AN549" i="1"/>
  <c r="AM549" i="1"/>
  <c r="AL549" i="1"/>
  <c r="AI549" i="1"/>
  <c r="AH549" i="1"/>
  <c r="AG549" i="1"/>
  <c r="AF549" i="1"/>
  <c r="AE549" i="1"/>
  <c r="AC549" i="1"/>
  <c r="AA549" i="1"/>
  <c r="Y549" i="1"/>
  <c r="W549" i="1"/>
  <c r="U549" i="1"/>
  <c r="S549" i="1"/>
  <c r="Q549" i="1"/>
  <c r="O549" i="1"/>
  <c r="M549" i="1"/>
  <c r="K549" i="1"/>
  <c r="AN548" i="1"/>
  <c r="AM548" i="1"/>
  <c r="AL548" i="1"/>
  <c r="AI548" i="1"/>
  <c r="AH548" i="1"/>
  <c r="AG548" i="1"/>
  <c r="AF548" i="1"/>
  <c r="AE548" i="1"/>
  <c r="AC548" i="1"/>
  <c r="AA548" i="1"/>
  <c r="Y548" i="1"/>
  <c r="W548" i="1"/>
  <c r="U548" i="1"/>
  <c r="S548" i="1"/>
  <c r="Q548" i="1"/>
  <c r="O548" i="1"/>
  <c r="M548" i="1"/>
  <c r="K548" i="1"/>
  <c r="AN547" i="1"/>
  <c r="AM547" i="1"/>
  <c r="AL547" i="1"/>
  <c r="AI547" i="1"/>
  <c r="AH547" i="1"/>
  <c r="AG547" i="1"/>
  <c r="AF547" i="1"/>
  <c r="AE547" i="1"/>
  <c r="AC547" i="1"/>
  <c r="AA547" i="1"/>
  <c r="Y547" i="1"/>
  <c r="W547" i="1"/>
  <c r="U547" i="1"/>
  <c r="S547" i="1"/>
  <c r="Q547" i="1"/>
  <c r="O547" i="1"/>
  <c r="M547" i="1"/>
  <c r="K547" i="1"/>
  <c r="AN546" i="1"/>
  <c r="AM546" i="1"/>
  <c r="AL546" i="1"/>
  <c r="AI546" i="1"/>
  <c r="AH546" i="1"/>
  <c r="AG546" i="1"/>
  <c r="AF546" i="1"/>
  <c r="AE546" i="1"/>
  <c r="AC546" i="1"/>
  <c r="AA546" i="1"/>
  <c r="Y546" i="1"/>
  <c r="W546" i="1"/>
  <c r="U546" i="1"/>
  <c r="S546" i="1"/>
  <c r="Q546" i="1"/>
  <c r="O546" i="1"/>
  <c r="M546" i="1"/>
  <c r="K546" i="1"/>
  <c r="AN545" i="1"/>
  <c r="AM545" i="1"/>
  <c r="AL545" i="1"/>
  <c r="AI545" i="1"/>
  <c r="AH545" i="1"/>
  <c r="AG545" i="1"/>
  <c r="AF545" i="1"/>
  <c r="AE545" i="1"/>
  <c r="AC545" i="1"/>
  <c r="AA545" i="1"/>
  <c r="Y545" i="1"/>
  <c r="W545" i="1"/>
  <c r="U545" i="1"/>
  <c r="S545" i="1"/>
  <c r="Q545" i="1"/>
  <c r="O545" i="1"/>
  <c r="M545" i="1"/>
  <c r="K545" i="1"/>
  <c r="AN544" i="1"/>
  <c r="AM544" i="1"/>
  <c r="AL544" i="1"/>
  <c r="AI544" i="1"/>
  <c r="AH544" i="1"/>
  <c r="AG544" i="1"/>
  <c r="AF544" i="1"/>
  <c r="AE544" i="1"/>
  <c r="AC544" i="1"/>
  <c r="AA544" i="1"/>
  <c r="Y544" i="1"/>
  <c r="W544" i="1"/>
  <c r="U544" i="1"/>
  <c r="S544" i="1"/>
  <c r="Q544" i="1"/>
  <c r="O544" i="1"/>
  <c r="M544" i="1"/>
  <c r="K544" i="1"/>
  <c r="AN543" i="1"/>
  <c r="AM543" i="1"/>
  <c r="AL543" i="1"/>
  <c r="AI543" i="1"/>
  <c r="AH543" i="1"/>
  <c r="AG543" i="1"/>
  <c r="AF543" i="1"/>
  <c r="AE543" i="1"/>
  <c r="AC543" i="1"/>
  <c r="AA543" i="1"/>
  <c r="Y543" i="1"/>
  <c r="W543" i="1"/>
  <c r="U543" i="1"/>
  <c r="S543" i="1"/>
  <c r="Q543" i="1"/>
  <c r="O543" i="1"/>
  <c r="M543" i="1"/>
  <c r="K543" i="1"/>
  <c r="AN542" i="1"/>
  <c r="AM542" i="1"/>
  <c r="AL542" i="1"/>
  <c r="AI542" i="1"/>
  <c r="AH542" i="1"/>
  <c r="AG542" i="1"/>
  <c r="AF542" i="1"/>
  <c r="AE542" i="1"/>
  <c r="AC542" i="1"/>
  <c r="AA542" i="1"/>
  <c r="Y542" i="1"/>
  <c r="W542" i="1"/>
  <c r="U542" i="1"/>
  <c r="S542" i="1"/>
  <c r="Q542" i="1"/>
  <c r="O542" i="1"/>
  <c r="M542" i="1"/>
  <c r="K542" i="1"/>
  <c r="AN541" i="1"/>
  <c r="AM541" i="1"/>
  <c r="AL541" i="1"/>
  <c r="AI541" i="1"/>
  <c r="AH541" i="1"/>
  <c r="AG541" i="1"/>
  <c r="AF541" i="1"/>
  <c r="AE541" i="1"/>
  <c r="AC541" i="1"/>
  <c r="AA541" i="1"/>
  <c r="Y541" i="1"/>
  <c r="W541" i="1"/>
  <c r="U541" i="1"/>
  <c r="S541" i="1"/>
  <c r="Q541" i="1"/>
  <c r="O541" i="1"/>
  <c r="M541" i="1"/>
  <c r="K541" i="1"/>
  <c r="AN540" i="1"/>
  <c r="AM540" i="1"/>
  <c r="AL540" i="1"/>
  <c r="AI540" i="1"/>
  <c r="AH540" i="1"/>
  <c r="AG540" i="1"/>
  <c r="AF540" i="1"/>
  <c r="AE540" i="1"/>
  <c r="AC540" i="1"/>
  <c r="AA540" i="1"/>
  <c r="Y540" i="1"/>
  <c r="W540" i="1"/>
  <c r="U540" i="1"/>
  <c r="S540" i="1"/>
  <c r="Q540" i="1"/>
  <c r="O540" i="1"/>
  <c r="M540" i="1"/>
  <c r="K540" i="1"/>
  <c r="AN539" i="1"/>
  <c r="AM539" i="1"/>
  <c r="AL539" i="1"/>
  <c r="AI539" i="1"/>
  <c r="AH539" i="1"/>
  <c r="AG539" i="1"/>
  <c r="AF539" i="1"/>
  <c r="AE539" i="1"/>
  <c r="AC539" i="1"/>
  <c r="AA539" i="1"/>
  <c r="Y539" i="1"/>
  <c r="W539" i="1"/>
  <c r="U539" i="1"/>
  <c r="S539" i="1"/>
  <c r="Q539" i="1"/>
  <c r="O539" i="1"/>
  <c r="M539" i="1"/>
  <c r="K539" i="1"/>
  <c r="AN538" i="1"/>
  <c r="AM538" i="1"/>
  <c r="AL538" i="1"/>
  <c r="AI538" i="1"/>
  <c r="AH538" i="1"/>
  <c r="AG538" i="1"/>
  <c r="AF538" i="1"/>
  <c r="AE538" i="1"/>
  <c r="AC538" i="1"/>
  <c r="AA538" i="1"/>
  <c r="Y538" i="1"/>
  <c r="W538" i="1"/>
  <c r="U538" i="1"/>
  <c r="S538" i="1"/>
  <c r="Q538" i="1"/>
  <c r="O538" i="1"/>
  <c r="M538" i="1"/>
  <c r="K538" i="1"/>
  <c r="AN537" i="1"/>
  <c r="AM537" i="1"/>
  <c r="AL537" i="1"/>
  <c r="AI537" i="1"/>
  <c r="AH537" i="1"/>
  <c r="AG537" i="1"/>
  <c r="AF537" i="1"/>
  <c r="AE537" i="1"/>
  <c r="AC537" i="1"/>
  <c r="AA537" i="1"/>
  <c r="Y537" i="1"/>
  <c r="W537" i="1"/>
  <c r="U537" i="1"/>
  <c r="S537" i="1"/>
  <c r="Q537" i="1"/>
  <c r="O537" i="1"/>
  <c r="M537" i="1"/>
  <c r="K537" i="1"/>
  <c r="AN536" i="1"/>
  <c r="AM536" i="1"/>
  <c r="AL536" i="1"/>
  <c r="AI536" i="1"/>
  <c r="AH536" i="1"/>
  <c r="AG536" i="1"/>
  <c r="AF536" i="1"/>
  <c r="AE536" i="1"/>
  <c r="AC536" i="1"/>
  <c r="AA536" i="1"/>
  <c r="Y536" i="1"/>
  <c r="W536" i="1"/>
  <c r="U536" i="1"/>
  <c r="S536" i="1"/>
  <c r="Q536" i="1"/>
  <c r="O536" i="1"/>
  <c r="M536" i="1"/>
  <c r="K536" i="1"/>
  <c r="AN535" i="1"/>
  <c r="AM535" i="1"/>
  <c r="AL535" i="1"/>
  <c r="AI535" i="1"/>
  <c r="AH535" i="1"/>
  <c r="AG535" i="1"/>
  <c r="AF535" i="1"/>
  <c r="AE535" i="1"/>
  <c r="AC535" i="1"/>
  <c r="AA535" i="1"/>
  <c r="Y535" i="1"/>
  <c r="W535" i="1"/>
  <c r="U535" i="1"/>
  <c r="S535" i="1"/>
  <c r="Q535" i="1"/>
  <c r="O535" i="1"/>
  <c r="M535" i="1"/>
  <c r="K535" i="1"/>
  <c r="AN534" i="1"/>
  <c r="AM534" i="1"/>
  <c r="AL534" i="1"/>
  <c r="AI534" i="1"/>
  <c r="AH534" i="1"/>
  <c r="AG534" i="1"/>
  <c r="AF534" i="1"/>
  <c r="AE534" i="1"/>
  <c r="AC534" i="1"/>
  <c r="AA534" i="1"/>
  <c r="Y534" i="1"/>
  <c r="W534" i="1"/>
  <c r="U534" i="1"/>
  <c r="S534" i="1"/>
  <c r="Q534" i="1"/>
  <c r="O534" i="1"/>
  <c r="M534" i="1"/>
  <c r="K534" i="1"/>
  <c r="AN533" i="1"/>
  <c r="AM533" i="1"/>
  <c r="AL533" i="1"/>
  <c r="AI533" i="1"/>
  <c r="AH533" i="1"/>
  <c r="AG533" i="1"/>
  <c r="AF533" i="1"/>
  <c r="AE533" i="1"/>
  <c r="AC533" i="1"/>
  <c r="AA533" i="1"/>
  <c r="Y533" i="1"/>
  <c r="W533" i="1"/>
  <c r="U533" i="1"/>
  <c r="S533" i="1"/>
  <c r="Q533" i="1"/>
  <c r="O533" i="1"/>
  <c r="M533" i="1"/>
  <c r="K533" i="1"/>
  <c r="AN532" i="1"/>
  <c r="AM532" i="1"/>
  <c r="AL532" i="1"/>
  <c r="AI532" i="1"/>
  <c r="AH532" i="1"/>
  <c r="AG532" i="1"/>
  <c r="AF532" i="1"/>
  <c r="AE532" i="1"/>
  <c r="AC532" i="1"/>
  <c r="AA532" i="1"/>
  <c r="Y532" i="1"/>
  <c r="W532" i="1"/>
  <c r="U532" i="1"/>
  <c r="S532" i="1"/>
  <c r="Q532" i="1"/>
  <c r="O532" i="1"/>
  <c r="M532" i="1"/>
  <c r="K532" i="1"/>
  <c r="AN531" i="1"/>
  <c r="AM531" i="1"/>
  <c r="AL531" i="1"/>
  <c r="AI531" i="1"/>
  <c r="AH531" i="1"/>
  <c r="AG531" i="1"/>
  <c r="AF531" i="1"/>
  <c r="AE531" i="1"/>
  <c r="AC531" i="1"/>
  <c r="AA531" i="1"/>
  <c r="Y531" i="1"/>
  <c r="W531" i="1"/>
  <c r="U531" i="1"/>
  <c r="S531" i="1"/>
  <c r="Q531" i="1"/>
  <c r="O531" i="1"/>
  <c r="M531" i="1"/>
  <c r="K531" i="1"/>
  <c r="AN530" i="1"/>
  <c r="AM530" i="1"/>
  <c r="AL530" i="1"/>
  <c r="AI530" i="1"/>
  <c r="AH530" i="1"/>
  <c r="AG530" i="1"/>
  <c r="AF530" i="1"/>
  <c r="AE530" i="1"/>
  <c r="AC530" i="1"/>
  <c r="AA530" i="1"/>
  <c r="Y530" i="1"/>
  <c r="W530" i="1"/>
  <c r="U530" i="1"/>
  <c r="S530" i="1"/>
  <c r="Q530" i="1"/>
  <c r="O530" i="1"/>
  <c r="M530" i="1"/>
  <c r="K530" i="1"/>
  <c r="AN529" i="1"/>
  <c r="AM529" i="1"/>
  <c r="AL529" i="1"/>
  <c r="AI529" i="1"/>
  <c r="AH529" i="1"/>
  <c r="AG529" i="1"/>
  <c r="AF529" i="1"/>
  <c r="AE529" i="1"/>
  <c r="AC529" i="1"/>
  <c r="AA529" i="1"/>
  <c r="Y529" i="1"/>
  <c r="W529" i="1"/>
  <c r="U529" i="1"/>
  <c r="S529" i="1"/>
  <c r="Q529" i="1"/>
  <c r="O529" i="1"/>
  <c r="M529" i="1"/>
  <c r="K529" i="1"/>
  <c r="AN528" i="1"/>
  <c r="AM528" i="1"/>
  <c r="AL528" i="1"/>
  <c r="AI528" i="1"/>
  <c r="AH528" i="1"/>
  <c r="AG528" i="1"/>
  <c r="AF528" i="1"/>
  <c r="AE528" i="1"/>
  <c r="AC528" i="1"/>
  <c r="AA528" i="1"/>
  <c r="Y528" i="1"/>
  <c r="W528" i="1"/>
  <c r="U528" i="1"/>
  <c r="S528" i="1"/>
  <c r="Q528" i="1"/>
  <c r="O528" i="1"/>
  <c r="M528" i="1"/>
  <c r="K528" i="1"/>
  <c r="AN527" i="1"/>
  <c r="AM527" i="1"/>
  <c r="AL527" i="1"/>
  <c r="AI527" i="1"/>
  <c r="AH527" i="1"/>
  <c r="AG527" i="1"/>
  <c r="AF527" i="1"/>
  <c r="AE527" i="1"/>
  <c r="AC527" i="1"/>
  <c r="AA527" i="1"/>
  <c r="Y527" i="1"/>
  <c r="W527" i="1"/>
  <c r="U527" i="1"/>
  <c r="S527" i="1"/>
  <c r="Q527" i="1"/>
  <c r="O527" i="1"/>
  <c r="M527" i="1"/>
  <c r="K527" i="1"/>
  <c r="AN526" i="1"/>
  <c r="AM526" i="1"/>
  <c r="AL526" i="1"/>
  <c r="AI526" i="1"/>
  <c r="AH526" i="1"/>
  <c r="AG526" i="1"/>
  <c r="AF526" i="1"/>
  <c r="AE526" i="1"/>
  <c r="AC526" i="1"/>
  <c r="AA526" i="1"/>
  <c r="Y526" i="1"/>
  <c r="W526" i="1"/>
  <c r="U526" i="1"/>
  <c r="S526" i="1"/>
  <c r="Q526" i="1"/>
  <c r="O526" i="1"/>
  <c r="M526" i="1"/>
  <c r="K526" i="1"/>
  <c r="AN525" i="1"/>
  <c r="AM525" i="1"/>
  <c r="AL525" i="1"/>
  <c r="AI525" i="1"/>
  <c r="AH525" i="1"/>
  <c r="AG525" i="1"/>
  <c r="AF525" i="1"/>
  <c r="AE525" i="1"/>
  <c r="AC525" i="1"/>
  <c r="AA525" i="1"/>
  <c r="Y525" i="1"/>
  <c r="W525" i="1"/>
  <c r="U525" i="1"/>
  <c r="S525" i="1"/>
  <c r="Q525" i="1"/>
  <c r="O525" i="1"/>
  <c r="M525" i="1"/>
  <c r="K525" i="1"/>
  <c r="AN524" i="1"/>
  <c r="AM524" i="1"/>
  <c r="AL524" i="1"/>
  <c r="AI524" i="1"/>
  <c r="AH524" i="1"/>
  <c r="AG524" i="1"/>
  <c r="AF524" i="1"/>
  <c r="AE524" i="1"/>
  <c r="AC524" i="1"/>
  <c r="AA524" i="1"/>
  <c r="Y524" i="1"/>
  <c r="W524" i="1"/>
  <c r="U524" i="1"/>
  <c r="S524" i="1"/>
  <c r="Q524" i="1"/>
  <c r="O524" i="1"/>
  <c r="M524" i="1"/>
  <c r="K524" i="1"/>
  <c r="AN523" i="1"/>
  <c r="AM523" i="1"/>
  <c r="AL523" i="1"/>
  <c r="AI523" i="1"/>
  <c r="AH523" i="1"/>
  <c r="AG523" i="1"/>
  <c r="AF523" i="1"/>
  <c r="AE523" i="1"/>
  <c r="AC523" i="1"/>
  <c r="AA523" i="1"/>
  <c r="Y523" i="1"/>
  <c r="W523" i="1"/>
  <c r="U523" i="1"/>
  <c r="S523" i="1"/>
  <c r="Q523" i="1"/>
  <c r="O523" i="1"/>
  <c r="M523" i="1"/>
  <c r="K523" i="1"/>
  <c r="AN522" i="1"/>
  <c r="AM522" i="1"/>
  <c r="AL522" i="1"/>
  <c r="AI522" i="1"/>
  <c r="AH522" i="1"/>
  <c r="AG522" i="1"/>
  <c r="AF522" i="1"/>
  <c r="AE522" i="1"/>
  <c r="AC522" i="1"/>
  <c r="AA522" i="1"/>
  <c r="Y522" i="1"/>
  <c r="W522" i="1"/>
  <c r="U522" i="1"/>
  <c r="S522" i="1"/>
  <c r="Q522" i="1"/>
  <c r="O522" i="1"/>
  <c r="M522" i="1"/>
  <c r="K522" i="1"/>
  <c r="AN521" i="1"/>
  <c r="AM521" i="1"/>
  <c r="AL521" i="1"/>
  <c r="AI521" i="1"/>
  <c r="AH521" i="1"/>
  <c r="AG521" i="1"/>
  <c r="AF521" i="1"/>
  <c r="AE521" i="1"/>
  <c r="AC521" i="1"/>
  <c r="AA521" i="1"/>
  <c r="Y521" i="1"/>
  <c r="W521" i="1"/>
  <c r="U521" i="1"/>
  <c r="S521" i="1"/>
  <c r="Q521" i="1"/>
  <c r="O521" i="1"/>
  <c r="M521" i="1"/>
  <c r="K521" i="1"/>
  <c r="AN520" i="1"/>
  <c r="AM520" i="1"/>
  <c r="AL520" i="1"/>
  <c r="AI520" i="1"/>
  <c r="AH520" i="1"/>
  <c r="AG520" i="1"/>
  <c r="AF520" i="1"/>
  <c r="AE520" i="1"/>
  <c r="AC520" i="1"/>
  <c r="AA520" i="1"/>
  <c r="Y520" i="1"/>
  <c r="W520" i="1"/>
  <c r="U520" i="1"/>
  <c r="S520" i="1"/>
  <c r="Q520" i="1"/>
  <c r="O520" i="1"/>
  <c r="M520" i="1"/>
  <c r="K520" i="1"/>
  <c r="AN519" i="1"/>
  <c r="AM519" i="1"/>
  <c r="AL519" i="1"/>
  <c r="AI519" i="1"/>
  <c r="AH519" i="1"/>
  <c r="AG519" i="1"/>
  <c r="AF519" i="1"/>
  <c r="AE519" i="1"/>
  <c r="AC519" i="1"/>
  <c r="AA519" i="1"/>
  <c r="Y519" i="1"/>
  <c r="W519" i="1"/>
  <c r="U519" i="1"/>
  <c r="S519" i="1"/>
  <c r="Q519" i="1"/>
  <c r="O519" i="1"/>
  <c r="M519" i="1"/>
  <c r="K519" i="1"/>
  <c r="AN518" i="1"/>
  <c r="AM518" i="1"/>
  <c r="AL518" i="1"/>
  <c r="AI518" i="1"/>
  <c r="AH518" i="1"/>
  <c r="AG518" i="1"/>
  <c r="AF518" i="1"/>
  <c r="AE518" i="1"/>
  <c r="AC518" i="1"/>
  <c r="AA518" i="1"/>
  <c r="Y518" i="1"/>
  <c r="W518" i="1"/>
  <c r="U518" i="1"/>
  <c r="S518" i="1"/>
  <c r="Q518" i="1"/>
  <c r="O518" i="1"/>
  <c r="M518" i="1"/>
  <c r="K518" i="1"/>
  <c r="AN517" i="1"/>
  <c r="AM517" i="1"/>
  <c r="AL517" i="1"/>
  <c r="AI517" i="1"/>
  <c r="AH517" i="1"/>
  <c r="AG517" i="1"/>
  <c r="AF517" i="1"/>
  <c r="AE517" i="1"/>
  <c r="AC517" i="1"/>
  <c r="AA517" i="1"/>
  <c r="Y517" i="1"/>
  <c r="W517" i="1"/>
  <c r="U517" i="1"/>
  <c r="S517" i="1"/>
  <c r="Q517" i="1"/>
  <c r="O517" i="1"/>
  <c r="M517" i="1"/>
  <c r="K517" i="1"/>
  <c r="AN516" i="1"/>
  <c r="AM516" i="1"/>
  <c r="AL516" i="1"/>
  <c r="AI516" i="1"/>
  <c r="AH516" i="1"/>
  <c r="AG516" i="1"/>
  <c r="AF516" i="1"/>
  <c r="AE516" i="1"/>
  <c r="AC516" i="1"/>
  <c r="AA516" i="1"/>
  <c r="Y516" i="1"/>
  <c r="W516" i="1"/>
  <c r="U516" i="1"/>
  <c r="S516" i="1"/>
  <c r="Q516" i="1"/>
  <c r="O516" i="1"/>
  <c r="M516" i="1"/>
  <c r="K516" i="1"/>
  <c r="AN515" i="1"/>
  <c r="AM515" i="1"/>
  <c r="AL515" i="1"/>
  <c r="AI515" i="1"/>
  <c r="AH515" i="1"/>
  <c r="AG515" i="1"/>
  <c r="AF515" i="1"/>
  <c r="AE515" i="1"/>
  <c r="AC515" i="1"/>
  <c r="AA515" i="1"/>
  <c r="Y515" i="1"/>
  <c r="W515" i="1"/>
  <c r="U515" i="1"/>
  <c r="S515" i="1"/>
  <c r="Q515" i="1"/>
  <c r="O515" i="1"/>
  <c r="M515" i="1"/>
  <c r="K515" i="1"/>
  <c r="AN514" i="1"/>
  <c r="AM514" i="1"/>
  <c r="AL514" i="1"/>
  <c r="AI514" i="1"/>
  <c r="AH514" i="1"/>
  <c r="AG514" i="1"/>
  <c r="AF514" i="1"/>
  <c r="AE514" i="1"/>
  <c r="AC514" i="1"/>
  <c r="AA514" i="1"/>
  <c r="Y514" i="1"/>
  <c r="W514" i="1"/>
  <c r="U514" i="1"/>
  <c r="S514" i="1"/>
  <c r="Q514" i="1"/>
  <c r="O514" i="1"/>
  <c r="M514" i="1"/>
  <c r="K514" i="1"/>
  <c r="AN513" i="1"/>
  <c r="AM513" i="1"/>
  <c r="AL513" i="1"/>
  <c r="AI513" i="1"/>
  <c r="AH513" i="1"/>
  <c r="AG513" i="1"/>
  <c r="AF513" i="1"/>
  <c r="AE513" i="1"/>
  <c r="AC513" i="1"/>
  <c r="AA513" i="1"/>
  <c r="Y513" i="1"/>
  <c r="W513" i="1"/>
  <c r="U513" i="1"/>
  <c r="S513" i="1"/>
  <c r="Q513" i="1"/>
  <c r="O513" i="1"/>
  <c r="M513" i="1"/>
  <c r="K513" i="1"/>
  <c r="AN512" i="1"/>
  <c r="AM512" i="1"/>
  <c r="AL512" i="1"/>
  <c r="AI512" i="1"/>
  <c r="AH512" i="1"/>
  <c r="AG512" i="1"/>
  <c r="AF512" i="1"/>
  <c r="AE512" i="1"/>
  <c r="AC512" i="1"/>
  <c r="AA512" i="1"/>
  <c r="Y512" i="1"/>
  <c r="W512" i="1"/>
  <c r="U512" i="1"/>
  <c r="S512" i="1"/>
  <c r="Q512" i="1"/>
  <c r="O512" i="1"/>
  <c r="M512" i="1"/>
  <c r="K512" i="1"/>
  <c r="AN511" i="1"/>
  <c r="AM511" i="1"/>
  <c r="AL511" i="1"/>
  <c r="AI511" i="1"/>
  <c r="AH511" i="1"/>
  <c r="AG511" i="1"/>
  <c r="AF511" i="1"/>
  <c r="AE511" i="1"/>
  <c r="AC511" i="1"/>
  <c r="AA511" i="1"/>
  <c r="Y511" i="1"/>
  <c r="W511" i="1"/>
  <c r="U511" i="1"/>
  <c r="S511" i="1"/>
  <c r="Q511" i="1"/>
  <c r="O511" i="1"/>
  <c r="M511" i="1"/>
  <c r="K511" i="1"/>
  <c r="AN510" i="1"/>
  <c r="AM510" i="1"/>
  <c r="AL510" i="1"/>
  <c r="AI510" i="1"/>
  <c r="AH510" i="1"/>
  <c r="AG510" i="1"/>
  <c r="AF510" i="1"/>
  <c r="AE510" i="1"/>
  <c r="AC510" i="1"/>
  <c r="AA510" i="1"/>
  <c r="Y510" i="1"/>
  <c r="W510" i="1"/>
  <c r="U510" i="1"/>
  <c r="S510" i="1"/>
  <c r="Q510" i="1"/>
  <c r="O510" i="1"/>
  <c r="M510" i="1"/>
  <c r="K510" i="1"/>
  <c r="AN509" i="1"/>
  <c r="AM509" i="1"/>
  <c r="AL509" i="1"/>
  <c r="AI509" i="1"/>
  <c r="AH509" i="1"/>
  <c r="AG509" i="1"/>
  <c r="AF509" i="1"/>
  <c r="AE509" i="1"/>
  <c r="AC509" i="1"/>
  <c r="AA509" i="1"/>
  <c r="Y509" i="1"/>
  <c r="W509" i="1"/>
  <c r="U509" i="1"/>
  <c r="S509" i="1"/>
  <c r="Q509" i="1"/>
  <c r="O509" i="1"/>
  <c r="M509" i="1"/>
  <c r="K509" i="1"/>
  <c r="AN508" i="1"/>
  <c r="AM508" i="1"/>
  <c r="AL508" i="1"/>
  <c r="AI508" i="1"/>
  <c r="AH508" i="1"/>
  <c r="AG508" i="1"/>
  <c r="AF508" i="1"/>
  <c r="AE508" i="1"/>
  <c r="AC508" i="1"/>
  <c r="AA508" i="1"/>
  <c r="Y508" i="1"/>
  <c r="W508" i="1"/>
  <c r="U508" i="1"/>
  <c r="S508" i="1"/>
  <c r="Q508" i="1"/>
  <c r="O508" i="1"/>
  <c r="M508" i="1"/>
  <c r="K508" i="1"/>
  <c r="AN507" i="1"/>
  <c r="AM507" i="1"/>
  <c r="AL507" i="1"/>
  <c r="AI507" i="1"/>
  <c r="AH507" i="1"/>
  <c r="AG507" i="1"/>
  <c r="AF507" i="1"/>
  <c r="AE507" i="1"/>
  <c r="AC507" i="1"/>
  <c r="AA507" i="1"/>
  <c r="Y507" i="1"/>
  <c r="W507" i="1"/>
  <c r="U507" i="1"/>
  <c r="S507" i="1"/>
  <c r="Q507" i="1"/>
  <c r="O507" i="1"/>
  <c r="M507" i="1"/>
  <c r="K507" i="1"/>
  <c r="AN506" i="1"/>
  <c r="AM506" i="1"/>
  <c r="AL506" i="1"/>
  <c r="AI506" i="1"/>
  <c r="AH506" i="1"/>
  <c r="AG506" i="1"/>
  <c r="AF506" i="1"/>
  <c r="AE506" i="1"/>
  <c r="AC506" i="1"/>
  <c r="AA506" i="1"/>
  <c r="Y506" i="1"/>
  <c r="W506" i="1"/>
  <c r="U506" i="1"/>
  <c r="S506" i="1"/>
  <c r="Q506" i="1"/>
  <c r="O506" i="1"/>
  <c r="M506" i="1"/>
  <c r="K506" i="1"/>
  <c r="AN505" i="1"/>
  <c r="AM505" i="1"/>
  <c r="AL505" i="1"/>
  <c r="AI505" i="1"/>
  <c r="AH505" i="1"/>
  <c r="AG505" i="1"/>
  <c r="AF505" i="1"/>
  <c r="AE505" i="1"/>
  <c r="AC505" i="1"/>
  <c r="AA505" i="1"/>
  <c r="Y505" i="1"/>
  <c r="W505" i="1"/>
  <c r="U505" i="1"/>
  <c r="S505" i="1"/>
  <c r="Q505" i="1"/>
  <c r="O505" i="1"/>
  <c r="M505" i="1"/>
  <c r="K505" i="1"/>
  <c r="AN504" i="1"/>
  <c r="AM504" i="1"/>
  <c r="AL504" i="1"/>
  <c r="AI504" i="1"/>
  <c r="AH504" i="1"/>
  <c r="AG504" i="1"/>
  <c r="AF504" i="1"/>
  <c r="AE504" i="1"/>
  <c r="AC504" i="1"/>
  <c r="AA504" i="1"/>
  <c r="Y504" i="1"/>
  <c r="W504" i="1"/>
  <c r="U504" i="1"/>
  <c r="S504" i="1"/>
  <c r="Q504" i="1"/>
  <c r="O504" i="1"/>
  <c r="M504" i="1"/>
  <c r="K504" i="1"/>
  <c r="AN503" i="1"/>
  <c r="AM503" i="1"/>
  <c r="AL503" i="1"/>
  <c r="AI503" i="1"/>
  <c r="AH503" i="1"/>
  <c r="AG503" i="1"/>
  <c r="AF503" i="1"/>
  <c r="AE503" i="1"/>
  <c r="AC503" i="1"/>
  <c r="AA503" i="1"/>
  <c r="Y503" i="1"/>
  <c r="W503" i="1"/>
  <c r="U503" i="1"/>
  <c r="S503" i="1"/>
  <c r="Q503" i="1"/>
  <c r="O503" i="1"/>
  <c r="M503" i="1"/>
  <c r="K503" i="1"/>
  <c r="AN502" i="1"/>
  <c r="AM502" i="1"/>
  <c r="AL502" i="1"/>
  <c r="AI502" i="1"/>
  <c r="AH502" i="1"/>
  <c r="AG502" i="1"/>
  <c r="AF502" i="1"/>
  <c r="AE502" i="1"/>
  <c r="AC502" i="1"/>
  <c r="AA502" i="1"/>
  <c r="Y502" i="1"/>
  <c r="W502" i="1"/>
  <c r="U502" i="1"/>
  <c r="S502" i="1"/>
  <c r="Q502" i="1"/>
  <c r="O502" i="1"/>
  <c r="M502" i="1"/>
  <c r="K502" i="1"/>
  <c r="AN501" i="1"/>
  <c r="AM501" i="1"/>
  <c r="AL501" i="1"/>
  <c r="AI501" i="1"/>
  <c r="AH501" i="1"/>
  <c r="AG501" i="1"/>
  <c r="AF501" i="1"/>
  <c r="AE501" i="1"/>
  <c r="AC501" i="1"/>
  <c r="AA501" i="1"/>
  <c r="Y501" i="1"/>
  <c r="W501" i="1"/>
  <c r="U501" i="1"/>
  <c r="S501" i="1"/>
  <c r="Q501" i="1"/>
  <c r="O501" i="1"/>
  <c r="M501" i="1"/>
  <c r="K501" i="1"/>
  <c r="AN500" i="1"/>
  <c r="AM500" i="1"/>
  <c r="AL500" i="1"/>
  <c r="AI500" i="1"/>
  <c r="AH500" i="1"/>
  <c r="AG500" i="1"/>
  <c r="AF500" i="1"/>
  <c r="AE500" i="1"/>
  <c r="AC500" i="1"/>
  <c r="AA500" i="1"/>
  <c r="Y500" i="1"/>
  <c r="W500" i="1"/>
  <c r="U500" i="1"/>
  <c r="S500" i="1"/>
  <c r="Q500" i="1"/>
  <c r="O500" i="1"/>
  <c r="M500" i="1"/>
  <c r="K500" i="1"/>
  <c r="AN499" i="1"/>
  <c r="AM499" i="1"/>
  <c r="AL499" i="1"/>
  <c r="AI499" i="1"/>
  <c r="AH499" i="1"/>
  <c r="AG499" i="1"/>
  <c r="AF499" i="1"/>
  <c r="AE499" i="1"/>
  <c r="AC499" i="1"/>
  <c r="AA499" i="1"/>
  <c r="Y499" i="1"/>
  <c r="W499" i="1"/>
  <c r="U499" i="1"/>
  <c r="S499" i="1"/>
  <c r="Q499" i="1"/>
  <c r="O499" i="1"/>
  <c r="M499" i="1"/>
  <c r="K499" i="1"/>
  <c r="AN498" i="1"/>
  <c r="AM498" i="1"/>
  <c r="AL498" i="1"/>
  <c r="AI498" i="1"/>
  <c r="AH498" i="1"/>
  <c r="AG498" i="1"/>
  <c r="AF498" i="1"/>
  <c r="AE498" i="1"/>
  <c r="AC498" i="1"/>
  <c r="AA498" i="1"/>
  <c r="Y498" i="1"/>
  <c r="W498" i="1"/>
  <c r="U498" i="1"/>
  <c r="S498" i="1"/>
  <c r="Q498" i="1"/>
  <c r="O498" i="1"/>
  <c r="M498" i="1"/>
  <c r="K498" i="1"/>
  <c r="AN497" i="1"/>
  <c r="AM497" i="1"/>
  <c r="AL497" i="1"/>
  <c r="AI497" i="1"/>
  <c r="AH497" i="1"/>
  <c r="AG497" i="1"/>
  <c r="AF497" i="1"/>
  <c r="AE497" i="1"/>
  <c r="AC497" i="1"/>
  <c r="AA497" i="1"/>
  <c r="Y497" i="1"/>
  <c r="W497" i="1"/>
  <c r="U497" i="1"/>
  <c r="S497" i="1"/>
  <c r="Q497" i="1"/>
  <c r="O497" i="1"/>
  <c r="M497" i="1"/>
  <c r="K497" i="1"/>
  <c r="AN496" i="1"/>
  <c r="AM496" i="1"/>
  <c r="AL496" i="1"/>
  <c r="AI496" i="1"/>
  <c r="AH496" i="1"/>
  <c r="AG496" i="1"/>
  <c r="AF496" i="1"/>
  <c r="AE496" i="1"/>
  <c r="AC496" i="1"/>
  <c r="AA496" i="1"/>
  <c r="Y496" i="1"/>
  <c r="W496" i="1"/>
  <c r="U496" i="1"/>
  <c r="S496" i="1"/>
  <c r="Q496" i="1"/>
  <c r="O496" i="1"/>
  <c r="M496" i="1"/>
  <c r="K496" i="1"/>
  <c r="AN495" i="1"/>
  <c r="AM495" i="1"/>
  <c r="AL495" i="1"/>
  <c r="AI495" i="1"/>
  <c r="AH495" i="1"/>
  <c r="AG495" i="1"/>
  <c r="AF495" i="1"/>
  <c r="AE495" i="1"/>
  <c r="AC495" i="1"/>
  <c r="AA495" i="1"/>
  <c r="Y495" i="1"/>
  <c r="W495" i="1"/>
  <c r="U495" i="1"/>
  <c r="S495" i="1"/>
  <c r="Q495" i="1"/>
  <c r="O495" i="1"/>
  <c r="M495" i="1"/>
  <c r="K495" i="1"/>
  <c r="AN494" i="1"/>
  <c r="AM494" i="1"/>
  <c r="AL494" i="1"/>
  <c r="AI494" i="1"/>
  <c r="AH494" i="1"/>
  <c r="AG494" i="1"/>
  <c r="AF494" i="1"/>
  <c r="AE494" i="1"/>
  <c r="AC494" i="1"/>
  <c r="AA494" i="1"/>
  <c r="Y494" i="1"/>
  <c r="W494" i="1"/>
  <c r="U494" i="1"/>
  <c r="S494" i="1"/>
  <c r="Q494" i="1"/>
  <c r="O494" i="1"/>
  <c r="M494" i="1"/>
  <c r="K494" i="1"/>
  <c r="AN493" i="1"/>
  <c r="AM493" i="1"/>
  <c r="AL493" i="1"/>
  <c r="AI493" i="1"/>
  <c r="AH493" i="1"/>
  <c r="AG493" i="1"/>
  <c r="AF493" i="1"/>
  <c r="AE493" i="1"/>
  <c r="AC493" i="1"/>
  <c r="AA493" i="1"/>
  <c r="Y493" i="1"/>
  <c r="W493" i="1"/>
  <c r="U493" i="1"/>
  <c r="S493" i="1"/>
  <c r="Q493" i="1"/>
  <c r="O493" i="1"/>
  <c r="M493" i="1"/>
  <c r="K493" i="1"/>
  <c r="AN492" i="1"/>
  <c r="AM492" i="1"/>
  <c r="AL492" i="1"/>
  <c r="AI492" i="1"/>
  <c r="AH492" i="1"/>
  <c r="AG492" i="1"/>
  <c r="AF492" i="1"/>
  <c r="AE492" i="1"/>
  <c r="AC492" i="1"/>
  <c r="AA492" i="1"/>
  <c r="Y492" i="1"/>
  <c r="W492" i="1"/>
  <c r="U492" i="1"/>
  <c r="S492" i="1"/>
  <c r="Q492" i="1"/>
  <c r="O492" i="1"/>
  <c r="M492" i="1"/>
  <c r="K492" i="1"/>
  <c r="AN491" i="1"/>
  <c r="AM491" i="1"/>
  <c r="AL491" i="1"/>
  <c r="AI491" i="1"/>
  <c r="AH491" i="1"/>
  <c r="AG491" i="1"/>
  <c r="AF491" i="1"/>
  <c r="AE491" i="1"/>
  <c r="AC491" i="1"/>
  <c r="AA491" i="1"/>
  <c r="Y491" i="1"/>
  <c r="W491" i="1"/>
  <c r="U491" i="1"/>
  <c r="S491" i="1"/>
  <c r="Q491" i="1"/>
  <c r="O491" i="1"/>
  <c r="M491" i="1"/>
  <c r="K491" i="1"/>
  <c r="AN490" i="1"/>
  <c r="AM490" i="1"/>
  <c r="AL490" i="1"/>
  <c r="AI490" i="1"/>
  <c r="AH490" i="1"/>
  <c r="AG490" i="1"/>
  <c r="AF490" i="1"/>
  <c r="AE490" i="1"/>
  <c r="AC490" i="1"/>
  <c r="AA490" i="1"/>
  <c r="Y490" i="1"/>
  <c r="W490" i="1"/>
  <c r="U490" i="1"/>
  <c r="S490" i="1"/>
  <c r="Q490" i="1"/>
  <c r="O490" i="1"/>
  <c r="M490" i="1"/>
  <c r="K490" i="1"/>
  <c r="AN489" i="1"/>
  <c r="AM489" i="1"/>
  <c r="AL489" i="1"/>
  <c r="AI489" i="1"/>
  <c r="AH489" i="1"/>
  <c r="AG489" i="1"/>
  <c r="AF489" i="1"/>
  <c r="AE489" i="1"/>
  <c r="AC489" i="1"/>
  <c r="AA489" i="1"/>
  <c r="Y489" i="1"/>
  <c r="W489" i="1"/>
  <c r="U489" i="1"/>
  <c r="S489" i="1"/>
  <c r="Q489" i="1"/>
  <c r="O489" i="1"/>
  <c r="M489" i="1"/>
  <c r="K489" i="1"/>
  <c r="AN488" i="1"/>
  <c r="AM488" i="1"/>
  <c r="AL488" i="1"/>
  <c r="AI488" i="1"/>
  <c r="AH488" i="1"/>
  <c r="AG488" i="1"/>
  <c r="AF488" i="1"/>
  <c r="AE488" i="1"/>
  <c r="AC488" i="1"/>
  <c r="AA488" i="1"/>
  <c r="Y488" i="1"/>
  <c r="W488" i="1"/>
  <c r="U488" i="1"/>
  <c r="S488" i="1"/>
  <c r="Q488" i="1"/>
  <c r="O488" i="1"/>
  <c r="M488" i="1"/>
  <c r="K488" i="1"/>
  <c r="AN487" i="1"/>
  <c r="AM487" i="1"/>
  <c r="AL487" i="1"/>
  <c r="AI487" i="1"/>
  <c r="AH487" i="1"/>
  <c r="AG487" i="1"/>
  <c r="AF487" i="1"/>
  <c r="AE487" i="1"/>
  <c r="AC487" i="1"/>
  <c r="AA487" i="1"/>
  <c r="Y487" i="1"/>
  <c r="W487" i="1"/>
  <c r="U487" i="1"/>
  <c r="S487" i="1"/>
  <c r="Q487" i="1"/>
  <c r="O487" i="1"/>
  <c r="M487" i="1"/>
  <c r="K487" i="1"/>
  <c r="AN486" i="1"/>
  <c r="AM486" i="1"/>
  <c r="AL486" i="1"/>
  <c r="AI486" i="1"/>
  <c r="AH486" i="1"/>
  <c r="AG486" i="1"/>
  <c r="AF486" i="1"/>
  <c r="AE486" i="1"/>
  <c r="AC486" i="1"/>
  <c r="AA486" i="1"/>
  <c r="Y486" i="1"/>
  <c r="W486" i="1"/>
  <c r="U486" i="1"/>
  <c r="S486" i="1"/>
  <c r="Q486" i="1"/>
  <c r="O486" i="1"/>
  <c r="M486" i="1"/>
  <c r="K486" i="1"/>
  <c r="AN485" i="1"/>
  <c r="AM485" i="1"/>
  <c r="AL485" i="1"/>
  <c r="AI485" i="1"/>
  <c r="AH485" i="1"/>
  <c r="AG485" i="1"/>
  <c r="AF485" i="1"/>
  <c r="AE485" i="1"/>
  <c r="AC485" i="1"/>
  <c r="AA485" i="1"/>
  <c r="Y485" i="1"/>
  <c r="W485" i="1"/>
  <c r="U485" i="1"/>
  <c r="S485" i="1"/>
  <c r="Q485" i="1"/>
  <c r="O485" i="1"/>
  <c r="M485" i="1"/>
  <c r="K485" i="1"/>
  <c r="AN484" i="1"/>
  <c r="AM484" i="1"/>
  <c r="AL484" i="1"/>
  <c r="AI484" i="1"/>
  <c r="AH484" i="1"/>
  <c r="AG484" i="1"/>
  <c r="AF484" i="1"/>
  <c r="AE484" i="1"/>
  <c r="AC484" i="1"/>
  <c r="AA484" i="1"/>
  <c r="Y484" i="1"/>
  <c r="W484" i="1"/>
  <c r="U484" i="1"/>
  <c r="S484" i="1"/>
  <c r="Q484" i="1"/>
  <c r="O484" i="1"/>
  <c r="M484" i="1"/>
  <c r="K484" i="1"/>
  <c r="AN483" i="1"/>
  <c r="AM483" i="1"/>
  <c r="AL483" i="1"/>
  <c r="AI483" i="1"/>
  <c r="AH483" i="1"/>
  <c r="AG483" i="1"/>
  <c r="AF483" i="1"/>
  <c r="AE483" i="1"/>
  <c r="AC483" i="1"/>
  <c r="AA483" i="1"/>
  <c r="Y483" i="1"/>
  <c r="W483" i="1"/>
  <c r="U483" i="1"/>
  <c r="S483" i="1"/>
  <c r="Q483" i="1"/>
  <c r="O483" i="1"/>
  <c r="M483" i="1"/>
  <c r="K483" i="1"/>
  <c r="AN482" i="1"/>
  <c r="AM482" i="1"/>
  <c r="AL482" i="1"/>
  <c r="AI482" i="1"/>
  <c r="AH482" i="1"/>
  <c r="AG482" i="1"/>
  <c r="AF482" i="1"/>
  <c r="AE482" i="1"/>
  <c r="AC482" i="1"/>
  <c r="AA482" i="1"/>
  <c r="Y482" i="1"/>
  <c r="W482" i="1"/>
  <c r="U482" i="1"/>
  <c r="S482" i="1"/>
  <c r="Q482" i="1"/>
  <c r="O482" i="1"/>
  <c r="M482" i="1"/>
  <c r="K482" i="1"/>
  <c r="AN481" i="1"/>
  <c r="AM481" i="1"/>
  <c r="AL481" i="1"/>
  <c r="AI481" i="1"/>
  <c r="AH481" i="1"/>
  <c r="AG481" i="1"/>
  <c r="AF481" i="1"/>
  <c r="AE481" i="1"/>
  <c r="AC481" i="1"/>
  <c r="AA481" i="1"/>
  <c r="Y481" i="1"/>
  <c r="W481" i="1"/>
  <c r="U481" i="1"/>
  <c r="S481" i="1"/>
  <c r="Q481" i="1"/>
  <c r="O481" i="1"/>
  <c r="M481" i="1"/>
  <c r="K481" i="1"/>
  <c r="AN480" i="1"/>
  <c r="AM480" i="1"/>
  <c r="AL480" i="1"/>
  <c r="AI480" i="1"/>
  <c r="AH480" i="1"/>
  <c r="AG480" i="1"/>
  <c r="AF480" i="1"/>
  <c r="AE480" i="1"/>
  <c r="AC480" i="1"/>
  <c r="AA480" i="1"/>
  <c r="Y480" i="1"/>
  <c r="W480" i="1"/>
  <c r="U480" i="1"/>
  <c r="S480" i="1"/>
  <c r="Q480" i="1"/>
  <c r="O480" i="1"/>
  <c r="M480" i="1"/>
  <c r="K480" i="1"/>
  <c r="AN479" i="1"/>
  <c r="AM479" i="1"/>
  <c r="AL479" i="1"/>
  <c r="AI479" i="1"/>
  <c r="AH479" i="1"/>
  <c r="AG479" i="1"/>
  <c r="AF479" i="1"/>
  <c r="AE479" i="1"/>
  <c r="AC479" i="1"/>
  <c r="AA479" i="1"/>
  <c r="Y479" i="1"/>
  <c r="W479" i="1"/>
  <c r="U479" i="1"/>
  <c r="S479" i="1"/>
  <c r="Q479" i="1"/>
  <c r="O479" i="1"/>
  <c r="M479" i="1"/>
  <c r="K479" i="1"/>
  <c r="AN478" i="1"/>
  <c r="AM478" i="1"/>
  <c r="AL478" i="1"/>
  <c r="AI478" i="1"/>
  <c r="AH478" i="1"/>
  <c r="AG478" i="1"/>
  <c r="AF478" i="1"/>
  <c r="AE478" i="1"/>
  <c r="AC478" i="1"/>
  <c r="AA478" i="1"/>
  <c r="Y478" i="1"/>
  <c r="W478" i="1"/>
  <c r="U478" i="1"/>
  <c r="S478" i="1"/>
  <c r="Q478" i="1"/>
  <c r="O478" i="1"/>
  <c r="M478" i="1"/>
  <c r="K478" i="1"/>
  <c r="AN477" i="1"/>
  <c r="AM477" i="1"/>
  <c r="AL477" i="1"/>
  <c r="AI477" i="1"/>
  <c r="AH477" i="1"/>
  <c r="AG477" i="1"/>
  <c r="AF477" i="1"/>
  <c r="AE477" i="1"/>
  <c r="AC477" i="1"/>
  <c r="AA477" i="1"/>
  <c r="Y477" i="1"/>
  <c r="W477" i="1"/>
  <c r="U477" i="1"/>
  <c r="S477" i="1"/>
  <c r="Q477" i="1"/>
  <c r="O477" i="1"/>
  <c r="M477" i="1"/>
  <c r="K477" i="1"/>
  <c r="AN476" i="1"/>
  <c r="AM476" i="1"/>
  <c r="AL476" i="1"/>
  <c r="AI476" i="1"/>
  <c r="AH476" i="1"/>
  <c r="AG476" i="1"/>
  <c r="AF476" i="1"/>
  <c r="AE476" i="1"/>
  <c r="AC476" i="1"/>
  <c r="AA476" i="1"/>
  <c r="Y476" i="1"/>
  <c r="W476" i="1"/>
  <c r="U476" i="1"/>
  <c r="S476" i="1"/>
  <c r="Q476" i="1"/>
  <c r="O476" i="1"/>
  <c r="M476" i="1"/>
  <c r="K476" i="1"/>
  <c r="AN475" i="1"/>
  <c r="AM475" i="1"/>
  <c r="AL475" i="1"/>
  <c r="AI475" i="1"/>
  <c r="AH475" i="1"/>
  <c r="AG475" i="1"/>
  <c r="AF475" i="1"/>
  <c r="AE475" i="1"/>
  <c r="AC475" i="1"/>
  <c r="AA475" i="1"/>
  <c r="Y475" i="1"/>
  <c r="W475" i="1"/>
  <c r="U475" i="1"/>
  <c r="S475" i="1"/>
  <c r="Q475" i="1"/>
  <c r="O475" i="1"/>
  <c r="M475" i="1"/>
  <c r="K475" i="1"/>
  <c r="AN474" i="1"/>
  <c r="AM474" i="1"/>
  <c r="AL474" i="1"/>
  <c r="AI474" i="1"/>
  <c r="AH474" i="1"/>
  <c r="AG474" i="1"/>
  <c r="AF474" i="1"/>
  <c r="AE474" i="1"/>
  <c r="AC474" i="1"/>
  <c r="AA474" i="1"/>
  <c r="Y474" i="1"/>
  <c r="W474" i="1"/>
  <c r="U474" i="1"/>
  <c r="S474" i="1"/>
  <c r="Q474" i="1"/>
  <c r="O474" i="1"/>
  <c r="M474" i="1"/>
  <c r="K474" i="1"/>
  <c r="AN473" i="1"/>
  <c r="AM473" i="1"/>
  <c r="AL473" i="1"/>
  <c r="AI473" i="1"/>
  <c r="AH473" i="1"/>
  <c r="AG473" i="1"/>
  <c r="AF473" i="1"/>
  <c r="AE473" i="1"/>
  <c r="AC473" i="1"/>
  <c r="AA473" i="1"/>
  <c r="Y473" i="1"/>
  <c r="W473" i="1"/>
  <c r="U473" i="1"/>
  <c r="S473" i="1"/>
  <c r="Q473" i="1"/>
  <c r="O473" i="1"/>
  <c r="M473" i="1"/>
  <c r="K473" i="1"/>
  <c r="AN472" i="1"/>
  <c r="AM472" i="1"/>
  <c r="AL472" i="1"/>
  <c r="AI472" i="1"/>
  <c r="AH472" i="1"/>
  <c r="AG472" i="1"/>
  <c r="AF472" i="1"/>
  <c r="AE472" i="1"/>
  <c r="AC472" i="1"/>
  <c r="AA472" i="1"/>
  <c r="Y472" i="1"/>
  <c r="W472" i="1"/>
  <c r="U472" i="1"/>
  <c r="S472" i="1"/>
  <c r="Q472" i="1"/>
  <c r="O472" i="1"/>
  <c r="M472" i="1"/>
  <c r="K472" i="1"/>
  <c r="AN471" i="1"/>
  <c r="AM471" i="1"/>
  <c r="AL471" i="1"/>
  <c r="AI471" i="1"/>
  <c r="AH471" i="1"/>
  <c r="AG471" i="1"/>
  <c r="AF471" i="1"/>
  <c r="AE471" i="1"/>
  <c r="AC471" i="1"/>
  <c r="AA471" i="1"/>
  <c r="Y471" i="1"/>
  <c r="W471" i="1"/>
  <c r="U471" i="1"/>
  <c r="S471" i="1"/>
  <c r="Q471" i="1"/>
  <c r="O471" i="1"/>
  <c r="M471" i="1"/>
  <c r="K471" i="1"/>
  <c r="AN470" i="1"/>
  <c r="AM470" i="1"/>
  <c r="AL470" i="1"/>
  <c r="AI470" i="1"/>
  <c r="AH470" i="1"/>
  <c r="AG470" i="1"/>
  <c r="AF470" i="1"/>
  <c r="AE470" i="1"/>
  <c r="AC470" i="1"/>
  <c r="AA470" i="1"/>
  <c r="Y470" i="1"/>
  <c r="W470" i="1"/>
  <c r="U470" i="1"/>
  <c r="S470" i="1"/>
  <c r="Q470" i="1"/>
  <c r="O470" i="1"/>
  <c r="M470" i="1"/>
  <c r="K470" i="1"/>
  <c r="AN469" i="1"/>
  <c r="AM469" i="1"/>
  <c r="AL469" i="1"/>
  <c r="AI469" i="1"/>
  <c r="AH469" i="1"/>
  <c r="AG469" i="1"/>
  <c r="AF469" i="1"/>
  <c r="AE469" i="1"/>
  <c r="AC469" i="1"/>
  <c r="AA469" i="1"/>
  <c r="Y469" i="1"/>
  <c r="W469" i="1"/>
  <c r="U469" i="1"/>
  <c r="S469" i="1"/>
  <c r="Q469" i="1"/>
  <c r="O469" i="1"/>
  <c r="M469" i="1"/>
  <c r="K469" i="1"/>
  <c r="AN468" i="1"/>
  <c r="AM468" i="1"/>
  <c r="AL468" i="1"/>
  <c r="AI468" i="1"/>
  <c r="AH468" i="1"/>
  <c r="AG468" i="1"/>
  <c r="AF468" i="1"/>
  <c r="AE468" i="1"/>
  <c r="AC468" i="1"/>
  <c r="AA468" i="1"/>
  <c r="Y468" i="1"/>
  <c r="W468" i="1"/>
  <c r="U468" i="1"/>
  <c r="S468" i="1"/>
  <c r="Q468" i="1"/>
  <c r="O468" i="1"/>
  <c r="M468" i="1"/>
  <c r="K468" i="1"/>
  <c r="AN467" i="1"/>
  <c r="AM467" i="1"/>
  <c r="AL467" i="1"/>
  <c r="AI467" i="1"/>
  <c r="AH467" i="1"/>
  <c r="AG467" i="1"/>
  <c r="AF467" i="1"/>
  <c r="AE467" i="1"/>
  <c r="AC467" i="1"/>
  <c r="AA467" i="1"/>
  <c r="Y467" i="1"/>
  <c r="W467" i="1"/>
  <c r="U467" i="1"/>
  <c r="S467" i="1"/>
  <c r="Q467" i="1"/>
  <c r="O467" i="1"/>
  <c r="M467" i="1"/>
  <c r="K467" i="1"/>
  <c r="AN466" i="1"/>
  <c r="AM466" i="1"/>
  <c r="AL466" i="1"/>
  <c r="AI466" i="1"/>
  <c r="AH466" i="1"/>
  <c r="AG466" i="1"/>
  <c r="AF466" i="1"/>
  <c r="AE466" i="1"/>
  <c r="AC466" i="1"/>
  <c r="AA466" i="1"/>
  <c r="Y466" i="1"/>
  <c r="W466" i="1"/>
  <c r="U466" i="1"/>
  <c r="S466" i="1"/>
  <c r="Q466" i="1"/>
  <c r="O466" i="1"/>
  <c r="M466" i="1"/>
  <c r="K466" i="1"/>
  <c r="AN465" i="1"/>
  <c r="AM465" i="1"/>
  <c r="AL465" i="1"/>
  <c r="AI465" i="1"/>
  <c r="AH465" i="1"/>
  <c r="AG465" i="1"/>
  <c r="AF465" i="1"/>
  <c r="AE465" i="1"/>
  <c r="AC465" i="1"/>
  <c r="AA465" i="1"/>
  <c r="Y465" i="1"/>
  <c r="W465" i="1"/>
  <c r="U465" i="1"/>
  <c r="S465" i="1"/>
  <c r="Q465" i="1"/>
  <c r="O465" i="1"/>
  <c r="M465" i="1"/>
  <c r="K465" i="1"/>
  <c r="AN464" i="1"/>
  <c r="AM464" i="1"/>
  <c r="AL464" i="1"/>
  <c r="AI464" i="1"/>
  <c r="AH464" i="1"/>
  <c r="AG464" i="1"/>
  <c r="AF464" i="1"/>
  <c r="AE464" i="1"/>
  <c r="AC464" i="1"/>
  <c r="AA464" i="1"/>
  <c r="Y464" i="1"/>
  <c r="W464" i="1"/>
  <c r="U464" i="1"/>
  <c r="S464" i="1"/>
  <c r="Q464" i="1"/>
  <c r="O464" i="1"/>
  <c r="M464" i="1"/>
  <c r="K464" i="1"/>
  <c r="AN463" i="1"/>
  <c r="AM463" i="1"/>
  <c r="AL463" i="1"/>
  <c r="AI463" i="1"/>
  <c r="AH463" i="1"/>
  <c r="AG463" i="1"/>
  <c r="AF463" i="1"/>
  <c r="AE463" i="1"/>
  <c r="AC463" i="1"/>
  <c r="AA463" i="1"/>
  <c r="Y463" i="1"/>
  <c r="W463" i="1"/>
  <c r="U463" i="1"/>
  <c r="S463" i="1"/>
  <c r="Q463" i="1"/>
  <c r="O463" i="1"/>
  <c r="M463" i="1"/>
  <c r="K463" i="1"/>
  <c r="AN462" i="1"/>
  <c r="AM462" i="1"/>
  <c r="AL462" i="1"/>
  <c r="AI462" i="1"/>
  <c r="AH462" i="1"/>
  <c r="AG462" i="1"/>
  <c r="AF462" i="1"/>
  <c r="AE462" i="1"/>
  <c r="AC462" i="1"/>
  <c r="AA462" i="1"/>
  <c r="Y462" i="1"/>
  <c r="W462" i="1"/>
  <c r="U462" i="1"/>
  <c r="S462" i="1"/>
  <c r="Q462" i="1"/>
  <c r="O462" i="1"/>
  <c r="M462" i="1"/>
  <c r="K462" i="1"/>
  <c r="AN461" i="1"/>
  <c r="AM461" i="1"/>
  <c r="AL461" i="1"/>
  <c r="AI461" i="1"/>
  <c r="AH461" i="1"/>
  <c r="AG461" i="1"/>
  <c r="AF461" i="1"/>
  <c r="AE461" i="1"/>
  <c r="AC461" i="1"/>
  <c r="AA461" i="1"/>
  <c r="Y461" i="1"/>
  <c r="W461" i="1"/>
  <c r="U461" i="1"/>
  <c r="S461" i="1"/>
  <c r="Q461" i="1"/>
  <c r="O461" i="1"/>
  <c r="M461" i="1"/>
  <c r="K461" i="1"/>
  <c r="AN460" i="1"/>
  <c r="AM460" i="1"/>
  <c r="AL460" i="1"/>
  <c r="AI460" i="1"/>
  <c r="AH460" i="1"/>
  <c r="AG460" i="1"/>
  <c r="AF460" i="1"/>
  <c r="AE460" i="1"/>
  <c r="AC460" i="1"/>
  <c r="AA460" i="1"/>
  <c r="Y460" i="1"/>
  <c r="W460" i="1"/>
  <c r="U460" i="1"/>
  <c r="S460" i="1"/>
  <c r="Q460" i="1"/>
  <c r="O460" i="1"/>
  <c r="M460" i="1"/>
  <c r="K460" i="1"/>
  <c r="AN459" i="1"/>
  <c r="AM459" i="1"/>
  <c r="AL459" i="1"/>
  <c r="AI459" i="1"/>
  <c r="AH459" i="1"/>
  <c r="AG459" i="1"/>
  <c r="AF459" i="1"/>
  <c r="AE459" i="1"/>
  <c r="AC459" i="1"/>
  <c r="AA459" i="1"/>
  <c r="Y459" i="1"/>
  <c r="W459" i="1"/>
  <c r="U459" i="1"/>
  <c r="S459" i="1"/>
  <c r="Q459" i="1"/>
  <c r="O459" i="1"/>
  <c r="M459" i="1"/>
  <c r="K459" i="1"/>
  <c r="AN458" i="1"/>
  <c r="AM458" i="1"/>
  <c r="AL458" i="1"/>
  <c r="AI458" i="1"/>
  <c r="AH458" i="1"/>
  <c r="AG458" i="1"/>
  <c r="AF458" i="1"/>
  <c r="AE458" i="1"/>
  <c r="AC458" i="1"/>
  <c r="AA458" i="1"/>
  <c r="Y458" i="1"/>
  <c r="W458" i="1"/>
  <c r="U458" i="1"/>
  <c r="S458" i="1"/>
  <c r="Q458" i="1"/>
  <c r="O458" i="1"/>
  <c r="M458" i="1"/>
  <c r="K458" i="1"/>
  <c r="AN457" i="1"/>
  <c r="AM457" i="1"/>
  <c r="AL457" i="1"/>
  <c r="AI457" i="1"/>
  <c r="AH457" i="1"/>
  <c r="AG457" i="1"/>
  <c r="AF457" i="1"/>
  <c r="AE457" i="1"/>
  <c r="AC457" i="1"/>
  <c r="AA457" i="1"/>
  <c r="Y457" i="1"/>
  <c r="W457" i="1"/>
  <c r="U457" i="1"/>
  <c r="S457" i="1"/>
  <c r="Q457" i="1"/>
  <c r="O457" i="1"/>
  <c r="M457" i="1"/>
  <c r="K457" i="1"/>
  <c r="AN456" i="1"/>
  <c r="AM456" i="1"/>
  <c r="AL456" i="1"/>
  <c r="AI456" i="1"/>
  <c r="AH456" i="1"/>
  <c r="AG456" i="1"/>
  <c r="AF456" i="1"/>
  <c r="AE456" i="1"/>
  <c r="AC456" i="1"/>
  <c r="AA456" i="1"/>
  <c r="Y456" i="1"/>
  <c r="W456" i="1"/>
  <c r="U456" i="1"/>
  <c r="S456" i="1"/>
  <c r="Q456" i="1"/>
  <c r="O456" i="1"/>
  <c r="M456" i="1"/>
  <c r="K456" i="1"/>
  <c r="AN455" i="1"/>
  <c r="AM455" i="1"/>
  <c r="AL455" i="1"/>
  <c r="AI455" i="1"/>
  <c r="AH455" i="1"/>
  <c r="AG455" i="1"/>
  <c r="AF455" i="1"/>
  <c r="AE455" i="1"/>
  <c r="AC455" i="1"/>
  <c r="AA455" i="1"/>
  <c r="Y455" i="1"/>
  <c r="W455" i="1"/>
  <c r="U455" i="1"/>
  <c r="S455" i="1"/>
  <c r="Q455" i="1"/>
  <c r="O455" i="1"/>
  <c r="M455" i="1"/>
  <c r="K455" i="1"/>
  <c r="AN454" i="1"/>
  <c r="AM454" i="1"/>
  <c r="AL454" i="1"/>
  <c r="AI454" i="1"/>
  <c r="AH454" i="1"/>
  <c r="AG454" i="1"/>
  <c r="AF454" i="1"/>
  <c r="AE454" i="1"/>
  <c r="AC454" i="1"/>
  <c r="AA454" i="1"/>
  <c r="Y454" i="1"/>
  <c r="W454" i="1"/>
  <c r="U454" i="1"/>
  <c r="S454" i="1"/>
  <c r="Q454" i="1"/>
  <c r="O454" i="1"/>
  <c r="M454" i="1"/>
  <c r="K454" i="1"/>
  <c r="AN453" i="1"/>
  <c r="AM453" i="1"/>
  <c r="AL453" i="1"/>
  <c r="AI453" i="1"/>
  <c r="AH453" i="1"/>
  <c r="AG453" i="1"/>
  <c r="AF453" i="1"/>
  <c r="AE453" i="1"/>
  <c r="AC453" i="1"/>
  <c r="AA453" i="1"/>
  <c r="Y453" i="1"/>
  <c r="W453" i="1"/>
  <c r="U453" i="1"/>
  <c r="S453" i="1"/>
  <c r="Q453" i="1"/>
  <c r="O453" i="1"/>
  <c r="M453" i="1"/>
  <c r="K453" i="1"/>
  <c r="AN452" i="1"/>
  <c r="AM452" i="1"/>
  <c r="AL452" i="1"/>
  <c r="AI452" i="1"/>
  <c r="AH452" i="1"/>
  <c r="AG452" i="1"/>
  <c r="AF452" i="1"/>
  <c r="AE452" i="1"/>
  <c r="AC452" i="1"/>
  <c r="AA452" i="1"/>
  <c r="Y452" i="1"/>
  <c r="W452" i="1"/>
  <c r="U452" i="1"/>
  <c r="S452" i="1"/>
  <c r="Q452" i="1"/>
  <c r="O452" i="1"/>
  <c r="M452" i="1"/>
  <c r="K452" i="1"/>
  <c r="AN451" i="1"/>
  <c r="AM451" i="1"/>
  <c r="AL451" i="1"/>
  <c r="AI451" i="1"/>
  <c r="AH451" i="1"/>
  <c r="AG451" i="1"/>
  <c r="AF451" i="1"/>
  <c r="AE451" i="1"/>
  <c r="AC451" i="1"/>
  <c r="AA451" i="1"/>
  <c r="Y451" i="1"/>
  <c r="W451" i="1"/>
  <c r="U451" i="1"/>
  <c r="S451" i="1"/>
  <c r="Q451" i="1"/>
  <c r="O451" i="1"/>
  <c r="M451" i="1"/>
  <c r="K451" i="1"/>
  <c r="AN450" i="1"/>
  <c r="AM450" i="1"/>
  <c r="AL450" i="1"/>
  <c r="AI450" i="1"/>
  <c r="AH450" i="1"/>
  <c r="AG450" i="1"/>
  <c r="AF450" i="1"/>
  <c r="AE450" i="1"/>
  <c r="AC450" i="1"/>
  <c r="AA450" i="1"/>
  <c r="Y450" i="1"/>
  <c r="W450" i="1"/>
  <c r="U450" i="1"/>
  <c r="S450" i="1"/>
  <c r="Q450" i="1"/>
  <c r="O450" i="1"/>
  <c r="M450" i="1"/>
  <c r="K450" i="1"/>
  <c r="AN449" i="1"/>
  <c r="AM449" i="1"/>
  <c r="AL449" i="1"/>
  <c r="AI449" i="1"/>
  <c r="AH449" i="1"/>
  <c r="AG449" i="1"/>
  <c r="AF449" i="1"/>
  <c r="AE449" i="1"/>
  <c r="AC449" i="1"/>
  <c r="AA449" i="1"/>
  <c r="Y449" i="1"/>
  <c r="W449" i="1"/>
  <c r="U449" i="1"/>
  <c r="S449" i="1"/>
  <c r="Q449" i="1"/>
  <c r="O449" i="1"/>
  <c r="M449" i="1"/>
  <c r="K449" i="1"/>
  <c r="AN448" i="1"/>
  <c r="AM448" i="1"/>
  <c r="AL448" i="1"/>
  <c r="AI448" i="1"/>
  <c r="AH448" i="1"/>
  <c r="AG448" i="1"/>
  <c r="AF448" i="1"/>
  <c r="AE448" i="1"/>
  <c r="AC448" i="1"/>
  <c r="AA448" i="1"/>
  <c r="Y448" i="1"/>
  <c r="W448" i="1"/>
  <c r="U448" i="1"/>
  <c r="S448" i="1"/>
  <c r="Q448" i="1"/>
  <c r="O448" i="1"/>
  <c r="M448" i="1"/>
  <c r="K448" i="1"/>
  <c r="AN447" i="1"/>
  <c r="AM447" i="1"/>
  <c r="AL447" i="1"/>
  <c r="AI447" i="1"/>
  <c r="AH447" i="1"/>
  <c r="AG447" i="1"/>
  <c r="AF447" i="1"/>
  <c r="AE447" i="1"/>
  <c r="AC447" i="1"/>
  <c r="AA447" i="1"/>
  <c r="Y447" i="1"/>
  <c r="W447" i="1"/>
  <c r="U447" i="1"/>
  <c r="S447" i="1"/>
  <c r="Q447" i="1"/>
  <c r="O447" i="1"/>
  <c r="M447" i="1"/>
  <c r="K447" i="1"/>
  <c r="AN446" i="1"/>
  <c r="AM446" i="1"/>
  <c r="AL446" i="1"/>
  <c r="AI446" i="1"/>
  <c r="AH446" i="1"/>
  <c r="AG446" i="1"/>
  <c r="AF446" i="1"/>
  <c r="AE446" i="1"/>
  <c r="AC446" i="1"/>
  <c r="AA446" i="1"/>
  <c r="Y446" i="1"/>
  <c r="W446" i="1"/>
  <c r="U446" i="1"/>
  <c r="S446" i="1"/>
  <c r="Q446" i="1"/>
  <c r="O446" i="1"/>
  <c r="M446" i="1"/>
  <c r="K446" i="1"/>
  <c r="AN445" i="1"/>
  <c r="AM445" i="1"/>
  <c r="AL445" i="1"/>
  <c r="AI445" i="1"/>
  <c r="AH445" i="1"/>
  <c r="AG445" i="1"/>
  <c r="AF445" i="1"/>
  <c r="AE445" i="1"/>
  <c r="AC445" i="1"/>
  <c r="AA445" i="1"/>
  <c r="Y445" i="1"/>
  <c r="W445" i="1"/>
  <c r="U445" i="1"/>
  <c r="S445" i="1"/>
  <c r="Q445" i="1"/>
  <c r="O445" i="1"/>
  <c r="M445" i="1"/>
  <c r="K445" i="1"/>
  <c r="AN444" i="1"/>
  <c r="AM444" i="1"/>
  <c r="AL444" i="1"/>
  <c r="AI444" i="1"/>
  <c r="AH444" i="1"/>
  <c r="AG444" i="1"/>
  <c r="AF444" i="1"/>
  <c r="AE444" i="1"/>
  <c r="AC444" i="1"/>
  <c r="AA444" i="1"/>
  <c r="Y444" i="1"/>
  <c r="W444" i="1"/>
  <c r="U444" i="1"/>
  <c r="S444" i="1"/>
  <c r="Q444" i="1"/>
  <c r="O444" i="1"/>
  <c r="M444" i="1"/>
  <c r="K444" i="1"/>
  <c r="AN443" i="1"/>
  <c r="AM443" i="1"/>
  <c r="AL443" i="1"/>
  <c r="AI443" i="1"/>
  <c r="AH443" i="1"/>
  <c r="AG443" i="1"/>
  <c r="AF443" i="1"/>
  <c r="AE443" i="1"/>
  <c r="AC443" i="1"/>
  <c r="AA443" i="1"/>
  <c r="Y443" i="1"/>
  <c r="W443" i="1"/>
  <c r="U443" i="1"/>
  <c r="S443" i="1"/>
  <c r="Q443" i="1"/>
  <c r="O443" i="1"/>
  <c r="M443" i="1"/>
  <c r="K443" i="1"/>
  <c r="AN442" i="1"/>
  <c r="AM442" i="1"/>
  <c r="AL442" i="1"/>
  <c r="AI442" i="1"/>
  <c r="AH442" i="1"/>
  <c r="AG442" i="1"/>
  <c r="AF442" i="1"/>
  <c r="AE442" i="1"/>
  <c r="AC442" i="1"/>
  <c r="AA442" i="1"/>
  <c r="Y442" i="1"/>
  <c r="W442" i="1"/>
  <c r="U442" i="1"/>
  <c r="S442" i="1"/>
  <c r="Q442" i="1"/>
  <c r="O442" i="1"/>
  <c r="M442" i="1"/>
  <c r="K442" i="1"/>
  <c r="AN441" i="1"/>
  <c r="AM441" i="1"/>
  <c r="AL441" i="1"/>
  <c r="AI441" i="1"/>
  <c r="AH441" i="1"/>
  <c r="AG441" i="1"/>
  <c r="AF441" i="1"/>
  <c r="AE441" i="1"/>
  <c r="AC441" i="1"/>
  <c r="AA441" i="1"/>
  <c r="Y441" i="1"/>
  <c r="W441" i="1"/>
  <c r="U441" i="1"/>
  <c r="S441" i="1"/>
  <c r="Q441" i="1"/>
  <c r="O441" i="1"/>
  <c r="M441" i="1"/>
  <c r="K441" i="1"/>
  <c r="AN440" i="1"/>
  <c r="AM440" i="1"/>
  <c r="AL440" i="1"/>
  <c r="AI440" i="1"/>
  <c r="AH440" i="1"/>
  <c r="AG440" i="1"/>
  <c r="AF440" i="1"/>
  <c r="AE440" i="1"/>
  <c r="AC440" i="1"/>
  <c r="AA440" i="1"/>
  <c r="Y440" i="1"/>
  <c r="W440" i="1"/>
  <c r="U440" i="1"/>
  <c r="S440" i="1"/>
  <c r="Q440" i="1"/>
  <c r="O440" i="1"/>
  <c r="M440" i="1"/>
  <c r="K440" i="1"/>
  <c r="AN439" i="1"/>
  <c r="AM439" i="1"/>
  <c r="AL439" i="1"/>
  <c r="AI439" i="1"/>
  <c r="AH439" i="1"/>
  <c r="AG439" i="1"/>
  <c r="AF439" i="1"/>
  <c r="AE439" i="1"/>
  <c r="AC439" i="1"/>
  <c r="AA439" i="1"/>
  <c r="Y439" i="1"/>
  <c r="W439" i="1"/>
  <c r="U439" i="1"/>
  <c r="S439" i="1"/>
  <c r="Q439" i="1"/>
  <c r="O439" i="1"/>
  <c r="M439" i="1"/>
  <c r="K439" i="1"/>
  <c r="AN438" i="1"/>
  <c r="AM438" i="1"/>
  <c r="AL438" i="1"/>
  <c r="AI438" i="1"/>
  <c r="AH438" i="1"/>
  <c r="AG438" i="1"/>
  <c r="AF438" i="1"/>
  <c r="AE438" i="1"/>
  <c r="AC438" i="1"/>
  <c r="AA438" i="1"/>
  <c r="Y438" i="1"/>
  <c r="W438" i="1"/>
  <c r="U438" i="1"/>
  <c r="S438" i="1"/>
  <c r="Q438" i="1"/>
  <c r="O438" i="1"/>
  <c r="M438" i="1"/>
  <c r="K438" i="1"/>
  <c r="AN437" i="1"/>
  <c r="AM437" i="1"/>
  <c r="AL437" i="1"/>
  <c r="AI437" i="1"/>
  <c r="AH437" i="1"/>
  <c r="AG437" i="1"/>
  <c r="AF437" i="1"/>
  <c r="AE437" i="1"/>
  <c r="AC437" i="1"/>
  <c r="AA437" i="1"/>
  <c r="Y437" i="1"/>
  <c r="W437" i="1"/>
  <c r="U437" i="1"/>
  <c r="S437" i="1"/>
  <c r="Q437" i="1"/>
  <c r="O437" i="1"/>
  <c r="M437" i="1"/>
  <c r="K437" i="1"/>
  <c r="AN436" i="1"/>
  <c r="AM436" i="1"/>
  <c r="AL436" i="1"/>
  <c r="AI436" i="1"/>
  <c r="AH436" i="1"/>
  <c r="AG436" i="1"/>
  <c r="AF436" i="1"/>
  <c r="AE436" i="1"/>
  <c r="AC436" i="1"/>
  <c r="AA436" i="1"/>
  <c r="Y436" i="1"/>
  <c r="W436" i="1"/>
  <c r="U436" i="1"/>
  <c r="S436" i="1"/>
  <c r="Q436" i="1"/>
  <c r="O436" i="1"/>
  <c r="M436" i="1"/>
  <c r="K436" i="1"/>
  <c r="AN435" i="1"/>
  <c r="AM435" i="1"/>
  <c r="AL435" i="1"/>
  <c r="AI435" i="1"/>
  <c r="AH435" i="1"/>
  <c r="AG435" i="1"/>
  <c r="AF435" i="1"/>
  <c r="AE435" i="1"/>
  <c r="AC435" i="1"/>
  <c r="AA435" i="1"/>
  <c r="Y435" i="1"/>
  <c r="W435" i="1"/>
  <c r="U435" i="1"/>
  <c r="S435" i="1"/>
  <c r="Q435" i="1"/>
  <c r="O435" i="1"/>
  <c r="M435" i="1"/>
  <c r="K435" i="1"/>
  <c r="AN434" i="1"/>
  <c r="AM434" i="1"/>
  <c r="AL434" i="1"/>
  <c r="AI434" i="1"/>
  <c r="AH434" i="1"/>
  <c r="AG434" i="1"/>
  <c r="AF434" i="1"/>
  <c r="AE434" i="1"/>
  <c r="AC434" i="1"/>
  <c r="AA434" i="1"/>
  <c r="Y434" i="1"/>
  <c r="W434" i="1"/>
  <c r="U434" i="1"/>
  <c r="S434" i="1"/>
  <c r="Q434" i="1"/>
  <c r="O434" i="1"/>
  <c r="M434" i="1"/>
  <c r="K434" i="1"/>
  <c r="AN433" i="1"/>
  <c r="AM433" i="1"/>
  <c r="AL433" i="1"/>
  <c r="AI433" i="1"/>
  <c r="AH433" i="1"/>
  <c r="AG433" i="1"/>
  <c r="AF433" i="1"/>
  <c r="AE433" i="1"/>
  <c r="AC433" i="1"/>
  <c r="AA433" i="1"/>
  <c r="Y433" i="1"/>
  <c r="W433" i="1"/>
  <c r="U433" i="1"/>
  <c r="S433" i="1"/>
  <c r="Q433" i="1"/>
  <c r="O433" i="1"/>
  <c r="M433" i="1"/>
  <c r="K433" i="1"/>
  <c r="AN432" i="1"/>
  <c r="AM432" i="1"/>
  <c r="AL432" i="1"/>
  <c r="AI432" i="1"/>
  <c r="AH432" i="1"/>
  <c r="AG432" i="1"/>
  <c r="AF432" i="1"/>
  <c r="AE432" i="1"/>
  <c r="AC432" i="1"/>
  <c r="AA432" i="1"/>
  <c r="Y432" i="1"/>
  <c r="W432" i="1"/>
  <c r="U432" i="1"/>
  <c r="S432" i="1"/>
  <c r="Q432" i="1"/>
  <c r="O432" i="1"/>
  <c r="M432" i="1"/>
  <c r="K432" i="1"/>
  <c r="AN431" i="1"/>
  <c r="AM431" i="1"/>
  <c r="AL431" i="1"/>
  <c r="AI431" i="1"/>
  <c r="AH431" i="1"/>
  <c r="AG431" i="1"/>
  <c r="AF431" i="1"/>
  <c r="AE431" i="1"/>
  <c r="AC431" i="1"/>
  <c r="AA431" i="1"/>
  <c r="Y431" i="1"/>
  <c r="W431" i="1"/>
  <c r="U431" i="1"/>
  <c r="S431" i="1"/>
  <c r="Q431" i="1"/>
  <c r="O431" i="1"/>
  <c r="M431" i="1"/>
  <c r="K431" i="1"/>
  <c r="AN430" i="1"/>
  <c r="AM430" i="1"/>
  <c r="AL430" i="1"/>
  <c r="AI430" i="1"/>
  <c r="AH430" i="1"/>
  <c r="AG430" i="1"/>
  <c r="AF430" i="1"/>
  <c r="AE430" i="1"/>
  <c r="AC430" i="1"/>
  <c r="AA430" i="1"/>
  <c r="Y430" i="1"/>
  <c r="W430" i="1"/>
  <c r="U430" i="1"/>
  <c r="S430" i="1"/>
  <c r="Q430" i="1"/>
  <c r="O430" i="1"/>
  <c r="M430" i="1"/>
  <c r="K430" i="1"/>
  <c r="AN429" i="1"/>
  <c r="AM429" i="1"/>
  <c r="AL429" i="1"/>
  <c r="AI429" i="1"/>
  <c r="AH429" i="1"/>
  <c r="AG429" i="1"/>
  <c r="AF429" i="1"/>
  <c r="AE429" i="1"/>
  <c r="AC429" i="1"/>
  <c r="AA429" i="1"/>
  <c r="Y429" i="1"/>
  <c r="W429" i="1"/>
  <c r="U429" i="1"/>
  <c r="S429" i="1"/>
  <c r="Q429" i="1"/>
  <c r="O429" i="1"/>
  <c r="M429" i="1"/>
  <c r="K429" i="1"/>
  <c r="AN428" i="1"/>
  <c r="AM428" i="1"/>
  <c r="AL428" i="1"/>
  <c r="AI428" i="1"/>
  <c r="AH428" i="1"/>
  <c r="AG428" i="1"/>
  <c r="AF428" i="1"/>
  <c r="AE428" i="1"/>
  <c r="AC428" i="1"/>
  <c r="AA428" i="1"/>
  <c r="Y428" i="1"/>
  <c r="W428" i="1"/>
  <c r="U428" i="1"/>
  <c r="S428" i="1"/>
  <c r="Q428" i="1"/>
  <c r="O428" i="1"/>
  <c r="M428" i="1"/>
  <c r="K428" i="1"/>
  <c r="AN427" i="1"/>
  <c r="AM427" i="1"/>
  <c r="AL427" i="1"/>
  <c r="AI427" i="1"/>
  <c r="AH427" i="1"/>
  <c r="AG427" i="1"/>
  <c r="AF427" i="1"/>
  <c r="AE427" i="1"/>
  <c r="AC427" i="1"/>
  <c r="AA427" i="1"/>
  <c r="Y427" i="1"/>
  <c r="W427" i="1"/>
  <c r="U427" i="1"/>
  <c r="S427" i="1"/>
  <c r="Q427" i="1"/>
  <c r="O427" i="1"/>
  <c r="M427" i="1"/>
  <c r="K427" i="1"/>
  <c r="AN426" i="1"/>
  <c r="AM426" i="1"/>
  <c r="AL426" i="1"/>
  <c r="AI426" i="1"/>
  <c r="AH426" i="1"/>
  <c r="AG426" i="1"/>
  <c r="AF426" i="1"/>
  <c r="AE426" i="1"/>
  <c r="AC426" i="1"/>
  <c r="AA426" i="1"/>
  <c r="Y426" i="1"/>
  <c r="W426" i="1"/>
  <c r="U426" i="1"/>
  <c r="S426" i="1"/>
  <c r="Q426" i="1"/>
  <c r="O426" i="1"/>
  <c r="M426" i="1"/>
  <c r="K426" i="1"/>
  <c r="AN425" i="1"/>
  <c r="AM425" i="1"/>
  <c r="AL425" i="1"/>
  <c r="AI425" i="1"/>
  <c r="AH425" i="1"/>
  <c r="AG425" i="1"/>
  <c r="AF425" i="1"/>
  <c r="AE425" i="1"/>
  <c r="AC425" i="1"/>
  <c r="AA425" i="1"/>
  <c r="Y425" i="1"/>
  <c r="W425" i="1"/>
  <c r="U425" i="1"/>
  <c r="S425" i="1"/>
  <c r="Q425" i="1"/>
  <c r="O425" i="1"/>
  <c r="M425" i="1"/>
  <c r="K425" i="1"/>
  <c r="AN424" i="1"/>
  <c r="AM424" i="1"/>
  <c r="AL424" i="1"/>
  <c r="AI424" i="1"/>
  <c r="AH424" i="1"/>
  <c r="AG424" i="1"/>
  <c r="AF424" i="1"/>
  <c r="AE424" i="1"/>
  <c r="AC424" i="1"/>
  <c r="AA424" i="1"/>
  <c r="Y424" i="1"/>
  <c r="W424" i="1"/>
  <c r="U424" i="1"/>
  <c r="S424" i="1"/>
  <c r="Q424" i="1"/>
  <c r="O424" i="1"/>
  <c r="M424" i="1"/>
  <c r="K424" i="1"/>
  <c r="AN423" i="1"/>
  <c r="AM423" i="1"/>
  <c r="AL423" i="1"/>
  <c r="AI423" i="1"/>
  <c r="AH423" i="1"/>
  <c r="AG423" i="1"/>
  <c r="AF423" i="1"/>
  <c r="AE423" i="1"/>
  <c r="AC423" i="1"/>
  <c r="AA423" i="1"/>
  <c r="Y423" i="1"/>
  <c r="W423" i="1"/>
  <c r="U423" i="1"/>
  <c r="S423" i="1"/>
  <c r="Q423" i="1"/>
  <c r="O423" i="1"/>
  <c r="M423" i="1"/>
  <c r="K423" i="1"/>
  <c r="AN422" i="1"/>
  <c r="AM422" i="1"/>
  <c r="AL422" i="1"/>
  <c r="AI422" i="1"/>
  <c r="AH422" i="1"/>
  <c r="AG422" i="1"/>
  <c r="AF422" i="1"/>
  <c r="AE422" i="1"/>
  <c r="AC422" i="1"/>
  <c r="AA422" i="1"/>
  <c r="Y422" i="1"/>
  <c r="W422" i="1"/>
  <c r="U422" i="1"/>
  <c r="S422" i="1"/>
  <c r="Q422" i="1"/>
  <c r="O422" i="1"/>
  <c r="M422" i="1"/>
  <c r="K422" i="1"/>
  <c r="AN421" i="1"/>
  <c r="AM421" i="1"/>
  <c r="AL421" i="1"/>
  <c r="AI421" i="1"/>
  <c r="AH421" i="1"/>
  <c r="AG421" i="1"/>
  <c r="AF421" i="1"/>
  <c r="AE421" i="1"/>
  <c r="AC421" i="1"/>
  <c r="AA421" i="1"/>
  <c r="Y421" i="1"/>
  <c r="W421" i="1"/>
  <c r="U421" i="1"/>
  <c r="S421" i="1"/>
  <c r="Q421" i="1"/>
  <c r="O421" i="1"/>
  <c r="M421" i="1"/>
  <c r="K421" i="1"/>
  <c r="AN420" i="1"/>
  <c r="AM420" i="1"/>
  <c r="AL420" i="1"/>
  <c r="AI420" i="1"/>
  <c r="AH420" i="1"/>
  <c r="AG420" i="1"/>
  <c r="AF420" i="1"/>
  <c r="AE420" i="1"/>
  <c r="AC420" i="1"/>
  <c r="AA420" i="1"/>
  <c r="Y420" i="1"/>
  <c r="W420" i="1"/>
  <c r="U420" i="1"/>
  <c r="S420" i="1"/>
  <c r="Q420" i="1"/>
  <c r="O420" i="1"/>
  <c r="M420" i="1"/>
  <c r="K420" i="1"/>
  <c r="AN419" i="1"/>
  <c r="AM419" i="1"/>
  <c r="AL419" i="1"/>
  <c r="AI419" i="1"/>
  <c r="AH419" i="1"/>
  <c r="AG419" i="1"/>
  <c r="AF419" i="1"/>
  <c r="AE419" i="1"/>
  <c r="AC419" i="1"/>
  <c r="AA419" i="1"/>
  <c r="Y419" i="1"/>
  <c r="W419" i="1"/>
  <c r="U419" i="1"/>
  <c r="S419" i="1"/>
  <c r="Q419" i="1"/>
  <c r="O419" i="1"/>
  <c r="M419" i="1"/>
  <c r="K419" i="1"/>
  <c r="AN418" i="1"/>
  <c r="AM418" i="1"/>
  <c r="AL418" i="1"/>
  <c r="AI418" i="1"/>
  <c r="AH418" i="1"/>
  <c r="AG418" i="1"/>
  <c r="AF418" i="1"/>
  <c r="AE418" i="1"/>
  <c r="AC418" i="1"/>
  <c r="AA418" i="1"/>
  <c r="Y418" i="1"/>
  <c r="W418" i="1"/>
  <c r="U418" i="1"/>
  <c r="S418" i="1"/>
  <c r="Q418" i="1"/>
  <c r="O418" i="1"/>
  <c r="M418" i="1"/>
  <c r="K418" i="1"/>
  <c r="AN417" i="1"/>
  <c r="AM417" i="1"/>
  <c r="AL417" i="1"/>
  <c r="AI417" i="1"/>
  <c r="AH417" i="1"/>
  <c r="AG417" i="1"/>
  <c r="AF417" i="1"/>
  <c r="AE417" i="1"/>
  <c r="AC417" i="1"/>
  <c r="AA417" i="1"/>
  <c r="Y417" i="1"/>
  <c r="W417" i="1"/>
  <c r="U417" i="1"/>
  <c r="S417" i="1"/>
  <c r="Q417" i="1"/>
  <c r="O417" i="1"/>
  <c r="M417" i="1"/>
  <c r="K417" i="1"/>
  <c r="AN416" i="1"/>
  <c r="AM416" i="1"/>
  <c r="AL416" i="1"/>
  <c r="AI416" i="1"/>
  <c r="AH416" i="1"/>
  <c r="AG416" i="1"/>
  <c r="AF416" i="1"/>
  <c r="AE416" i="1"/>
  <c r="AC416" i="1"/>
  <c r="AA416" i="1"/>
  <c r="Y416" i="1"/>
  <c r="W416" i="1"/>
  <c r="U416" i="1"/>
  <c r="S416" i="1"/>
  <c r="Q416" i="1"/>
  <c r="O416" i="1"/>
  <c r="M416" i="1"/>
  <c r="K416" i="1"/>
  <c r="AN415" i="1"/>
  <c r="AM415" i="1"/>
  <c r="AL415" i="1"/>
  <c r="AI415" i="1"/>
  <c r="AH415" i="1"/>
  <c r="AG415" i="1"/>
  <c r="AF415" i="1"/>
  <c r="AE415" i="1"/>
  <c r="AC415" i="1"/>
  <c r="AA415" i="1"/>
  <c r="Y415" i="1"/>
  <c r="W415" i="1"/>
  <c r="U415" i="1"/>
  <c r="S415" i="1"/>
  <c r="Q415" i="1"/>
  <c r="O415" i="1"/>
  <c r="M415" i="1"/>
  <c r="K415" i="1"/>
  <c r="AN414" i="1"/>
  <c r="AM414" i="1"/>
  <c r="AL414" i="1"/>
  <c r="AI414" i="1"/>
  <c r="AH414" i="1"/>
  <c r="AG414" i="1"/>
  <c r="AF414" i="1"/>
  <c r="AE414" i="1"/>
  <c r="AC414" i="1"/>
  <c r="AA414" i="1"/>
  <c r="Y414" i="1"/>
  <c r="W414" i="1"/>
  <c r="U414" i="1"/>
  <c r="S414" i="1"/>
  <c r="Q414" i="1"/>
  <c r="O414" i="1"/>
  <c r="M414" i="1"/>
  <c r="K414" i="1"/>
  <c r="AN413" i="1"/>
  <c r="AM413" i="1"/>
  <c r="AL413" i="1"/>
  <c r="AI413" i="1"/>
  <c r="AH413" i="1"/>
  <c r="AG413" i="1"/>
  <c r="AF413" i="1"/>
  <c r="AE413" i="1"/>
  <c r="AC413" i="1"/>
  <c r="AA413" i="1"/>
  <c r="Y413" i="1"/>
  <c r="W413" i="1"/>
  <c r="U413" i="1"/>
  <c r="S413" i="1"/>
  <c r="Q413" i="1"/>
  <c r="O413" i="1"/>
  <c r="M413" i="1"/>
  <c r="K413" i="1"/>
  <c r="AN412" i="1"/>
  <c r="AM412" i="1"/>
  <c r="AL412" i="1"/>
  <c r="AI412" i="1"/>
  <c r="AH412" i="1"/>
  <c r="AG412" i="1"/>
  <c r="AF412" i="1"/>
  <c r="AE412" i="1"/>
  <c r="AC412" i="1"/>
  <c r="AA412" i="1"/>
  <c r="Y412" i="1"/>
  <c r="W412" i="1"/>
  <c r="U412" i="1"/>
  <c r="S412" i="1"/>
  <c r="Q412" i="1"/>
  <c r="O412" i="1"/>
  <c r="M412" i="1"/>
  <c r="K412" i="1"/>
  <c r="AN411" i="1"/>
  <c r="AM411" i="1"/>
  <c r="AL411" i="1"/>
  <c r="AI411" i="1"/>
  <c r="AH411" i="1"/>
  <c r="AG411" i="1"/>
  <c r="AF411" i="1"/>
  <c r="AE411" i="1"/>
  <c r="AC411" i="1"/>
  <c r="AA411" i="1"/>
  <c r="Y411" i="1"/>
  <c r="W411" i="1"/>
  <c r="U411" i="1"/>
  <c r="S411" i="1"/>
  <c r="Q411" i="1"/>
  <c r="O411" i="1"/>
  <c r="M411" i="1"/>
  <c r="K411" i="1"/>
  <c r="AN410" i="1"/>
  <c r="AM410" i="1"/>
  <c r="AL410" i="1"/>
  <c r="AI410" i="1"/>
  <c r="AH410" i="1"/>
  <c r="AG410" i="1"/>
  <c r="AF410" i="1"/>
  <c r="AE410" i="1"/>
  <c r="AC410" i="1"/>
  <c r="AA410" i="1"/>
  <c r="Y410" i="1"/>
  <c r="W410" i="1"/>
  <c r="U410" i="1"/>
  <c r="S410" i="1"/>
  <c r="Q410" i="1"/>
  <c r="O410" i="1"/>
  <c r="M410" i="1"/>
  <c r="K410" i="1"/>
  <c r="AN409" i="1"/>
  <c r="AM409" i="1"/>
  <c r="AL409" i="1"/>
  <c r="AI409" i="1"/>
  <c r="AH409" i="1"/>
  <c r="AG409" i="1"/>
  <c r="AF409" i="1"/>
  <c r="AE409" i="1"/>
  <c r="AC409" i="1"/>
  <c r="AA409" i="1"/>
  <c r="Y409" i="1"/>
  <c r="W409" i="1"/>
  <c r="U409" i="1"/>
  <c r="S409" i="1"/>
  <c r="Q409" i="1"/>
  <c r="O409" i="1"/>
  <c r="M409" i="1"/>
  <c r="K409" i="1"/>
  <c r="AN408" i="1"/>
  <c r="AM408" i="1"/>
  <c r="AL408" i="1"/>
  <c r="AI408" i="1"/>
  <c r="AH408" i="1"/>
  <c r="AG408" i="1"/>
  <c r="AF408" i="1"/>
  <c r="AE408" i="1"/>
  <c r="AC408" i="1"/>
  <c r="AA408" i="1"/>
  <c r="Y408" i="1"/>
  <c r="W408" i="1"/>
  <c r="U408" i="1"/>
  <c r="S408" i="1"/>
  <c r="Q408" i="1"/>
  <c r="O408" i="1"/>
  <c r="M408" i="1"/>
  <c r="K408" i="1"/>
  <c r="AN407" i="1"/>
  <c r="AM407" i="1"/>
  <c r="AL407" i="1"/>
  <c r="AI407" i="1"/>
  <c r="AH407" i="1"/>
  <c r="AG407" i="1"/>
  <c r="AF407" i="1"/>
  <c r="AE407" i="1"/>
  <c r="AC407" i="1"/>
  <c r="AA407" i="1"/>
  <c r="Y407" i="1"/>
  <c r="W407" i="1"/>
  <c r="U407" i="1"/>
  <c r="S407" i="1"/>
  <c r="Q407" i="1"/>
  <c r="O407" i="1"/>
  <c r="M407" i="1"/>
  <c r="K407" i="1"/>
  <c r="AN406" i="1"/>
  <c r="AM406" i="1"/>
  <c r="AL406" i="1"/>
  <c r="AI406" i="1"/>
  <c r="AH406" i="1"/>
  <c r="AG406" i="1"/>
  <c r="AF406" i="1"/>
  <c r="AE406" i="1"/>
  <c r="AC406" i="1"/>
  <c r="AA406" i="1"/>
  <c r="Y406" i="1"/>
  <c r="W406" i="1"/>
  <c r="U406" i="1"/>
  <c r="S406" i="1"/>
  <c r="Q406" i="1"/>
  <c r="O406" i="1"/>
  <c r="M406" i="1"/>
  <c r="K406" i="1"/>
  <c r="AN405" i="1"/>
  <c r="AM405" i="1"/>
  <c r="AL405" i="1"/>
  <c r="AI405" i="1"/>
  <c r="AH405" i="1"/>
  <c r="AG405" i="1"/>
  <c r="AF405" i="1"/>
  <c r="AE405" i="1"/>
  <c r="AC405" i="1"/>
  <c r="AA405" i="1"/>
  <c r="Y405" i="1"/>
  <c r="W405" i="1"/>
  <c r="U405" i="1"/>
  <c r="S405" i="1"/>
  <c r="Q405" i="1"/>
  <c r="O405" i="1"/>
  <c r="M405" i="1"/>
  <c r="K405" i="1"/>
  <c r="AN404" i="1"/>
  <c r="AM404" i="1"/>
  <c r="AL404" i="1"/>
  <c r="AI404" i="1"/>
  <c r="AH404" i="1"/>
  <c r="AG404" i="1"/>
  <c r="AF404" i="1"/>
  <c r="AE404" i="1"/>
  <c r="AC404" i="1"/>
  <c r="AA404" i="1"/>
  <c r="Y404" i="1"/>
  <c r="W404" i="1"/>
  <c r="U404" i="1"/>
  <c r="S404" i="1"/>
  <c r="Q404" i="1"/>
  <c r="O404" i="1"/>
  <c r="M404" i="1"/>
  <c r="K404" i="1"/>
  <c r="AN403" i="1"/>
  <c r="AM403" i="1"/>
  <c r="AL403" i="1"/>
  <c r="AI403" i="1"/>
  <c r="AH403" i="1"/>
  <c r="AG403" i="1"/>
  <c r="AF403" i="1"/>
  <c r="AE403" i="1"/>
  <c r="AC403" i="1"/>
  <c r="AA403" i="1"/>
  <c r="Y403" i="1"/>
  <c r="W403" i="1"/>
  <c r="U403" i="1"/>
  <c r="S403" i="1"/>
  <c r="Q403" i="1"/>
  <c r="O403" i="1"/>
  <c r="M403" i="1"/>
  <c r="K403" i="1"/>
  <c r="AN402" i="1"/>
  <c r="AM402" i="1"/>
  <c r="AL402" i="1"/>
  <c r="AI402" i="1"/>
  <c r="AH402" i="1"/>
  <c r="AG402" i="1"/>
  <c r="AF402" i="1"/>
  <c r="AE402" i="1"/>
  <c r="AC402" i="1"/>
  <c r="AA402" i="1"/>
  <c r="Y402" i="1"/>
  <c r="W402" i="1"/>
  <c r="U402" i="1"/>
  <c r="S402" i="1"/>
  <c r="Q402" i="1"/>
  <c r="O402" i="1"/>
  <c r="M402" i="1"/>
  <c r="K402" i="1"/>
  <c r="AN401" i="1"/>
  <c r="AM401" i="1"/>
  <c r="AL401" i="1"/>
  <c r="AI401" i="1"/>
  <c r="AH401" i="1"/>
  <c r="AG401" i="1"/>
  <c r="AF401" i="1"/>
  <c r="AE401" i="1"/>
  <c r="AC401" i="1"/>
  <c r="AA401" i="1"/>
  <c r="Y401" i="1"/>
  <c r="W401" i="1"/>
  <c r="U401" i="1"/>
  <c r="S401" i="1"/>
  <c r="Q401" i="1"/>
  <c r="O401" i="1"/>
  <c r="M401" i="1"/>
  <c r="K401" i="1"/>
  <c r="AN400" i="1"/>
  <c r="AM400" i="1"/>
  <c r="AL400" i="1"/>
  <c r="AI400" i="1"/>
  <c r="AH400" i="1"/>
  <c r="AG400" i="1"/>
  <c r="AF400" i="1"/>
  <c r="AE400" i="1"/>
  <c r="AC400" i="1"/>
  <c r="AA400" i="1"/>
  <c r="Y400" i="1"/>
  <c r="W400" i="1"/>
  <c r="U400" i="1"/>
  <c r="S400" i="1"/>
  <c r="Q400" i="1"/>
  <c r="O400" i="1"/>
  <c r="M400" i="1"/>
  <c r="K400" i="1"/>
  <c r="AN399" i="1"/>
  <c r="AM399" i="1"/>
  <c r="AL399" i="1"/>
  <c r="AI399" i="1"/>
  <c r="AH399" i="1"/>
  <c r="AG399" i="1"/>
  <c r="AF399" i="1"/>
  <c r="AE399" i="1"/>
  <c r="AC399" i="1"/>
  <c r="AA399" i="1"/>
  <c r="Y399" i="1"/>
  <c r="W399" i="1"/>
  <c r="U399" i="1"/>
  <c r="S399" i="1"/>
  <c r="Q399" i="1"/>
  <c r="O399" i="1"/>
  <c r="M399" i="1"/>
  <c r="K399" i="1"/>
  <c r="AN398" i="1"/>
  <c r="AM398" i="1"/>
  <c r="AL398" i="1"/>
  <c r="AI398" i="1"/>
  <c r="AH398" i="1"/>
  <c r="AG398" i="1"/>
  <c r="AF398" i="1"/>
  <c r="AE398" i="1"/>
  <c r="AC398" i="1"/>
  <c r="AA398" i="1"/>
  <c r="Y398" i="1"/>
  <c r="W398" i="1"/>
  <c r="U398" i="1"/>
  <c r="S398" i="1"/>
  <c r="Q398" i="1"/>
  <c r="O398" i="1"/>
  <c r="M398" i="1"/>
  <c r="K398" i="1"/>
  <c r="AN397" i="1"/>
  <c r="AM397" i="1"/>
  <c r="AL397" i="1"/>
  <c r="AI397" i="1"/>
  <c r="AH397" i="1"/>
  <c r="AG397" i="1"/>
  <c r="AF397" i="1"/>
  <c r="AE397" i="1"/>
  <c r="AC397" i="1"/>
  <c r="AA397" i="1"/>
  <c r="Y397" i="1"/>
  <c r="W397" i="1"/>
  <c r="U397" i="1"/>
  <c r="S397" i="1"/>
  <c r="Q397" i="1"/>
  <c r="O397" i="1"/>
  <c r="M397" i="1"/>
  <c r="K397" i="1"/>
  <c r="AN396" i="1"/>
  <c r="AM396" i="1"/>
  <c r="AL396" i="1"/>
  <c r="AI396" i="1"/>
  <c r="AH396" i="1"/>
  <c r="AG396" i="1"/>
  <c r="AF396" i="1"/>
  <c r="AE396" i="1"/>
  <c r="AC396" i="1"/>
  <c r="AA396" i="1"/>
  <c r="Y396" i="1"/>
  <c r="W396" i="1"/>
  <c r="U396" i="1"/>
  <c r="S396" i="1"/>
  <c r="Q396" i="1"/>
  <c r="O396" i="1"/>
  <c r="M396" i="1"/>
  <c r="K396" i="1"/>
  <c r="AN395" i="1"/>
  <c r="AM395" i="1"/>
  <c r="AL395" i="1"/>
  <c r="AI395" i="1"/>
  <c r="AH395" i="1"/>
  <c r="AG395" i="1"/>
  <c r="AF395" i="1"/>
  <c r="AE395" i="1"/>
  <c r="AC395" i="1"/>
  <c r="AA395" i="1"/>
  <c r="Y395" i="1"/>
  <c r="W395" i="1"/>
  <c r="U395" i="1"/>
  <c r="S395" i="1"/>
  <c r="Q395" i="1"/>
  <c r="O395" i="1"/>
  <c r="M395" i="1"/>
  <c r="K395" i="1"/>
  <c r="AN394" i="1"/>
  <c r="AM394" i="1"/>
  <c r="AL394" i="1"/>
  <c r="AI394" i="1"/>
  <c r="AH394" i="1"/>
  <c r="AG394" i="1"/>
  <c r="AF394" i="1"/>
  <c r="AE394" i="1"/>
  <c r="AC394" i="1"/>
  <c r="AA394" i="1"/>
  <c r="Y394" i="1"/>
  <c r="W394" i="1"/>
  <c r="U394" i="1"/>
  <c r="S394" i="1"/>
  <c r="Q394" i="1"/>
  <c r="O394" i="1"/>
  <c r="M394" i="1"/>
  <c r="K394" i="1"/>
  <c r="AN393" i="1"/>
  <c r="AM393" i="1"/>
  <c r="AL393" i="1"/>
  <c r="AI393" i="1"/>
  <c r="AH393" i="1"/>
  <c r="AG393" i="1"/>
  <c r="AF393" i="1"/>
  <c r="AE393" i="1"/>
  <c r="AC393" i="1"/>
  <c r="AA393" i="1"/>
  <c r="Y393" i="1"/>
  <c r="W393" i="1"/>
  <c r="U393" i="1"/>
  <c r="S393" i="1"/>
  <c r="Q393" i="1"/>
  <c r="O393" i="1"/>
  <c r="M393" i="1"/>
  <c r="K393" i="1"/>
  <c r="AN392" i="1"/>
  <c r="AM392" i="1"/>
  <c r="AL392" i="1"/>
  <c r="AI392" i="1"/>
  <c r="AH392" i="1"/>
  <c r="AG392" i="1"/>
  <c r="AF392" i="1"/>
  <c r="AE392" i="1"/>
  <c r="AC392" i="1"/>
  <c r="AA392" i="1"/>
  <c r="Y392" i="1"/>
  <c r="W392" i="1"/>
  <c r="U392" i="1"/>
  <c r="S392" i="1"/>
  <c r="Q392" i="1"/>
  <c r="O392" i="1"/>
  <c r="M392" i="1"/>
  <c r="K392" i="1"/>
  <c r="AN391" i="1"/>
  <c r="AM391" i="1"/>
  <c r="AL391" i="1"/>
  <c r="AI391" i="1"/>
  <c r="AH391" i="1"/>
  <c r="AG391" i="1"/>
  <c r="AF391" i="1"/>
  <c r="AE391" i="1"/>
  <c r="AC391" i="1"/>
  <c r="AA391" i="1"/>
  <c r="Y391" i="1"/>
  <c r="W391" i="1"/>
  <c r="U391" i="1"/>
  <c r="S391" i="1"/>
  <c r="Q391" i="1"/>
  <c r="O391" i="1"/>
  <c r="M391" i="1"/>
  <c r="K391" i="1"/>
  <c r="AN390" i="1"/>
  <c r="AM390" i="1"/>
  <c r="AL390" i="1"/>
  <c r="AI390" i="1"/>
  <c r="AH390" i="1"/>
  <c r="AG390" i="1"/>
  <c r="AF390" i="1"/>
  <c r="AE390" i="1"/>
  <c r="AC390" i="1"/>
  <c r="AA390" i="1"/>
  <c r="Y390" i="1"/>
  <c r="W390" i="1"/>
  <c r="U390" i="1"/>
  <c r="S390" i="1"/>
  <c r="Q390" i="1"/>
  <c r="O390" i="1"/>
  <c r="M390" i="1"/>
  <c r="K390" i="1"/>
  <c r="AN389" i="1"/>
  <c r="AM389" i="1"/>
  <c r="AL389" i="1"/>
  <c r="AI389" i="1"/>
  <c r="AH389" i="1"/>
  <c r="AG389" i="1"/>
  <c r="AF389" i="1"/>
  <c r="AE389" i="1"/>
  <c r="AC389" i="1"/>
  <c r="AA389" i="1"/>
  <c r="Y389" i="1"/>
  <c r="W389" i="1"/>
  <c r="U389" i="1"/>
  <c r="S389" i="1"/>
  <c r="Q389" i="1"/>
  <c r="O389" i="1"/>
  <c r="M389" i="1"/>
  <c r="K389" i="1"/>
  <c r="AN388" i="1"/>
  <c r="AM388" i="1"/>
  <c r="AL388" i="1"/>
  <c r="AI388" i="1"/>
  <c r="AH388" i="1"/>
  <c r="AG388" i="1"/>
  <c r="AF388" i="1"/>
  <c r="AE388" i="1"/>
  <c r="AC388" i="1"/>
  <c r="AA388" i="1"/>
  <c r="Y388" i="1"/>
  <c r="W388" i="1"/>
  <c r="U388" i="1"/>
  <c r="S388" i="1"/>
  <c r="Q388" i="1"/>
  <c r="O388" i="1"/>
  <c r="M388" i="1"/>
  <c r="K388" i="1"/>
  <c r="AN387" i="1"/>
  <c r="AM387" i="1"/>
  <c r="AL387" i="1"/>
  <c r="AI387" i="1"/>
  <c r="AH387" i="1"/>
  <c r="AG387" i="1"/>
  <c r="AF387" i="1"/>
  <c r="AE387" i="1"/>
  <c r="AC387" i="1"/>
  <c r="AA387" i="1"/>
  <c r="Y387" i="1"/>
  <c r="W387" i="1"/>
  <c r="U387" i="1"/>
  <c r="S387" i="1"/>
  <c r="Q387" i="1"/>
  <c r="O387" i="1"/>
  <c r="M387" i="1"/>
  <c r="K387" i="1"/>
  <c r="AN386" i="1"/>
  <c r="AM386" i="1"/>
  <c r="AL386" i="1"/>
  <c r="AI386" i="1"/>
  <c r="AH386" i="1"/>
  <c r="AG386" i="1"/>
  <c r="AF386" i="1"/>
  <c r="AE386" i="1"/>
  <c r="AC386" i="1"/>
  <c r="AA386" i="1"/>
  <c r="Y386" i="1"/>
  <c r="W386" i="1"/>
  <c r="U386" i="1"/>
  <c r="S386" i="1"/>
  <c r="Q386" i="1"/>
  <c r="O386" i="1"/>
  <c r="M386" i="1"/>
  <c r="K386" i="1"/>
  <c r="AN385" i="1"/>
  <c r="AM385" i="1"/>
  <c r="AL385" i="1"/>
  <c r="AI385" i="1"/>
  <c r="AH385" i="1"/>
  <c r="AG385" i="1"/>
  <c r="AF385" i="1"/>
  <c r="AE385" i="1"/>
  <c r="AC385" i="1"/>
  <c r="AA385" i="1"/>
  <c r="Y385" i="1"/>
  <c r="W385" i="1"/>
  <c r="U385" i="1"/>
  <c r="S385" i="1"/>
  <c r="Q385" i="1"/>
  <c r="O385" i="1"/>
  <c r="M385" i="1"/>
  <c r="K385" i="1"/>
  <c r="AN384" i="1"/>
  <c r="AM384" i="1"/>
  <c r="AL384" i="1"/>
  <c r="AI384" i="1"/>
  <c r="AH384" i="1"/>
  <c r="AG384" i="1"/>
  <c r="AF384" i="1"/>
  <c r="AE384" i="1"/>
  <c r="AC384" i="1"/>
  <c r="AA384" i="1"/>
  <c r="Y384" i="1"/>
  <c r="W384" i="1"/>
  <c r="U384" i="1"/>
  <c r="S384" i="1"/>
  <c r="Q384" i="1"/>
  <c r="O384" i="1"/>
  <c r="M384" i="1"/>
  <c r="K384" i="1"/>
  <c r="AN383" i="1"/>
  <c r="AM383" i="1"/>
  <c r="AL383" i="1"/>
  <c r="AI383" i="1"/>
  <c r="AH383" i="1"/>
  <c r="AG383" i="1"/>
  <c r="AF383" i="1"/>
  <c r="AE383" i="1"/>
  <c r="AC383" i="1"/>
  <c r="AA383" i="1"/>
  <c r="Y383" i="1"/>
  <c r="W383" i="1"/>
  <c r="U383" i="1"/>
  <c r="S383" i="1"/>
  <c r="Q383" i="1"/>
  <c r="O383" i="1"/>
  <c r="M383" i="1"/>
  <c r="K383" i="1"/>
  <c r="AN382" i="1"/>
  <c r="AM382" i="1"/>
  <c r="AL382" i="1"/>
  <c r="AI382" i="1"/>
  <c r="AH382" i="1"/>
  <c r="AG382" i="1"/>
  <c r="AF382" i="1"/>
  <c r="AE382" i="1"/>
  <c r="AC382" i="1"/>
  <c r="AA382" i="1"/>
  <c r="Y382" i="1"/>
  <c r="W382" i="1"/>
  <c r="U382" i="1"/>
  <c r="S382" i="1"/>
  <c r="Q382" i="1"/>
  <c r="O382" i="1"/>
  <c r="M382" i="1"/>
  <c r="K382" i="1"/>
  <c r="AN381" i="1"/>
  <c r="AM381" i="1"/>
  <c r="AL381" i="1"/>
  <c r="AI381" i="1"/>
  <c r="AH381" i="1"/>
  <c r="AG381" i="1"/>
  <c r="AF381" i="1"/>
  <c r="AE381" i="1"/>
  <c r="AC381" i="1"/>
  <c r="AA381" i="1"/>
  <c r="Y381" i="1"/>
  <c r="W381" i="1"/>
  <c r="U381" i="1"/>
  <c r="S381" i="1"/>
  <c r="Q381" i="1"/>
  <c r="O381" i="1"/>
  <c r="M381" i="1"/>
  <c r="K381" i="1"/>
  <c r="AN380" i="1"/>
  <c r="AM380" i="1"/>
  <c r="AL380" i="1"/>
  <c r="AI380" i="1"/>
  <c r="AH380" i="1"/>
  <c r="AG380" i="1"/>
  <c r="AF380" i="1"/>
  <c r="AE380" i="1"/>
  <c r="AC380" i="1"/>
  <c r="AA380" i="1"/>
  <c r="Y380" i="1"/>
  <c r="W380" i="1"/>
  <c r="U380" i="1"/>
  <c r="S380" i="1"/>
  <c r="Q380" i="1"/>
  <c r="O380" i="1"/>
  <c r="M380" i="1"/>
  <c r="K380" i="1"/>
  <c r="AN379" i="1"/>
  <c r="AM379" i="1"/>
  <c r="AL379" i="1"/>
  <c r="AI379" i="1"/>
  <c r="AH379" i="1"/>
  <c r="AG379" i="1"/>
  <c r="AF379" i="1"/>
  <c r="AE379" i="1"/>
  <c r="AC379" i="1"/>
  <c r="AA379" i="1"/>
  <c r="Y379" i="1"/>
  <c r="W379" i="1"/>
  <c r="U379" i="1"/>
  <c r="S379" i="1"/>
  <c r="Q379" i="1"/>
  <c r="O379" i="1"/>
  <c r="M379" i="1"/>
  <c r="K379" i="1"/>
  <c r="AN378" i="1"/>
  <c r="AM378" i="1"/>
  <c r="AL378" i="1"/>
  <c r="AI378" i="1"/>
  <c r="AH378" i="1"/>
  <c r="AG378" i="1"/>
  <c r="AF378" i="1"/>
  <c r="AE378" i="1"/>
  <c r="AC378" i="1"/>
  <c r="AA378" i="1"/>
  <c r="Y378" i="1"/>
  <c r="W378" i="1"/>
  <c r="U378" i="1"/>
  <c r="S378" i="1"/>
  <c r="Q378" i="1"/>
  <c r="O378" i="1"/>
  <c r="M378" i="1"/>
  <c r="K378" i="1"/>
  <c r="AN377" i="1"/>
  <c r="AM377" i="1"/>
  <c r="AL377" i="1"/>
  <c r="AI377" i="1"/>
  <c r="AH377" i="1"/>
  <c r="AG377" i="1"/>
  <c r="AF377" i="1"/>
  <c r="AE377" i="1"/>
  <c r="AC377" i="1"/>
  <c r="AA377" i="1"/>
  <c r="Y377" i="1"/>
  <c r="W377" i="1"/>
  <c r="U377" i="1"/>
  <c r="S377" i="1"/>
  <c r="Q377" i="1"/>
  <c r="O377" i="1"/>
  <c r="M377" i="1"/>
  <c r="K377" i="1"/>
  <c r="AN376" i="1"/>
  <c r="AM376" i="1"/>
  <c r="AL376" i="1"/>
  <c r="AI376" i="1"/>
  <c r="AH376" i="1"/>
  <c r="AG376" i="1"/>
  <c r="AF376" i="1"/>
  <c r="AE376" i="1"/>
  <c r="AC376" i="1"/>
  <c r="AA376" i="1"/>
  <c r="Y376" i="1"/>
  <c r="W376" i="1"/>
  <c r="U376" i="1"/>
  <c r="S376" i="1"/>
  <c r="Q376" i="1"/>
  <c r="O376" i="1"/>
  <c r="M376" i="1"/>
  <c r="K376" i="1"/>
  <c r="AN375" i="1"/>
  <c r="AM375" i="1"/>
  <c r="AL375" i="1"/>
  <c r="AI375" i="1"/>
  <c r="AH375" i="1"/>
  <c r="AG375" i="1"/>
  <c r="AF375" i="1"/>
  <c r="AE375" i="1"/>
  <c r="AC375" i="1"/>
  <c r="AA375" i="1"/>
  <c r="Y375" i="1"/>
  <c r="W375" i="1"/>
  <c r="U375" i="1"/>
  <c r="S375" i="1"/>
  <c r="Q375" i="1"/>
  <c r="O375" i="1"/>
  <c r="M375" i="1"/>
  <c r="K375" i="1"/>
  <c r="AN374" i="1"/>
  <c r="AM374" i="1"/>
  <c r="AL374" i="1"/>
  <c r="AI374" i="1"/>
  <c r="AH374" i="1"/>
  <c r="AG374" i="1"/>
  <c r="AF374" i="1"/>
  <c r="AE374" i="1"/>
  <c r="AC374" i="1"/>
  <c r="AA374" i="1"/>
  <c r="Y374" i="1"/>
  <c r="W374" i="1"/>
  <c r="U374" i="1"/>
  <c r="S374" i="1"/>
  <c r="Q374" i="1"/>
  <c r="O374" i="1"/>
  <c r="M374" i="1"/>
  <c r="K374" i="1"/>
  <c r="AN373" i="1"/>
  <c r="AM373" i="1"/>
  <c r="AL373" i="1"/>
  <c r="AI373" i="1"/>
  <c r="AH373" i="1"/>
  <c r="AG373" i="1"/>
  <c r="AF373" i="1"/>
  <c r="AE373" i="1"/>
  <c r="AC373" i="1"/>
  <c r="AA373" i="1"/>
  <c r="Y373" i="1"/>
  <c r="W373" i="1"/>
  <c r="U373" i="1"/>
  <c r="S373" i="1"/>
  <c r="Q373" i="1"/>
  <c r="O373" i="1"/>
  <c r="M373" i="1"/>
  <c r="K373" i="1"/>
  <c r="AN372" i="1"/>
  <c r="AM372" i="1"/>
  <c r="AL372" i="1"/>
  <c r="AI372" i="1"/>
  <c r="AH372" i="1"/>
  <c r="AG372" i="1"/>
  <c r="AF372" i="1"/>
  <c r="AE372" i="1"/>
  <c r="AC372" i="1"/>
  <c r="AA372" i="1"/>
  <c r="Y372" i="1"/>
  <c r="W372" i="1"/>
  <c r="U372" i="1"/>
  <c r="S372" i="1"/>
  <c r="Q372" i="1"/>
  <c r="O372" i="1"/>
  <c r="M372" i="1"/>
  <c r="K372" i="1"/>
  <c r="AN371" i="1"/>
  <c r="AM371" i="1"/>
  <c r="AL371" i="1"/>
  <c r="AI371" i="1"/>
  <c r="AH371" i="1"/>
  <c r="AG371" i="1"/>
  <c r="AF371" i="1"/>
  <c r="AE371" i="1"/>
  <c r="AC371" i="1"/>
  <c r="AA371" i="1"/>
  <c r="Y371" i="1"/>
  <c r="W371" i="1"/>
  <c r="U371" i="1"/>
  <c r="S371" i="1"/>
  <c r="Q371" i="1"/>
  <c r="O371" i="1"/>
  <c r="M371" i="1"/>
  <c r="K371" i="1"/>
  <c r="AN370" i="1"/>
  <c r="AM370" i="1"/>
  <c r="AL370" i="1"/>
  <c r="AI370" i="1"/>
  <c r="AH370" i="1"/>
  <c r="AG370" i="1"/>
  <c r="AF370" i="1"/>
  <c r="AE370" i="1"/>
  <c r="AC370" i="1"/>
  <c r="AA370" i="1"/>
  <c r="Y370" i="1"/>
  <c r="W370" i="1"/>
  <c r="U370" i="1"/>
  <c r="S370" i="1"/>
  <c r="Q370" i="1"/>
  <c r="O370" i="1"/>
  <c r="M370" i="1"/>
  <c r="K370" i="1"/>
  <c r="AN369" i="1"/>
  <c r="AM369" i="1"/>
  <c r="AL369" i="1"/>
  <c r="AI369" i="1"/>
  <c r="AH369" i="1"/>
  <c r="AG369" i="1"/>
  <c r="AF369" i="1"/>
  <c r="AE369" i="1"/>
  <c r="AC369" i="1"/>
  <c r="AA369" i="1"/>
  <c r="Y369" i="1"/>
  <c r="W369" i="1"/>
  <c r="U369" i="1"/>
  <c r="S369" i="1"/>
  <c r="Q369" i="1"/>
  <c r="O369" i="1"/>
  <c r="M369" i="1"/>
  <c r="K369" i="1"/>
  <c r="AN368" i="1"/>
  <c r="AM368" i="1"/>
  <c r="AL368" i="1"/>
  <c r="AI368" i="1"/>
  <c r="AH368" i="1"/>
  <c r="AG368" i="1"/>
  <c r="AF368" i="1"/>
  <c r="AE368" i="1"/>
  <c r="AC368" i="1"/>
  <c r="AA368" i="1"/>
  <c r="Y368" i="1"/>
  <c r="W368" i="1"/>
  <c r="U368" i="1"/>
  <c r="S368" i="1"/>
  <c r="Q368" i="1"/>
  <c r="O368" i="1"/>
  <c r="M368" i="1"/>
  <c r="K368" i="1"/>
  <c r="AN367" i="1"/>
  <c r="AM367" i="1"/>
  <c r="AL367" i="1"/>
  <c r="AI367" i="1"/>
  <c r="AH367" i="1"/>
  <c r="AG367" i="1"/>
  <c r="AF367" i="1"/>
  <c r="AE367" i="1"/>
  <c r="AC367" i="1"/>
  <c r="AA367" i="1"/>
  <c r="Y367" i="1"/>
  <c r="W367" i="1"/>
  <c r="U367" i="1"/>
  <c r="S367" i="1"/>
  <c r="Q367" i="1"/>
  <c r="O367" i="1"/>
  <c r="M367" i="1"/>
  <c r="K367" i="1"/>
  <c r="AN366" i="1"/>
  <c r="AM366" i="1"/>
  <c r="AL366" i="1"/>
  <c r="AI366" i="1"/>
  <c r="AH366" i="1"/>
  <c r="AG366" i="1"/>
  <c r="AF366" i="1"/>
  <c r="AE366" i="1"/>
  <c r="AC366" i="1"/>
  <c r="AA366" i="1"/>
  <c r="Y366" i="1"/>
  <c r="W366" i="1"/>
  <c r="U366" i="1"/>
  <c r="S366" i="1"/>
  <c r="Q366" i="1"/>
  <c r="O366" i="1"/>
  <c r="M366" i="1"/>
  <c r="K366" i="1"/>
  <c r="AN365" i="1"/>
  <c r="AM365" i="1"/>
  <c r="AL365" i="1"/>
  <c r="AI365" i="1"/>
  <c r="AH365" i="1"/>
  <c r="AG365" i="1"/>
  <c r="AF365" i="1"/>
  <c r="AE365" i="1"/>
  <c r="AC365" i="1"/>
  <c r="AA365" i="1"/>
  <c r="Y365" i="1"/>
  <c r="W365" i="1"/>
  <c r="U365" i="1"/>
  <c r="S365" i="1"/>
  <c r="Q365" i="1"/>
  <c r="O365" i="1"/>
  <c r="M365" i="1"/>
  <c r="K365" i="1"/>
  <c r="AN364" i="1"/>
  <c r="AM364" i="1"/>
  <c r="AL364" i="1"/>
  <c r="AI364" i="1"/>
  <c r="AH364" i="1"/>
  <c r="AG364" i="1"/>
  <c r="AF364" i="1"/>
  <c r="AE364" i="1"/>
  <c r="AC364" i="1"/>
  <c r="AA364" i="1"/>
  <c r="Y364" i="1"/>
  <c r="W364" i="1"/>
  <c r="U364" i="1"/>
  <c r="S364" i="1"/>
  <c r="Q364" i="1"/>
  <c r="O364" i="1"/>
  <c r="M364" i="1"/>
  <c r="K364" i="1"/>
  <c r="AN363" i="1"/>
  <c r="AM363" i="1"/>
  <c r="AL363" i="1"/>
  <c r="AI363" i="1"/>
  <c r="AH363" i="1"/>
  <c r="AG363" i="1"/>
  <c r="AF363" i="1"/>
  <c r="AE363" i="1"/>
  <c r="AC363" i="1"/>
  <c r="AA363" i="1"/>
  <c r="Y363" i="1"/>
  <c r="W363" i="1"/>
  <c r="U363" i="1"/>
  <c r="S363" i="1"/>
  <c r="Q363" i="1"/>
  <c r="O363" i="1"/>
  <c r="M363" i="1"/>
  <c r="K363" i="1"/>
  <c r="AN362" i="1"/>
  <c r="AM362" i="1"/>
  <c r="AL362" i="1"/>
  <c r="AI362" i="1"/>
  <c r="AH362" i="1"/>
  <c r="AG362" i="1"/>
  <c r="AF362" i="1"/>
  <c r="AE362" i="1"/>
  <c r="AC362" i="1"/>
  <c r="AA362" i="1"/>
  <c r="Y362" i="1"/>
  <c r="W362" i="1"/>
  <c r="U362" i="1"/>
  <c r="S362" i="1"/>
  <c r="Q362" i="1"/>
  <c r="O362" i="1"/>
  <c r="M362" i="1"/>
  <c r="K362" i="1"/>
  <c r="AN361" i="1"/>
  <c r="AM361" i="1"/>
  <c r="AL361" i="1"/>
  <c r="AI361" i="1"/>
  <c r="AH361" i="1"/>
  <c r="AG361" i="1"/>
  <c r="AF361" i="1"/>
  <c r="AE361" i="1"/>
  <c r="AC361" i="1"/>
  <c r="AA361" i="1"/>
  <c r="Y361" i="1"/>
  <c r="W361" i="1"/>
  <c r="U361" i="1"/>
  <c r="S361" i="1"/>
  <c r="Q361" i="1"/>
  <c r="O361" i="1"/>
  <c r="M361" i="1"/>
  <c r="K361" i="1"/>
  <c r="AN360" i="1"/>
  <c r="AM360" i="1"/>
  <c r="AL360" i="1"/>
  <c r="AI360" i="1"/>
  <c r="AH360" i="1"/>
  <c r="AG360" i="1"/>
  <c r="AF360" i="1"/>
  <c r="AE360" i="1"/>
  <c r="AC360" i="1"/>
  <c r="AA360" i="1"/>
  <c r="Y360" i="1"/>
  <c r="W360" i="1"/>
  <c r="U360" i="1"/>
  <c r="S360" i="1"/>
  <c r="Q360" i="1"/>
  <c r="O360" i="1"/>
  <c r="M360" i="1"/>
  <c r="K360" i="1"/>
  <c r="AN359" i="1"/>
  <c r="AM359" i="1"/>
  <c r="AL359" i="1"/>
  <c r="AI359" i="1"/>
  <c r="AH359" i="1"/>
  <c r="AG359" i="1"/>
  <c r="AF359" i="1"/>
  <c r="AE359" i="1"/>
  <c r="AC359" i="1"/>
  <c r="AA359" i="1"/>
  <c r="Y359" i="1"/>
  <c r="W359" i="1"/>
  <c r="U359" i="1"/>
  <c r="S359" i="1"/>
  <c r="Q359" i="1"/>
  <c r="O359" i="1"/>
  <c r="M359" i="1"/>
  <c r="K359" i="1"/>
  <c r="AN358" i="1"/>
  <c r="AM358" i="1"/>
  <c r="AL358" i="1"/>
  <c r="AI358" i="1"/>
  <c r="AH358" i="1"/>
  <c r="AG358" i="1"/>
  <c r="AF358" i="1"/>
  <c r="AE358" i="1"/>
  <c r="AC358" i="1"/>
  <c r="AA358" i="1"/>
  <c r="Y358" i="1"/>
  <c r="W358" i="1"/>
  <c r="U358" i="1"/>
  <c r="S358" i="1"/>
  <c r="Q358" i="1"/>
  <c r="O358" i="1"/>
  <c r="M358" i="1"/>
  <c r="K358" i="1"/>
  <c r="AN357" i="1"/>
  <c r="AM357" i="1"/>
  <c r="AL357" i="1"/>
  <c r="AI357" i="1"/>
  <c r="AH357" i="1"/>
  <c r="AG357" i="1"/>
  <c r="AF357" i="1"/>
  <c r="AE357" i="1"/>
  <c r="AC357" i="1"/>
  <c r="AA357" i="1"/>
  <c r="Y357" i="1"/>
  <c r="W357" i="1"/>
  <c r="U357" i="1"/>
  <c r="S357" i="1"/>
  <c r="Q357" i="1"/>
  <c r="O357" i="1"/>
  <c r="M357" i="1"/>
  <c r="K357" i="1"/>
  <c r="AN356" i="1"/>
  <c r="AM356" i="1"/>
  <c r="AL356" i="1"/>
  <c r="AI356" i="1"/>
  <c r="AH356" i="1"/>
  <c r="AG356" i="1"/>
  <c r="AF356" i="1"/>
  <c r="AE356" i="1"/>
  <c r="AC356" i="1"/>
  <c r="AA356" i="1"/>
  <c r="Y356" i="1"/>
  <c r="W356" i="1"/>
  <c r="U356" i="1"/>
  <c r="S356" i="1"/>
  <c r="Q356" i="1"/>
  <c r="O356" i="1"/>
  <c r="M356" i="1"/>
  <c r="K356" i="1"/>
  <c r="AN355" i="1"/>
  <c r="AM355" i="1"/>
  <c r="AL355" i="1"/>
  <c r="AI355" i="1"/>
  <c r="AH355" i="1"/>
  <c r="AG355" i="1"/>
  <c r="AF355" i="1"/>
  <c r="AE355" i="1"/>
  <c r="AC355" i="1"/>
  <c r="AA355" i="1"/>
  <c r="Y355" i="1"/>
  <c r="W355" i="1"/>
  <c r="U355" i="1"/>
  <c r="S355" i="1"/>
  <c r="Q355" i="1"/>
  <c r="O355" i="1"/>
  <c r="M355" i="1"/>
  <c r="K355" i="1"/>
  <c r="AN354" i="1"/>
  <c r="AM354" i="1"/>
  <c r="AL354" i="1"/>
  <c r="AI354" i="1"/>
  <c r="AH354" i="1"/>
  <c r="AG354" i="1"/>
  <c r="AF354" i="1"/>
  <c r="AE354" i="1"/>
  <c r="AC354" i="1"/>
  <c r="AA354" i="1"/>
  <c r="Y354" i="1"/>
  <c r="W354" i="1"/>
  <c r="U354" i="1"/>
  <c r="S354" i="1"/>
  <c r="Q354" i="1"/>
  <c r="O354" i="1"/>
  <c r="M354" i="1"/>
  <c r="K354" i="1"/>
  <c r="AN353" i="1"/>
  <c r="AM353" i="1"/>
  <c r="AL353" i="1"/>
  <c r="AI353" i="1"/>
  <c r="AH353" i="1"/>
  <c r="AG353" i="1"/>
  <c r="AF353" i="1"/>
  <c r="AE353" i="1"/>
  <c r="AC353" i="1"/>
  <c r="AA353" i="1"/>
  <c r="Y353" i="1"/>
  <c r="W353" i="1"/>
  <c r="U353" i="1"/>
  <c r="S353" i="1"/>
  <c r="Q353" i="1"/>
  <c r="O353" i="1"/>
  <c r="M353" i="1"/>
  <c r="K353" i="1"/>
  <c r="AN352" i="1"/>
  <c r="AM352" i="1"/>
  <c r="AL352" i="1"/>
  <c r="AI352" i="1"/>
  <c r="AH352" i="1"/>
  <c r="AG352" i="1"/>
  <c r="AF352" i="1"/>
  <c r="AE352" i="1"/>
  <c r="AC352" i="1"/>
  <c r="AA352" i="1"/>
  <c r="Y352" i="1"/>
  <c r="W352" i="1"/>
  <c r="U352" i="1"/>
  <c r="S352" i="1"/>
  <c r="Q352" i="1"/>
  <c r="O352" i="1"/>
  <c r="M352" i="1"/>
  <c r="K352" i="1"/>
  <c r="AN351" i="1"/>
  <c r="AM351" i="1"/>
  <c r="AL351" i="1"/>
  <c r="AI351" i="1"/>
  <c r="AH351" i="1"/>
  <c r="AG351" i="1"/>
  <c r="AF351" i="1"/>
  <c r="AE351" i="1"/>
  <c r="AC351" i="1"/>
  <c r="AA351" i="1"/>
  <c r="Y351" i="1"/>
  <c r="W351" i="1"/>
  <c r="U351" i="1"/>
  <c r="S351" i="1"/>
  <c r="Q351" i="1"/>
  <c r="O351" i="1"/>
  <c r="M351" i="1"/>
  <c r="K351" i="1"/>
  <c r="AN350" i="1"/>
  <c r="AM350" i="1"/>
  <c r="AL350" i="1"/>
  <c r="AI350" i="1"/>
  <c r="AH350" i="1"/>
  <c r="AG350" i="1"/>
  <c r="AF350" i="1"/>
  <c r="AE350" i="1"/>
  <c r="AC350" i="1"/>
  <c r="AA350" i="1"/>
  <c r="Y350" i="1"/>
  <c r="W350" i="1"/>
  <c r="U350" i="1"/>
  <c r="S350" i="1"/>
  <c r="Q350" i="1"/>
  <c r="O350" i="1"/>
  <c r="M350" i="1"/>
  <c r="K350" i="1"/>
  <c r="AN349" i="1"/>
  <c r="AM349" i="1"/>
  <c r="AL349" i="1"/>
  <c r="AI349" i="1"/>
  <c r="AH349" i="1"/>
  <c r="AG349" i="1"/>
  <c r="AF349" i="1"/>
  <c r="AE349" i="1"/>
  <c r="AC349" i="1"/>
  <c r="AA349" i="1"/>
  <c r="Y349" i="1"/>
  <c r="W349" i="1"/>
  <c r="U349" i="1"/>
  <c r="S349" i="1"/>
  <c r="Q349" i="1"/>
  <c r="O349" i="1"/>
  <c r="M349" i="1"/>
  <c r="K349" i="1"/>
  <c r="AN348" i="1"/>
  <c r="AM348" i="1"/>
  <c r="AL348" i="1"/>
  <c r="AI348" i="1"/>
  <c r="AH348" i="1"/>
  <c r="AG348" i="1"/>
  <c r="AF348" i="1"/>
  <c r="AE348" i="1"/>
  <c r="AC348" i="1"/>
  <c r="AA348" i="1"/>
  <c r="Y348" i="1"/>
  <c r="W348" i="1"/>
  <c r="U348" i="1"/>
  <c r="S348" i="1"/>
  <c r="Q348" i="1"/>
  <c r="O348" i="1"/>
  <c r="M348" i="1"/>
  <c r="K348" i="1"/>
  <c r="AN347" i="1"/>
  <c r="AM347" i="1"/>
  <c r="AL347" i="1"/>
  <c r="AI347" i="1"/>
  <c r="AH347" i="1"/>
  <c r="AG347" i="1"/>
  <c r="AF347" i="1"/>
  <c r="AE347" i="1"/>
  <c r="AC347" i="1"/>
  <c r="AA347" i="1"/>
  <c r="Y347" i="1"/>
  <c r="W347" i="1"/>
  <c r="U347" i="1"/>
  <c r="S347" i="1"/>
  <c r="Q347" i="1"/>
  <c r="O347" i="1"/>
  <c r="M347" i="1"/>
  <c r="K347" i="1"/>
  <c r="AN346" i="1"/>
  <c r="AM346" i="1"/>
  <c r="AL346" i="1"/>
  <c r="AI346" i="1"/>
  <c r="AH346" i="1"/>
  <c r="AG346" i="1"/>
  <c r="AF346" i="1"/>
  <c r="AE346" i="1"/>
  <c r="AC346" i="1"/>
  <c r="AA346" i="1"/>
  <c r="Y346" i="1"/>
  <c r="W346" i="1"/>
  <c r="U346" i="1"/>
  <c r="S346" i="1"/>
  <c r="Q346" i="1"/>
  <c r="O346" i="1"/>
  <c r="M346" i="1"/>
  <c r="K346" i="1"/>
  <c r="AN345" i="1"/>
  <c r="AM345" i="1"/>
  <c r="AL345" i="1"/>
  <c r="AI345" i="1"/>
  <c r="AH345" i="1"/>
  <c r="AG345" i="1"/>
  <c r="AF345" i="1"/>
  <c r="AE345" i="1"/>
  <c r="AC345" i="1"/>
  <c r="AA345" i="1"/>
  <c r="Y345" i="1"/>
  <c r="W345" i="1"/>
  <c r="U345" i="1"/>
  <c r="S345" i="1"/>
  <c r="Q345" i="1"/>
  <c r="O345" i="1"/>
  <c r="M345" i="1"/>
  <c r="K345" i="1"/>
  <c r="AN344" i="1"/>
  <c r="AM344" i="1"/>
  <c r="AL344" i="1"/>
  <c r="AI344" i="1"/>
  <c r="AH344" i="1"/>
  <c r="AG344" i="1"/>
  <c r="AF344" i="1"/>
  <c r="AE344" i="1"/>
  <c r="AC344" i="1"/>
  <c r="AA344" i="1"/>
  <c r="Y344" i="1"/>
  <c r="W344" i="1"/>
  <c r="U344" i="1"/>
  <c r="S344" i="1"/>
  <c r="Q344" i="1"/>
  <c r="O344" i="1"/>
  <c r="M344" i="1"/>
  <c r="K344" i="1"/>
  <c r="AN343" i="1"/>
  <c r="AM343" i="1"/>
  <c r="AL343" i="1"/>
  <c r="AI343" i="1"/>
  <c r="AH343" i="1"/>
  <c r="AG343" i="1"/>
  <c r="AF343" i="1"/>
  <c r="AE343" i="1"/>
  <c r="AC343" i="1"/>
  <c r="AA343" i="1"/>
  <c r="Y343" i="1"/>
  <c r="W343" i="1"/>
  <c r="U343" i="1"/>
  <c r="S343" i="1"/>
  <c r="Q343" i="1"/>
  <c r="O343" i="1"/>
  <c r="M343" i="1"/>
  <c r="K343" i="1"/>
  <c r="AN342" i="1"/>
  <c r="AM342" i="1"/>
  <c r="AL342" i="1"/>
  <c r="AI342" i="1"/>
  <c r="AH342" i="1"/>
  <c r="AG342" i="1"/>
  <c r="AF342" i="1"/>
  <c r="AE342" i="1"/>
  <c r="AC342" i="1"/>
  <c r="AA342" i="1"/>
  <c r="Y342" i="1"/>
  <c r="W342" i="1"/>
  <c r="U342" i="1"/>
  <c r="S342" i="1"/>
  <c r="Q342" i="1"/>
  <c r="O342" i="1"/>
  <c r="M342" i="1"/>
  <c r="K342" i="1"/>
  <c r="AN341" i="1"/>
  <c r="AM341" i="1"/>
  <c r="AL341" i="1"/>
  <c r="AI341" i="1"/>
  <c r="AH341" i="1"/>
  <c r="AG341" i="1"/>
  <c r="AF341" i="1"/>
  <c r="AE341" i="1"/>
  <c r="AC341" i="1"/>
  <c r="AA341" i="1"/>
  <c r="Y341" i="1"/>
  <c r="W341" i="1"/>
  <c r="U341" i="1"/>
  <c r="S341" i="1"/>
  <c r="Q341" i="1"/>
  <c r="O341" i="1"/>
  <c r="M341" i="1"/>
  <c r="K341" i="1"/>
  <c r="AN340" i="1"/>
  <c r="AM340" i="1"/>
  <c r="AL340" i="1"/>
  <c r="AI340" i="1"/>
  <c r="AH340" i="1"/>
  <c r="AG340" i="1"/>
  <c r="AF340" i="1"/>
  <c r="AE340" i="1"/>
  <c r="AC340" i="1"/>
  <c r="AA340" i="1"/>
  <c r="Y340" i="1"/>
  <c r="W340" i="1"/>
  <c r="U340" i="1"/>
  <c r="S340" i="1"/>
  <c r="Q340" i="1"/>
  <c r="O340" i="1"/>
  <c r="M340" i="1"/>
  <c r="K340" i="1"/>
  <c r="AN339" i="1"/>
  <c r="AM339" i="1"/>
  <c r="AL339" i="1"/>
  <c r="AI339" i="1"/>
  <c r="AH339" i="1"/>
  <c r="AG339" i="1"/>
  <c r="AF339" i="1"/>
  <c r="AE339" i="1"/>
  <c r="AC339" i="1"/>
  <c r="AA339" i="1"/>
  <c r="Y339" i="1"/>
  <c r="W339" i="1"/>
  <c r="U339" i="1"/>
  <c r="S339" i="1"/>
  <c r="Q339" i="1"/>
  <c r="O339" i="1"/>
  <c r="M339" i="1"/>
  <c r="K339" i="1"/>
  <c r="AN338" i="1"/>
  <c r="AM338" i="1"/>
  <c r="AL338" i="1"/>
  <c r="AI338" i="1"/>
  <c r="AH338" i="1"/>
  <c r="AG338" i="1"/>
  <c r="AF338" i="1"/>
  <c r="AE338" i="1"/>
  <c r="AC338" i="1"/>
  <c r="AA338" i="1"/>
  <c r="Y338" i="1"/>
  <c r="W338" i="1"/>
  <c r="U338" i="1"/>
  <c r="S338" i="1"/>
  <c r="Q338" i="1"/>
  <c r="O338" i="1"/>
  <c r="M338" i="1"/>
  <c r="K338" i="1"/>
  <c r="AN337" i="1"/>
  <c r="AM337" i="1"/>
  <c r="AL337" i="1"/>
  <c r="AI337" i="1"/>
  <c r="AH337" i="1"/>
  <c r="AG337" i="1"/>
  <c r="AF337" i="1"/>
  <c r="AE337" i="1"/>
  <c r="AC337" i="1"/>
  <c r="AA337" i="1"/>
  <c r="Y337" i="1"/>
  <c r="W337" i="1"/>
  <c r="U337" i="1"/>
  <c r="S337" i="1"/>
  <c r="Q337" i="1"/>
  <c r="O337" i="1"/>
  <c r="M337" i="1"/>
  <c r="K337" i="1"/>
  <c r="AN336" i="1"/>
  <c r="AM336" i="1"/>
  <c r="AL336" i="1"/>
  <c r="AI336" i="1"/>
  <c r="AH336" i="1"/>
  <c r="AG336" i="1"/>
  <c r="AF336" i="1"/>
  <c r="AE336" i="1"/>
  <c r="AC336" i="1"/>
  <c r="AA336" i="1"/>
  <c r="Y336" i="1"/>
  <c r="W336" i="1"/>
  <c r="U336" i="1"/>
  <c r="S336" i="1"/>
  <c r="Q336" i="1"/>
  <c r="O336" i="1"/>
  <c r="M336" i="1"/>
  <c r="K336" i="1"/>
  <c r="AN335" i="1"/>
  <c r="AM335" i="1"/>
  <c r="AL335" i="1"/>
  <c r="AI335" i="1"/>
  <c r="AH335" i="1"/>
  <c r="AG335" i="1"/>
  <c r="AF335" i="1"/>
  <c r="AE335" i="1"/>
  <c r="AC335" i="1"/>
  <c r="AA335" i="1"/>
  <c r="Y335" i="1"/>
  <c r="W335" i="1"/>
  <c r="U335" i="1"/>
  <c r="S335" i="1"/>
  <c r="Q335" i="1"/>
  <c r="O335" i="1"/>
  <c r="M335" i="1"/>
  <c r="K335" i="1"/>
  <c r="AN334" i="1"/>
  <c r="AM334" i="1"/>
  <c r="AL334" i="1"/>
  <c r="AI334" i="1"/>
  <c r="AH334" i="1"/>
  <c r="AG334" i="1"/>
  <c r="AF334" i="1"/>
  <c r="AE334" i="1"/>
  <c r="AC334" i="1"/>
  <c r="AA334" i="1"/>
  <c r="Y334" i="1"/>
  <c r="W334" i="1"/>
  <c r="U334" i="1"/>
  <c r="S334" i="1"/>
  <c r="Q334" i="1"/>
  <c r="O334" i="1"/>
  <c r="M334" i="1"/>
  <c r="K334" i="1"/>
  <c r="AN333" i="1"/>
  <c r="AM333" i="1"/>
  <c r="AL333" i="1"/>
  <c r="AI333" i="1"/>
  <c r="AH333" i="1"/>
  <c r="AG333" i="1"/>
  <c r="AF333" i="1"/>
  <c r="AE333" i="1"/>
  <c r="AC333" i="1"/>
  <c r="AA333" i="1"/>
  <c r="Y333" i="1"/>
  <c r="W333" i="1"/>
  <c r="U333" i="1"/>
  <c r="S333" i="1"/>
  <c r="Q333" i="1"/>
  <c r="O333" i="1"/>
  <c r="M333" i="1"/>
  <c r="K333" i="1"/>
  <c r="AN332" i="1"/>
  <c r="AM332" i="1"/>
  <c r="AL332" i="1"/>
  <c r="AI332" i="1"/>
  <c r="AH332" i="1"/>
  <c r="AG332" i="1"/>
  <c r="AF332" i="1"/>
  <c r="AE332" i="1"/>
  <c r="AC332" i="1"/>
  <c r="AA332" i="1"/>
  <c r="Y332" i="1"/>
  <c r="W332" i="1"/>
  <c r="U332" i="1"/>
  <c r="S332" i="1"/>
  <c r="Q332" i="1"/>
  <c r="O332" i="1"/>
  <c r="M332" i="1"/>
  <c r="K332" i="1"/>
  <c r="AN331" i="1"/>
  <c r="AM331" i="1"/>
  <c r="AL331" i="1"/>
  <c r="AI331" i="1"/>
  <c r="AH331" i="1"/>
  <c r="AG331" i="1"/>
  <c r="AF331" i="1"/>
  <c r="AE331" i="1"/>
  <c r="AC331" i="1"/>
  <c r="AA331" i="1"/>
  <c r="Y331" i="1"/>
  <c r="W331" i="1"/>
  <c r="U331" i="1"/>
  <c r="S331" i="1"/>
  <c r="Q331" i="1"/>
  <c r="O331" i="1"/>
  <c r="M331" i="1"/>
  <c r="K331" i="1"/>
  <c r="AN330" i="1"/>
  <c r="AM330" i="1"/>
  <c r="AL330" i="1"/>
  <c r="AI330" i="1"/>
  <c r="AH330" i="1"/>
  <c r="AG330" i="1"/>
  <c r="AF330" i="1"/>
  <c r="AE330" i="1"/>
  <c r="AC330" i="1"/>
  <c r="AA330" i="1"/>
  <c r="Y330" i="1"/>
  <c r="W330" i="1"/>
  <c r="U330" i="1"/>
  <c r="S330" i="1"/>
  <c r="Q330" i="1"/>
  <c r="O330" i="1"/>
  <c r="M330" i="1"/>
  <c r="K330" i="1"/>
  <c r="AN329" i="1"/>
  <c r="AM329" i="1"/>
  <c r="AL329" i="1"/>
  <c r="AI329" i="1"/>
  <c r="AH329" i="1"/>
  <c r="AG329" i="1"/>
  <c r="AF329" i="1"/>
  <c r="AE329" i="1"/>
  <c r="AC329" i="1"/>
  <c r="AA329" i="1"/>
  <c r="Y329" i="1"/>
  <c r="W329" i="1"/>
  <c r="U329" i="1"/>
  <c r="S329" i="1"/>
  <c r="Q329" i="1"/>
  <c r="O329" i="1"/>
  <c r="M329" i="1"/>
  <c r="K329" i="1"/>
  <c r="AN328" i="1"/>
  <c r="AM328" i="1"/>
  <c r="AL328" i="1"/>
  <c r="AI328" i="1"/>
  <c r="AH328" i="1"/>
  <c r="AG328" i="1"/>
  <c r="AF328" i="1"/>
  <c r="AE328" i="1"/>
  <c r="AC328" i="1"/>
  <c r="AA328" i="1"/>
  <c r="Y328" i="1"/>
  <c r="W328" i="1"/>
  <c r="U328" i="1"/>
  <c r="S328" i="1"/>
  <c r="Q328" i="1"/>
  <c r="O328" i="1"/>
  <c r="M328" i="1"/>
  <c r="K328" i="1"/>
  <c r="AN327" i="1"/>
  <c r="AM327" i="1"/>
  <c r="AL327" i="1"/>
  <c r="AI327" i="1"/>
  <c r="AH327" i="1"/>
  <c r="AG327" i="1"/>
  <c r="AF327" i="1"/>
  <c r="AE327" i="1"/>
  <c r="AC327" i="1"/>
  <c r="AA327" i="1"/>
  <c r="Y327" i="1"/>
  <c r="W327" i="1"/>
  <c r="U327" i="1"/>
  <c r="S327" i="1"/>
  <c r="Q327" i="1"/>
  <c r="O327" i="1"/>
  <c r="M327" i="1"/>
  <c r="K327" i="1"/>
  <c r="AN326" i="1"/>
  <c r="AM326" i="1"/>
  <c r="AL326" i="1"/>
  <c r="AI326" i="1"/>
  <c r="AH326" i="1"/>
  <c r="AG326" i="1"/>
  <c r="AF326" i="1"/>
  <c r="AE326" i="1"/>
  <c r="AC326" i="1"/>
  <c r="AA326" i="1"/>
  <c r="Y326" i="1"/>
  <c r="W326" i="1"/>
  <c r="U326" i="1"/>
  <c r="S326" i="1"/>
  <c r="Q326" i="1"/>
  <c r="O326" i="1"/>
  <c r="M326" i="1"/>
  <c r="K326" i="1"/>
  <c r="AN325" i="1"/>
  <c r="AM325" i="1"/>
  <c r="AL325" i="1"/>
  <c r="AI325" i="1"/>
  <c r="AH325" i="1"/>
  <c r="AG325" i="1"/>
  <c r="AF325" i="1"/>
  <c r="AE325" i="1"/>
  <c r="AC325" i="1"/>
  <c r="AA325" i="1"/>
  <c r="Y325" i="1"/>
  <c r="W325" i="1"/>
  <c r="U325" i="1"/>
  <c r="S325" i="1"/>
  <c r="Q325" i="1"/>
  <c r="O325" i="1"/>
  <c r="M325" i="1"/>
  <c r="K325" i="1"/>
  <c r="AN324" i="1"/>
  <c r="AM324" i="1"/>
  <c r="AL324" i="1"/>
  <c r="AI324" i="1"/>
  <c r="AH324" i="1"/>
  <c r="AG324" i="1"/>
  <c r="AF324" i="1"/>
  <c r="AE324" i="1"/>
  <c r="AC324" i="1"/>
  <c r="AA324" i="1"/>
  <c r="Y324" i="1"/>
  <c r="W324" i="1"/>
  <c r="U324" i="1"/>
  <c r="S324" i="1"/>
  <c r="Q324" i="1"/>
  <c r="O324" i="1"/>
  <c r="M324" i="1"/>
  <c r="K324" i="1"/>
  <c r="AN323" i="1"/>
  <c r="AM323" i="1"/>
  <c r="AL323" i="1"/>
  <c r="AI323" i="1"/>
  <c r="AH323" i="1"/>
  <c r="AG323" i="1"/>
  <c r="AF323" i="1"/>
  <c r="AE323" i="1"/>
  <c r="AC323" i="1"/>
  <c r="AA323" i="1"/>
  <c r="Y323" i="1"/>
  <c r="W323" i="1"/>
  <c r="U323" i="1"/>
  <c r="S323" i="1"/>
  <c r="Q323" i="1"/>
  <c r="O323" i="1"/>
  <c r="M323" i="1"/>
  <c r="K323" i="1"/>
  <c r="AN322" i="1"/>
  <c r="AM322" i="1"/>
  <c r="AL322" i="1"/>
  <c r="AI322" i="1"/>
  <c r="AH322" i="1"/>
  <c r="AG322" i="1"/>
  <c r="AF322" i="1"/>
  <c r="AE322" i="1"/>
  <c r="AC322" i="1"/>
  <c r="AA322" i="1"/>
  <c r="Y322" i="1"/>
  <c r="W322" i="1"/>
  <c r="U322" i="1"/>
  <c r="S322" i="1"/>
  <c r="Q322" i="1"/>
  <c r="O322" i="1"/>
  <c r="M322" i="1"/>
  <c r="K322" i="1"/>
  <c r="AN321" i="1"/>
  <c r="AM321" i="1"/>
  <c r="AL321" i="1"/>
  <c r="AI321" i="1"/>
  <c r="AH321" i="1"/>
  <c r="AG321" i="1"/>
  <c r="AF321" i="1"/>
  <c r="AE321" i="1"/>
  <c r="AC321" i="1"/>
  <c r="AA321" i="1"/>
  <c r="Y321" i="1"/>
  <c r="W321" i="1"/>
  <c r="U321" i="1"/>
  <c r="S321" i="1"/>
  <c r="Q321" i="1"/>
  <c r="O321" i="1"/>
  <c r="M321" i="1"/>
  <c r="K321" i="1"/>
  <c r="AN320" i="1"/>
  <c r="AM320" i="1"/>
  <c r="AL320" i="1"/>
  <c r="AI320" i="1"/>
  <c r="AH320" i="1"/>
  <c r="AG320" i="1"/>
  <c r="AF320" i="1"/>
  <c r="AE320" i="1"/>
  <c r="AC320" i="1"/>
  <c r="AA320" i="1"/>
  <c r="Y320" i="1"/>
  <c r="W320" i="1"/>
  <c r="U320" i="1"/>
  <c r="S320" i="1"/>
  <c r="Q320" i="1"/>
  <c r="O320" i="1"/>
  <c r="M320" i="1"/>
  <c r="K320" i="1"/>
  <c r="AN319" i="1"/>
  <c r="AM319" i="1"/>
  <c r="AL319" i="1"/>
  <c r="AI319" i="1"/>
  <c r="AH319" i="1"/>
  <c r="AG319" i="1"/>
  <c r="AF319" i="1"/>
  <c r="AE319" i="1"/>
  <c r="AC319" i="1"/>
  <c r="AA319" i="1"/>
  <c r="Y319" i="1"/>
  <c r="W319" i="1"/>
  <c r="U319" i="1"/>
  <c r="S319" i="1"/>
  <c r="Q319" i="1"/>
  <c r="O319" i="1"/>
  <c r="M319" i="1"/>
  <c r="K319" i="1"/>
  <c r="AN318" i="1"/>
  <c r="AM318" i="1"/>
  <c r="AL318" i="1"/>
  <c r="AI318" i="1"/>
  <c r="AH318" i="1"/>
  <c r="AG318" i="1"/>
  <c r="AF318" i="1"/>
  <c r="AE318" i="1"/>
  <c r="AC318" i="1"/>
  <c r="AA318" i="1"/>
  <c r="Y318" i="1"/>
  <c r="W318" i="1"/>
  <c r="U318" i="1"/>
  <c r="S318" i="1"/>
  <c r="Q318" i="1"/>
  <c r="O318" i="1"/>
  <c r="M318" i="1"/>
  <c r="K318" i="1"/>
  <c r="AN317" i="1"/>
  <c r="AM317" i="1"/>
  <c r="AL317" i="1"/>
  <c r="AI317" i="1"/>
  <c r="AH317" i="1"/>
  <c r="AG317" i="1"/>
  <c r="AF317" i="1"/>
  <c r="AE317" i="1"/>
  <c r="AC317" i="1"/>
  <c r="AA317" i="1"/>
  <c r="Y317" i="1"/>
  <c r="W317" i="1"/>
  <c r="U317" i="1"/>
  <c r="S317" i="1"/>
  <c r="Q317" i="1"/>
  <c r="O317" i="1"/>
  <c r="M317" i="1"/>
  <c r="K317" i="1"/>
  <c r="AN316" i="1"/>
  <c r="AM316" i="1"/>
  <c r="AL316" i="1"/>
  <c r="AI316" i="1"/>
  <c r="AH316" i="1"/>
  <c r="AG316" i="1"/>
  <c r="AF316" i="1"/>
  <c r="AE316" i="1"/>
  <c r="AC316" i="1"/>
  <c r="AA316" i="1"/>
  <c r="Y316" i="1"/>
  <c r="W316" i="1"/>
  <c r="U316" i="1"/>
  <c r="S316" i="1"/>
  <c r="Q316" i="1"/>
  <c r="O316" i="1"/>
  <c r="M316" i="1"/>
  <c r="K316" i="1"/>
  <c r="AN315" i="1"/>
  <c r="AM315" i="1"/>
  <c r="AL315" i="1"/>
  <c r="AI315" i="1"/>
  <c r="AH315" i="1"/>
  <c r="AG315" i="1"/>
  <c r="AF315" i="1"/>
  <c r="AE315" i="1"/>
  <c r="AC315" i="1"/>
  <c r="AA315" i="1"/>
  <c r="Y315" i="1"/>
  <c r="W315" i="1"/>
  <c r="U315" i="1"/>
  <c r="S315" i="1"/>
  <c r="Q315" i="1"/>
  <c r="O315" i="1"/>
  <c r="M315" i="1"/>
  <c r="K315" i="1"/>
  <c r="AN314" i="1"/>
  <c r="AM314" i="1"/>
  <c r="AL314" i="1"/>
  <c r="AI314" i="1"/>
  <c r="AH314" i="1"/>
  <c r="AG314" i="1"/>
  <c r="AF314" i="1"/>
  <c r="AE314" i="1"/>
  <c r="AC314" i="1"/>
  <c r="AA314" i="1"/>
  <c r="Y314" i="1"/>
  <c r="W314" i="1"/>
  <c r="U314" i="1"/>
  <c r="S314" i="1"/>
  <c r="Q314" i="1"/>
  <c r="O314" i="1"/>
  <c r="M314" i="1"/>
  <c r="K314" i="1"/>
  <c r="AN313" i="1"/>
  <c r="AM313" i="1"/>
  <c r="AL313" i="1"/>
  <c r="AI313" i="1"/>
  <c r="AH313" i="1"/>
  <c r="AG313" i="1"/>
  <c r="AF313" i="1"/>
  <c r="AE313" i="1"/>
  <c r="AC313" i="1"/>
  <c r="AA313" i="1"/>
  <c r="Y313" i="1"/>
  <c r="W313" i="1"/>
  <c r="U313" i="1"/>
  <c r="S313" i="1"/>
  <c r="Q313" i="1"/>
  <c r="O313" i="1"/>
  <c r="M313" i="1"/>
  <c r="K313" i="1"/>
  <c r="AN312" i="1"/>
  <c r="AM312" i="1"/>
  <c r="AL312" i="1"/>
  <c r="AI312" i="1"/>
  <c r="AH312" i="1"/>
  <c r="AG312" i="1"/>
  <c r="AF312" i="1"/>
  <c r="AE312" i="1"/>
  <c r="AC312" i="1"/>
  <c r="AA312" i="1"/>
  <c r="Y312" i="1"/>
  <c r="W312" i="1"/>
  <c r="U312" i="1"/>
  <c r="S312" i="1"/>
  <c r="Q312" i="1"/>
  <c r="O312" i="1"/>
  <c r="M312" i="1"/>
  <c r="K312" i="1"/>
  <c r="AN311" i="1"/>
  <c r="AM311" i="1"/>
  <c r="AL311" i="1"/>
  <c r="AI311" i="1"/>
  <c r="AH311" i="1"/>
  <c r="AG311" i="1"/>
  <c r="AF311" i="1"/>
  <c r="AE311" i="1"/>
  <c r="AC311" i="1"/>
  <c r="AA311" i="1"/>
  <c r="Y311" i="1"/>
  <c r="W311" i="1"/>
  <c r="U311" i="1"/>
  <c r="S311" i="1"/>
  <c r="Q311" i="1"/>
  <c r="O311" i="1"/>
  <c r="M311" i="1"/>
  <c r="K311" i="1"/>
  <c r="AN310" i="1"/>
  <c r="AM310" i="1"/>
  <c r="AL310" i="1"/>
  <c r="AI310" i="1"/>
  <c r="AH310" i="1"/>
  <c r="AG310" i="1"/>
  <c r="AF310" i="1"/>
  <c r="AE310" i="1"/>
  <c r="AC310" i="1"/>
  <c r="AA310" i="1"/>
  <c r="Y310" i="1"/>
  <c r="W310" i="1"/>
  <c r="U310" i="1"/>
  <c r="S310" i="1"/>
  <c r="Q310" i="1"/>
  <c r="O310" i="1"/>
  <c r="M310" i="1"/>
  <c r="K310" i="1"/>
  <c r="AN309" i="1"/>
  <c r="AM309" i="1"/>
  <c r="AL309" i="1"/>
  <c r="AI309" i="1"/>
  <c r="AH309" i="1"/>
  <c r="AG309" i="1"/>
  <c r="AF309" i="1"/>
  <c r="AE309" i="1"/>
  <c r="AC309" i="1"/>
  <c r="AA309" i="1"/>
  <c r="Y309" i="1"/>
  <c r="W309" i="1"/>
  <c r="U309" i="1"/>
  <c r="S309" i="1"/>
  <c r="Q309" i="1"/>
  <c r="O309" i="1"/>
  <c r="M309" i="1"/>
  <c r="K309" i="1"/>
  <c r="AN308" i="1"/>
  <c r="AM308" i="1"/>
  <c r="AL308" i="1"/>
  <c r="AI308" i="1"/>
  <c r="AH308" i="1"/>
  <c r="AG308" i="1"/>
  <c r="AF308" i="1"/>
  <c r="AE308" i="1"/>
  <c r="AC308" i="1"/>
  <c r="AA308" i="1"/>
  <c r="Y308" i="1"/>
  <c r="W308" i="1"/>
  <c r="U308" i="1"/>
  <c r="S308" i="1"/>
  <c r="Q308" i="1"/>
  <c r="O308" i="1"/>
  <c r="M308" i="1"/>
  <c r="K308" i="1"/>
  <c r="AN307" i="1"/>
  <c r="AM307" i="1"/>
  <c r="AL307" i="1"/>
  <c r="AI307" i="1"/>
  <c r="AH307" i="1"/>
  <c r="AG307" i="1"/>
  <c r="AF307" i="1"/>
  <c r="AE307" i="1"/>
  <c r="AC307" i="1"/>
  <c r="AA307" i="1"/>
  <c r="Y307" i="1"/>
  <c r="W307" i="1"/>
  <c r="U307" i="1"/>
  <c r="S307" i="1"/>
  <c r="Q307" i="1"/>
  <c r="O307" i="1"/>
  <c r="M307" i="1"/>
  <c r="K307" i="1"/>
  <c r="AN306" i="1"/>
  <c r="AM306" i="1"/>
  <c r="AL306" i="1"/>
  <c r="AI306" i="1"/>
  <c r="AH306" i="1"/>
  <c r="AG306" i="1"/>
  <c r="AF306" i="1"/>
  <c r="AE306" i="1"/>
  <c r="AC306" i="1"/>
  <c r="AA306" i="1"/>
  <c r="Y306" i="1"/>
  <c r="W306" i="1"/>
  <c r="U306" i="1"/>
  <c r="S306" i="1"/>
  <c r="Q306" i="1"/>
  <c r="O306" i="1"/>
  <c r="M306" i="1"/>
  <c r="K306" i="1"/>
  <c r="AN305" i="1"/>
  <c r="AM305" i="1"/>
  <c r="AL305" i="1"/>
  <c r="AI305" i="1"/>
  <c r="AH305" i="1"/>
  <c r="AG305" i="1"/>
  <c r="AF305" i="1"/>
  <c r="AE305" i="1"/>
  <c r="AC305" i="1"/>
  <c r="AA305" i="1"/>
  <c r="Y305" i="1"/>
  <c r="W305" i="1"/>
  <c r="U305" i="1"/>
  <c r="S305" i="1"/>
  <c r="Q305" i="1"/>
  <c r="O305" i="1"/>
  <c r="M305" i="1"/>
  <c r="K305" i="1"/>
  <c r="AN304" i="1"/>
  <c r="AM304" i="1"/>
  <c r="AL304" i="1"/>
  <c r="AI304" i="1"/>
  <c r="AH304" i="1"/>
  <c r="AG304" i="1"/>
  <c r="AF304" i="1"/>
  <c r="AE304" i="1"/>
  <c r="AC304" i="1"/>
  <c r="AA304" i="1"/>
  <c r="Y304" i="1"/>
  <c r="W304" i="1"/>
  <c r="U304" i="1"/>
  <c r="S304" i="1"/>
  <c r="Q304" i="1"/>
  <c r="O304" i="1"/>
  <c r="M304" i="1"/>
  <c r="K304" i="1"/>
  <c r="AN303" i="1"/>
  <c r="AM303" i="1"/>
  <c r="AL303" i="1"/>
  <c r="AI303" i="1"/>
  <c r="AH303" i="1"/>
  <c r="AG303" i="1"/>
  <c r="AF303" i="1"/>
  <c r="AE303" i="1"/>
  <c r="AC303" i="1"/>
  <c r="AA303" i="1"/>
  <c r="Y303" i="1"/>
  <c r="W303" i="1"/>
  <c r="U303" i="1"/>
  <c r="S303" i="1"/>
  <c r="Q303" i="1"/>
  <c r="O303" i="1"/>
  <c r="M303" i="1"/>
  <c r="K303" i="1"/>
  <c r="AN302" i="1"/>
  <c r="AM302" i="1"/>
  <c r="AL302" i="1"/>
  <c r="AI302" i="1"/>
  <c r="AH302" i="1"/>
  <c r="AG302" i="1"/>
  <c r="AF302" i="1"/>
  <c r="AE302" i="1"/>
  <c r="AC302" i="1"/>
  <c r="AA302" i="1"/>
  <c r="Y302" i="1"/>
  <c r="W302" i="1"/>
  <c r="U302" i="1"/>
  <c r="S302" i="1"/>
  <c r="Q302" i="1"/>
  <c r="O302" i="1"/>
  <c r="M302" i="1"/>
  <c r="K302" i="1"/>
  <c r="AN301" i="1"/>
  <c r="AM301" i="1"/>
  <c r="AL301" i="1"/>
  <c r="AI301" i="1"/>
  <c r="AH301" i="1"/>
  <c r="AG301" i="1"/>
  <c r="AF301" i="1"/>
  <c r="AE301" i="1"/>
  <c r="AC301" i="1"/>
  <c r="AA301" i="1"/>
  <c r="Y301" i="1"/>
  <c r="W301" i="1"/>
  <c r="U301" i="1"/>
  <c r="S301" i="1"/>
  <c r="Q301" i="1"/>
  <c r="O301" i="1"/>
  <c r="M301" i="1"/>
  <c r="K301" i="1"/>
  <c r="AN300" i="1"/>
  <c r="AM300" i="1"/>
  <c r="AL300" i="1"/>
  <c r="AI300" i="1"/>
  <c r="AH300" i="1"/>
  <c r="AG300" i="1"/>
  <c r="AF300" i="1"/>
  <c r="AE300" i="1"/>
  <c r="AC300" i="1"/>
  <c r="AA300" i="1"/>
  <c r="Y300" i="1"/>
  <c r="W300" i="1"/>
  <c r="U300" i="1"/>
  <c r="S300" i="1"/>
  <c r="Q300" i="1"/>
  <c r="O300" i="1"/>
  <c r="M300" i="1"/>
  <c r="K300" i="1"/>
  <c r="AN299" i="1"/>
  <c r="AM299" i="1"/>
  <c r="AL299" i="1"/>
  <c r="AI299" i="1"/>
  <c r="AH299" i="1"/>
  <c r="AG299" i="1"/>
  <c r="AF299" i="1"/>
  <c r="AE299" i="1"/>
  <c r="AC299" i="1"/>
  <c r="AA299" i="1"/>
  <c r="Y299" i="1"/>
  <c r="W299" i="1"/>
  <c r="U299" i="1"/>
  <c r="S299" i="1"/>
  <c r="Q299" i="1"/>
  <c r="O299" i="1"/>
  <c r="M299" i="1"/>
  <c r="K299" i="1"/>
  <c r="AN298" i="1"/>
  <c r="AM298" i="1"/>
  <c r="AL298" i="1"/>
  <c r="AI298" i="1"/>
  <c r="AH298" i="1"/>
  <c r="AG298" i="1"/>
  <c r="AF298" i="1"/>
  <c r="AE298" i="1"/>
  <c r="AC298" i="1"/>
  <c r="AA298" i="1"/>
  <c r="Y298" i="1"/>
  <c r="W298" i="1"/>
  <c r="U298" i="1"/>
  <c r="S298" i="1"/>
  <c r="Q298" i="1"/>
  <c r="O298" i="1"/>
  <c r="M298" i="1"/>
  <c r="K298" i="1"/>
  <c r="AN297" i="1"/>
  <c r="AM297" i="1"/>
  <c r="AL297" i="1"/>
  <c r="AI297" i="1"/>
  <c r="AH297" i="1"/>
  <c r="AG297" i="1"/>
  <c r="AF297" i="1"/>
  <c r="AE297" i="1"/>
  <c r="AC297" i="1"/>
  <c r="AA297" i="1"/>
  <c r="Y297" i="1"/>
  <c r="W297" i="1"/>
  <c r="U297" i="1"/>
  <c r="S297" i="1"/>
  <c r="Q297" i="1"/>
  <c r="O297" i="1"/>
  <c r="M297" i="1"/>
  <c r="K297" i="1"/>
  <c r="AN296" i="1"/>
  <c r="AM296" i="1"/>
  <c r="AL296" i="1"/>
  <c r="AI296" i="1"/>
  <c r="AH296" i="1"/>
  <c r="AG296" i="1"/>
  <c r="AF296" i="1"/>
  <c r="AE296" i="1"/>
  <c r="AC296" i="1"/>
  <c r="AA296" i="1"/>
  <c r="Y296" i="1"/>
  <c r="W296" i="1"/>
  <c r="U296" i="1"/>
  <c r="S296" i="1"/>
  <c r="Q296" i="1"/>
  <c r="O296" i="1"/>
  <c r="M296" i="1"/>
  <c r="K296" i="1"/>
  <c r="AN295" i="1"/>
  <c r="AM295" i="1"/>
  <c r="AL295" i="1"/>
  <c r="AI295" i="1"/>
  <c r="AH295" i="1"/>
  <c r="AG295" i="1"/>
  <c r="AF295" i="1"/>
  <c r="AE295" i="1"/>
  <c r="AC295" i="1"/>
  <c r="AA295" i="1"/>
  <c r="Y295" i="1"/>
  <c r="W295" i="1"/>
  <c r="U295" i="1"/>
  <c r="S295" i="1"/>
  <c r="Q295" i="1"/>
  <c r="O295" i="1"/>
  <c r="M295" i="1"/>
  <c r="K295" i="1"/>
  <c r="AN294" i="1"/>
  <c r="AM294" i="1"/>
  <c r="AL294" i="1"/>
  <c r="AI294" i="1"/>
  <c r="AH294" i="1"/>
  <c r="AG294" i="1"/>
  <c r="AF294" i="1"/>
  <c r="AE294" i="1"/>
  <c r="AC294" i="1"/>
  <c r="AA294" i="1"/>
  <c r="Y294" i="1"/>
  <c r="W294" i="1"/>
  <c r="U294" i="1"/>
  <c r="S294" i="1"/>
  <c r="Q294" i="1"/>
  <c r="O294" i="1"/>
  <c r="M294" i="1"/>
  <c r="K294" i="1"/>
  <c r="AN293" i="1"/>
  <c r="AM293" i="1"/>
  <c r="AL293" i="1"/>
  <c r="AI293" i="1"/>
  <c r="AH293" i="1"/>
  <c r="AG293" i="1"/>
  <c r="AF293" i="1"/>
  <c r="AE293" i="1"/>
  <c r="AC293" i="1"/>
  <c r="AA293" i="1"/>
  <c r="Y293" i="1"/>
  <c r="W293" i="1"/>
  <c r="U293" i="1"/>
  <c r="S293" i="1"/>
  <c r="Q293" i="1"/>
  <c r="O293" i="1"/>
  <c r="M293" i="1"/>
  <c r="K293" i="1"/>
  <c r="AN292" i="1"/>
  <c r="AM292" i="1"/>
  <c r="AL292" i="1"/>
  <c r="AI292" i="1"/>
  <c r="AH292" i="1"/>
  <c r="AG292" i="1"/>
  <c r="AF292" i="1"/>
  <c r="AE292" i="1"/>
  <c r="AC292" i="1"/>
  <c r="AA292" i="1"/>
  <c r="Y292" i="1"/>
  <c r="W292" i="1"/>
  <c r="U292" i="1"/>
  <c r="S292" i="1"/>
  <c r="Q292" i="1"/>
  <c r="O292" i="1"/>
  <c r="M292" i="1"/>
  <c r="K292" i="1"/>
  <c r="AN291" i="1"/>
  <c r="AM291" i="1"/>
  <c r="AL291" i="1"/>
  <c r="AI291" i="1"/>
  <c r="AH291" i="1"/>
  <c r="AG291" i="1"/>
  <c r="AF291" i="1"/>
  <c r="AE291" i="1"/>
  <c r="AC291" i="1"/>
  <c r="AA291" i="1"/>
  <c r="Y291" i="1"/>
  <c r="W291" i="1"/>
  <c r="U291" i="1"/>
  <c r="S291" i="1"/>
  <c r="Q291" i="1"/>
  <c r="O291" i="1"/>
  <c r="M291" i="1"/>
  <c r="K291" i="1"/>
  <c r="AN290" i="1"/>
  <c r="AM290" i="1"/>
  <c r="AL290" i="1"/>
  <c r="AI290" i="1"/>
  <c r="AH290" i="1"/>
  <c r="AG290" i="1"/>
  <c r="AF290" i="1"/>
  <c r="AE290" i="1"/>
  <c r="AC290" i="1"/>
  <c r="AA290" i="1"/>
  <c r="Y290" i="1"/>
  <c r="W290" i="1"/>
  <c r="U290" i="1"/>
  <c r="S290" i="1"/>
  <c r="Q290" i="1"/>
  <c r="O290" i="1"/>
  <c r="M290" i="1"/>
  <c r="K290" i="1"/>
  <c r="AN289" i="1"/>
  <c r="AM289" i="1"/>
  <c r="AL289" i="1"/>
  <c r="AI289" i="1"/>
  <c r="AH289" i="1"/>
  <c r="AG289" i="1"/>
  <c r="AF289" i="1"/>
  <c r="AE289" i="1"/>
  <c r="AC289" i="1"/>
  <c r="AA289" i="1"/>
  <c r="Y289" i="1"/>
  <c r="W289" i="1"/>
  <c r="U289" i="1"/>
  <c r="S289" i="1"/>
  <c r="Q289" i="1"/>
  <c r="O289" i="1"/>
  <c r="M289" i="1"/>
  <c r="K289" i="1"/>
  <c r="AN288" i="1"/>
  <c r="AM288" i="1"/>
  <c r="AL288" i="1"/>
  <c r="AI288" i="1"/>
  <c r="AH288" i="1"/>
  <c r="AG288" i="1"/>
  <c r="AF288" i="1"/>
  <c r="AE288" i="1"/>
  <c r="AC288" i="1"/>
  <c r="AA288" i="1"/>
  <c r="Y288" i="1"/>
  <c r="W288" i="1"/>
  <c r="U288" i="1"/>
  <c r="S288" i="1"/>
  <c r="Q288" i="1"/>
  <c r="O288" i="1"/>
  <c r="M288" i="1"/>
  <c r="K288" i="1"/>
  <c r="AN287" i="1"/>
  <c r="AM287" i="1"/>
  <c r="AL287" i="1"/>
  <c r="AI287" i="1"/>
  <c r="AH287" i="1"/>
  <c r="AG287" i="1"/>
  <c r="AF287" i="1"/>
  <c r="AE287" i="1"/>
  <c r="AC287" i="1"/>
  <c r="AA287" i="1"/>
  <c r="Y287" i="1"/>
  <c r="W287" i="1"/>
  <c r="U287" i="1"/>
  <c r="S287" i="1"/>
  <c r="Q287" i="1"/>
  <c r="O287" i="1"/>
  <c r="M287" i="1"/>
  <c r="K287" i="1"/>
  <c r="AN286" i="1"/>
  <c r="AM286" i="1"/>
  <c r="AL286" i="1"/>
  <c r="AI286" i="1"/>
  <c r="AH286" i="1"/>
  <c r="AG286" i="1"/>
  <c r="AF286" i="1"/>
  <c r="AE286" i="1"/>
  <c r="AC286" i="1"/>
  <c r="AA286" i="1"/>
  <c r="Y286" i="1"/>
  <c r="W286" i="1"/>
  <c r="U286" i="1"/>
  <c r="S286" i="1"/>
  <c r="Q286" i="1"/>
  <c r="O286" i="1"/>
  <c r="M286" i="1"/>
  <c r="K286" i="1"/>
  <c r="AN285" i="1"/>
  <c r="AM285" i="1"/>
  <c r="AL285" i="1"/>
  <c r="AI285" i="1"/>
  <c r="AH285" i="1"/>
  <c r="AG285" i="1"/>
  <c r="AF285" i="1"/>
  <c r="AE285" i="1"/>
  <c r="AC285" i="1"/>
  <c r="AA285" i="1"/>
  <c r="Y285" i="1"/>
  <c r="W285" i="1"/>
  <c r="U285" i="1"/>
  <c r="S285" i="1"/>
  <c r="Q285" i="1"/>
  <c r="O285" i="1"/>
  <c r="M285" i="1"/>
  <c r="K285" i="1"/>
  <c r="AN284" i="1"/>
  <c r="AM284" i="1"/>
  <c r="AL284" i="1"/>
  <c r="AI284" i="1"/>
  <c r="AH284" i="1"/>
  <c r="AG284" i="1"/>
  <c r="AF284" i="1"/>
  <c r="AE284" i="1"/>
  <c r="AC284" i="1"/>
  <c r="AA284" i="1"/>
  <c r="Y284" i="1"/>
  <c r="W284" i="1"/>
  <c r="U284" i="1"/>
  <c r="S284" i="1"/>
  <c r="Q284" i="1"/>
  <c r="O284" i="1"/>
  <c r="M284" i="1"/>
  <c r="K284" i="1"/>
  <c r="AN283" i="1"/>
  <c r="AM283" i="1"/>
  <c r="AL283" i="1"/>
  <c r="AI283" i="1"/>
  <c r="AH283" i="1"/>
  <c r="AG283" i="1"/>
  <c r="AF283" i="1"/>
  <c r="AE283" i="1"/>
  <c r="AC283" i="1"/>
  <c r="AA283" i="1"/>
  <c r="Y283" i="1"/>
  <c r="W283" i="1"/>
  <c r="U283" i="1"/>
  <c r="S283" i="1"/>
  <c r="Q283" i="1"/>
  <c r="O283" i="1"/>
  <c r="M283" i="1"/>
  <c r="K283" i="1"/>
  <c r="AN282" i="1"/>
  <c r="AM282" i="1"/>
  <c r="AL282" i="1"/>
  <c r="AI282" i="1"/>
  <c r="AH282" i="1"/>
  <c r="AG282" i="1"/>
  <c r="AF282" i="1"/>
  <c r="AE282" i="1"/>
  <c r="AC282" i="1"/>
  <c r="AA282" i="1"/>
  <c r="Y282" i="1"/>
  <c r="W282" i="1"/>
  <c r="U282" i="1"/>
  <c r="S282" i="1"/>
  <c r="Q282" i="1"/>
  <c r="O282" i="1"/>
  <c r="M282" i="1"/>
  <c r="K282" i="1"/>
  <c r="AN281" i="1"/>
  <c r="AM281" i="1"/>
  <c r="AL281" i="1"/>
  <c r="AI281" i="1"/>
  <c r="AH281" i="1"/>
  <c r="AG281" i="1"/>
  <c r="AF281" i="1"/>
  <c r="AE281" i="1"/>
  <c r="AC281" i="1"/>
  <c r="AA281" i="1"/>
  <c r="Y281" i="1"/>
  <c r="W281" i="1"/>
  <c r="U281" i="1"/>
  <c r="S281" i="1"/>
  <c r="Q281" i="1"/>
  <c r="O281" i="1"/>
  <c r="M281" i="1"/>
  <c r="K281" i="1"/>
  <c r="AN280" i="1"/>
  <c r="AM280" i="1"/>
  <c r="AL280" i="1"/>
  <c r="AI280" i="1"/>
  <c r="AH280" i="1"/>
  <c r="AG280" i="1"/>
  <c r="AF280" i="1"/>
  <c r="AE280" i="1"/>
  <c r="AC280" i="1"/>
  <c r="AA280" i="1"/>
  <c r="Y280" i="1"/>
  <c r="W280" i="1"/>
  <c r="U280" i="1"/>
  <c r="S280" i="1"/>
  <c r="Q280" i="1"/>
  <c r="O280" i="1"/>
  <c r="M280" i="1"/>
  <c r="K280" i="1"/>
  <c r="AN279" i="1"/>
  <c r="AM279" i="1"/>
  <c r="AL279" i="1"/>
  <c r="AI279" i="1"/>
  <c r="AH279" i="1"/>
  <c r="AG279" i="1"/>
  <c r="AF279" i="1"/>
  <c r="AE279" i="1"/>
  <c r="AC279" i="1"/>
  <c r="AA279" i="1"/>
  <c r="Y279" i="1"/>
  <c r="W279" i="1"/>
  <c r="U279" i="1"/>
  <c r="S279" i="1"/>
  <c r="Q279" i="1"/>
  <c r="O279" i="1"/>
  <c r="M279" i="1"/>
  <c r="K279" i="1"/>
  <c r="AN278" i="1"/>
  <c r="AM278" i="1"/>
  <c r="AL278" i="1"/>
  <c r="AI278" i="1"/>
  <c r="AH278" i="1"/>
  <c r="AG278" i="1"/>
  <c r="AF278" i="1"/>
  <c r="AE278" i="1"/>
  <c r="AC278" i="1"/>
  <c r="AA278" i="1"/>
  <c r="Y278" i="1"/>
  <c r="W278" i="1"/>
  <c r="U278" i="1"/>
  <c r="S278" i="1"/>
  <c r="Q278" i="1"/>
  <c r="O278" i="1"/>
  <c r="M278" i="1"/>
  <c r="K278" i="1"/>
  <c r="AN277" i="1"/>
  <c r="AM277" i="1"/>
  <c r="AL277" i="1"/>
  <c r="AI277" i="1"/>
  <c r="AH277" i="1"/>
  <c r="AG277" i="1"/>
  <c r="AF277" i="1"/>
  <c r="AE277" i="1"/>
  <c r="AC277" i="1"/>
  <c r="AA277" i="1"/>
  <c r="Y277" i="1"/>
  <c r="W277" i="1"/>
  <c r="U277" i="1"/>
  <c r="S277" i="1"/>
  <c r="Q277" i="1"/>
  <c r="O277" i="1"/>
  <c r="M277" i="1"/>
  <c r="K277" i="1"/>
  <c r="AN276" i="1"/>
  <c r="AM276" i="1"/>
  <c r="AL276" i="1"/>
  <c r="AI276" i="1"/>
  <c r="AH276" i="1"/>
  <c r="AG276" i="1"/>
  <c r="AF276" i="1"/>
  <c r="AE276" i="1"/>
  <c r="AC276" i="1"/>
  <c r="AA276" i="1"/>
  <c r="Y276" i="1"/>
  <c r="W276" i="1"/>
  <c r="U276" i="1"/>
  <c r="S276" i="1"/>
  <c r="Q276" i="1"/>
  <c r="O276" i="1"/>
  <c r="M276" i="1"/>
  <c r="K276" i="1"/>
  <c r="AN275" i="1"/>
  <c r="AM275" i="1"/>
  <c r="AL275" i="1"/>
  <c r="AI275" i="1"/>
  <c r="AH275" i="1"/>
  <c r="AG275" i="1"/>
  <c r="AF275" i="1"/>
  <c r="AE275" i="1"/>
  <c r="AC275" i="1"/>
  <c r="AA275" i="1"/>
  <c r="Y275" i="1"/>
  <c r="W275" i="1"/>
  <c r="U275" i="1"/>
  <c r="S275" i="1"/>
  <c r="Q275" i="1"/>
  <c r="O275" i="1"/>
  <c r="M275" i="1"/>
  <c r="K275" i="1"/>
  <c r="AN274" i="1"/>
  <c r="AM274" i="1"/>
  <c r="AL274" i="1"/>
  <c r="AI274" i="1"/>
  <c r="AH274" i="1"/>
  <c r="AG274" i="1"/>
  <c r="AF274" i="1"/>
  <c r="AE274" i="1"/>
  <c r="AC274" i="1"/>
  <c r="AA274" i="1"/>
  <c r="Y274" i="1"/>
  <c r="W274" i="1"/>
  <c r="U274" i="1"/>
  <c r="S274" i="1"/>
  <c r="Q274" i="1"/>
  <c r="O274" i="1"/>
  <c r="M274" i="1"/>
  <c r="K274" i="1"/>
  <c r="AN273" i="1"/>
  <c r="AM273" i="1"/>
  <c r="AL273" i="1"/>
  <c r="AI273" i="1"/>
  <c r="AH273" i="1"/>
  <c r="AG273" i="1"/>
  <c r="AF273" i="1"/>
  <c r="AE273" i="1"/>
  <c r="AC273" i="1"/>
  <c r="AA273" i="1"/>
  <c r="Y273" i="1"/>
  <c r="W273" i="1"/>
  <c r="U273" i="1"/>
  <c r="S273" i="1"/>
  <c r="Q273" i="1"/>
  <c r="O273" i="1"/>
  <c r="M273" i="1"/>
  <c r="K273" i="1"/>
  <c r="AN272" i="1"/>
  <c r="AM272" i="1"/>
  <c r="AL272" i="1"/>
  <c r="AI272" i="1"/>
  <c r="AH272" i="1"/>
  <c r="AG272" i="1"/>
  <c r="AF272" i="1"/>
  <c r="AE272" i="1"/>
  <c r="AC272" i="1"/>
  <c r="AA272" i="1"/>
  <c r="Y272" i="1"/>
  <c r="W272" i="1"/>
  <c r="U272" i="1"/>
  <c r="S272" i="1"/>
  <c r="Q272" i="1"/>
  <c r="O272" i="1"/>
  <c r="M272" i="1"/>
  <c r="K272" i="1"/>
  <c r="AN271" i="1"/>
  <c r="AM271" i="1"/>
  <c r="AL271" i="1"/>
  <c r="AI271" i="1"/>
  <c r="AH271" i="1"/>
  <c r="AG271" i="1"/>
  <c r="AF271" i="1"/>
  <c r="AE271" i="1"/>
  <c r="AC271" i="1"/>
  <c r="AA271" i="1"/>
  <c r="Y271" i="1"/>
  <c r="W271" i="1"/>
  <c r="U271" i="1"/>
  <c r="S271" i="1"/>
  <c r="Q271" i="1"/>
  <c r="O271" i="1"/>
  <c r="M271" i="1"/>
  <c r="K271" i="1"/>
  <c r="AN270" i="1"/>
  <c r="AM270" i="1"/>
  <c r="AL270" i="1"/>
  <c r="AI270" i="1"/>
  <c r="AH270" i="1"/>
  <c r="AG270" i="1"/>
  <c r="AF270" i="1"/>
  <c r="AE270" i="1"/>
  <c r="AC270" i="1"/>
  <c r="AA270" i="1"/>
  <c r="Y270" i="1"/>
  <c r="W270" i="1"/>
  <c r="U270" i="1"/>
  <c r="S270" i="1"/>
  <c r="Q270" i="1"/>
  <c r="O270" i="1"/>
  <c r="M270" i="1"/>
  <c r="K270" i="1"/>
  <c r="AN269" i="1"/>
  <c r="AM269" i="1"/>
  <c r="AL269" i="1"/>
  <c r="AI269" i="1"/>
  <c r="AH269" i="1"/>
  <c r="AG269" i="1"/>
  <c r="AF269" i="1"/>
  <c r="AE269" i="1"/>
  <c r="AC269" i="1"/>
  <c r="AA269" i="1"/>
  <c r="Y269" i="1"/>
  <c r="W269" i="1"/>
  <c r="U269" i="1"/>
  <c r="S269" i="1"/>
  <c r="Q269" i="1"/>
  <c r="O269" i="1"/>
  <c r="M269" i="1"/>
  <c r="K269" i="1"/>
  <c r="AN268" i="1"/>
  <c r="AM268" i="1"/>
  <c r="AL268" i="1"/>
  <c r="AI268" i="1"/>
  <c r="AH268" i="1"/>
  <c r="AG268" i="1"/>
  <c r="AF268" i="1"/>
  <c r="AE268" i="1"/>
  <c r="AC268" i="1"/>
  <c r="AA268" i="1"/>
  <c r="Y268" i="1"/>
  <c r="W268" i="1"/>
  <c r="U268" i="1"/>
  <c r="S268" i="1"/>
  <c r="Q268" i="1"/>
  <c r="O268" i="1"/>
  <c r="M268" i="1"/>
  <c r="K268" i="1"/>
  <c r="AN267" i="1"/>
  <c r="AM267" i="1"/>
  <c r="AL267" i="1"/>
  <c r="AI267" i="1"/>
  <c r="AH267" i="1"/>
  <c r="AG267" i="1"/>
  <c r="AF267" i="1"/>
  <c r="AE267" i="1"/>
  <c r="AC267" i="1"/>
  <c r="AA267" i="1"/>
  <c r="Y267" i="1"/>
  <c r="W267" i="1"/>
  <c r="U267" i="1"/>
  <c r="S267" i="1"/>
  <c r="Q267" i="1"/>
  <c r="O267" i="1"/>
  <c r="M267" i="1"/>
  <c r="K267" i="1"/>
  <c r="AN266" i="1"/>
  <c r="AM266" i="1"/>
  <c r="AL266" i="1"/>
  <c r="AI266" i="1"/>
  <c r="AH266" i="1"/>
  <c r="AG266" i="1"/>
  <c r="AF266" i="1"/>
  <c r="AE266" i="1"/>
  <c r="AC266" i="1"/>
  <c r="AA266" i="1"/>
  <c r="Y266" i="1"/>
  <c r="W266" i="1"/>
  <c r="U266" i="1"/>
  <c r="S266" i="1"/>
  <c r="Q266" i="1"/>
  <c r="O266" i="1"/>
  <c r="M266" i="1"/>
  <c r="K266" i="1"/>
  <c r="AN265" i="1"/>
  <c r="AM265" i="1"/>
  <c r="AL265" i="1"/>
  <c r="AI265" i="1"/>
  <c r="AH265" i="1"/>
  <c r="AG265" i="1"/>
  <c r="AF265" i="1"/>
  <c r="AE265" i="1"/>
  <c r="AC265" i="1"/>
  <c r="AA265" i="1"/>
  <c r="Y265" i="1"/>
  <c r="W265" i="1"/>
  <c r="U265" i="1"/>
  <c r="S265" i="1"/>
  <c r="Q265" i="1"/>
  <c r="O265" i="1"/>
  <c r="M265" i="1"/>
  <c r="K265" i="1"/>
  <c r="AN264" i="1"/>
  <c r="AM264" i="1"/>
  <c r="AL264" i="1"/>
  <c r="AI264" i="1"/>
  <c r="AH264" i="1"/>
  <c r="AG264" i="1"/>
  <c r="AF264" i="1"/>
  <c r="AE264" i="1"/>
  <c r="AC264" i="1"/>
  <c r="AA264" i="1"/>
  <c r="Y264" i="1"/>
  <c r="W264" i="1"/>
  <c r="U264" i="1"/>
  <c r="S264" i="1"/>
  <c r="Q264" i="1"/>
  <c r="O264" i="1"/>
  <c r="M264" i="1"/>
  <c r="K264" i="1"/>
  <c r="AN263" i="1"/>
  <c r="AM263" i="1"/>
  <c r="AL263" i="1"/>
  <c r="AI263" i="1"/>
  <c r="AH263" i="1"/>
  <c r="AG263" i="1"/>
  <c r="AF263" i="1"/>
  <c r="AE263" i="1"/>
  <c r="AC263" i="1"/>
  <c r="AA263" i="1"/>
  <c r="Y263" i="1"/>
  <c r="W263" i="1"/>
  <c r="U263" i="1"/>
  <c r="S263" i="1"/>
  <c r="Q263" i="1"/>
  <c r="O263" i="1"/>
  <c r="M263" i="1"/>
  <c r="K263" i="1"/>
  <c r="AN262" i="1"/>
  <c r="AM262" i="1"/>
  <c r="AL262" i="1"/>
  <c r="AI262" i="1"/>
  <c r="AH262" i="1"/>
  <c r="AG262" i="1"/>
  <c r="AF262" i="1"/>
  <c r="AE262" i="1"/>
  <c r="AC262" i="1"/>
  <c r="AA262" i="1"/>
  <c r="Y262" i="1"/>
  <c r="W262" i="1"/>
  <c r="U262" i="1"/>
  <c r="S262" i="1"/>
  <c r="Q262" i="1"/>
  <c r="O262" i="1"/>
  <c r="M262" i="1"/>
  <c r="K262" i="1"/>
  <c r="AN261" i="1"/>
  <c r="AM261" i="1"/>
  <c r="AL261" i="1"/>
  <c r="AI261" i="1"/>
  <c r="AH261" i="1"/>
  <c r="AG261" i="1"/>
  <c r="AF261" i="1"/>
  <c r="AE261" i="1"/>
  <c r="AC261" i="1"/>
  <c r="AA261" i="1"/>
  <c r="Y261" i="1"/>
  <c r="W261" i="1"/>
  <c r="U261" i="1"/>
  <c r="S261" i="1"/>
  <c r="Q261" i="1"/>
  <c r="O261" i="1"/>
  <c r="M261" i="1"/>
  <c r="K261" i="1"/>
  <c r="AN260" i="1"/>
  <c r="AM260" i="1"/>
  <c r="AL260" i="1"/>
  <c r="AI260" i="1"/>
  <c r="AH260" i="1"/>
  <c r="AG260" i="1"/>
  <c r="AF260" i="1"/>
  <c r="AE260" i="1"/>
  <c r="AC260" i="1"/>
  <c r="AA260" i="1"/>
  <c r="Y260" i="1"/>
  <c r="W260" i="1"/>
  <c r="U260" i="1"/>
  <c r="S260" i="1"/>
  <c r="Q260" i="1"/>
  <c r="O260" i="1"/>
  <c r="M260" i="1"/>
  <c r="K260" i="1"/>
  <c r="AN259" i="1"/>
  <c r="AM259" i="1"/>
  <c r="AL259" i="1"/>
  <c r="AI259" i="1"/>
  <c r="AH259" i="1"/>
  <c r="AG259" i="1"/>
  <c r="AF259" i="1"/>
  <c r="AE259" i="1"/>
  <c r="AC259" i="1"/>
  <c r="AA259" i="1"/>
  <c r="Y259" i="1"/>
  <c r="W259" i="1"/>
  <c r="U259" i="1"/>
  <c r="S259" i="1"/>
  <c r="Q259" i="1"/>
  <c r="O259" i="1"/>
  <c r="M259" i="1"/>
  <c r="K259" i="1"/>
  <c r="AN258" i="1"/>
  <c r="AM258" i="1"/>
  <c r="AL258" i="1"/>
  <c r="AI258" i="1"/>
  <c r="AH258" i="1"/>
  <c r="AG258" i="1"/>
  <c r="AF258" i="1"/>
  <c r="AE258" i="1"/>
  <c r="AC258" i="1"/>
  <c r="AA258" i="1"/>
  <c r="Y258" i="1"/>
  <c r="W258" i="1"/>
  <c r="U258" i="1"/>
  <c r="S258" i="1"/>
  <c r="Q258" i="1"/>
  <c r="O258" i="1"/>
  <c r="M258" i="1"/>
  <c r="K258" i="1"/>
  <c r="AN257" i="1"/>
  <c r="AM257" i="1"/>
  <c r="AL257" i="1"/>
  <c r="AI257" i="1"/>
  <c r="AH257" i="1"/>
  <c r="AG257" i="1"/>
  <c r="AF257" i="1"/>
  <c r="AE257" i="1"/>
  <c r="AC257" i="1"/>
  <c r="AA257" i="1"/>
  <c r="Y257" i="1"/>
  <c r="W257" i="1"/>
  <c r="U257" i="1"/>
  <c r="S257" i="1"/>
  <c r="Q257" i="1"/>
  <c r="O257" i="1"/>
  <c r="M257" i="1"/>
  <c r="K257" i="1"/>
  <c r="AN256" i="1"/>
  <c r="AM256" i="1"/>
  <c r="AL256" i="1"/>
  <c r="AI256" i="1"/>
  <c r="AH256" i="1"/>
  <c r="AG256" i="1"/>
  <c r="AF256" i="1"/>
  <c r="AE256" i="1"/>
  <c r="AC256" i="1"/>
  <c r="AA256" i="1"/>
  <c r="Y256" i="1"/>
  <c r="W256" i="1"/>
  <c r="U256" i="1"/>
  <c r="S256" i="1"/>
  <c r="Q256" i="1"/>
  <c r="O256" i="1"/>
  <c r="M256" i="1"/>
  <c r="K256" i="1"/>
  <c r="AN255" i="1"/>
  <c r="AM255" i="1"/>
  <c r="AL255" i="1"/>
  <c r="AI255" i="1"/>
  <c r="AH255" i="1"/>
  <c r="AG255" i="1"/>
  <c r="AF255" i="1"/>
  <c r="AE255" i="1"/>
  <c r="AC255" i="1"/>
  <c r="AA255" i="1"/>
  <c r="Y255" i="1"/>
  <c r="W255" i="1"/>
  <c r="U255" i="1"/>
  <c r="S255" i="1"/>
  <c r="Q255" i="1"/>
  <c r="O255" i="1"/>
  <c r="M255" i="1"/>
  <c r="K255" i="1"/>
  <c r="AN254" i="1"/>
  <c r="AM254" i="1"/>
  <c r="AL254" i="1"/>
  <c r="AI254" i="1"/>
  <c r="AH254" i="1"/>
  <c r="AG254" i="1"/>
  <c r="AF254" i="1"/>
  <c r="AE254" i="1"/>
  <c r="AC254" i="1"/>
  <c r="AA254" i="1"/>
  <c r="Y254" i="1"/>
  <c r="W254" i="1"/>
  <c r="U254" i="1"/>
  <c r="S254" i="1"/>
  <c r="Q254" i="1"/>
  <c r="O254" i="1"/>
  <c r="M254" i="1"/>
  <c r="K254" i="1"/>
  <c r="AN253" i="1"/>
  <c r="AM253" i="1"/>
  <c r="AL253" i="1"/>
  <c r="AI253" i="1"/>
  <c r="AH253" i="1"/>
  <c r="AG253" i="1"/>
  <c r="AF253" i="1"/>
  <c r="AE253" i="1"/>
  <c r="AC253" i="1"/>
  <c r="AA253" i="1"/>
  <c r="Y253" i="1"/>
  <c r="W253" i="1"/>
  <c r="U253" i="1"/>
  <c r="S253" i="1"/>
  <c r="Q253" i="1"/>
  <c r="O253" i="1"/>
  <c r="M253" i="1"/>
  <c r="K253" i="1"/>
  <c r="AN252" i="1"/>
  <c r="AM252" i="1"/>
  <c r="AL252" i="1"/>
  <c r="AI252" i="1"/>
  <c r="AH252" i="1"/>
  <c r="AG252" i="1"/>
  <c r="AF252" i="1"/>
  <c r="AE252" i="1"/>
  <c r="AC252" i="1"/>
  <c r="AA252" i="1"/>
  <c r="Y252" i="1"/>
  <c r="W252" i="1"/>
  <c r="U252" i="1"/>
  <c r="S252" i="1"/>
  <c r="Q252" i="1"/>
  <c r="O252" i="1"/>
  <c r="M252" i="1"/>
  <c r="K252" i="1"/>
  <c r="AN251" i="1"/>
  <c r="AM251" i="1"/>
  <c r="AL251" i="1"/>
  <c r="AI251" i="1"/>
  <c r="AH251" i="1"/>
  <c r="AG251" i="1"/>
  <c r="AF251" i="1"/>
  <c r="AE251" i="1"/>
  <c r="AC251" i="1"/>
  <c r="AA251" i="1"/>
  <c r="Y251" i="1"/>
  <c r="W251" i="1"/>
  <c r="U251" i="1"/>
  <c r="S251" i="1"/>
  <c r="Q251" i="1"/>
  <c r="O251" i="1"/>
  <c r="M251" i="1"/>
  <c r="K251" i="1"/>
  <c r="AN250" i="1"/>
  <c r="AM250" i="1"/>
  <c r="AL250" i="1"/>
  <c r="AI250" i="1"/>
  <c r="AH250" i="1"/>
  <c r="AG250" i="1"/>
  <c r="AF250" i="1"/>
  <c r="AE250" i="1"/>
  <c r="AC250" i="1"/>
  <c r="AA250" i="1"/>
  <c r="Y250" i="1"/>
  <c r="W250" i="1"/>
  <c r="U250" i="1"/>
  <c r="S250" i="1"/>
  <c r="Q250" i="1"/>
  <c r="O250" i="1"/>
  <c r="M250" i="1"/>
  <c r="K250" i="1"/>
  <c r="AN249" i="1"/>
  <c r="AM249" i="1"/>
  <c r="AL249" i="1"/>
  <c r="AI249" i="1"/>
  <c r="AH249" i="1"/>
  <c r="AG249" i="1"/>
  <c r="AF249" i="1"/>
  <c r="AE249" i="1"/>
  <c r="AC249" i="1"/>
  <c r="AA249" i="1"/>
  <c r="Y249" i="1"/>
  <c r="W249" i="1"/>
  <c r="U249" i="1"/>
  <c r="S249" i="1"/>
  <c r="Q249" i="1"/>
  <c r="O249" i="1"/>
  <c r="M249" i="1"/>
  <c r="K249" i="1"/>
  <c r="AN248" i="1"/>
  <c r="AM248" i="1"/>
  <c r="AL248" i="1"/>
  <c r="AI248" i="1"/>
  <c r="AH248" i="1"/>
  <c r="AG248" i="1"/>
  <c r="AF248" i="1"/>
  <c r="AE248" i="1"/>
  <c r="AC248" i="1"/>
  <c r="AA248" i="1"/>
  <c r="Y248" i="1"/>
  <c r="W248" i="1"/>
  <c r="U248" i="1"/>
  <c r="S248" i="1"/>
  <c r="Q248" i="1"/>
  <c r="O248" i="1"/>
  <c r="M248" i="1"/>
  <c r="K248" i="1"/>
  <c r="AN247" i="1"/>
  <c r="AM247" i="1"/>
  <c r="AL247" i="1"/>
  <c r="AI247" i="1"/>
  <c r="AH247" i="1"/>
  <c r="AG247" i="1"/>
  <c r="AF247" i="1"/>
  <c r="AE247" i="1"/>
  <c r="AC247" i="1"/>
  <c r="AA247" i="1"/>
  <c r="Y247" i="1"/>
  <c r="W247" i="1"/>
  <c r="U247" i="1"/>
  <c r="S247" i="1"/>
  <c r="Q247" i="1"/>
  <c r="O247" i="1"/>
  <c r="M247" i="1"/>
  <c r="K247" i="1"/>
  <c r="AN246" i="1"/>
  <c r="AM246" i="1"/>
  <c r="AL246" i="1"/>
  <c r="AI246" i="1"/>
  <c r="AH246" i="1"/>
  <c r="AG246" i="1"/>
  <c r="AF246" i="1"/>
  <c r="AE246" i="1"/>
  <c r="AC246" i="1"/>
  <c r="AA246" i="1"/>
  <c r="Y246" i="1"/>
  <c r="W246" i="1"/>
  <c r="U246" i="1"/>
  <c r="S246" i="1"/>
  <c r="Q246" i="1"/>
  <c r="O246" i="1"/>
  <c r="M246" i="1"/>
  <c r="K246" i="1"/>
  <c r="AN245" i="1"/>
  <c r="AM245" i="1"/>
  <c r="AL245" i="1"/>
  <c r="AI245" i="1"/>
  <c r="AH245" i="1"/>
  <c r="AG245" i="1"/>
  <c r="AF245" i="1"/>
  <c r="AE245" i="1"/>
  <c r="AC245" i="1"/>
  <c r="AA245" i="1"/>
  <c r="Y245" i="1"/>
  <c r="W245" i="1"/>
  <c r="U245" i="1"/>
  <c r="S245" i="1"/>
  <c r="Q245" i="1"/>
  <c r="O245" i="1"/>
  <c r="M245" i="1"/>
  <c r="K245" i="1"/>
  <c r="AN244" i="1"/>
  <c r="AM244" i="1"/>
  <c r="AL244" i="1"/>
  <c r="AI244" i="1"/>
  <c r="AH244" i="1"/>
  <c r="AG244" i="1"/>
  <c r="AF244" i="1"/>
  <c r="AE244" i="1"/>
  <c r="AC244" i="1"/>
  <c r="AA244" i="1"/>
  <c r="Y244" i="1"/>
  <c r="W244" i="1"/>
  <c r="U244" i="1"/>
  <c r="S244" i="1"/>
  <c r="Q244" i="1"/>
  <c r="O244" i="1"/>
  <c r="M244" i="1"/>
  <c r="K244" i="1"/>
  <c r="AN243" i="1"/>
  <c r="AM243" i="1"/>
  <c r="AL243" i="1"/>
  <c r="AI243" i="1"/>
  <c r="AH243" i="1"/>
  <c r="AG243" i="1"/>
  <c r="AF243" i="1"/>
  <c r="AE243" i="1"/>
  <c r="AC243" i="1"/>
  <c r="AA243" i="1"/>
  <c r="Y243" i="1"/>
  <c r="W243" i="1"/>
  <c r="U243" i="1"/>
  <c r="S243" i="1"/>
  <c r="Q243" i="1"/>
  <c r="O243" i="1"/>
  <c r="M243" i="1"/>
  <c r="K243" i="1"/>
  <c r="AN242" i="1"/>
  <c r="AM242" i="1"/>
  <c r="AL242" i="1"/>
  <c r="AI242" i="1"/>
  <c r="AH242" i="1"/>
  <c r="AG242" i="1"/>
  <c r="AF242" i="1"/>
  <c r="AE242" i="1"/>
  <c r="AC242" i="1"/>
  <c r="AA242" i="1"/>
  <c r="Y242" i="1"/>
  <c r="W242" i="1"/>
  <c r="U242" i="1"/>
  <c r="S242" i="1"/>
  <c r="Q242" i="1"/>
  <c r="O242" i="1"/>
  <c r="M242" i="1"/>
  <c r="K242" i="1"/>
  <c r="AN241" i="1"/>
  <c r="AM241" i="1"/>
  <c r="AL241" i="1"/>
  <c r="AI241" i="1"/>
  <c r="AH241" i="1"/>
  <c r="AG241" i="1"/>
  <c r="AF241" i="1"/>
  <c r="AE241" i="1"/>
  <c r="AC241" i="1"/>
  <c r="AA241" i="1"/>
  <c r="Y241" i="1"/>
  <c r="W241" i="1"/>
  <c r="U241" i="1"/>
  <c r="S241" i="1"/>
  <c r="Q241" i="1"/>
  <c r="O241" i="1"/>
  <c r="M241" i="1"/>
  <c r="K241" i="1"/>
  <c r="AN240" i="1"/>
  <c r="AM240" i="1"/>
  <c r="AL240" i="1"/>
  <c r="AI240" i="1"/>
  <c r="AH240" i="1"/>
  <c r="AG240" i="1"/>
  <c r="AF240" i="1"/>
  <c r="AE240" i="1"/>
  <c r="AC240" i="1"/>
  <c r="AA240" i="1"/>
  <c r="Y240" i="1"/>
  <c r="W240" i="1"/>
  <c r="U240" i="1"/>
  <c r="S240" i="1"/>
  <c r="Q240" i="1"/>
  <c r="O240" i="1"/>
  <c r="M240" i="1"/>
  <c r="K240" i="1"/>
  <c r="AN239" i="1"/>
  <c r="AM239" i="1"/>
  <c r="AL239" i="1"/>
  <c r="AI239" i="1"/>
  <c r="AH239" i="1"/>
  <c r="AG239" i="1"/>
  <c r="AF239" i="1"/>
  <c r="AE239" i="1"/>
  <c r="AC239" i="1"/>
  <c r="AA239" i="1"/>
  <c r="Y239" i="1"/>
  <c r="W239" i="1"/>
  <c r="U239" i="1"/>
  <c r="S239" i="1"/>
  <c r="Q239" i="1"/>
  <c r="O239" i="1"/>
  <c r="M239" i="1"/>
  <c r="K239" i="1"/>
  <c r="AN238" i="1"/>
  <c r="AM238" i="1"/>
  <c r="AL238" i="1"/>
  <c r="AI238" i="1"/>
  <c r="AH238" i="1"/>
  <c r="AG238" i="1"/>
  <c r="AF238" i="1"/>
  <c r="AE238" i="1"/>
  <c r="AC238" i="1"/>
  <c r="AA238" i="1"/>
  <c r="Y238" i="1"/>
  <c r="W238" i="1"/>
  <c r="U238" i="1"/>
  <c r="S238" i="1"/>
  <c r="Q238" i="1"/>
  <c r="O238" i="1"/>
  <c r="M238" i="1"/>
  <c r="K238" i="1"/>
  <c r="AN237" i="1"/>
  <c r="AM237" i="1"/>
  <c r="AL237" i="1"/>
  <c r="AI237" i="1"/>
  <c r="AH237" i="1"/>
  <c r="AG237" i="1"/>
  <c r="AF237" i="1"/>
  <c r="AE237" i="1"/>
  <c r="AC237" i="1"/>
  <c r="AA237" i="1"/>
  <c r="Y237" i="1"/>
  <c r="W237" i="1"/>
  <c r="U237" i="1"/>
  <c r="S237" i="1"/>
  <c r="Q237" i="1"/>
  <c r="O237" i="1"/>
  <c r="M237" i="1"/>
  <c r="K237" i="1"/>
  <c r="AN236" i="1"/>
  <c r="AM236" i="1"/>
  <c r="AL236" i="1"/>
  <c r="AI236" i="1"/>
  <c r="AH236" i="1"/>
  <c r="AG236" i="1"/>
  <c r="AF236" i="1"/>
  <c r="AE236" i="1"/>
  <c r="AC236" i="1"/>
  <c r="AA236" i="1"/>
  <c r="Y236" i="1"/>
  <c r="W236" i="1"/>
  <c r="U236" i="1"/>
  <c r="S236" i="1"/>
  <c r="Q236" i="1"/>
  <c r="O236" i="1"/>
  <c r="M236" i="1"/>
  <c r="K236" i="1"/>
  <c r="AN235" i="1"/>
  <c r="AM235" i="1"/>
  <c r="AL235" i="1"/>
  <c r="AI235" i="1"/>
  <c r="AH235" i="1"/>
  <c r="AG235" i="1"/>
  <c r="AF235" i="1"/>
  <c r="AE235" i="1"/>
  <c r="AC235" i="1"/>
  <c r="AA235" i="1"/>
  <c r="Y235" i="1"/>
  <c r="W235" i="1"/>
  <c r="U235" i="1"/>
  <c r="S235" i="1"/>
  <c r="Q235" i="1"/>
  <c r="O235" i="1"/>
  <c r="M235" i="1"/>
  <c r="K235" i="1"/>
  <c r="AN234" i="1"/>
  <c r="AM234" i="1"/>
  <c r="AL234" i="1"/>
  <c r="AI234" i="1"/>
  <c r="AH234" i="1"/>
  <c r="AG234" i="1"/>
  <c r="AF234" i="1"/>
  <c r="AE234" i="1"/>
  <c r="AC234" i="1"/>
  <c r="AA234" i="1"/>
  <c r="Y234" i="1"/>
  <c r="W234" i="1"/>
  <c r="U234" i="1"/>
  <c r="S234" i="1"/>
  <c r="Q234" i="1"/>
  <c r="O234" i="1"/>
  <c r="M234" i="1"/>
  <c r="K234" i="1"/>
  <c r="AN233" i="1"/>
  <c r="AM233" i="1"/>
  <c r="AL233" i="1"/>
  <c r="AI233" i="1"/>
  <c r="AH233" i="1"/>
  <c r="AG233" i="1"/>
  <c r="AF233" i="1"/>
  <c r="AE233" i="1"/>
  <c r="AC233" i="1"/>
  <c r="AA233" i="1"/>
  <c r="Y233" i="1"/>
  <c r="W233" i="1"/>
  <c r="U233" i="1"/>
  <c r="S233" i="1"/>
  <c r="Q233" i="1"/>
  <c r="O233" i="1"/>
  <c r="M233" i="1"/>
  <c r="K233" i="1"/>
  <c r="AN232" i="1"/>
  <c r="AM232" i="1"/>
  <c r="AL232" i="1"/>
  <c r="AI232" i="1"/>
  <c r="AH232" i="1"/>
  <c r="AG232" i="1"/>
  <c r="AF232" i="1"/>
  <c r="AE232" i="1"/>
  <c r="AC232" i="1"/>
  <c r="AA232" i="1"/>
  <c r="Y232" i="1"/>
  <c r="W232" i="1"/>
  <c r="U232" i="1"/>
  <c r="S232" i="1"/>
  <c r="Q232" i="1"/>
  <c r="O232" i="1"/>
  <c r="M232" i="1"/>
  <c r="K232" i="1"/>
  <c r="AN231" i="1"/>
  <c r="AM231" i="1"/>
  <c r="AL231" i="1"/>
  <c r="AI231" i="1"/>
  <c r="AH231" i="1"/>
  <c r="AG231" i="1"/>
  <c r="AF231" i="1"/>
  <c r="AE231" i="1"/>
  <c r="AC231" i="1"/>
  <c r="AA231" i="1"/>
  <c r="Y231" i="1"/>
  <c r="W231" i="1"/>
  <c r="U231" i="1"/>
  <c r="S231" i="1"/>
  <c r="Q231" i="1"/>
  <c r="O231" i="1"/>
  <c r="M231" i="1"/>
  <c r="K231" i="1"/>
  <c r="AN230" i="1"/>
  <c r="AM230" i="1"/>
  <c r="AL230" i="1"/>
  <c r="AI230" i="1"/>
  <c r="AH230" i="1"/>
  <c r="AG230" i="1"/>
  <c r="AF230" i="1"/>
  <c r="AE230" i="1"/>
  <c r="AC230" i="1"/>
  <c r="AA230" i="1"/>
  <c r="Y230" i="1"/>
  <c r="W230" i="1"/>
  <c r="U230" i="1"/>
  <c r="S230" i="1"/>
  <c r="Q230" i="1"/>
  <c r="O230" i="1"/>
  <c r="M230" i="1"/>
  <c r="K230" i="1"/>
  <c r="AN229" i="1"/>
  <c r="AM229" i="1"/>
  <c r="AL229" i="1"/>
  <c r="AI229" i="1"/>
  <c r="AH229" i="1"/>
  <c r="AG229" i="1"/>
  <c r="AF229" i="1"/>
  <c r="AE229" i="1"/>
  <c r="AC229" i="1"/>
  <c r="AA229" i="1"/>
  <c r="Y229" i="1"/>
  <c r="W229" i="1"/>
  <c r="U229" i="1"/>
  <c r="S229" i="1"/>
  <c r="Q229" i="1"/>
  <c r="O229" i="1"/>
  <c r="M229" i="1"/>
  <c r="K229" i="1"/>
  <c r="AN228" i="1"/>
  <c r="AM228" i="1"/>
  <c r="AL228" i="1"/>
  <c r="AI228" i="1"/>
  <c r="AH228" i="1"/>
  <c r="AG228" i="1"/>
  <c r="AF228" i="1"/>
  <c r="AE228" i="1"/>
  <c r="AC228" i="1"/>
  <c r="AA228" i="1"/>
  <c r="Y228" i="1"/>
  <c r="W228" i="1"/>
  <c r="U228" i="1"/>
  <c r="S228" i="1"/>
  <c r="Q228" i="1"/>
  <c r="O228" i="1"/>
  <c r="M228" i="1"/>
  <c r="K228" i="1"/>
  <c r="AN227" i="1"/>
  <c r="AM227" i="1"/>
  <c r="AL227" i="1"/>
  <c r="AI227" i="1"/>
  <c r="AH227" i="1"/>
  <c r="AG227" i="1"/>
  <c r="AF227" i="1"/>
  <c r="AE227" i="1"/>
  <c r="AC227" i="1"/>
  <c r="AA227" i="1"/>
  <c r="Y227" i="1"/>
  <c r="W227" i="1"/>
  <c r="U227" i="1"/>
  <c r="S227" i="1"/>
  <c r="Q227" i="1"/>
  <c r="O227" i="1"/>
  <c r="M227" i="1"/>
  <c r="K227" i="1"/>
  <c r="AN226" i="1"/>
  <c r="AM226" i="1"/>
  <c r="AL226" i="1"/>
  <c r="AI226" i="1"/>
  <c r="AH226" i="1"/>
  <c r="AG226" i="1"/>
  <c r="AF226" i="1"/>
  <c r="AE226" i="1"/>
  <c r="AC226" i="1"/>
  <c r="AA226" i="1"/>
  <c r="Y226" i="1"/>
  <c r="W226" i="1"/>
  <c r="U226" i="1"/>
  <c r="S226" i="1"/>
  <c r="Q226" i="1"/>
  <c r="O226" i="1"/>
  <c r="M226" i="1"/>
  <c r="K226" i="1"/>
  <c r="AN225" i="1"/>
  <c r="AM225" i="1"/>
  <c r="AL225" i="1"/>
  <c r="AI225" i="1"/>
  <c r="AH225" i="1"/>
  <c r="AG225" i="1"/>
  <c r="AF225" i="1"/>
  <c r="AE225" i="1"/>
  <c r="AC225" i="1"/>
  <c r="AA225" i="1"/>
  <c r="Y225" i="1"/>
  <c r="W225" i="1"/>
  <c r="U225" i="1"/>
  <c r="S225" i="1"/>
  <c r="Q225" i="1"/>
  <c r="O225" i="1"/>
  <c r="M225" i="1"/>
  <c r="K225" i="1"/>
  <c r="AN224" i="1"/>
  <c r="AM224" i="1"/>
  <c r="AL224" i="1"/>
  <c r="AI224" i="1"/>
  <c r="AH224" i="1"/>
  <c r="AG224" i="1"/>
  <c r="AF224" i="1"/>
  <c r="AE224" i="1"/>
  <c r="AC224" i="1"/>
  <c r="AA224" i="1"/>
  <c r="Y224" i="1"/>
  <c r="W224" i="1"/>
  <c r="U224" i="1"/>
  <c r="S224" i="1"/>
  <c r="Q224" i="1"/>
  <c r="O224" i="1"/>
  <c r="M224" i="1"/>
  <c r="K224" i="1"/>
  <c r="AN223" i="1"/>
  <c r="AM223" i="1"/>
  <c r="AL223" i="1"/>
  <c r="AI223" i="1"/>
  <c r="AH223" i="1"/>
  <c r="AG223" i="1"/>
  <c r="AF223" i="1"/>
  <c r="AE223" i="1"/>
  <c r="AC223" i="1"/>
  <c r="AA223" i="1"/>
  <c r="Y223" i="1"/>
  <c r="W223" i="1"/>
  <c r="U223" i="1"/>
  <c r="S223" i="1"/>
  <c r="Q223" i="1"/>
  <c r="O223" i="1"/>
  <c r="M223" i="1"/>
  <c r="K223" i="1"/>
  <c r="AN222" i="1"/>
  <c r="AM222" i="1"/>
  <c r="AL222" i="1"/>
  <c r="AI222" i="1"/>
  <c r="AH222" i="1"/>
  <c r="AG222" i="1"/>
  <c r="AF222" i="1"/>
  <c r="AE222" i="1"/>
  <c r="AC222" i="1"/>
  <c r="AA222" i="1"/>
  <c r="Y222" i="1"/>
  <c r="W222" i="1"/>
  <c r="U222" i="1"/>
  <c r="S222" i="1"/>
  <c r="Q222" i="1"/>
  <c r="O222" i="1"/>
  <c r="M222" i="1"/>
  <c r="K222" i="1"/>
  <c r="AN221" i="1"/>
  <c r="AM221" i="1"/>
  <c r="AL221" i="1"/>
  <c r="AI221" i="1"/>
  <c r="AH221" i="1"/>
  <c r="AG221" i="1"/>
  <c r="AF221" i="1"/>
  <c r="AE221" i="1"/>
  <c r="AC221" i="1"/>
  <c r="AA221" i="1"/>
  <c r="Y221" i="1"/>
  <c r="W221" i="1"/>
  <c r="U221" i="1"/>
  <c r="S221" i="1"/>
  <c r="Q221" i="1"/>
  <c r="O221" i="1"/>
  <c r="M221" i="1"/>
  <c r="K221" i="1"/>
  <c r="AN220" i="1"/>
  <c r="AM220" i="1"/>
  <c r="AL220" i="1"/>
  <c r="AI220" i="1"/>
  <c r="AH220" i="1"/>
  <c r="AG220" i="1"/>
  <c r="AF220" i="1"/>
  <c r="AE220" i="1"/>
  <c r="AC220" i="1"/>
  <c r="AA220" i="1"/>
  <c r="Y220" i="1"/>
  <c r="W220" i="1"/>
  <c r="U220" i="1"/>
  <c r="S220" i="1"/>
  <c r="Q220" i="1"/>
  <c r="O220" i="1"/>
  <c r="M220" i="1"/>
  <c r="K220" i="1"/>
  <c r="AN219" i="1"/>
  <c r="AM219" i="1"/>
  <c r="AL219" i="1"/>
  <c r="AI219" i="1"/>
  <c r="AH219" i="1"/>
  <c r="AG219" i="1"/>
  <c r="AF219" i="1"/>
  <c r="AE219" i="1"/>
  <c r="AC219" i="1"/>
  <c r="AA219" i="1"/>
  <c r="Y219" i="1"/>
  <c r="W219" i="1"/>
  <c r="U219" i="1"/>
  <c r="S219" i="1"/>
  <c r="Q219" i="1"/>
  <c r="O219" i="1"/>
  <c r="M219" i="1"/>
  <c r="K219" i="1"/>
  <c r="AN218" i="1"/>
  <c r="AM218" i="1"/>
  <c r="AL218" i="1"/>
  <c r="AI218" i="1"/>
  <c r="AH218" i="1"/>
  <c r="AG218" i="1"/>
  <c r="AF218" i="1"/>
  <c r="AE218" i="1"/>
  <c r="AC218" i="1"/>
  <c r="AA218" i="1"/>
  <c r="Y218" i="1"/>
  <c r="W218" i="1"/>
  <c r="U218" i="1"/>
  <c r="S218" i="1"/>
  <c r="Q218" i="1"/>
  <c r="O218" i="1"/>
  <c r="M218" i="1"/>
  <c r="K218" i="1"/>
  <c r="AN217" i="1"/>
  <c r="AM217" i="1"/>
  <c r="AL217" i="1"/>
  <c r="AI217" i="1"/>
  <c r="AH217" i="1"/>
  <c r="AG217" i="1"/>
  <c r="AF217" i="1"/>
  <c r="AE217" i="1"/>
  <c r="AC217" i="1"/>
  <c r="AA217" i="1"/>
  <c r="Y217" i="1"/>
  <c r="W217" i="1"/>
  <c r="U217" i="1"/>
  <c r="S217" i="1"/>
  <c r="Q217" i="1"/>
  <c r="O217" i="1"/>
  <c r="M217" i="1"/>
  <c r="K217" i="1"/>
  <c r="AN216" i="1"/>
  <c r="AM216" i="1"/>
  <c r="AL216" i="1"/>
  <c r="AI216" i="1"/>
  <c r="AH216" i="1"/>
  <c r="AG216" i="1"/>
  <c r="AF216" i="1"/>
  <c r="AE216" i="1"/>
  <c r="AC216" i="1"/>
  <c r="AA216" i="1"/>
  <c r="Y216" i="1"/>
  <c r="W216" i="1"/>
  <c r="U216" i="1"/>
  <c r="S216" i="1"/>
  <c r="Q216" i="1"/>
  <c r="O216" i="1"/>
  <c r="M216" i="1"/>
  <c r="K216" i="1"/>
  <c r="AN215" i="1"/>
  <c r="AM215" i="1"/>
  <c r="AL215" i="1"/>
  <c r="AI215" i="1"/>
  <c r="AH215" i="1"/>
  <c r="AG215" i="1"/>
  <c r="AF215" i="1"/>
  <c r="AE215" i="1"/>
  <c r="AC215" i="1"/>
  <c r="AA215" i="1"/>
  <c r="Y215" i="1"/>
  <c r="W215" i="1"/>
  <c r="U215" i="1"/>
  <c r="S215" i="1"/>
  <c r="Q215" i="1"/>
  <c r="O215" i="1"/>
  <c r="M215" i="1"/>
  <c r="K215" i="1"/>
  <c r="AN214" i="1"/>
  <c r="AM214" i="1"/>
  <c r="AL214" i="1"/>
  <c r="AI214" i="1"/>
  <c r="AH214" i="1"/>
  <c r="AG214" i="1"/>
  <c r="AF214" i="1"/>
  <c r="AE214" i="1"/>
  <c r="AC214" i="1"/>
  <c r="AA214" i="1"/>
  <c r="Y214" i="1"/>
  <c r="W214" i="1"/>
  <c r="U214" i="1"/>
  <c r="S214" i="1"/>
  <c r="Q214" i="1"/>
  <c r="O214" i="1"/>
  <c r="M214" i="1"/>
  <c r="K214" i="1"/>
  <c r="AN213" i="1"/>
  <c r="AM213" i="1"/>
  <c r="AL213" i="1"/>
  <c r="AI213" i="1"/>
  <c r="AH213" i="1"/>
  <c r="AG213" i="1"/>
  <c r="AF213" i="1"/>
  <c r="AE213" i="1"/>
  <c r="AC213" i="1"/>
  <c r="AA213" i="1"/>
  <c r="Y213" i="1"/>
  <c r="W213" i="1"/>
  <c r="U213" i="1"/>
  <c r="S213" i="1"/>
  <c r="Q213" i="1"/>
  <c r="O213" i="1"/>
  <c r="M213" i="1"/>
  <c r="K213" i="1"/>
  <c r="AN212" i="1"/>
  <c r="AM212" i="1"/>
  <c r="AL212" i="1"/>
  <c r="AI212" i="1"/>
  <c r="AH212" i="1"/>
  <c r="AG212" i="1"/>
  <c r="AF212" i="1"/>
  <c r="AE212" i="1"/>
  <c r="AC212" i="1"/>
  <c r="AA212" i="1"/>
  <c r="Y212" i="1"/>
  <c r="W212" i="1"/>
  <c r="U212" i="1"/>
  <c r="S212" i="1"/>
  <c r="Q212" i="1"/>
  <c r="O212" i="1"/>
  <c r="M212" i="1"/>
  <c r="K212" i="1"/>
  <c r="AN211" i="1"/>
  <c r="AM211" i="1"/>
  <c r="AL211" i="1"/>
  <c r="AI211" i="1"/>
  <c r="AH211" i="1"/>
  <c r="AG211" i="1"/>
  <c r="AF211" i="1"/>
  <c r="AE211" i="1"/>
  <c r="AC211" i="1"/>
  <c r="AA211" i="1"/>
  <c r="Y211" i="1"/>
  <c r="W211" i="1"/>
  <c r="U211" i="1"/>
  <c r="S211" i="1"/>
  <c r="Q211" i="1"/>
  <c r="O211" i="1"/>
  <c r="M211" i="1"/>
  <c r="K211" i="1"/>
  <c r="AN210" i="1"/>
  <c r="AM210" i="1"/>
  <c r="AL210" i="1"/>
  <c r="AI210" i="1"/>
  <c r="AH210" i="1"/>
  <c r="AG210" i="1"/>
  <c r="AF210" i="1"/>
  <c r="AE210" i="1"/>
  <c r="AC210" i="1"/>
  <c r="AA210" i="1"/>
  <c r="Y210" i="1"/>
  <c r="W210" i="1"/>
  <c r="U210" i="1"/>
  <c r="S210" i="1"/>
  <c r="Q210" i="1"/>
  <c r="O210" i="1"/>
  <c r="M210" i="1"/>
  <c r="K210" i="1"/>
  <c r="AN209" i="1"/>
  <c r="AM209" i="1"/>
  <c r="AL209" i="1"/>
  <c r="AI209" i="1"/>
  <c r="AH209" i="1"/>
  <c r="AG209" i="1"/>
  <c r="AF209" i="1"/>
  <c r="AE209" i="1"/>
  <c r="AC209" i="1"/>
  <c r="AA209" i="1"/>
  <c r="Y209" i="1"/>
  <c r="W209" i="1"/>
  <c r="U209" i="1"/>
  <c r="S209" i="1"/>
  <c r="Q209" i="1"/>
  <c r="O209" i="1"/>
  <c r="M209" i="1"/>
  <c r="K209" i="1"/>
  <c r="AN208" i="1"/>
  <c r="AM208" i="1"/>
  <c r="AL208" i="1"/>
  <c r="AI208" i="1"/>
  <c r="AH208" i="1"/>
  <c r="AG208" i="1"/>
  <c r="AF208" i="1"/>
  <c r="AE208" i="1"/>
  <c r="AC208" i="1"/>
  <c r="AA208" i="1"/>
  <c r="Y208" i="1"/>
  <c r="W208" i="1"/>
  <c r="U208" i="1"/>
  <c r="S208" i="1"/>
  <c r="Q208" i="1"/>
  <c r="O208" i="1"/>
  <c r="M208" i="1"/>
  <c r="K208" i="1"/>
  <c r="AN207" i="1"/>
  <c r="AM207" i="1"/>
  <c r="AL207" i="1"/>
  <c r="AI207" i="1"/>
  <c r="AH207" i="1"/>
  <c r="AG207" i="1"/>
  <c r="AF207" i="1"/>
  <c r="AE207" i="1"/>
  <c r="AC207" i="1"/>
  <c r="AA207" i="1"/>
  <c r="Y207" i="1"/>
  <c r="W207" i="1"/>
  <c r="U207" i="1"/>
  <c r="S207" i="1"/>
  <c r="Q207" i="1"/>
  <c r="O207" i="1"/>
  <c r="M207" i="1"/>
  <c r="K207" i="1"/>
  <c r="AN206" i="1"/>
  <c r="AM206" i="1"/>
  <c r="AL206" i="1"/>
  <c r="AI206" i="1"/>
  <c r="AH206" i="1"/>
  <c r="AG206" i="1"/>
  <c r="AF206" i="1"/>
  <c r="AE206" i="1"/>
  <c r="AC206" i="1"/>
  <c r="AA206" i="1"/>
  <c r="Y206" i="1"/>
  <c r="W206" i="1"/>
  <c r="U206" i="1"/>
  <c r="S206" i="1"/>
  <c r="Q206" i="1"/>
  <c r="O206" i="1"/>
  <c r="M206" i="1"/>
  <c r="K206" i="1"/>
  <c r="AN205" i="1"/>
  <c r="AM205" i="1"/>
  <c r="AL205" i="1"/>
  <c r="AI205" i="1"/>
  <c r="AH205" i="1"/>
  <c r="AG205" i="1"/>
  <c r="AF205" i="1"/>
  <c r="AE205" i="1"/>
  <c r="AC205" i="1"/>
  <c r="AA205" i="1"/>
  <c r="Y205" i="1"/>
  <c r="W205" i="1"/>
  <c r="U205" i="1"/>
  <c r="S205" i="1"/>
  <c r="Q205" i="1"/>
  <c r="O205" i="1"/>
  <c r="M205" i="1"/>
  <c r="K205" i="1"/>
  <c r="AN204" i="1"/>
  <c r="AM204" i="1"/>
  <c r="AL204" i="1"/>
  <c r="AI204" i="1"/>
  <c r="AH204" i="1"/>
  <c r="AG204" i="1"/>
  <c r="AF204" i="1"/>
  <c r="AE204" i="1"/>
  <c r="AC204" i="1"/>
  <c r="AA204" i="1"/>
  <c r="Y204" i="1"/>
  <c r="W204" i="1"/>
  <c r="U204" i="1"/>
  <c r="S204" i="1"/>
  <c r="Q204" i="1"/>
  <c r="O204" i="1"/>
  <c r="M204" i="1"/>
  <c r="K204" i="1"/>
  <c r="AN203" i="1"/>
  <c r="AM203" i="1"/>
  <c r="AL203" i="1"/>
  <c r="AI203" i="1"/>
  <c r="AH203" i="1"/>
  <c r="AG203" i="1"/>
  <c r="AF203" i="1"/>
  <c r="AE203" i="1"/>
  <c r="AC203" i="1"/>
  <c r="AA203" i="1"/>
  <c r="Y203" i="1"/>
  <c r="W203" i="1"/>
  <c r="U203" i="1"/>
  <c r="S203" i="1"/>
  <c r="Q203" i="1"/>
  <c r="O203" i="1"/>
  <c r="M203" i="1"/>
  <c r="K203" i="1"/>
  <c r="AN202" i="1"/>
  <c r="AM202" i="1"/>
  <c r="AL202" i="1"/>
  <c r="AI202" i="1"/>
  <c r="AH202" i="1"/>
  <c r="AG202" i="1"/>
  <c r="AF202" i="1"/>
  <c r="AE202" i="1"/>
  <c r="AC202" i="1"/>
  <c r="AA202" i="1"/>
  <c r="Y202" i="1"/>
  <c r="W202" i="1"/>
  <c r="U202" i="1"/>
  <c r="S202" i="1"/>
  <c r="Q202" i="1"/>
  <c r="O202" i="1"/>
  <c r="M202" i="1"/>
  <c r="K202" i="1"/>
  <c r="AN201" i="1"/>
  <c r="AM201" i="1"/>
  <c r="AL201" i="1"/>
  <c r="AI201" i="1"/>
  <c r="AH201" i="1"/>
  <c r="AG201" i="1"/>
  <c r="AF201" i="1"/>
  <c r="AE201" i="1"/>
  <c r="AC201" i="1"/>
  <c r="AA201" i="1"/>
  <c r="Y201" i="1"/>
  <c r="W201" i="1"/>
  <c r="U201" i="1"/>
  <c r="S201" i="1"/>
  <c r="Q201" i="1"/>
  <c r="O201" i="1"/>
  <c r="M201" i="1"/>
  <c r="K201" i="1"/>
  <c r="AN200" i="1"/>
  <c r="AM200" i="1"/>
  <c r="AL200" i="1"/>
  <c r="AI200" i="1"/>
  <c r="AH200" i="1"/>
  <c r="AG200" i="1"/>
  <c r="AF200" i="1"/>
  <c r="AE200" i="1"/>
  <c r="AC200" i="1"/>
  <c r="AA200" i="1"/>
  <c r="Y200" i="1"/>
  <c r="W200" i="1"/>
  <c r="U200" i="1"/>
  <c r="S200" i="1"/>
  <c r="Q200" i="1"/>
  <c r="O200" i="1"/>
  <c r="M200" i="1"/>
  <c r="K200" i="1"/>
  <c r="AN199" i="1"/>
  <c r="AM199" i="1"/>
  <c r="AL199" i="1"/>
  <c r="AI199" i="1"/>
  <c r="AH199" i="1"/>
  <c r="AG199" i="1"/>
  <c r="AF199" i="1"/>
  <c r="AE199" i="1"/>
  <c r="AC199" i="1"/>
  <c r="AA199" i="1"/>
  <c r="Y199" i="1"/>
  <c r="W199" i="1"/>
  <c r="U199" i="1"/>
  <c r="S199" i="1"/>
  <c r="Q199" i="1"/>
  <c r="O199" i="1"/>
  <c r="M199" i="1"/>
  <c r="K199" i="1"/>
  <c r="AN198" i="1"/>
  <c r="AM198" i="1"/>
  <c r="AL198" i="1"/>
  <c r="AI198" i="1"/>
  <c r="AH198" i="1"/>
  <c r="AG198" i="1"/>
  <c r="AF198" i="1"/>
  <c r="AE198" i="1"/>
  <c r="AC198" i="1"/>
  <c r="AA198" i="1"/>
  <c r="Y198" i="1"/>
  <c r="W198" i="1"/>
  <c r="U198" i="1"/>
  <c r="S198" i="1"/>
  <c r="Q198" i="1"/>
  <c r="O198" i="1"/>
  <c r="M198" i="1"/>
  <c r="K198" i="1"/>
  <c r="AN197" i="1"/>
  <c r="AM197" i="1"/>
  <c r="AL197" i="1"/>
  <c r="AI197" i="1"/>
  <c r="AH197" i="1"/>
  <c r="AG197" i="1"/>
  <c r="AF197" i="1"/>
  <c r="AE197" i="1"/>
  <c r="AC197" i="1"/>
  <c r="AA197" i="1"/>
  <c r="Y197" i="1"/>
  <c r="W197" i="1"/>
  <c r="U197" i="1"/>
  <c r="S197" i="1"/>
  <c r="Q197" i="1"/>
  <c r="O197" i="1"/>
  <c r="M197" i="1"/>
  <c r="K197" i="1"/>
  <c r="AN196" i="1"/>
  <c r="AM196" i="1"/>
  <c r="AL196" i="1"/>
  <c r="AI196" i="1"/>
  <c r="AH196" i="1"/>
  <c r="AG196" i="1"/>
  <c r="AF196" i="1"/>
  <c r="AE196" i="1"/>
  <c r="AC196" i="1"/>
  <c r="AA196" i="1"/>
  <c r="Y196" i="1"/>
  <c r="W196" i="1"/>
  <c r="U196" i="1"/>
  <c r="S196" i="1"/>
  <c r="Q196" i="1"/>
  <c r="O196" i="1"/>
  <c r="M196" i="1"/>
  <c r="K196" i="1"/>
  <c r="AN195" i="1"/>
  <c r="AM195" i="1"/>
  <c r="AL195" i="1"/>
  <c r="AI195" i="1"/>
  <c r="AH195" i="1"/>
  <c r="AG195" i="1"/>
  <c r="AF195" i="1"/>
  <c r="AE195" i="1"/>
  <c r="AC195" i="1"/>
  <c r="AA195" i="1"/>
  <c r="Y195" i="1"/>
  <c r="W195" i="1"/>
  <c r="U195" i="1"/>
  <c r="S195" i="1"/>
  <c r="Q195" i="1"/>
  <c r="O195" i="1"/>
  <c r="M195" i="1"/>
  <c r="K195" i="1"/>
  <c r="AN194" i="1"/>
  <c r="AM194" i="1"/>
  <c r="AL194" i="1"/>
  <c r="AI194" i="1"/>
  <c r="AH194" i="1"/>
  <c r="AG194" i="1"/>
  <c r="AF194" i="1"/>
  <c r="AE194" i="1"/>
  <c r="AC194" i="1"/>
  <c r="AA194" i="1"/>
  <c r="Y194" i="1"/>
  <c r="W194" i="1"/>
  <c r="U194" i="1"/>
  <c r="S194" i="1"/>
  <c r="Q194" i="1"/>
  <c r="O194" i="1"/>
  <c r="M194" i="1"/>
  <c r="K194" i="1"/>
  <c r="AN193" i="1"/>
  <c r="AM193" i="1"/>
  <c r="AL193" i="1"/>
  <c r="AI193" i="1"/>
  <c r="AH193" i="1"/>
  <c r="AG193" i="1"/>
  <c r="AF193" i="1"/>
  <c r="AE193" i="1"/>
  <c r="AC193" i="1"/>
  <c r="AA193" i="1"/>
  <c r="Y193" i="1"/>
  <c r="W193" i="1"/>
  <c r="U193" i="1"/>
  <c r="S193" i="1"/>
  <c r="Q193" i="1"/>
  <c r="O193" i="1"/>
  <c r="M193" i="1"/>
  <c r="K193" i="1"/>
  <c r="AN192" i="1"/>
  <c r="AM192" i="1"/>
  <c r="AL192" i="1"/>
  <c r="AI192" i="1"/>
  <c r="AH192" i="1"/>
  <c r="AG192" i="1"/>
  <c r="AF192" i="1"/>
  <c r="AE192" i="1"/>
  <c r="AC192" i="1"/>
  <c r="AA192" i="1"/>
  <c r="Y192" i="1"/>
  <c r="W192" i="1"/>
  <c r="U192" i="1"/>
  <c r="S192" i="1"/>
  <c r="Q192" i="1"/>
  <c r="O192" i="1"/>
  <c r="M192" i="1"/>
  <c r="K192" i="1"/>
  <c r="AN191" i="1"/>
  <c r="AM191" i="1"/>
  <c r="AL191" i="1"/>
  <c r="AI191" i="1"/>
  <c r="AH191" i="1"/>
  <c r="AG191" i="1"/>
  <c r="AF191" i="1"/>
  <c r="AE191" i="1"/>
  <c r="AC191" i="1"/>
  <c r="AA191" i="1"/>
  <c r="Y191" i="1"/>
  <c r="W191" i="1"/>
  <c r="U191" i="1"/>
  <c r="S191" i="1"/>
  <c r="Q191" i="1"/>
  <c r="O191" i="1"/>
  <c r="M191" i="1"/>
  <c r="K191" i="1"/>
  <c r="AN190" i="1"/>
  <c r="AM190" i="1"/>
  <c r="AL190" i="1"/>
  <c r="AI190" i="1"/>
  <c r="AH190" i="1"/>
  <c r="AG190" i="1"/>
  <c r="AF190" i="1"/>
  <c r="AE190" i="1"/>
  <c r="AC190" i="1"/>
  <c r="AA190" i="1"/>
  <c r="Y190" i="1"/>
  <c r="W190" i="1"/>
  <c r="U190" i="1"/>
  <c r="S190" i="1"/>
  <c r="Q190" i="1"/>
  <c r="O190" i="1"/>
  <c r="M190" i="1"/>
  <c r="K190" i="1"/>
  <c r="AN189" i="1"/>
  <c r="AM189" i="1"/>
  <c r="AL189" i="1"/>
  <c r="AI189" i="1"/>
  <c r="AH189" i="1"/>
  <c r="AG189" i="1"/>
  <c r="AF189" i="1"/>
  <c r="AE189" i="1"/>
  <c r="AC189" i="1"/>
  <c r="AA189" i="1"/>
  <c r="Y189" i="1"/>
  <c r="W189" i="1"/>
  <c r="U189" i="1"/>
  <c r="S189" i="1"/>
  <c r="Q189" i="1"/>
  <c r="O189" i="1"/>
  <c r="M189" i="1"/>
  <c r="K189" i="1"/>
  <c r="AN188" i="1"/>
  <c r="AM188" i="1"/>
  <c r="AL188" i="1"/>
  <c r="AI188" i="1"/>
  <c r="AH188" i="1"/>
  <c r="AG188" i="1"/>
  <c r="AF188" i="1"/>
  <c r="AE188" i="1"/>
  <c r="AC188" i="1"/>
  <c r="AA188" i="1"/>
  <c r="Y188" i="1"/>
  <c r="W188" i="1"/>
  <c r="U188" i="1"/>
  <c r="S188" i="1"/>
  <c r="Q188" i="1"/>
  <c r="O188" i="1"/>
  <c r="M188" i="1"/>
  <c r="K188" i="1"/>
  <c r="AN187" i="1"/>
  <c r="AM187" i="1"/>
  <c r="AL187" i="1"/>
  <c r="AI187" i="1"/>
  <c r="AH187" i="1"/>
  <c r="AG187" i="1"/>
  <c r="AF187" i="1"/>
  <c r="AE187" i="1"/>
  <c r="AC187" i="1"/>
  <c r="AA187" i="1"/>
  <c r="Y187" i="1"/>
  <c r="W187" i="1"/>
  <c r="U187" i="1"/>
  <c r="S187" i="1"/>
  <c r="Q187" i="1"/>
  <c r="O187" i="1"/>
  <c r="M187" i="1"/>
  <c r="K187" i="1"/>
  <c r="AN186" i="1"/>
  <c r="AM186" i="1"/>
  <c r="AL186" i="1"/>
  <c r="AI186" i="1"/>
  <c r="AH186" i="1"/>
  <c r="AG186" i="1"/>
  <c r="AF186" i="1"/>
  <c r="AE186" i="1"/>
  <c r="AC186" i="1"/>
  <c r="AA186" i="1"/>
  <c r="Y186" i="1"/>
  <c r="W186" i="1"/>
  <c r="U186" i="1"/>
  <c r="S186" i="1"/>
  <c r="Q186" i="1"/>
  <c r="O186" i="1"/>
  <c r="M186" i="1"/>
  <c r="K186" i="1"/>
  <c r="AN185" i="1"/>
  <c r="AM185" i="1"/>
  <c r="AL185" i="1"/>
  <c r="AI185" i="1"/>
  <c r="AH185" i="1"/>
  <c r="AG185" i="1"/>
  <c r="AF185" i="1"/>
  <c r="AE185" i="1"/>
  <c r="AC185" i="1"/>
  <c r="AA185" i="1"/>
  <c r="Y185" i="1"/>
  <c r="W185" i="1"/>
  <c r="U185" i="1"/>
  <c r="S185" i="1"/>
  <c r="Q185" i="1"/>
  <c r="O185" i="1"/>
  <c r="M185" i="1"/>
  <c r="K185" i="1"/>
  <c r="AN184" i="1"/>
  <c r="AM184" i="1"/>
  <c r="AL184" i="1"/>
  <c r="AI184" i="1"/>
  <c r="AH184" i="1"/>
  <c r="AG184" i="1"/>
  <c r="AF184" i="1"/>
  <c r="AE184" i="1"/>
  <c r="AC184" i="1"/>
  <c r="AA184" i="1"/>
  <c r="Y184" i="1"/>
  <c r="W184" i="1"/>
  <c r="U184" i="1"/>
  <c r="S184" i="1"/>
  <c r="Q184" i="1"/>
  <c r="O184" i="1"/>
  <c r="M184" i="1"/>
  <c r="K184" i="1"/>
  <c r="AN183" i="1"/>
  <c r="AM183" i="1"/>
  <c r="AL183" i="1"/>
  <c r="AI183" i="1"/>
  <c r="AH183" i="1"/>
  <c r="AG183" i="1"/>
  <c r="AF183" i="1"/>
  <c r="AE183" i="1"/>
  <c r="AC183" i="1"/>
  <c r="AA183" i="1"/>
  <c r="Y183" i="1"/>
  <c r="W183" i="1"/>
  <c r="U183" i="1"/>
  <c r="S183" i="1"/>
  <c r="Q183" i="1"/>
  <c r="O183" i="1"/>
  <c r="M183" i="1"/>
  <c r="K183" i="1"/>
  <c r="AN182" i="1"/>
  <c r="AM182" i="1"/>
  <c r="AL182" i="1"/>
  <c r="AI182" i="1"/>
  <c r="AH182" i="1"/>
  <c r="AG182" i="1"/>
  <c r="AF182" i="1"/>
  <c r="AE182" i="1"/>
  <c r="AC182" i="1"/>
  <c r="AA182" i="1"/>
  <c r="Y182" i="1"/>
  <c r="W182" i="1"/>
  <c r="U182" i="1"/>
  <c r="S182" i="1"/>
  <c r="Q182" i="1"/>
  <c r="O182" i="1"/>
  <c r="M182" i="1"/>
  <c r="K182" i="1"/>
  <c r="AN181" i="1"/>
  <c r="AM181" i="1"/>
  <c r="AL181" i="1"/>
  <c r="AI181" i="1"/>
  <c r="AH181" i="1"/>
  <c r="AG181" i="1"/>
  <c r="AF181" i="1"/>
  <c r="AE181" i="1"/>
  <c r="AC181" i="1"/>
  <c r="AA181" i="1"/>
  <c r="Y181" i="1"/>
  <c r="W181" i="1"/>
  <c r="U181" i="1"/>
  <c r="S181" i="1"/>
  <c r="Q181" i="1"/>
  <c r="O181" i="1"/>
  <c r="M181" i="1"/>
  <c r="K181" i="1"/>
  <c r="AN180" i="1"/>
  <c r="AM180" i="1"/>
  <c r="AL180" i="1"/>
  <c r="AI180" i="1"/>
  <c r="AH180" i="1"/>
  <c r="AG180" i="1"/>
  <c r="AF180" i="1"/>
  <c r="AE180" i="1"/>
  <c r="AC180" i="1"/>
  <c r="AA180" i="1"/>
  <c r="Y180" i="1"/>
  <c r="W180" i="1"/>
  <c r="U180" i="1"/>
  <c r="S180" i="1"/>
  <c r="Q180" i="1"/>
  <c r="O180" i="1"/>
  <c r="M180" i="1"/>
  <c r="K180" i="1"/>
  <c r="AN179" i="1"/>
  <c r="AM179" i="1"/>
  <c r="AL179" i="1"/>
  <c r="AI179" i="1"/>
  <c r="AH179" i="1"/>
  <c r="AG179" i="1"/>
  <c r="AF179" i="1"/>
  <c r="AE179" i="1"/>
  <c r="AC179" i="1"/>
  <c r="AA179" i="1"/>
  <c r="Y179" i="1"/>
  <c r="W179" i="1"/>
  <c r="U179" i="1"/>
  <c r="S179" i="1"/>
  <c r="Q179" i="1"/>
  <c r="O179" i="1"/>
  <c r="M179" i="1"/>
  <c r="K179" i="1"/>
  <c r="AN178" i="1"/>
  <c r="AM178" i="1"/>
  <c r="AL178" i="1"/>
  <c r="AI178" i="1"/>
  <c r="AH178" i="1"/>
  <c r="AG178" i="1"/>
  <c r="AF178" i="1"/>
  <c r="AE178" i="1"/>
  <c r="AC178" i="1"/>
  <c r="AA178" i="1"/>
  <c r="Y178" i="1"/>
  <c r="W178" i="1"/>
  <c r="U178" i="1"/>
  <c r="S178" i="1"/>
  <c r="Q178" i="1"/>
  <c r="O178" i="1"/>
  <c r="M178" i="1"/>
  <c r="K178" i="1"/>
  <c r="AN177" i="1"/>
  <c r="AM177" i="1"/>
  <c r="AL177" i="1"/>
  <c r="AI177" i="1"/>
  <c r="AH177" i="1"/>
  <c r="AG177" i="1"/>
  <c r="AF177" i="1"/>
  <c r="AE177" i="1"/>
  <c r="AC177" i="1"/>
  <c r="AA177" i="1"/>
  <c r="Y177" i="1"/>
  <c r="W177" i="1"/>
  <c r="U177" i="1"/>
  <c r="S177" i="1"/>
  <c r="Q177" i="1"/>
  <c r="O177" i="1"/>
  <c r="M177" i="1"/>
  <c r="K177" i="1"/>
  <c r="AN176" i="1"/>
  <c r="AM176" i="1"/>
  <c r="AL176" i="1"/>
  <c r="AI176" i="1"/>
  <c r="AH176" i="1"/>
  <c r="AG176" i="1"/>
  <c r="AF176" i="1"/>
  <c r="AE176" i="1"/>
  <c r="AC176" i="1"/>
  <c r="AA176" i="1"/>
  <c r="Y176" i="1"/>
  <c r="W176" i="1"/>
  <c r="U176" i="1"/>
  <c r="S176" i="1"/>
  <c r="Q176" i="1"/>
  <c r="O176" i="1"/>
  <c r="M176" i="1"/>
  <c r="K176" i="1"/>
  <c r="AN175" i="1"/>
  <c r="AM175" i="1"/>
  <c r="AL175" i="1"/>
  <c r="AI175" i="1"/>
  <c r="AH175" i="1"/>
  <c r="AG175" i="1"/>
  <c r="AF175" i="1"/>
  <c r="AE175" i="1"/>
  <c r="AC175" i="1"/>
  <c r="AA175" i="1"/>
  <c r="Y175" i="1"/>
  <c r="W175" i="1"/>
  <c r="U175" i="1"/>
  <c r="S175" i="1"/>
  <c r="Q175" i="1"/>
  <c r="O175" i="1"/>
  <c r="M175" i="1"/>
  <c r="K175" i="1"/>
  <c r="AN174" i="1"/>
  <c r="AM174" i="1"/>
  <c r="AL174" i="1"/>
  <c r="AI174" i="1"/>
  <c r="AH174" i="1"/>
  <c r="AG174" i="1"/>
  <c r="AF174" i="1"/>
  <c r="AE174" i="1"/>
  <c r="AC174" i="1"/>
  <c r="AA174" i="1"/>
  <c r="Y174" i="1"/>
  <c r="W174" i="1"/>
  <c r="U174" i="1"/>
  <c r="S174" i="1"/>
  <c r="Q174" i="1"/>
  <c r="O174" i="1"/>
  <c r="M174" i="1"/>
  <c r="K174" i="1"/>
  <c r="AN173" i="1"/>
  <c r="AM173" i="1"/>
  <c r="AL173" i="1"/>
  <c r="AI173" i="1"/>
  <c r="AH173" i="1"/>
  <c r="AG173" i="1"/>
  <c r="AF173" i="1"/>
  <c r="AE173" i="1"/>
  <c r="AC173" i="1"/>
  <c r="AA173" i="1"/>
  <c r="Y173" i="1"/>
  <c r="W173" i="1"/>
  <c r="U173" i="1"/>
  <c r="S173" i="1"/>
  <c r="Q173" i="1"/>
  <c r="O173" i="1"/>
  <c r="M173" i="1"/>
  <c r="K173" i="1"/>
  <c r="AN172" i="1"/>
  <c r="AM172" i="1"/>
  <c r="AL172" i="1"/>
  <c r="AI172" i="1"/>
  <c r="AH172" i="1"/>
  <c r="AG172" i="1"/>
  <c r="AF172" i="1"/>
  <c r="AE172" i="1"/>
  <c r="AC172" i="1"/>
  <c r="AA172" i="1"/>
  <c r="Y172" i="1"/>
  <c r="W172" i="1"/>
  <c r="U172" i="1"/>
  <c r="S172" i="1"/>
  <c r="Q172" i="1"/>
  <c r="O172" i="1"/>
  <c r="M172" i="1"/>
  <c r="K172" i="1"/>
  <c r="AN171" i="1"/>
  <c r="AM171" i="1"/>
  <c r="AL171" i="1"/>
  <c r="AI171" i="1"/>
  <c r="AH171" i="1"/>
  <c r="AG171" i="1"/>
  <c r="AF171" i="1"/>
  <c r="AE171" i="1"/>
  <c r="AC171" i="1"/>
  <c r="AA171" i="1"/>
  <c r="Y171" i="1"/>
  <c r="W171" i="1"/>
  <c r="U171" i="1"/>
  <c r="S171" i="1"/>
  <c r="Q171" i="1"/>
  <c r="O171" i="1"/>
  <c r="M171" i="1"/>
  <c r="K171" i="1"/>
  <c r="AN170" i="1"/>
  <c r="AM170" i="1"/>
  <c r="AL170" i="1"/>
  <c r="AI170" i="1"/>
  <c r="AH170" i="1"/>
  <c r="AG170" i="1"/>
  <c r="AF170" i="1"/>
  <c r="AE170" i="1"/>
  <c r="AC170" i="1"/>
  <c r="AA170" i="1"/>
  <c r="Y170" i="1"/>
  <c r="W170" i="1"/>
  <c r="U170" i="1"/>
  <c r="S170" i="1"/>
  <c r="Q170" i="1"/>
  <c r="O170" i="1"/>
  <c r="M170" i="1"/>
  <c r="K170" i="1"/>
  <c r="AN169" i="1"/>
  <c r="AM169" i="1"/>
  <c r="AL169" i="1"/>
  <c r="AI169" i="1"/>
  <c r="AH169" i="1"/>
  <c r="AG169" i="1"/>
  <c r="AF169" i="1"/>
  <c r="AE169" i="1"/>
  <c r="AC169" i="1"/>
  <c r="AA169" i="1"/>
  <c r="Y169" i="1"/>
  <c r="W169" i="1"/>
  <c r="U169" i="1"/>
  <c r="S169" i="1"/>
  <c r="Q169" i="1"/>
  <c r="O169" i="1"/>
  <c r="M169" i="1"/>
  <c r="K169" i="1"/>
  <c r="AN168" i="1"/>
  <c r="AM168" i="1"/>
  <c r="AL168" i="1"/>
  <c r="AI168" i="1"/>
  <c r="AH168" i="1"/>
  <c r="AG168" i="1"/>
  <c r="AF168" i="1"/>
  <c r="AE168" i="1"/>
  <c r="AC168" i="1"/>
  <c r="AA168" i="1"/>
  <c r="Y168" i="1"/>
  <c r="W168" i="1"/>
  <c r="U168" i="1"/>
  <c r="S168" i="1"/>
  <c r="Q168" i="1"/>
  <c r="O168" i="1"/>
  <c r="M168" i="1"/>
  <c r="K168" i="1"/>
  <c r="AN167" i="1"/>
  <c r="AM167" i="1"/>
  <c r="AL167" i="1"/>
  <c r="AI167" i="1"/>
  <c r="AH167" i="1"/>
  <c r="AG167" i="1"/>
  <c r="AF167" i="1"/>
  <c r="AE167" i="1"/>
  <c r="AC167" i="1"/>
  <c r="AA167" i="1"/>
  <c r="Y167" i="1"/>
  <c r="W167" i="1"/>
  <c r="U167" i="1"/>
  <c r="S167" i="1"/>
  <c r="Q167" i="1"/>
  <c r="O167" i="1"/>
  <c r="M167" i="1"/>
  <c r="K167" i="1"/>
  <c r="AN166" i="1"/>
  <c r="AM166" i="1"/>
  <c r="AL166" i="1"/>
  <c r="AI166" i="1"/>
  <c r="AH166" i="1"/>
  <c r="AG166" i="1"/>
  <c r="AF166" i="1"/>
  <c r="AE166" i="1"/>
  <c r="AC166" i="1"/>
  <c r="AA166" i="1"/>
  <c r="Y166" i="1"/>
  <c r="W166" i="1"/>
  <c r="U166" i="1"/>
  <c r="S166" i="1"/>
  <c r="Q166" i="1"/>
  <c r="O166" i="1"/>
  <c r="M166" i="1"/>
  <c r="K166" i="1"/>
  <c r="AN165" i="1"/>
  <c r="AM165" i="1"/>
  <c r="AL165" i="1"/>
  <c r="AI165" i="1"/>
  <c r="AH165" i="1"/>
  <c r="AG165" i="1"/>
  <c r="AF165" i="1"/>
  <c r="AE165" i="1"/>
  <c r="AC165" i="1"/>
  <c r="AA165" i="1"/>
  <c r="Y165" i="1"/>
  <c r="W165" i="1"/>
  <c r="U165" i="1"/>
  <c r="S165" i="1"/>
  <c r="Q165" i="1"/>
  <c r="O165" i="1"/>
  <c r="M165" i="1"/>
  <c r="K165" i="1"/>
  <c r="AN164" i="1"/>
  <c r="AM164" i="1"/>
  <c r="AL164" i="1"/>
  <c r="AI164" i="1"/>
  <c r="AH164" i="1"/>
  <c r="AG164" i="1"/>
  <c r="AF164" i="1"/>
  <c r="AE164" i="1"/>
  <c r="AC164" i="1"/>
  <c r="AA164" i="1"/>
  <c r="Y164" i="1"/>
  <c r="W164" i="1"/>
  <c r="U164" i="1"/>
  <c r="S164" i="1"/>
  <c r="Q164" i="1"/>
  <c r="O164" i="1"/>
  <c r="M164" i="1"/>
  <c r="K164" i="1"/>
  <c r="AN163" i="1"/>
  <c r="AM163" i="1"/>
  <c r="AL163" i="1"/>
  <c r="AI163" i="1"/>
  <c r="AH163" i="1"/>
  <c r="AG163" i="1"/>
  <c r="AF163" i="1"/>
  <c r="AE163" i="1"/>
  <c r="AC163" i="1"/>
  <c r="AA163" i="1"/>
  <c r="Y163" i="1"/>
  <c r="W163" i="1"/>
  <c r="U163" i="1"/>
  <c r="S163" i="1"/>
  <c r="Q163" i="1"/>
  <c r="O163" i="1"/>
  <c r="M163" i="1"/>
  <c r="K163" i="1"/>
  <c r="AN162" i="1"/>
  <c r="AM162" i="1"/>
  <c r="AL162" i="1"/>
  <c r="AI162" i="1"/>
  <c r="AH162" i="1"/>
  <c r="AG162" i="1"/>
  <c r="AF162" i="1"/>
  <c r="AE162" i="1"/>
  <c r="AC162" i="1"/>
  <c r="AA162" i="1"/>
  <c r="Y162" i="1"/>
  <c r="W162" i="1"/>
  <c r="U162" i="1"/>
  <c r="S162" i="1"/>
  <c r="Q162" i="1"/>
  <c r="O162" i="1"/>
  <c r="M162" i="1"/>
  <c r="K162" i="1"/>
  <c r="AN161" i="1"/>
  <c r="AM161" i="1"/>
  <c r="AL161" i="1"/>
  <c r="AI161" i="1"/>
  <c r="AH161" i="1"/>
  <c r="AG161" i="1"/>
  <c r="AF161" i="1"/>
  <c r="AE161" i="1"/>
  <c r="AC161" i="1"/>
  <c r="AA161" i="1"/>
  <c r="Y161" i="1"/>
  <c r="W161" i="1"/>
  <c r="U161" i="1"/>
  <c r="S161" i="1"/>
  <c r="Q161" i="1"/>
  <c r="O161" i="1"/>
  <c r="M161" i="1"/>
  <c r="K161" i="1"/>
  <c r="AN160" i="1"/>
  <c r="AM160" i="1"/>
  <c r="AL160" i="1"/>
  <c r="AI160" i="1"/>
  <c r="AH160" i="1"/>
  <c r="AG160" i="1"/>
  <c r="AF160" i="1"/>
  <c r="AE160" i="1"/>
  <c r="AC160" i="1"/>
  <c r="AA160" i="1"/>
  <c r="Y160" i="1"/>
  <c r="W160" i="1"/>
  <c r="U160" i="1"/>
  <c r="S160" i="1"/>
  <c r="Q160" i="1"/>
  <c r="O160" i="1"/>
  <c r="M160" i="1"/>
  <c r="K160" i="1"/>
  <c r="AN159" i="1"/>
  <c r="AM159" i="1"/>
  <c r="AL159" i="1"/>
  <c r="AI159" i="1"/>
  <c r="AH159" i="1"/>
  <c r="AG159" i="1"/>
  <c r="AF159" i="1"/>
  <c r="AE159" i="1"/>
  <c r="AC159" i="1"/>
  <c r="AA159" i="1"/>
  <c r="Y159" i="1"/>
  <c r="W159" i="1"/>
  <c r="U159" i="1"/>
  <c r="S159" i="1"/>
  <c r="Q159" i="1"/>
  <c r="O159" i="1"/>
  <c r="M159" i="1"/>
  <c r="K159" i="1"/>
  <c r="AN158" i="1"/>
  <c r="AM158" i="1"/>
  <c r="AL158" i="1"/>
  <c r="AI158" i="1"/>
  <c r="AH158" i="1"/>
  <c r="AG158" i="1"/>
  <c r="AF158" i="1"/>
  <c r="AE158" i="1"/>
  <c r="AC158" i="1"/>
  <c r="AA158" i="1"/>
  <c r="Y158" i="1"/>
  <c r="W158" i="1"/>
  <c r="U158" i="1"/>
  <c r="S158" i="1"/>
  <c r="Q158" i="1"/>
  <c r="O158" i="1"/>
  <c r="M158" i="1"/>
  <c r="K158" i="1"/>
  <c r="AN157" i="1"/>
  <c r="AM157" i="1"/>
  <c r="AL157" i="1"/>
  <c r="AI157" i="1"/>
  <c r="AH157" i="1"/>
  <c r="AG157" i="1"/>
  <c r="AF157" i="1"/>
  <c r="AE157" i="1"/>
  <c r="AC157" i="1"/>
  <c r="AA157" i="1"/>
  <c r="Y157" i="1"/>
  <c r="W157" i="1"/>
  <c r="U157" i="1"/>
  <c r="S157" i="1"/>
  <c r="Q157" i="1"/>
  <c r="O157" i="1"/>
  <c r="M157" i="1"/>
  <c r="K157" i="1"/>
  <c r="AN156" i="1"/>
  <c r="AM156" i="1"/>
  <c r="AL156" i="1"/>
  <c r="AI156" i="1"/>
  <c r="AH156" i="1"/>
  <c r="AG156" i="1"/>
  <c r="AF156" i="1"/>
  <c r="AE156" i="1"/>
  <c r="AC156" i="1"/>
  <c r="AA156" i="1"/>
  <c r="Y156" i="1"/>
  <c r="W156" i="1"/>
  <c r="U156" i="1"/>
  <c r="S156" i="1"/>
  <c r="Q156" i="1"/>
  <c r="O156" i="1"/>
  <c r="M156" i="1"/>
  <c r="K156" i="1"/>
  <c r="AN155" i="1"/>
  <c r="AM155" i="1"/>
  <c r="AL155" i="1"/>
  <c r="AI155" i="1"/>
  <c r="AH155" i="1"/>
  <c r="AG155" i="1"/>
  <c r="AF155" i="1"/>
  <c r="AE155" i="1"/>
  <c r="AC155" i="1"/>
  <c r="AA155" i="1"/>
  <c r="Y155" i="1"/>
  <c r="W155" i="1"/>
  <c r="U155" i="1"/>
  <c r="S155" i="1"/>
  <c r="Q155" i="1"/>
  <c r="O155" i="1"/>
  <c r="M155" i="1"/>
  <c r="K155" i="1"/>
  <c r="AN154" i="1"/>
  <c r="AM154" i="1"/>
  <c r="AL154" i="1"/>
  <c r="AI154" i="1"/>
  <c r="AH154" i="1"/>
  <c r="AG154" i="1"/>
  <c r="AF154" i="1"/>
  <c r="AE154" i="1"/>
  <c r="AC154" i="1"/>
  <c r="AA154" i="1"/>
  <c r="Y154" i="1"/>
  <c r="W154" i="1"/>
  <c r="U154" i="1"/>
  <c r="S154" i="1"/>
  <c r="Q154" i="1"/>
  <c r="O154" i="1"/>
  <c r="M154" i="1"/>
  <c r="K154" i="1"/>
  <c r="AN153" i="1"/>
  <c r="AM153" i="1"/>
  <c r="AL153" i="1"/>
  <c r="AI153" i="1"/>
  <c r="AH153" i="1"/>
  <c r="AG153" i="1"/>
  <c r="AF153" i="1"/>
  <c r="AE153" i="1"/>
  <c r="AC153" i="1"/>
  <c r="AA153" i="1"/>
  <c r="Y153" i="1"/>
  <c r="W153" i="1"/>
  <c r="U153" i="1"/>
  <c r="S153" i="1"/>
  <c r="Q153" i="1"/>
  <c r="O153" i="1"/>
  <c r="M153" i="1"/>
  <c r="K153" i="1"/>
  <c r="AN152" i="1"/>
  <c r="AM152" i="1"/>
  <c r="AL152" i="1"/>
  <c r="AI152" i="1"/>
  <c r="AH152" i="1"/>
  <c r="AG152" i="1"/>
  <c r="AF152" i="1"/>
  <c r="AE152" i="1"/>
  <c r="AC152" i="1"/>
  <c r="AA152" i="1"/>
  <c r="Y152" i="1"/>
  <c r="W152" i="1"/>
  <c r="U152" i="1"/>
  <c r="S152" i="1"/>
  <c r="Q152" i="1"/>
  <c r="O152" i="1"/>
  <c r="M152" i="1"/>
  <c r="K152" i="1"/>
  <c r="AN151" i="1"/>
  <c r="AM151" i="1"/>
  <c r="AL151" i="1"/>
  <c r="AI151" i="1"/>
  <c r="AH151" i="1"/>
  <c r="AG151" i="1"/>
  <c r="AF151" i="1"/>
  <c r="AE151" i="1"/>
  <c r="AC151" i="1"/>
  <c r="AA151" i="1"/>
  <c r="Y151" i="1"/>
  <c r="W151" i="1"/>
  <c r="U151" i="1"/>
  <c r="S151" i="1"/>
  <c r="Q151" i="1"/>
  <c r="O151" i="1"/>
  <c r="M151" i="1"/>
  <c r="K151" i="1"/>
  <c r="AN150" i="1"/>
  <c r="AM150" i="1"/>
  <c r="AL150" i="1"/>
  <c r="AI150" i="1"/>
  <c r="AH150" i="1"/>
  <c r="AG150" i="1"/>
  <c r="AF150" i="1"/>
  <c r="AE150" i="1"/>
  <c r="AC150" i="1"/>
  <c r="AA150" i="1"/>
  <c r="Y150" i="1"/>
  <c r="W150" i="1"/>
  <c r="U150" i="1"/>
  <c r="S150" i="1"/>
  <c r="Q150" i="1"/>
  <c r="O150" i="1"/>
  <c r="M150" i="1"/>
  <c r="K150" i="1"/>
  <c r="AN149" i="1"/>
  <c r="AM149" i="1"/>
  <c r="AL149" i="1"/>
  <c r="AI149" i="1"/>
  <c r="AH149" i="1"/>
  <c r="AG149" i="1"/>
  <c r="AF149" i="1"/>
  <c r="AE149" i="1"/>
  <c r="AC149" i="1"/>
  <c r="AA149" i="1"/>
  <c r="Y149" i="1"/>
  <c r="W149" i="1"/>
  <c r="U149" i="1"/>
  <c r="S149" i="1"/>
  <c r="Q149" i="1"/>
  <c r="O149" i="1"/>
  <c r="M149" i="1"/>
  <c r="K149" i="1"/>
  <c r="AN148" i="1"/>
  <c r="AM148" i="1"/>
  <c r="AL148" i="1"/>
  <c r="AI148" i="1"/>
  <c r="AH148" i="1"/>
  <c r="AG148" i="1"/>
  <c r="AF148" i="1"/>
  <c r="AE148" i="1"/>
  <c r="AC148" i="1"/>
  <c r="AA148" i="1"/>
  <c r="Y148" i="1"/>
  <c r="W148" i="1"/>
  <c r="U148" i="1"/>
  <c r="S148" i="1"/>
  <c r="Q148" i="1"/>
  <c r="O148" i="1"/>
  <c r="M148" i="1"/>
  <c r="K148" i="1"/>
  <c r="AN147" i="1"/>
  <c r="AM147" i="1"/>
  <c r="AL147" i="1"/>
  <c r="AI147" i="1"/>
  <c r="AH147" i="1"/>
  <c r="AG147" i="1"/>
  <c r="AF147" i="1"/>
  <c r="AE147" i="1"/>
  <c r="AC147" i="1"/>
  <c r="AA147" i="1"/>
  <c r="Y147" i="1"/>
  <c r="W147" i="1"/>
  <c r="U147" i="1"/>
  <c r="S147" i="1"/>
  <c r="Q147" i="1"/>
  <c r="O147" i="1"/>
  <c r="M147" i="1"/>
  <c r="K147" i="1"/>
  <c r="AN146" i="1"/>
  <c r="AM146" i="1"/>
  <c r="AL146" i="1"/>
  <c r="AI146" i="1"/>
  <c r="AH146" i="1"/>
  <c r="AG146" i="1"/>
  <c r="AF146" i="1"/>
  <c r="AE146" i="1"/>
  <c r="AC146" i="1"/>
  <c r="AA146" i="1"/>
  <c r="Y146" i="1"/>
  <c r="W146" i="1"/>
  <c r="U146" i="1"/>
  <c r="S146" i="1"/>
  <c r="Q146" i="1"/>
  <c r="O146" i="1"/>
  <c r="M146" i="1"/>
  <c r="K146" i="1"/>
  <c r="AN145" i="1"/>
  <c r="AM145" i="1"/>
  <c r="AL145" i="1"/>
  <c r="AI145" i="1"/>
  <c r="AH145" i="1"/>
  <c r="AG145" i="1"/>
  <c r="AF145" i="1"/>
  <c r="AE145" i="1"/>
  <c r="AC145" i="1"/>
  <c r="AA145" i="1"/>
  <c r="Y145" i="1"/>
  <c r="W145" i="1"/>
  <c r="U145" i="1"/>
  <c r="S145" i="1"/>
  <c r="Q145" i="1"/>
  <c r="O145" i="1"/>
  <c r="M145" i="1"/>
  <c r="K145" i="1"/>
  <c r="AN144" i="1"/>
  <c r="AM144" i="1"/>
  <c r="AL144" i="1"/>
  <c r="AI144" i="1"/>
  <c r="AH144" i="1"/>
  <c r="AG144" i="1"/>
  <c r="AF144" i="1"/>
  <c r="AE144" i="1"/>
  <c r="AC144" i="1"/>
  <c r="AA144" i="1"/>
  <c r="Y144" i="1"/>
  <c r="W144" i="1"/>
  <c r="U144" i="1"/>
  <c r="S144" i="1"/>
  <c r="Q144" i="1"/>
  <c r="O144" i="1"/>
  <c r="M144" i="1"/>
  <c r="K144" i="1"/>
  <c r="AN143" i="1"/>
  <c r="AM143" i="1"/>
  <c r="AL143" i="1"/>
  <c r="AI143" i="1"/>
  <c r="AH143" i="1"/>
  <c r="AG143" i="1"/>
  <c r="AF143" i="1"/>
  <c r="AE143" i="1"/>
  <c r="AC143" i="1"/>
  <c r="AA143" i="1"/>
  <c r="Y143" i="1"/>
  <c r="W143" i="1"/>
  <c r="U143" i="1"/>
  <c r="S143" i="1"/>
  <c r="Q143" i="1"/>
  <c r="O143" i="1"/>
  <c r="M143" i="1"/>
  <c r="K143" i="1"/>
  <c r="AN142" i="1"/>
  <c r="AM142" i="1"/>
  <c r="AL142" i="1"/>
  <c r="AI142" i="1"/>
  <c r="AH142" i="1"/>
  <c r="AG142" i="1"/>
  <c r="AF142" i="1"/>
  <c r="AE142" i="1"/>
  <c r="AC142" i="1"/>
  <c r="AA142" i="1"/>
  <c r="Y142" i="1"/>
  <c r="W142" i="1"/>
  <c r="U142" i="1"/>
  <c r="S142" i="1"/>
  <c r="Q142" i="1"/>
  <c r="O142" i="1"/>
  <c r="M142" i="1"/>
  <c r="K142" i="1"/>
  <c r="AN141" i="1"/>
  <c r="AM141" i="1"/>
  <c r="AL141" i="1"/>
  <c r="AI141" i="1"/>
  <c r="AH141" i="1"/>
  <c r="AG141" i="1"/>
  <c r="AF141" i="1"/>
  <c r="AE141" i="1"/>
  <c r="AC141" i="1"/>
  <c r="AA141" i="1"/>
  <c r="Y141" i="1"/>
  <c r="W141" i="1"/>
  <c r="U141" i="1"/>
  <c r="S141" i="1"/>
  <c r="Q141" i="1"/>
  <c r="O141" i="1"/>
  <c r="M141" i="1"/>
  <c r="K141" i="1"/>
  <c r="AN140" i="1"/>
  <c r="AM140" i="1"/>
  <c r="AL140" i="1"/>
  <c r="AI140" i="1"/>
  <c r="AH140" i="1"/>
  <c r="AG140" i="1"/>
  <c r="AF140" i="1"/>
  <c r="AE140" i="1"/>
  <c r="AC140" i="1"/>
  <c r="AA140" i="1"/>
  <c r="Y140" i="1"/>
  <c r="W140" i="1"/>
  <c r="U140" i="1"/>
  <c r="S140" i="1"/>
  <c r="Q140" i="1"/>
  <c r="O140" i="1"/>
  <c r="M140" i="1"/>
  <c r="K140" i="1"/>
  <c r="AN139" i="1"/>
  <c r="AM139" i="1"/>
  <c r="AL139" i="1"/>
  <c r="AI139" i="1"/>
  <c r="AH139" i="1"/>
  <c r="AG139" i="1"/>
  <c r="AF139" i="1"/>
  <c r="AE139" i="1"/>
  <c r="AC139" i="1"/>
  <c r="AA139" i="1"/>
  <c r="Y139" i="1"/>
  <c r="W139" i="1"/>
  <c r="U139" i="1"/>
  <c r="S139" i="1"/>
  <c r="Q139" i="1"/>
  <c r="O139" i="1"/>
  <c r="M139" i="1"/>
  <c r="K139" i="1"/>
  <c r="AN138" i="1"/>
  <c r="AM138" i="1"/>
  <c r="AL138" i="1"/>
  <c r="AI138" i="1"/>
  <c r="AH138" i="1"/>
  <c r="AG138" i="1"/>
  <c r="AF138" i="1"/>
  <c r="AE138" i="1"/>
  <c r="AC138" i="1"/>
  <c r="AA138" i="1"/>
  <c r="Y138" i="1"/>
  <c r="W138" i="1"/>
  <c r="U138" i="1"/>
  <c r="S138" i="1"/>
  <c r="Q138" i="1"/>
  <c r="O138" i="1"/>
  <c r="M138" i="1"/>
  <c r="K138" i="1"/>
  <c r="AN137" i="1"/>
  <c r="AM137" i="1"/>
  <c r="AL137" i="1"/>
  <c r="AI137" i="1"/>
  <c r="AH137" i="1"/>
  <c r="AG137" i="1"/>
  <c r="AF137" i="1"/>
  <c r="AE137" i="1"/>
  <c r="AC137" i="1"/>
  <c r="AA137" i="1"/>
  <c r="Y137" i="1"/>
  <c r="W137" i="1"/>
  <c r="U137" i="1"/>
  <c r="S137" i="1"/>
  <c r="Q137" i="1"/>
  <c r="O137" i="1"/>
  <c r="M137" i="1"/>
  <c r="K137" i="1"/>
  <c r="AN136" i="1"/>
  <c r="AM136" i="1"/>
  <c r="AL136" i="1"/>
  <c r="AI136" i="1"/>
  <c r="AH136" i="1"/>
  <c r="AG136" i="1"/>
  <c r="AF136" i="1"/>
  <c r="AE136" i="1"/>
  <c r="AC136" i="1"/>
  <c r="AA136" i="1"/>
  <c r="Y136" i="1"/>
  <c r="W136" i="1"/>
  <c r="U136" i="1"/>
  <c r="S136" i="1"/>
  <c r="Q136" i="1"/>
  <c r="O136" i="1"/>
  <c r="M136" i="1"/>
  <c r="K136" i="1"/>
  <c r="AN135" i="1"/>
  <c r="AM135" i="1"/>
  <c r="AL135" i="1"/>
  <c r="AI135" i="1"/>
  <c r="AH135" i="1"/>
  <c r="AG135" i="1"/>
  <c r="AF135" i="1"/>
  <c r="AE135" i="1"/>
  <c r="AC135" i="1"/>
  <c r="AA135" i="1"/>
  <c r="Y135" i="1"/>
  <c r="W135" i="1"/>
  <c r="U135" i="1"/>
  <c r="S135" i="1"/>
  <c r="Q135" i="1"/>
  <c r="O135" i="1"/>
  <c r="M135" i="1"/>
  <c r="K135" i="1"/>
  <c r="AN134" i="1"/>
  <c r="AM134" i="1"/>
  <c r="AL134" i="1"/>
  <c r="AI134" i="1"/>
  <c r="AH134" i="1"/>
  <c r="AG134" i="1"/>
  <c r="AF134" i="1"/>
  <c r="AE134" i="1"/>
  <c r="AC134" i="1"/>
  <c r="AA134" i="1"/>
  <c r="Y134" i="1"/>
  <c r="W134" i="1"/>
  <c r="U134" i="1"/>
  <c r="S134" i="1"/>
  <c r="Q134" i="1"/>
  <c r="O134" i="1"/>
  <c r="M134" i="1"/>
  <c r="K134" i="1"/>
  <c r="AN133" i="1"/>
  <c r="AM133" i="1"/>
  <c r="AL133" i="1"/>
  <c r="AI133" i="1"/>
  <c r="AH133" i="1"/>
  <c r="AG133" i="1"/>
  <c r="AF133" i="1"/>
  <c r="AE133" i="1"/>
  <c r="AC133" i="1"/>
  <c r="AA133" i="1"/>
  <c r="Y133" i="1"/>
  <c r="W133" i="1"/>
  <c r="U133" i="1"/>
  <c r="S133" i="1"/>
  <c r="Q133" i="1"/>
  <c r="O133" i="1"/>
  <c r="M133" i="1"/>
  <c r="K133" i="1"/>
  <c r="AN132" i="1"/>
  <c r="AM132" i="1"/>
  <c r="AL132" i="1"/>
  <c r="AI132" i="1"/>
  <c r="AH132" i="1"/>
  <c r="AG132" i="1"/>
  <c r="AF132" i="1"/>
  <c r="AE132" i="1"/>
  <c r="AC132" i="1"/>
  <c r="AA132" i="1"/>
  <c r="Y132" i="1"/>
  <c r="W132" i="1"/>
  <c r="U132" i="1"/>
  <c r="S132" i="1"/>
  <c r="Q132" i="1"/>
  <c r="O132" i="1"/>
  <c r="M132" i="1"/>
  <c r="K132" i="1"/>
  <c r="AN131" i="1"/>
  <c r="AM131" i="1"/>
  <c r="AL131" i="1"/>
  <c r="AI131" i="1"/>
  <c r="AH131" i="1"/>
  <c r="AG131" i="1"/>
  <c r="AF131" i="1"/>
  <c r="AE131" i="1"/>
  <c r="AC131" i="1"/>
  <c r="AA131" i="1"/>
  <c r="Y131" i="1"/>
  <c r="W131" i="1"/>
  <c r="U131" i="1"/>
  <c r="S131" i="1"/>
  <c r="Q131" i="1"/>
  <c r="O131" i="1"/>
  <c r="M131" i="1"/>
  <c r="K131" i="1"/>
  <c r="AN130" i="1"/>
  <c r="AM130" i="1"/>
  <c r="AL130" i="1"/>
  <c r="AI130" i="1"/>
  <c r="AH130" i="1"/>
  <c r="AG130" i="1"/>
  <c r="AF130" i="1"/>
  <c r="AE130" i="1"/>
  <c r="AC130" i="1"/>
  <c r="AA130" i="1"/>
  <c r="Y130" i="1"/>
  <c r="W130" i="1"/>
  <c r="U130" i="1"/>
  <c r="S130" i="1"/>
  <c r="Q130" i="1"/>
  <c r="O130" i="1"/>
  <c r="M130" i="1"/>
  <c r="K130" i="1"/>
  <c r="AN129" i="1"/>
  <c r="AM129" i="1"/>
  <c r="AL129" i="1"/>
  <c r="AI129" i="1"/>
  <c r="AH129" i="1"/>
  <c r="AG129" i="1"/>
  <c r="AF129" i="1"/>
  <c r="AE129" i="1"/>
  <c r="AC129" i="1"/>
  <c r="AA129" i="1"/>
  <c r="Y129" i="1"/>
  <c r="W129" i="1"/>
  <c r="U129" i="1"/>
  <c r="S129" i="1"/>
  <c r="Q129" i="1"/>
  <c r="O129" i="1"/>
  <c r="M129" i="1"/>
  <c r="K129" i="1"/>
  <c r="AN128" i="1"/>
  <c r="AM128" i="1"/>
  <c r="AL128" i="1"/>
  <c r="AI128" i="1"/>
  <c r="AH128" i="1"/>
  <c r="AG128" i="1"/>
  <c r="AF128" i="1"/>
  <c r="AE128" i="1"/>
  <c r="AC128" i="1"/>
  <c r="AA128" i="1"/>
  <c r="Y128" i="1"/>
  <c r="W128" i="1"/>
  <c r="U128" i="1"/>
  <c r="S128" i="1"/>
  <c r="Q128" i="1"/>
  <c r="O128" i="1"/>
  <c r="M128" i="1"/>
  <c r="K128" i="1"/>
  <c r="AN127" i="1"/>
  <c r="AM127" i="1"/>
  <c r="AL127" i="1"/>
  <c r="AI127" i="1"/>
  <c r="AH127" i="1"/>
  <c r="AG127" i="1"/>
  <c r="AF127" i="1"/>
  <c r="AE127" i="1"/>
  <c r="AC127" i="1"/>
  <c r="AA127" i="1"/>
  <c r="Y127" i="1"/>
  <c r="W127" i="1"/>
  <c r="U127" i="1"/>
  <c r="S127" i="1"/>
  <c r="Q127" i="1"/>
  <c r="O127" i="1"/>
  <c r="M127" i="1"/>
  <c r="K127" i="1"/>
  <c r="AN126" i="1"/>
  <c r="AM126" i="1"/>
  <c r="AL126" i="1"/>
  <c r="AI126" i="1"/>
  <c r="AH126" i="1"/>
  <c r="AG126" i="1"/>
  <c r="AF126" i="1"/>
  <c r="AE126" i="1"/>
  <c r="AC126" i="1"/>
  <c r="AA126" i="1"/>
  <c r="Y126" i="1"/>
  <c r="W126" i="1"/>
  <c r="U126" i="1"/>
  <c r="S126" i="1"/>
  <c r="Q126" i="1"/>
  <c r="O126" i="1"/>
  <c r="M126" i="1"/>
  <c r="K126" i="1"/>
  <c r="AN125" i="1"/>
  <c r="AM125" i="1"/>
  <c r="AL125" i="1"/>
  <c r="AI125" i="1"/>
  <c r="AH125" i="1"/>
  <c r="AG125" i="1"/>
  <c r="AF125" i="1"/>
  <c r="AE125" i="1"/>
  <c r="AC125" i="1"/>
  <c r="AA125" i="1"/>
  <c r="Y125" i="1"/>
  <c r="W125" i="1"/>
  <c r="U125" i="1"/>
  <c r="S125" i="1"/>
  <c r="Q125" i="1"/>
  <c r="O125" i="1"/>
  <c r="M125" i="1"/>
  <c r="K125" i="1"/>
  <c r="AN124" i="1"/>
  <c r="AM124" i="1"/>
  <c r="AL124" i="1"/>
  <c r="AI124" i="1"/>
  <c r="AH124" i="1"/>
  <c r="AG124" i="1"/>
  <c r="AF124" i="1"/>
  <c r="AE124" i="1"/>
  <c r="AC124" i="1"/>
  <c r="AA124" i="1"/>
  <c r="Y124" i="1"/>
  <c r="W124" i="1"/>
  <c r="U124" i="1"/>
  <c r="S124" i="1"/>
  <c r="Q124" i="1"/>
  <c r="O124" i="1"/>
  <c r="M124" i="1"/>
  <c r="K124" i="1"/>
  <c r="AN123" i="1"/>
  <c r="AM123" i="1"/>
  <c r="AL123" i="1"/>
  <c r="AI123" i="1"/>
  <c r="AH123" i="1"/>
  <c r="AG123" i="1"/>
  <c r="AF123" i="1"/>
  <c r="AE123" i="1"/>
  <c r="AC123" i="1"/>
  <c r="AA123" i="1"/>
  <c r="Y123" i="1"/>
  <c r="W123" i="1"/>
  <c r="U123" i="1"/>
  <c r="S123" i="1"/>
  <c r="Q123" i="1"/>
  <c r="O123" i="1"/>
  <c r="M123" i="1"/>
  <c r="K123" i="1"/>
  <c r="AN122" i="1"/>
  <c r="AM122" i="1"/>
  <c r="AL122" i="1"/>
  <c r="AI122" i="1"/>
  <c r="AH122" i="1"/>
  <c r="AG122" i="1"/>
  <c r="AF122" i="1"/>
  <c r="AE122" i="1"/>
  <c r="AC122" i="1"/>
  <c r="AA122" i="1"/>
  <c r="Y122" i="1"/>
  <c r="W122" i="1"/>
  <c r="U122" i="1"/>
  <c r="S122" i="1"/>
  <c r="Q122" i="1"/>
  <c r="O122" i="1"/>
  <c r="M122" i="1"/>
  <c r="K122" i="1"/>
  <c r="AN121" i="1"/>
  <c r="AM121" i="1"/>
  <c r="AL121" i="1"/>
  <c r="AI121" i="1"/>
  <c r="AH121" i="1"/>
  <c r="AG121" i="1"/>
  <c r="AF121" i="1"/>
  <c r="AE121" i="1"/>
  <c r="AC121" i="1"/>
  <c r="AA121" i="1"/>
  <c r="Y121" i="1"/>
  <c r="W121" i="1"/>
  <c r="U121" i="1"/>
  <c r="S121" i="1"/>
  <c r="Q121" i="1"/>
  <c r="O121" i="1"/>
  <c r="M121" i="1"/>
  <c r="K121" i="1"/>
  <c r="AN120" i="1"/>
  <c r="AM120" i="1"/>
  <c r="AL120" i="1"/>
  <c r="AI120" i="1"/>
  <c r="AH120" i="1"/>
  <c r="AG120" i="1"/>
  <c r="AF120" i="1"/>
  <c r="AE120" i="1"/>
  <c r="AC120" i="1"/>
  <c r="AA120" i="1"/>
  <c r="Y120" i="1"/>
  <c r="W120" i="1"/>
  <c r="U120" i="1"/>
  <c r="S120" i="1"/>
  <c r="Q120" i="1"/>
  <c r="O120" i="1"/>
  <c r="M120" i="1"/>
  <c r="K120" i="1"/>
  <c r="AN119" i="1"/>
  <c r="AM119" i="1"/>
  <c r="AL119" i="1"/>
  <c r="AI119" i="1"/>
  <c r="AH119" i="1"/>
  <c r="AG119" i="1"/>
  <c r="AF119" i="1"/>
  <c r="AE119" i="1"/>
  <c r="AC119" i="1"/>
  <c r="AA119" i="1"/>
  <c r="Y119" i="1"/>
  <c r="W119" i="1"/>
  <c r="U119" i="1"/>
  <c r="S119" i="1"/>
  <c r="Q119" i="1"/>
  <c r="O119" i="1"/>
  <c r="M119" i="1"/>
  <c r="K119" i="1"/>
  <c r="AN118" i="1"/>
  <c r="AM118" i="1"/>
  <c r="AL118" i="1"/>
  <c r="AI118" i="1"/>
  <c r="AH118" i="1"/>
  <c r="AG118" i="1"/>
  <c r="AF118" i="1"/>
  <c r="AE118" i="1"/>
  <c r="AC118" i="1"/>
  <c r="AA118" i="1"/>
  <c r="Y118" i="1"/>
  <c r="W118" i="1"/>
  <c r="U118" i="1"/>
  <c r="S118" i="1"/>
  <c r="Q118" i="1"/>
  <c r="O118" i="1"/>
  <c r="M118" i="1"/>
  <c r="K118" i="1"/>
  <c r="AN117" i="1"/>
  <c r="AM117" i="1"/>
  <c r="AL117" i="1"/>
  <c r="AI117" i="1"/>
  <c r="AH117" i="1"/>
  <c r="AG117" i="1"/>
  <c r="AF117" i="1"/>
  <c r="AE117" i="1"/>
  <c r="AC117" i="1"/>
  <c r="AA117" i="1"/>
  <c r="Y117" i="1"/>
  <c r="W117" i="1"/>
  <c r="U117" i="1"/>
  <c r="S117" i="1"/>
  <c r="Q117" i="1"/>
  <c r="O117" i="1"/>
  <c r="M117" i="1"/>
  <c r="K117" i="1"/>
  <c r="AN116" i="1"/>
  <c r="AM116" i="1"/>
  <c r="AL116" i="1"/>
  <c r="AI116" i="1"/>
  <c r="AH116" i="1"/>
  <c r="AG116" i="1"/>
  <c r="AF116" i="1"/>
  <c r="AE116" i="1"/>
  <c r="AC116" i="1"/>
  <c r="AA116" i="1"/>
  <c r="Y116" i="1"/>
  <c r="W116" i="1"/>
  <c r="U116" i="1"/>
  <c r="S116" i="1"/>
  <c r="Q116" i="1"/>
  <c r="O116" i="1"/>
  <c r="M116" i="1"/>
  <c r="K116" i="1"/>
  <c r="AN115" i="1"/>
  <c r="AM115" i="1"/>
  <c r="AL115" i="1"/>
  <c r="AI115" i="1"/>
  <c r="AH115" i="1"/>
  <c r="AG115" i="1"/>
  <c r="AF115" i="1"/>
  <c r="AE115" i="1"/>
  <c r="AC115" i="1"/>
  <c r="AA115" i="1"/>
  <c r="Y115" i="1"/>
  <c r="W115" i="1"/>
  <c r="U115" i="1"/>
  <c r="S115" i="1"/>
  <c r="Q115" i="1"/>
  <c r="O115" i="1"/>
  <c r="M115" i="1"/>
  <c r="K115" i="1"/>
  <c r="AN114" i="1"/>
  <c r="AM114" i="1"/>
  <c r="AL114" i="1"/>
  <c r="AI114" i="1"/>
  <c r="AH114" i="1"/>
  <c r="AG114" i="1"/>
  <c r="AF114" i="1"/>
  <c r="AE114" i="1"/>
  <c r="AC114" i="1"/>
  <c r="AA114" i="1"/>
  <c r="Y114" i="1"/>
  <c r="W114" i="1"/>
  <c r="U114" i="1"/>
  <c r="S114" i="1"/>
  <c r="Q114" i="1"/>
  <c r="O114" i="1"/>
  <c r="M114" i="1"/>
  <c r="K114" i="1"/>
  <c r="AN113" i="1"/>
  <c r="AM113" i="1"/>
  <c r="AL113" i="1"/>
  <c r="AI113" i="1"/>
  <c r="AH113" i="1"/>
  <c r="AG113" i="1"/>
  <c r="AF113" i="1"/>
  <c r="AE113" i="1"/>
  <c r="AC113" i="1"/>
  <c r="AA113" i="1"/>
  <c r="Y113" i="1"/>
  <c r="W113" i="1"/>
  <c r="U113" i="1"/>
  <c r="S113" i="1"/>
  <c r="Q113" i="1"/>
  <c r="O113" i="1"/>
  <c r="M113" i="1"/>
  <c r="K113" i="1"/>
  <c r="AN112" i="1"/>
  <c r="AM112" i="1"/>
  <c r="AL112" i="1"/>
  <c r="AI112" i="1"/>
  <c r="AH112" i="1"/>
  <c r="AG112" i="1"/>
  <c r="AF112" i="1"/>
  <c r="AE112" i="1"/>
  <c r="AC112" i="1"/>
  <c r="AA112" i="1"/>
  <c r="Y112" i="1"/>
  <c r="W112" i="1"/>
  <c r="U112" i="1"/>
  <c r="S112" i="1"/>
  <c r="Q112" i="1"/>
  <c r="O112" i="1"/>
  <c r="M112" i="1"/>
  <c r="K112" i="1"/>
  <c r="AN111" i="1"/>
  <c r="AM111" i="1"/>
  <c r="AL111" i="1"/>
  <c r="AI111" i="1"/>
  <c r="AH111" i="1"/>
  <c r="AG111" i="1"/>
  <c r="AF111" i="1"/>
  <c r="AE111" i="1"/>
  <c r="AC111" i="1"/>
  <c r="AA111" i="1"/>
  <c r="Y111" i="1"/>
  <c r="W111" i="1"/>
  <c r="U111" i="1"/>
  <c r="S111" i="1"/>
  <c r="Q111" i="1"/>
  <c r="O111" i="1"/>
  <c r="M111" i="1"/>
  <c r="K111" i="1"/>
  <c r="AN110" i="1"/>
  <c r="AM110" i="1"/>
  <c r="AL110" i="1"/>
  <c r="AI110" i="1"/>
  <c r="AH110" i="1"/>
  <c r="AG110" i="1"/>
  <c r="AF110" i="1"/>
  <c r="AE110" i="1"/>
  <c r="AC110" i="1"/>
  <c r="AA110" i="1"/>
  <c r="Y110" i="1"/>
  <c r="W110" i="1"/>
  <c r="U110" i="1"/>
  <c r="S110" i="1"/>
  <c r="Q110" i="1"/>
  <c r="O110" i="1"/>
  <c r="M110" i="1"/>
  <c r="K110" i="1"/>
  <c r="AN109" i="1"/>
  <c r="AM109" i="1"/>
  <c r="AL109" i="1"/>
  <c r="AI109" i="1"/>
  <c r="AH109" i="1"/>
  <c r="AG109" i="1"/>
  <c r="AF109" i="1"/>
  <c r="AE109" i="1"/>
  <c r="AC109" i="1"/>
  <c r="AA109" i="1"/>
  <c r="Y109" i="1"/>
  <c r="W109" i="1"/>
  <c r="U109" i="1"/>
  <c r="S109" i="1"/>
  <c r="Q109" i="1"/>
  <c r="O109" i="1"/>
  <c r="M109" i="1"/>
  <c r="K109" i="1"/>
  <c r="AN108" i="1"/>
  <c r="AM108" i="1"/>
  <c r="AL108" i="1"/>
  <c r="AI108" i="1"/>
  <c r="AH108" i="1"/>
  <c r="AG108" i="1"/>
  <c r="AF108" i="1"/>
  <c r="AE108" i="1"/>
  <c r="AC108" i="1"/>
  <c r="AA108" i="1"/>
  <c r="Y108" i="1"/>
  <c r="W108" i="1"/>
  <c r="U108" i="1"/>
  <c r="S108" i="1"/>
  <c r="Q108" i="1"/>
  <c r="O108" i="1"/>
  <c r="M108" i="1"/>
  <c r="K108" i="1"/>
  <c r="AN107" i="1"/>
  <c r="AM107" i="1"/>
  <c r="AL107" i="1"/>
  <c r="AI107" i="1"/>
  <c r="AH107" i="1"/>
  <c r="AG107" i="1"/>
  <c r="AF107" i="1"/>
  <c r="AE107" i="1"/>
  <c r="AC107" i="1"/>
  <c r="AA107" i="1"/>
  <c r="Y107" i="1"/>
  <c r="W107" i="1"/>
  <c r="U107" i="1"/>
  <c r="S107" i="1"/>
  <c r="Q107" i="1"/>
  <c r="O107" i="1"/>
  <c r="M107" i="1"/>
  <c r="K107" i="1"/>
  <c r="AN106" i="1"/>
  <c r="AM106" i="1"/>
  <c r="AL106" i="1"/>
  <c r="AI106" i="1"/>
  <c r="AH106" i="1"/>
  <c r="AG106" i="1"/>
  <c r="AF106" i="1"/>
  <c r="AE106" i="1"/>
  <c r="AC106" i="1"/>
  <c r="AA106" i="1"/>
  <c r="Y106" i="1"/>
  <c r="W106" i="1"/>
  <c r="U106" i="1"/>
  <c r="S106" i="1"/>
  <c r="Q106" i="1"/>
  <c r="O106" i="1"/>
  <c r="M106" i="1"/>
  <c r="K106" i="1"/>
  <c r="AN105" i="1"/>
  <c r="AM105" i="1"/>
  <c r="AL105" i="1"/>
  <c r="AI105" i="1"/>
  <c r="AH105" i="1"/>
  <c r="AG105" i="1"/>
  <c r="AF105" i="1"/>
  <c r="AE105" i="1"/>
  <c r="AC105" i="1"/>
  <c r="AA105" i="1"/>
  <c r="Y105" i="1"/>
  <c r="W105" i="1"/>
  <c r="U105" i="1"/>
  <c r="S105" i="1"/>
  <c r="Q105" i="1"/>
  <c r="O105" i="1"/>
  <c r="M105" i="1"/>
  <c r="K105" i="1"/>
  <c r="AN104" i="1"/>
  <c r="AM104" i="1"/>
  <c r="AL104" i="1"/>
  <c r="AI104" i="1"/>
  <c r="AH104" i="1"/>
  <c r="AG104" i="1"/>
  <c r="AF104" i="1"/>
  <c r="AE104" i="1"/>
  <c r="AC104" i="1"/>
  <c r="AA104" i="1"/>
  <c r="Y104" i="1"/>
  <c r="W104" i="1"/>
  <c r="U104" i="1"/>
  <c r="S104" i="1"/>
  <c r="Q104" i="1"/>
  <c r="O104" i="1"/>
  <c r="M104" i="1"/>
  <c r="K104" i="1"/>
  <c r="AN103" i="1"/>
  <c r="AM103" i="1"/>
  <c r="AL103" i="1"/>
  <c r="AI103" i="1"/>
  <c r="AH103" i="1"/>
  <c r="AG103" i="1"/>
  <c r="AF103" i="1"/>
  <c r="AE103" i="1"/>
  <c r="AC103" i="1"/>
  <c r="AA103" i="1"/>
  <c r="Y103" i="1"/>
  <c r="W103" i="1"/>
  <c r="U103" i="1"/>
  <c r="S103" i="1"/>
  <c r="Q103" i="1"/>
  <c r="O103" i="1"/>
  <c r="M103" i="1"/>
  <c r="K103" i="1"/>
  <c r="AN102" i="1"/>
  <c r="AM102" i="1"/>
  <c r="AL102" i="1"/>
  <c r="AI102" i="1"/>
  <c r="AH102" i="1"/>
  <c r="AG102" i="1"/>
  <c r="AF102" i="1"/>
  <c r="AE102" i="1"/>
  <c r="AC102" i="1"/>
  <c r="AA102" i="1"/>
  <c r="Y102" i="1"/>
  <c r="W102" i="1"/>
  <c r="U102" i="1"/>
  <c r="S102" i="1"/>
  <c r="Q102" i="1"/>
  <c r="O102" i="1"/>
  <c r="M102" i="1"/>
  <c r="K102" i="1"/>
  <c r="AN101" i="1"/>
  <c r="AM101" i="1"/>
  <c r="AL101" i="1"/>
  <c r="AI101" i="1"/>
  <c r="AH101" i="1"/>
  <c r="AG101" i="1"/>
  <c r="AF101" i="1"/>
  <c r="AE101" i="1"/>
  <c r="AC101" i="1"/>
  <c r="AA101" i="1"/>
  <c r="Y101" i="1"/>
  <c r="W101" i="1"/>
  <c r="U101" i="1"/>
  <c r="S101" i="1"/>
  <c r="Q101" i="1"/>
  <c r="O101" i="1"/>
  <c r="M101" i="1"/>
  <c r="K101" i="1"/>
  <c r="AN100" i="1"/>
  <c r="AM100" i="1"/>
  <c r="AL100" i="1"/>
  <c r="AI100" i="1"/>
  <c r="AH100" i="1"/>
  <c r="AG100" i="1"/>
  <c r="AF100" i="1"/>
  <c r="AE100" i="1"/>
  <c r="AC100" i="1"/>
  <c r="AA100" i="1"/>
  <c r="Y100" i="1"/>
  <c r="W100" i="1"/>
  <c r="U100" i="1"/>
  <c r="S100" i="1"/>
  <c r="Q100" i="1"/>
  <c r="O100" i="1"/>
  <c r="M100" i="1"/>
  <c r="K100" i="1"/>
  <c r="AN99" i="1"/>
  <c r="AM99" i="1"/>
  <c r="AL99" i="1"/>
  <c r="AI99" i="1"/>
  <c r="AH99" i="1"/>
  <c r="AG99" i="1"/>
  <c r="AF99" i="1"/>
  <c r="AE99" i="1"/>
  <c r="AC99" i="1"/>
  <c r="AA99" i="1"/>
  <c r="Y99" i="1"/>
  <c r="W99" i="1"/>
  <c r="U99" i="1"/>
  <c r="S99" i="1"/>
  <c r="Q99" i="1"/>
  <c r="O99" i="1"/>
  <c r="M99" i="1"/>
  <c r="K99" i="1"/>
  <c r="AN98" i="1"/>
  <c r="AM98" i="1"/>
  <c r="AL98" i="1"/>
  <c r="AI98" i="1"/>
  <c r="AH98" i="1"/>
  <c r="AG98" i="1"/>
  <c r="AF98" i="1"/>
  <c r="AE98" i="1"/>
  <c r="AC98" i="1"/>
  <c r="AA98" i="1"/>
  <c r="Y98" i="1"/>
  <c r="W98" i="1"/>
  <c r="U98" i="1"/>
  <c r="S98" i="1"/>
  <c r="Q98" i="1"/>
  <c r="O98" i="1"/>
  <c r="M98" i="1"/>
  <c r="K98" i="1"/>
  <c r="AN97" i="1"/>
  <c r="AM97" i="1"/>
  <c r="AL97" i="1"/>
  <c r="AI97" i="1"/>
  <c r="AH97" i="1"/>
  <c r="AG97" i="1"/>
  <c r="AF97" i="1"/>
  <c r="AE97" i="1"/>
  <c r="AC97" i="1"/>
  <c r="AA97" i="1"/>
  <c r="Y97" i="1"/>
  <c r="W97" i="1"/>
  <c r="U97" i="1"/>
  <c r="S97" i="1"/>
  <c r="Q97" i="1"/>
  <c r="O97" i="1"/>
  <c r="M97" i="1"/>
  <c r="K97" i="1"/>
  <c r="AN96" i="1"/>
  <c r="AM96" i="1"/>
  <c r="AL96" i="1"/>
  <c r="AI96" i="1"/>
  <c r="AH96" i="1"/>
  <c r="AG96" i="1"/>
  <c r="AF96" i="1"/>
  <c r="AE96" i="1"/>
  <c r="AC96" i="1"/>
  <c r="AA96" i="1"/>
  <c r="Y96" i="1"/>
  <c r="W96" i="1"/>
  <c r="U96" i="1"/>
  <c r="S96" i="1"/>
  <c r="Q96" i="1"/>
  <c r="O96" i="1"/>
  <c r="M96" i="1"/>
  <c r="K96" i="1"/>
  <c r="AN95" i="1"/>
  <c r="AM95" i="1"/>
  <c r="AL95" i="1"/>
  <c r="AI95" i="1"/>
  <c r="AH95" i="1"/>
  <c r="AG95" i="1"/>
  <c r="AF95" i="1"/>
  <c r="AE95" i="1"/>
  <c r="AC95" i="1"/>
  <c r="AA95" i="1"/>
  <c r="Y95" i="1"/>
  <c r="W95" i="1"/>
  <c r="U95" i="1"/>
  <c r="S95" i="1"/>
  <c r="Q95" i="1"/>
  <c r="O95" i="1"/>
  <c r="M95" i="1"/>
  <c r="K95" i="1"/>
  <c r="AN94" i="1"/>
  <c r="AM94" i="1"/>
  <c r="AL94" i="1"/>
  <c r="AI94" i="1"/>
  <c r="AH94" i="1"/>
  <c r="AG94" i="1"/>
  <c r="AF94" i="1"/>
  <c r="AE94" i="1"/>
  <c r="AC94" i="1"/>
  <c r="AA94" i="1"/>
  <c r="Y94" i="1"/>
  <c r="W94" i="1"/>
  <c r="U94" i="1"/>
  <c r="S94" i="1"/>
  <c r="Q94" i="1"/>
  <c r="O94" i="1"/>
  <c r="M94" i="1"/>
  <c r="K94" i="1"/>
  <c r="AN93" i="1"/>
  <c r="AM93" i="1"/>
  <c r="AL93" i="1"/>
  <c r="AI93" i="1"/>
  <c r="AH93" i="1"/>
  <c r="AG93" i="1"/>
  <c r="AF93" i="1"/>
  <c r="AE93" i="1"/>
  <c r="AC93" i="1"/>
  <c r="AA93" i="1"/>
  <c r="Y93" i="1"/>
  <c r="W93" i="1"/>
  <c r="U93" i="1"/>
  <c r="S93" i="1"/>
  <c r="Q93" i="1"/>
  <c r="O93" i="1"/>
  <c r="M93" i="1"/>
  <c r="K93" i="1"/>
  <c r="AN92" i="1"/>
  <c r="AM92" i="1"/>
  <c r="AL92" i="1"/>
  <c r="AI92" i="1"/>
  <c r="AH92" i="1"/>
  <c r="AG92" i="1"/>
  <c r="AF92" i="1"/>
  <c r="AE92" i="1"/>
  <c r="AC92" i="1"/>
  <c r="AA92" i="1"/>
  <c r="Y92" i="1"/>
  <c r="W92" i="1"/>
  <c r="U92" i="1"/>
  <c r="S92" i="1"/>
  <c r="Q92" i="1"/>
  <c r="O92" i="1"/>
  <c r="M92" i="1"/>
  <c r="K92" i="1"/>
  <c r="AN91" i="1"/>
  <c r="AM91" i="1"/>
  <c r="AL91" i="1"/>
  <c r="AI91" i="1"/>
  <c r="AH91" i="1"/>
  <c r="AG91" i="1"/>
  <c r="AF91" i="1"/>
  <c r="AE91" i="1"/>
  <c r="AC91" i="1"/>
  <c r="AA91" i="1"/>
  <c r="Y91" i="1"/>
  <c r="W91" i="1"/>
  <c r="U91" i="1"/>
  <c r="S91" i="1"/>
  <c r="Q91" i="1"/>
  <c r="O91" i="1"/>
  <c r="M91" i="1"/>
  <c r="K91" i="1"/>
  <c r="AN90" i="1"/>
  <c r="AM90" i="1"/>
  <c r="AL90" i="1"/>
  <c r="AI90" i="1"/>
  <c r="AH90" i="1"/>
  <c r="AG90" i="1"/>
  <c r="AF90" i="1"/>
  <c r="AE90" i="1"/>
  <c r="AC90" i="1"/>
  <c r="AA90" i="1"/>
  <c r="Y90" i="1"/>
  <c r="W90" i="1"/>
  <c r="U90" i="1"/>
  <c r="S90" i="1"/>
  <c r="Q90" i="1"/>
  <c r="O90" i="1"/>
  <c r="M90" i="1"/>
  <c r="K90" i="1"/>
  <c r="AN89" i="1"/>
  <c r="AM89" i="1"/>
  <c r="AL89" i="1"/>
  <c r="AI89" i="1"/>
  <c r="AH89" i="1"/>
  <c r="AG89" i="1"/>
  <c r="AF89" i="1"/>
  <c r="AE89" i="1"/>
  <c r="AC89" i="1"/>
  <c r="AA89" i="1"/>
  <c r="Y89" i="1"/>
  <c r="W89" i="1"/>
  <c r="U89" i="1"/>
  <c r="S89" i="1"/>
  <c r="Q89" i="1"/>
  <c r="O89" i="1"/>
  <c r="M89" i="1"/>
  <c r="K89" i="1"/>
  <c r="AN88" i="1"/>
  <c r="AM88" i="1"/>
  <c r="AL88" i="1"/>
  <c r="AI88" i="1"/>
  <c r="AH88" i="1"/>
  <c r="AG88" i="1"/>
  <c r="AF88" i="1"/>
  <c r="AE88" i="1"/>
  <c r="AC88" i="1"/>
  <c r="AA88" i="1"/>
  <c r="Y88" i="1"/>
  <c r="W88" i="1"/>
  <c r="U88" i="1"/>
  <c r="S88" i="1"/>
  <c r="Q88" i="1"/>
  <c r="O88" i="1"/>
  <c r="M88" i="1"/>
  <c r="K88" i="1"/>
  <c r="AN87" i="1"/>
  <c r="AM87" i="1"/>
  <c r="AL87" i="1"/>
  <c r="AI87" i="1"/>
  <c r="AH87" i="1"/>
  <c r="AG87" i="1"/>
  <c r="AF87" i="1"/>
  <c r="AE87" i="1"/>
  <c r="AC87" i="1"/>
  <c r="AA87" i="1"/>
  <c r="Y87" i="1"/>
  <c r="W87" i="1"/>
  <c r="U87" i="1"/>
  <c r="S87" i="1"/>
  <c r="Q87" i="1"/>
  <c r="O87" i="1"/>
  <c r="M87" i="1"/>
  <c r="K87" i="1"/>
  <c r="AN86" i="1"/>
  <c r="AM86" i="1"/>
  <c r="AL86" i="1"/>
  <c r="AI86" i="1"/>
  <c r="AH86" i="1"/>
  <c r="AG86" i="1"/>
  <c r="AF86" i="1"/>
  <c r="AE86" i="1"/>
  <c r="AC86" i="1"/>
  <c r="AA86" i="1"/>
  <c r="Y86" i="1"/>
  <c r="W86" i="1"/>
  <c r="U86" i="1"/>
  <c r="S86" i="1"/>
  <c r="Q86" i="1"/>
  <c r="O86" i="1"/>
  <c r="M86" i="1"/>
  <c r="K86" i="1"/>
  <c r="AN85" i="1"/>
  <c r="AM85" i="1"/>
  <c r="AL85" i="1"/>
  <c r="AI85" i="1"/>
  <c r="AH85" i="1"/>
  <c r="AG85" i="1"/>
  <c r="AF85" i="1"/>
  <c r="AE85" i="1"/>
  <c r="AC85" i="1"/>
  <c r="AA85" i="1"/>
  <c r="Y85" i="1"/>
  <c r="W85" i="1"/>
  <c r="U85" i="1"/>
  <c r="S85" i="1"/>
  <c r="Q85" i="1"/>
  <c r="O85" i="1"/>
  <c r="M85" i="1"/>
  <c r="K85" i="1"/>
  <c r="AN84" i="1"/>
  <c r="AM84" i="1"/>
  <c r="AL84" i="1"/>
  <c r="AI84" i="1"/>
  <c r="AH84" i="1"/>
  <c r="AG84" i="1"/>
  <c r="AF84" i="1"/>
  <c r="AE84" i="1"/>
  <c r="AC84" i="1"/>
  <c r="AA84" i="1"/>
  <c r="Y84" i="1"/>
  <c r="U84" i="1"/>
  <c r="S84" i="1"/>
  <c r="Q84" i="1"/>
  <c r="O84" i="1"/>
  <c r="M84" i="1"/>
  <c r="K84" i="1"/>
  <c r="AN83" i="1"/>
  <c r="AM83" i="1"/>
  <c r="AL83" i="1"/>
  <c r="AI83" i="1"/>
  <c r="AH83" i="1"/>
  <c r="AG83" i="1"/>
  <c r="AF83" i="1"/>
  <c r="AE83" i="1"/>
  <c r="AC83" i="1"/>
  <c r="AA83" i="1"/>
  <c r="Y83" i="1"/>
  <c r="W83" i="1"/>
  <c r="U83" i="1"/>
  <c r="S83" i="1"/>
  <c r="Q83" i="1"/>
  <c r="O83" i="1"/>
  <c r="M83" i="1"/>
  <c r="K83" i="1"/>
  <c r="AN82" i="1"/>
  <c r="AM82" i="1"/>
  <c r="AL82" i="1"/>
  <c r="AI82" i="1"/>
  <c r="AH82" i="1"/>
  <c r="AG82" i="1"/>
  <c r="AF82" i="1"/>
  <c r="AE82" i="1"/>
  <c r="AC82" i="1"/>
  <c r="AA82" i="1"/>
  <c r="Y82" i="1"/>
  <c r="W82" i="1"/>
  <c r="U82" i="1"/>
  <c r="S82" i="1"/>
  <c r="Q82" i="1"/>
  <c r="O82" i="1"/>
  <c r="M82" i="1"/>
  <c r="K82" i="1"/>
  <c r="AN81" i="1"/>
  <c r="AM81" i="1"/>
  <c r="AL81" i="1"/>
  <c r="AI81" i="1"/>
  <c r="AH81" i="1"/>
  <c r="AG81" i="1"/>
  <c r="AF81" i="1"/>
  <c r="AE81" i="1"/>
  <c r="AC81" i="1"/>
  <c r="AA81" i="1"/>
  <c r="Y81" i="1"/>
  <c r="W81" i="1"/>
  <c r="U81" i="1"/>
  <c r="S81" i="1"/>
  <c r="Q81" i="1"/>
  <c r="O81" i="1"/>
  <c r="M81" i="1"/>
  <c r="K81" i="1"/>
  <c r="AN80" i="1"/>
  <c r="AM80" i="1"/>
  <c r="AL80" i="1"/>
  <c r="AI80" i="1"/>
  <c r="AH80" i="1"/>
  <c r="AG80" i="1"/>
  <c r="AF80" i="1"/>
  <c r="AE80" i="1"/>
  <c r="AC80" i="1"/>
  <c r="AA80" i="1"/>
  <c r="Y80" i="1"/>
  <c r="W80" i="1"/>
  <c r="U80" i="1"/>
  <c r="S80" i="1"/>
  <c r="Q80" i="1"/>
  <c r="O80" i="1"/>
  <c r="M80" i="1"/>
  <c r="K80" i="1"/>
  <c r="AN79" i="1"/>
  <c r="AM79" i="1"/>
  <c r="AL79" i="1"/>
  <c r="AI79" i="1"/>
  <c r="AH79" i="1"/>
  <c r="AG79" i="1"/>
  <c r="AF79" i="1"/>
  <c r="AE79" i="1"/>
  <c r="AC79" i="1"/>
  <c r="AA79" i="1"/>
  <c r="Y79" i="1"/>
  <c r="W79" i="1"/>
  <c r="U79" i="1"/>
  <c r="S79" i="1"/>
  <c r="Q79" i="1"/>
  <c r="O79" i="1"/>
  <c r="M79" i="1"/>
  <c r="K79" i="1"/>
  <c r="AN78" i="1"/>
  <c r="AM78" i="1"/>
  <c r="AL78" i="1"/>
  <c r="AI78" i="1"/>
  <c r="AH78" i="1"/>
  <c r="AG78" i="1"/>
  <c r="AF78" i="1"/>
  <c r="AE78" i="1"/>
  <c r="AC78" i="1"/>
  <c r="AA78" i="1"/>
  <c r="Y78" i="1"/>
  <c r="W78" i="1"/>
  <c r="U78" i="1"/>
  <c r="S78" i="1"/>
  <c r="Q78" i="1"/>
  <c r="O78" i="1"/>
  <c r="M78" i="1"/>
  <c r="K78" i="1"/>
  <c r="AN77" i="1"/>
  <c r="AM77" i="1"/>
  <c r="AL77" i="1"/>
  <c r="AI77" i="1"/>
  <c r="AH77" i="1"/>
  <c r="AG77" i="1"/>
  <c r="AF77" i="1"/>
  <c r="AE77" i="1"/>
  <c r="AC77" i="1"/>
  <c r="AA77" i="1"/>
  <c r="Y77" i="1"/>
  <c r="W77" i="1"/>
  <c r="U77" i="1"/>
  <c r="S77" i="1"/>
  <c r="Q77" i="1"/>
  <c r="O77" i="1"/>
  <c r="M77" i="1"/>
  <c r="K77" i="1"/>
  <c r="AN76" i="1"/>
  <c r="AM76" i="1"/>
  <c r="AL76" i="1"/>
  <c r="AI76" i="1"/>
  <c r="AH76" i="1"/>
  <c r="AG76" i="1"/>
  <c r="AF76" i="1"/>
  <c r="AE76" i="1"/>
  <c r="AC76" i="1"/>
  <c r="AA76" i="1"/>
  <c r="Y76" i="1"/>
  <c r="W76" i="1"/>
  <c r="U76" i="1"/>
  <c r="S76" i="1"/>
  <c r="Q76" i="1"/>
  <c r="O76" i="1"/>
  <c r="M76" i="1"/>
  <c r="K76" i="1"/>
  <c r="AN75" i="1"/>
  <c r="AM75" i="1"/>
  <c r="AL75" i="1"/>
  <c r="AI75" i="1"/>
  <c r="AH75" i="1"/>
  <c r="AG75" i="1"/>
  <c r="AF75" i="1"/>
  <c r="AE75" i="1"/>
  <c r="AC75" i="1"/>
  <c r="AA75" i="1"/>
  <c r="Y75" i="1"/>
  <c r="W75" i="1"/>
  <c r="U75" i="1"/>
  <c r="S75" i="1"/>
  <c r="Q75" i="1"/>
  <c r="O75" i="1"/>
  <c r="M75" i="1"/>
  <c r="K75" i="1"/>
  <c r="AN74" i="1"/>
  <c r="AM74" i="1"/>
  <c r="AL74" i="1"/>
  <c r="AI74" i="1"/>
  <c r="AH74" i="1"/>
  <c r="AG74" i="1"/>
  <c r="AF74" i="1"/>
  <c r="AE74" i="1"/>
  <c r="AC74" i="1"/>
  <c r="AA74" i="1"/>
  <c r="Y74" i="1"/>
  <c r="W74" i="1"/>
  <c r="U74" i="1"/>
  <c r="S74" i="1"/>
  <c r="Q74" i="1"/>
  <c r="O74" i="1"/>
  <c r="M74" i="1"/>
  <c r="K74" i="1"/>
  <c r="AN73" i="1"/>
  <c r="AM73" i="1"/>
  <c r="AL73" i="1"/>
  <c r="AI73" i="1"/>
  <c r="AH73" i="1"/>
  <c r="AG73" i="1"/>
  <c r="AF73" i="1"/>
  <c r="AE73" i="1"/>
  <c r="AC73" i="1"/>
  <c r="AA73" i="1"/>
  <c r="Y73" i="1"/>
  <c r="W73" i="1"/>
  <c r="U73" i="1"/>
  <c r="S73" i="1"/>
  <c r="Q73" i="1"/>
  <c r="O73" i="1"/>
  <c r="M73" i="1"/>
  <c r="K73" i="1"/>
  <c r="AN72" i="1"/>
  <c r="AM72" i="1"/>
  <c r="AL72" i="1"/>
  <c r="AI72" i="1"/>
  <c r="AH72" i="1"/>
  <c r="AG72" i="1"/>
  <c r="AF72" i="1"/>
  <c r="AE72" i="1"/>
  <c r="AC72" i="1"/>
  <c r="AA72" i="1"/>
  <c r="Y72" i="1"/>
  <c r="W72" i="1"/>
  <c r="U72" i="1"/>
  <c r="S72" i="1"/>
  <c r="Q72" i="1"/>
  <c r="O72" i="1"/>
  <c r="M72" i="1"/>
  <c r="K72" i="1"/>
  <c r="AN71" i="1"/>
  <c r="AM71" i="1"/>
  <c r="AL71" i="1"/>
  <c r="AI71" i="1"/>
  <c r="AH71" i="1"/>
  <c r="AG71" i="1"/>
  <c r="AF71" i="1"/>
  <c r="AE71" i="1"/>
  <c r="AC71" i="1"/>
  <c r="AA71" i="1"/>
  <c r="Y71" i="1"/>
  <c r="W71" i="1"/>
  <c r="U71" i="1"/>
  <c r="S71" i="1"/>
  <c r="Q71" i="1"/>
  <c r="O71" i="1"/>
  <c r="M71" i="1"/>
  <c r="K71" i="1"/>
  <c r="AN70" i="1"/>
  <c r="AM70" i="1"/>
  <c r="AL70" i="1"/>
  <c r="AI70" i="1"/>
  <c r="AH70" i="1"/>
  <c r="AG70" i="1"/>
  <c r="AF70" i="1"/>
  <c r="AE70" i="1"/>
  <c r="AC70" i="1"/>
  <c r="AA70" i="1"/>
  <c r="Y70" i="1"/>
  <c r="W70" i="1"/>
  <c r="U70" i="1"/>
  <c r="S70" i="1"/>
  <c r="Q70" i="1"/>
  <c r="O70" i="1"/>
  <c r="M70" i="1"/>
  <c r="K70" i="1"/>
  <c r="AN69" i="1"/>
  <c r="AM69" i="1"/>
  <c r="AL69" i="1"/>
  <c r="AI69" i="1"/>
  <c r="AH69" i="1"/>
  <c r="AG69" i="1"/>
  <c r="AF69" i="1"/>
  <c r="AE69" i="1"/>
  <c r="AC69" i="1"/>
  <c r="AA69" i="1"/>
  <c r="Y69" i="1"/>
  <c r="W69" i="1"/>
  <c r="U69" i="1"/>
  <c r="S69" i="1"/>
  <c r="Q69" i="1"/>
  <c r="O69" i="1"/>
  <c r="M69" i="1"/>
  <c r="K69" i="1"/>
  <c r="AN68" i="1"/>
  <c r="AM68" i="1"/>
  <c r="AL68" i="1"/>
  <c r="AI68" i="1"/>
  <c r="AH68" i="1"/>
  <c r="AG68" i="1"/>
  <c r="AF68" i="1"/>
  <c r="AE68" i="1"/>
  <c r="AC68" i="1"/>
  <c r="AA68" i="1"/>
  <c r="Y68" i="1"/>
  <c r="W68" i="1"/>
  <c r="U68" i="1"/>
  <c r="S68" i="1"/>
  <c r="Q68" i="1"/>
  <c r="O68" i="1"/>
  <c r="M68" i="1"/>
  <c r="K68" i="1"/>
  <c r="AN67" i="1"/>
  <c r="AM67" i="1"/>
  <c r="AL67" i="1"/>
  <c r="AI67" i="1"/>
  <c r="AH67" i="1"/>
  <c r="AG67" i="1"/>
  <c r="AF67" i="1"/>
  <c r="AE67" i="1"/>
  <c r="AC67" i="1"/>
  <c r="AA67" i="1"/>
  <c r="Y67" i="1"/>
  <c r="W67" i="1"/>
  <c r="U67" i="1"/>
  <c r="S67" i="1"/>
  <c r="Q67" i="1"/>
  <c r="O67" i="1"/>
  <c r="M67" i="1"/>
  <c r="K67" i="1"/>
  <c r="AN66" i="1"/>
  <c r="AM66" i="1"/>
  <c r="AL66" i="1"/>
  <c r="AI66" i="1"/>
  <c r="AH66" i="1"/>
  <c r="AG66" i="1"/>
  <c r="AF66" i="1"/>
  <c r="AE66" i="1"/>
  <c r="AC66" i="1"/>
  <c r="AA66" i="1"/>
  <c r="Y66" i="1"/>
  <c r="W66" i="1"/>
  <c r="U66" i="1"/>
  <c r="S66" i="1"/>
  <c r="Q66" i="1"/>
  <c r="O66" i="1"/>
  <c r="M66" i="1"/>
  <c r="K66" i="1"/>
  <c r="AN65" i="1"/>
  <c r="AM65" i="1"/>
  <c r="AL65" i="1"/>
  <c r="AI65" i="1"/>
  <c r="AH65" i="1"/>
  <c r="AG65" i="1"/>
  <c r="AF65" i="1"/>
  <c r="AE65" i="1"/>
  <c r="AC65" i="1"/>
  <c r="AA65" i="1"/>
  <c r="Y65" i="1"/>
  <c r="W65" i="1"/>
  <c r="U65" i="1"/>
  <c r="S65" i="1"/>
  <c r="Q65" i="1"/>
  <c r="O65" i="1"/>
  <c r="M65" i="1"/>
  <c r="K65" i="1"/>
  <c r="AN64" i="1"/>
  <c r="AM64" i="1"/>
  <c r="AL64" i="1"/>
  <c r="AI64" i="1"/>
  <c r="AH64" i="1"/>
  <c r="AG64" i="1"/>
  <c r="AF64" i="1"/>
  <c r="AE64" i="1"/>
  <c r="AC64" i="1"/>
  <c r="AA64" i="1"/>
  <c r="Y64" i="1"/>
  <c r="W64" i="1"/>
  <c r="U64" i="1"/>
  <c r="S64" i="1"/>
  <c r="Q64" i="1"/>
  <c r="O64" i="1"/>
  <c r="M64" i="1"/>
  <c r="K64" i="1"/>
  <c r="AN63" i="1"/>
  <c r="AM63" i="1"/>
  <c r="AL63" i="1"/>
  <c r="AI63" i="1"/>
  <c r="AH63" i="1"/>
  <c r="AG63" i="1"/>
  <c r="AF63" i="1"/>
  <c r="AE63" i="1"/>
  <c r="AC63" i="1"/>
  <c r="AA63" i="1"/>
  <c r="Y63" i="1"/>
  <c r="W63" i="1"/>
  <c r="U63" i="1"/>
  <c r="S63" i="1"/>
  <c r="Q63" i="1"/>
  <c r="O63" i="1"/>
  <c r="M63" i="1"/>
  <c r="K63" i="1"/>
  <c r="AN62" i="1"/>
  <c r="AM62" i="1"/>
  <c r="AL62" i="1"/>
  <c r="AI62" i="1"/>
  <c r="AH62" i="1"/>
  <c r="AG62" i="1"/>
  <c r="AF62" i="1"/>
  <c r="AE62" i="1"/>
  <c r="AC62" i="1"/>
  <c r="AA62" i="1"/>
  <c r="Y62" i="1"/>
  <c r="W62" i="1"/>
  <c r="U62" i="1"/>
  <c r="S62" i="1"/>
  <c r="Q62" i="1"/>
  <c r="O62" i="1"/>
  <c r="M62" i="1"/>
  <c r="K62" i="1"/>
  <c r="AN61" i="1"/>
  <c r="AM61" i="1"/>
  <c r="AL61" i="1"/>
  <c r="AI61" i="1"/>
  <c r="AH61" i="1"/>
  <c r="AG61" i="1"/>
  <c r="AF61" i="1"/>
  <c r="AE61" i="1"/>
  <c r="AC61" i="1"/>
  <c r="AA61" i="1"/>
  <c r="Y61" i="1"/>
  <c r="W61" i="1"/>
  <c r="U61" i="1"/>
  <c r="S61" i="1"/>
  <c r="Q61" i="1"/>
  <c r="O61" i="1"/>
  <c r="M61" i="1"/>
  <c r="K61" i="1"/>
  <c r="AN60" i="1"/>
  <c r="AM60" i="1"/>
  <c r="AL60" i="1"/>
  <c r="AI60" i="1"/>
  <c r="AH60" i="1"/>
  <c r="AG60" i="1"/>
  <c r="AF60" i="1"/>
  <c r="AE60" i="1"/>
  <c r="AC60" i="1"/>
  <c r="AA60" i="1"/>
  <c r="Y60" i="1"/>
  <c r="W60" i="1"/>
  <c r="U60" i="1"/>
  <c r="S60" i="1"/>
  <c r="Q60" i="1"/>
  <c r="O60" i="1"/>
  <c r="M60" i="1"/>
  <c r="K60" i="1"/>
  <c r="AN59" i="1"/>
  <c r="AM59" i="1"/>
  <c r="AL59" i="1"/>
  <c r="AI59" i="1"/>
  <c r="AH59" i="1"/>
  <c r="AG59" i="1"/>
  <c r="AF59" i="1"/>
  <c r="AE59" i="1"/>
  <c r="AC59" i="1"/>
  <c r="AA59" i="1"/>
  <c r="Y59" i="1"/>
  <c r="W59" i="1"/>
  <c r="U59" i="1"/>
  <c r="S59" i="1"/>
  <c r="Q59" i="1"/>
  <c r="O59" i="1"/>
  <c r="M59" i="1"/>
  <c r="K59" i="1"/>
  <c r="AN58" i="1"/>
  <c r="AM58" i="1"/>
  <c r="AL58" i="1"/>
  <c r="AI58" i="1"/>
  <c r="AH58" i="1"/>
  <c r="AG58" i="1"/>
  <c r="AF58" i="1"/>
  <c r="AE58" i="1"/>
  <c r="AC58" i="1"/>
  <c r="AA58" i="1"/>
  <c r="Y58" i="1"/>
  <c r="W58" i="1"/>
  <c r="U58" i="1"/>
  <c r="S58" i="1"/>
  <c r="Q58" i="1"/>
  <c r="O58" i="1"/>
  <c r="M58" i="1"/>
  <c r="K58" i="1"/>
  <c r="AN57" i="1"/>
  <c r="AM57" i="1"/>
  <c r="AL57" i="1"/>
  <c r="AI57" i="1"/>
  <c r="AH57" i="1"/>
  <c r="AG57" i="1"/>
  <c r="AF57" i="1"/>
  <c r="AE57" i="1"/>
  <c r="AC57" i="1"/>
  <c r="AA57" i="1"/>
  <c r="Y57" i="1"/>
  <c r="W57" i="1"/>
  <c r="U57" i="1"/>
  <c r="S57" i="1"/>
  <c r="Q57" i="1"/>
  <c r="O57" i="1"/>
  <c r="M57" i="1"/>
  <c r="K57" i="1"/>
  <c r="AN56" i="1"/>
  <c r="AM56" i="1"/>
  <c r="AL56" i="1"/>
  <c r="AI56" i="1"/>
  <c r="AH56" i="1"/>
  <c r="AG56" i="1"/>
  <c r="AF56" i="1"/>
  <c r="AE56" i="1"/>
  <c r="AC56" i="1"/>
  <c r="AA56" i="1"/>
  <c r="Y56" i="1"/>
  <c r="W56" i="1"/>
  <c r="U56" i="1"/>
  <c r="S56" i="1"/>
  <c r="Q56" i="1"/>
  <c r="O56" i="1"/>
  <c r="M56" i="1"/>
  <c r="K56" i="1"/>
  <c r="AN55" i="1"/>
  <c r="AM55" i="1"/>
  <c r="AL55" i="1"/>
  <c r="AI55" i="1"/>
  <c r="AH55" i="1"/>
  <c r="AG55" i="1"/>
  <c r="AF55" i="1"/>
  <c r="AE55" i="1"/>
  <c r="AC55" i="1"/>
  <c r="AA55" i="1"/>
  <c r="Y55" i="1"/>
  <c r="W55" i="1"/>
  <c r="U55" i="1"/>
  <c r="S55" i="1"/>
  <c r="Q55" i="1"/>
  <c r="O55" i="1"/>
  <c r="M55" i="1"/>
  <c r="K55" i="1"/>
  <c r="AN54" i="1"/>
  <c r="AM54" i="1"/>
  <c r="AL54" i="1"/>
  <c r="AI54" i="1"/>
  <c r="AH54" i="1"/>
  <c r="AG54" i="1"/>
  <c r="AF54" i="1"/>
  <c r="AE54" i="1"/>
  <c r="AC54" i="1"/>
  <c r="AA54" i="1"/>
  <c r="Y54" i="1"/>
  <c r="W54" i="1"/>
  <c r="U54" i="1"/>
  <c r="S54" i="1"/>
  <c r="Q54" i="1"/>
  <c r="O54" i="1"/>
  <c r="M54" i="1"/>
  <c r="K54" i="1"/>
  <c r="AN53" i="1"/>
  <c r="AM53" i="1"/>
  <c r="AL53" i="1"/>
  <c r="AI53" i="1"/>
  <c r="AH53" i="1"/>
  <c r="AG53" i="1"/>
  <c r="AF53" i="1"/>
  <c r="AE53" i="1"/>
  <c r="AC53" i="1"/>
  <c r="AA53" i="1"/>
  <c r="Y53" i="1"/>
  <c r="W53" i="1"/>
  <c r="U53" i="1"/>
  <c r="S53" i="1"/>
  <c r="Q53" i="1"/>
  <c r="O53" i="1"/>
  <c r="M53" i="1"/>
  <c r="K53" i="1"/>
  <c r="AN52" i="1"/>
  <c r="AM52" i="1"/>
  <c r="AL52" i="1"/>
  <c r="AI52" i="1"/>
  <c r="AH52" i="1"/>
  <c r="AG52" i="1"/>
  <c r="AF52" i="1"/>
  <c r="AE52" i="1"/>
  <c r="AC52" i="1"/>
  <c r="AA52" i="1"/>
  <c r="Y52" i="1"/>
  <c r="W52" i="1"/>
  <c r="U52" i="1"/>
  <c r="S52" i="1"/>
  <c r="Q52" i="1"/>
  <c r="O52" i="1"/>
  <c r="M52" i="1"/>
  <c r="K52" i="1"/>
  <c r="AN51" i="1"/>
  <c r="AM51" i="1"/>
  <c r="AL51" i="1"/>
  <c r="AI51" i="1"/>
  <c r="AH51" i="1"/>
  <c r="AG51" i="1"/>
  <c r="AF51" i="1"/>
  <c r="AE51" i="1"/>
  <c r="AC51" i="1"/>
  <c r="AA51" i="1"/>
  <c r="Y51" i="1"/>
  <c r="W51" i="1"/>
  <c r="U51" i="1"/>
  <c r="S51" i="1"/>
  <c r="Q51" i="1"/>
  <c r="O51" i="1"/>
  <c r="M51" i="1"/>
  <c r="K51" i="1"/>
  <c r="AN50" i="1"/>
  <c r="AM50" i="1"/>
  <c r="AL50" i="1"/>
  <c r="AI50" i="1"/>
  <c r="AH50" i="1"/>
  <c r="AG50" i="1"/>
  <c r="AF50" i="1"/>
  <c r="AE50" i="1"/>
  <c r="AC50" i="1"/>
  <c r="AA50" i="1"/>
  <c r="Y50" i="1"/>
  <c r="W50" i="1"/>
  <c r="U50" i="1"/>
  <c r="S50" i="1"/>
  <c r="Q50" i="1"/>
  <c r="O50" i="1"/>
  <c r="M50" i="1"/>
  <c r="K50" i="1"/>
  <c r="AN49" i="1"/>
  <c r="AM49" i="1"/>
  <c r="AL49" i="1"/>
  <c r="AI49" i="1"/>
  <c r="AH49" i="1"/>
  <c r="AG49" i="1"/>
  <c r="AF49" i="1"/>
  <c r="AE49" i="1"/>
  <c r="AC49" i="1"/>
  <c r="AA49" i="1"/>
  <c r="Y49" i="1"/>
  <c r="W49" i="1"/>
  <c r="U49" i="1"/>
  <c r="S49" i="1"/>
  <c r="Q49" i="1"/>
  <c r="O49" i="1"/>
  <c r="M49" i="1"/>
  <c r="K49" i="1"/>
  <c r="AN48" i="1"/>
  <c r="AM48" i="1"/>
  <c r="AL48" i="1"/>
  <c r="AI48" i="1"/>
  <c r="AH48" i="1"/>
  <c r="AG48" i="1"/>
  <c r="AF48" i="1"/>
  <c r="AE48" i="1"/>
  <c r="AC48" i="1"/>
  <c r="AA48" i="1"/>
  <c r="Y48" i="1"/>
  <c r="W48" i="1"/>
  <c r="U48" i="1"/>
  <c r="S48" i="1"/>
  <c r="Q48" i="1"/>
  <c r="O48" i="1"/>
  <c r="M48" i="1"/>
  <c r="K48" i="1"/>
  <c r="AN47" i="1"/>
  <c r="AM47" i="1"/>
  <c r="AL47" i="1"/>
  <c r="AI47" i="1"/>
  <c r="AH47" i="1"/>
  <c r="AG47" i="1"/>
  <c r="AF47" i="1"/>
  <c r="AE47" i="1"/>
  <c r="AC47" i="1"/>
  <c r="AA47" i="1"/>
  <c r="Y47" i="1"/>
  <c r="W47" i="1"/>
  <c r="U47" i="1"/>
  <c r="S47" i="1"/>
  <c r="Q47" i="1"/>
  <c r="O47" i="1"/>
  <c r="M47" i="1"/>
  <c r="K47" i="1"/>
  <c r="AN46" i="1"/>
  <c r="AM46" i="1"/>
  <c r="AL46" i="1"/>
  <c r="AI46" i="1"/>
  <c r="AH46" i="1"/>
  <c r="AG46" i="1"/>
  <c r="AF46" i="1"/>
  <c r="AE46" i="1"/>
  <c r="AC46" i="1"/>
  <c r="AA46" i="1"/>
  <c r="Y46" i="1"/>
  <c r="W46" i="1"/>
  <c r="U46" i="1"/>
  <c r="S46" i="1"/>
  <c r="Q46" i="1"/>
  <c r="O46" i="1"/>
  <c r="M46" i="1"/>
  <c r="K46" i="1"/>
  <c r="AN45" i="1"/>
  <c r="AM45" i="1"/>
  <c r="AL45" i="1"/>
  <c r="AI45" i="1"/>
  <c r="AH45" i="1"/>
  <c r="AG45" i="1"/>
  <c r="AF45" i="1"/>
  <c r="AE45" i="1"/>
  <c r="AC45" i="1"/>
  <c r="AA45" i="1"/>
  <c r="Y45" i="1"/>
  <c r="W45" i="1"/>
  <c r="U45" i="1"/>
  <c r="S45" i="1"/>
  <c r="Q45" i="1"/>
  <c r="O45" i="1"/>
  <c r="M45" i="1"/>
  <c r="K45" i="1"/>
  <c r="AN44" i="1"/>
  <c r="AM44" i="1"/>
  <c r="AL44" i="1"/>
  <c r="AI44" i="1"/>
  <c r="AH44" i="1"/>
  <c r="AG44" i="1"/>
  <c r="AF44" i="1"/>
  <c r="AE44" i="1"/>
  <c r="AC44" i="1"/>
  <c r="AA44" i="1"/>
  <c r="Y44" i="1"/>
  <c r="W44" i="1"/>
  <c r="U44" i="1"/>
  <c r="S44" i="1"/>
  <c r="Q44" i="1"/>
  <c r="O44" i="1"/>
  <c r="M44" i="1"/>
  <c r="K44" i="1"/>
  <c r="AN43" i="1"/>
  <c r="AM43" i="1"/>
  <c r="AL43" i="1"/>
  <c r="AI43" i="1"/>
  <c r="AH43" i="1"/>
  <c r="AG43" i="1"/>
  <c r="AF43" i="1"/>
  <c r="AE43" i="1"/>
  <c r="AC43" i="1"/>
  <c r="AA43" i="1"/>
  <c r="Y43" i="1"/>
  <c r="W43" i="1"/>
  <c r="U43" i="1"/>
  <c r="S43" i="1"/>
  <c r="Q43" i="1"/>
  <c r="O43" i="1"/>
  <c r="M43" i="1"/>
  <c r="K43" i="1"/>
  <c r="AN42" i="1"/>
  <c r="AM42" i="1"/>
  <c r="AL42" i="1"/>
  <c r="AI42" i="1"/>
  <c r="AH42" i="1"/>
  <c r="AG42" i="1"/>
  <c r="AF42" i="1"/>
  <c r="AE42" i="1"/>
  <c r="AC42" i="1"/>
  <c r="AA42" i="1"/>
  <c r="Y42" i="1"/>
  <c r="W42" i="1"/>
  <c r="U42" i="1"/>
  <c r="S42" i="1"/>
  <c r="Q42" i="1"/>
  <c r="O42" i="1"/>
  <c r="M42" i="1"/>
  <c r="K42" i="1"/>
  <c r="AN41" i="1"/>
  <c r="AM41" i="1"/>
  <c r="AL41" i="1"/>
  <c r="AI41" i="1"/>
  <c r="AH41" i="1"/>
  <c r="AG41" i="1"/>
  <c r="AF41" i="1"/>
  <c r="AE41" i="1"/>
  <c r="AC41" i="1"/>
  <c r="AA41" i="1"/>
  <c r="Y41" i="1"/>
  <c r="W41" i="1"/>
  <c r="U41" i="1"/>
  <c r="S41" i="1"/>
  <c r="Q41" i="1"/>
  <c r="O41" i="1"/>
  <c r="M41" i="1"/>
  <c r="K41" i="1"/>
  <c r="AN40" i="1"/>
  <c r="AM40" i="1"/>
  <c r="AL40" i="1"/>
  <c r="AI40" i="1"/>
  <c r="AH40" i="1"/>
  <c r="AG40" i="1"/>
  <c r="AF40" i="1"/>
  <c r="AE40" i="1"/>
  <c r="AC40" i="1"/>
  <c r="AA40" i="1"/>
  <c r="Y40" i="1"/>
  <c r="W40" i="1"/>
  <c r="U40" i="1"/>
  <c r="S40" i="1"/>
  <c r="Q40" i="1"/>
  <c r="O40" i="1"/>
  <c r="M40" i="1"/>
  <c r="K40" i="1"/>
  <c r="AN39" i="1"/>
  <c r="AM39" i="1"/>
  <c r="AL39" i="1"/>
  <c r="AI39" i="1"/>
  <c r="AH39" i="1"/>
  <c r="AG39" i="1"/>
  <c r="AF39" i="1"/>
  <c r="AE39" i="1"/>
  <c r="AC39" i="1"/>
  <c r="AA39" i="1"/>
  <c r="Y39" i="1"/>
  <c r="W39" i="1"/>
  <c r="U39" i="1"/>
  <c r="S39" i="1"/>
  <c r="Q39" i="1"/>
  <c r="O39" i="1"/>
  <c r="M39" i="1"/>
  <c r="K39" i="1"/>
  <c r="AN38" i="1"/>
  <c r="AM38" i="1"/>
  <c r="AL38" i="1"/>
  <c r="AI38" i="1"/>
  <c r="AH38" i="1"/>
  <c r="AG38" i="1"/>
  <c r="AF38" i="1"/>
  <c r="AE38" i="1"/>
  <c r="AC38" i="1"/>
  <c r="AA38" i="1"/>
  <c r="Y38" i="1"/>
  <c r="W38" i="1"/>
  <c r="U38" i="1"/>
  <c r="S38" i="1"/>
  <c r="Q38" i="1"/>
  <c r="O38" i="1"/>
  <c r="M38" i="1"/>
  <c r="K38" i="1"/>
  <c r="AN37" i="1"/>
  <c r="AM37" i="1"/>
  <c r="AL37" i="1"/>
  <c r="AI37" i="1"/>
  <c r="AH37" i="1"/>
  <c r="AG37" i="1"/>
  <c r="AF37" i="1"/>
  <c r="AE37" i="1"/>
  <c r="AC37" i="1"/>
  <c r="AA37" i="1"/>
  <c r="Y37" i="1"/>
  <c r="W37" i="1"/>
  <c r="U37" i="1"/>
  <c r="S37" i="1"/>
  <c r="Q37" i="1"/>
  <c r="O37" i="1"/>
  <c r="M37" i="1"/>
  <c r="K37" i="1"/>
  <c r="AN36" i="1"/>
  <c r="AM36" i="1"/>
  <c r="AL36" i="1"/>
  <c r="AI36" i="1"/>
  <c r="AH36" i="1"/>
  <c r="AG36" i="1"/>
  <c r="AF36" i="1"/>
  <c r="AE36" i="1"/>
  <c r="AC36" i="1"/>
  <c r="AA36" i="1"/>
  <c r="Y36" i="1"/>
  <c r="W36" i="1"/>
  <c r="U36" i="1"/>
  <c r="S36" i="1"/>
  <c r="Q36" i="1"/>
  <c r="O36" i="1"/>
  <c r="M36" i="1"/>
  <c r="K36" i="1"/>
  <c r="AN35" i="1"/>
  <c r="AM35" i="1"/>
  <c r="AL35" i="1"/>
  <c r="AI35" i="1"/>
  <c r="AH35" i="1"/>
  <c r="AG35" i="1"/>
  <c r="AF35" i="1"/>
  <c r="AE35" i="1"/>
  <c r="AC35" i="1"/>
  <c r="AA35" i="1"/>
  <c r="Y35" i="1"/>
  <c r="W35" i="1"/>
  <c r="U35" i="1"/>
  <c r="S35" i="1"/>
  <c r="Q35" i="1"/>
  <c r="O35" i="1"/>
  <c r="M35" i="1"/>
  <c r="K35" i="1"/>
  <c r="AN34" i="1"/>
  <c r="AM34" i="1"/>
  <c r="AL34" i="1"/>
  <c r="AI34" i="1"/>
  <c r="AH34" i="1"/>
  <c r="AG34" i="1"/>
  <c r="AF34" i="1"/>
  <c r="AE34" i="1"/>
  <c r="AC34" i="1"/>
  <c r="AA34" i="1"/>
  <c r="Y34" i="1"/>
  <c r="W34" i="1"/>
  <c r="U34" i="1"/>
  <c r="S34" i="1"/>
  <c r="Q34" i="1"/>
  <c r="O34" i="1"/>
  <c r="M34" i="1"/>
  <c r="K34" i="1"/>
  <c r="AN33" i="1"/>
  <c r="AM33" i="1"/>
  <c r="AL33" i="1"/>
  <c r="AI33" i="1"/>
  <c r="AH33" i="1"/>
  <c r="AG33" i="1"/>
  <c r="AF33" i="1"/>
  <c r="AE33" i="1"/>
  <c r="AC33" i="1"/>
  <c r="AA33" i="1"/>
  <c r="Y33" i="1"/>
  <c r="W33" i="1"/>
  <c r="U33" i="1"/>
  <c r="S33" i="1"/>
  <c r="Q33" i="1"/>
  <c r="O33" i="1"/>
  <c r="M33" i="1"/>
  <c r="K33" i="1"/>
  <c r="AN32" i="1"/>
  <c r="AM32" i="1"/>
  <c r="AL32" i="1"/>
  <c r="AI32" i="1"/>
  <c r="AH32" i="1"/>
  <c r="AG32" i="1"/>
  <c r="AF32" i="1"/>
  <c r="AE32" i="1"/>
  <c r="AC32" i="1"/>
  <c r="AA32" i="1"/>
  <c r="Y32" i="1"/>
  <c r="W32" i="1"/>
  <c r="U32" i="1"/>
  <c r="S32" i="1"/>
  <c r="Q32" i="1"/>
  <c r="O32" i="1"/>
  <c r="M32" i="1"/>
  <c r="K32" i="1"/>
  <c r="AN31" i="1"/>
  <c r="AM31" i="1"/>
  <c r="AL31" i="1"/>
  <c r="AI31" i="1"/>
  <c r="AH31" i="1"/>
  <c r="AG31" i="1"/>
  <c r="AF31" i="1"/>
  <c r="AE31" i="1"/>
  <c r="AC31" i="1"/>
  <c r="AA31" i="1"/>
  <c r="Y31" i="1"/>
  <c r="W31" i="1"/>
  <c r="U31" i="1"/>
  <c r="S31" i="1"/>
  <c r="Q31" i="1"/>
  <c r="O31" i="1"/>
  <c r="M31" i="1"/>
  <c r="K31" i="1"/>
  <c r="AN30" i="1"/>
  <c r="AM30" i="1"/>
  <c r="AL30" i="1"/>
  <c r="AI30" i="1"/>
  <c r="AH30" i="1"/>
  <c r="AG30" i="1"/>
  <c r="AF30" i="1"/>
  <c r="AE30" i="1"/>
  <c r="AC30" i="1"/>
  <c r="AA30" i="1"/>
  <c r="Y30" i="1"/>
  <c r="W30" i="1"/>
  <c r="U30" i="1"/>
  <c r="S30" i="1"/>
  <c r="Q30" i="1"/>
  <c r="O30" i="1"/>
  <c r="M30" i="1"/>
  <c r="K30" i="1"/>
  <c r="AN29" i="1"/>
  <c r="AM29" i="1"/>
  <c r="AL29" i="1"/>
  <c r="AI29" i="1"/>
  <c r="AH29" i="1"/>
  <c r="AG29" i="1"/>
  <c r="AF29" i="1"/>
  <c r="AE29" i="1"/>
  <c r="AC29" i="1"/>
  <c r="AA29" i="1"/>
  <c r="Y29" i="1"/>
  <c r="W29" i="1"/>
  <c r="U29" i="1"/>
  <c r="S29" i="1"/>
  <c r="Q29" i="1"/>
  <c r="O29" i="1"/>
  <c r="M29" i="1"/>
  <c r="K29" i="1"/>
  <c r="AN28" i="1"/>
  <c r="AM28" i="1"/>
  <c r="AL28" i="1"/>
  <c r="AI28" i="1"/>
  <c r="AH28" i="1"/>
  <c r="AG28" i="1"/>
  <c r="AF28" i="1"/>
  <c r="AE28" i="1"/>
  <c r="AC28" i="1"/>
  <c r="AA28" i="1"/>
  <c r="Y28" i="1"/>
  <c r="W28" i="1"/>
  <c r="U28" i="1"/>
  <c r="S28" i="1"/>
  <c r="Q28" i="1"/>
  <c r="O28" i="1"/>
  <c r="M28" i="1"/>
  <c r="K28" i="1"/>
  <c r="AN27" i="1"/>
  <c r="AM27" i="1"/>
  <c r="AL27" i="1"/>
  <c r="AI27" i="1"/>
  <c r="AH27" i="1"/>
  <c r="AG27" i="1"/>
  <c r="AF27" i="1"/>
  <c r="AE27" i="1"/>
  <c r="AC27" i="1"/>
  <c r="AA27" i="1"/>
  <c r="Y27" i="1"/>
  <c r="W27" i="1"/>
  <c r="U27" i="1"/>
  <c r="S27" i="1"/>
  <c r="Q27" i="1"/>
  <c r="O27" i="1"/>
  <c r="M27" i="1"/>
  <c r="K27" i="1"/>
  <c r="AN26" i="1"/>
  <c r="AM26" i="1"/>
  <c r="AL26" i="1"/>
  <c r="AI26" i="1"/>
  <c r="AH26" i="1"/>
  <c r="AG26" i="1"/>
  <c r="AF26" i="1"/>
  <c r="AE26" i="1"/>
  <c r="AC26" i="1"/>
  <c r="AA26" i="1"/>
  <c r="Y26" i="1"/>
  <c r="W26" i="1"/>
  <c r="U26" i="1"/>
  <c r="S26" i="1"/>
  <c r="Q26" i="1"/>
  <c r="O26" i="1"/>
  <c r="M26" i="1"/>
  <c r="K26" i="1"/>
  <c r="AN25" i="1"/>
  <c r="AM25" i="1"/>
  <c r="AL25" i="1"/>
  <c r="AI25" i="1"/>
  <c r="AH25" i="1"/>
  <c r="AG25" i="1"/>
  <c r="AF25" i="1"/>
  <c r="AE25" i="1"/>
  <c r="AC25" i="1"/>
  <c r="AA25" i="1"/>
  <c r="Y25" i="1"/>
  <c r="W25" i="1"/>
  <c r="U25" i="1"/>
  <c r="S25" i="1"/>
  <c r="Q25" i="1"/>
  <c r="O25" i="1"/>
  <c r="M25" i="1"/>
  <c r="K25" i="1"/>
  <c r="AN24" i="1"/>
  <c r="AM24" i="1"/>
  <c r="AL24" i="1"/>
  <c r="AI24" i="1"/>
  <c r="AH24" i="1"/>
  <c r="AG24" i="1"/>
  <c r="AF24" i="1"/>
  <c r="AE24" i="1"/>
  <c r="AC24" i="1"/>
  <c r="AA24" i="1"/>
  <c r="Y24" i="1"/>
  <c r="W24" i="1"/>
  <c r="U24" i="1"/>
  <c r="S24" i="1"/>
  <c r="Q24" i="1"/>
  <c r="O24" i="1"/>
  <c r="M24" i="1"/>
  <c r="K24" i="1"/>
  <c r="AN23" i="1"/>
  <c r="AM23" i="1"/>
  <c r="AL23" i="1"/>
  <c r="AI23" i="1"/>
  <c r="AH23" i="1"/>
  <c r="AG23" i="1"/>
  <c r="AF23" i="1"/>
  <c r="AE23" i="1"/>
  <c r="AC23" i="1"/>
  <c r="AA23" i="1"/>
  <c r="Y23" i="1"/>
  <c r="W23" i="1"/>
  <c r="U23" i="1"/>
  <c r="S23" i="1"/>
  <c r="Q23" i="1"/>
  <c r="O23" i="1"/>
  <c r="M23" i="1"/>
  <c r="K23" i="1"/>
  <c r="AN22" i="1"/>
  <c r="AM22" i="1"/>
  <c r="AL22" i="1"/>
  <c r="AI22" i="1"/>
  <c r="AH22" i="1"/>
  <c r="AG22" i="1"/>
  <c r="AF22" i="1"/>
  <c r="AE22" i="1"/>
  <c r="AC22" i="1"/>
  <c r="AA22" i="1"/>
  <c r="Y22" i="1"/>
  <c r="W22" i="1"/>
  <c r="U22" i="1"/>
  <c r="S22" i="1"/>
  <c r="Q22" i="1"/>
  <c r="O22" i="1"/>
  <c r="M22" i="1"/>
  <c r="K22" i="1"/>
  <c r="AN21" i="1"/>
  <c r="AM21" i="1"/>
  <c r="AL21" i="1"/>
  <c r="AI21" i="1"/>
  <c r="AH21" i="1"/>
  <c r="AG21" i="1"/>
  <c r="AF21" i="1"/>
  <c r="AE21" i="1"/>
  <c r="AC21" i="1"/>
  <c r="AA21" i="1"/>
  <c r="Y21" i="1"/>
  <c r="W21" i="1"/>
  <c r="U21" i="1"/>
  <c r="S21" i="1"/>
  <c r="Q21" i="1"/>
  <c r="O21" i="1"/>
  <c r="M21" i="1"/>
  <c r="K21" i="1"/>
  <c r="AN20" i="1"/>
  <c r="AM20" i="1"/>
  <c r="AL20" i="1"/>
  <c r="AI20" i="1"/>
  <c r="AH20" i="1"/>
  <c r="AG20" i="1"/>
  <c r="AF20" i="1"/>
  <c r="AE20" i="1"/>
  <c r="AC20" i="1"/>
  <c r="AA20" i="1"/>
  <c r="Y20" i="1"/>
  <c r="W20" i="1"/>
  <c r="U20" i="1"/>
  <c r="S20" i="1"/>
  <c r="Q20" i="1"/>
  <c r="O20" i="1"/>
  <c r="M20" i="1"/>
  <c r="K20" i="1"/>
  <c r="AN19" i="1"/>
  <c r="AM19" i="1"/>
  <c r="AL19" i="1"/>
  <c r="AI19" i="1"/>
  <c r="AH19" i="1"/>
  <c r="AG19" i="1"/>
  <c r="AF19" i="1"/>
  <c r="AE19" i="1"/>
  <c r="AC19" i="1"/>
  <c r="AA19" i="1"/>
  <c r="Y19" i="1"/>
  <c r="W19" i="1"/>
  <c r="U19" i="1"/>
  <c r="S19" i="1"/>
  <c r="Q19" i="1"/>
  <c r="O19" i="1"/>
  <c r="M19" i="1"/>
  <c r="K19" i="1"/>
  <c r="AN18" i="1"/>
  <c r="AM18" i="1"/>
  <c r="AL18" i="1"/>
  <c r="AI18" i="1"/>
  <c r="AH18" i="1"/>
  <c r="AG18" i="1"/>
  <c r="AF18" i="1"/>
  <c r="AE18" i="1"/>
  <c r="AC18" i="1"/>
  <c r="AA18" i="1"/>
  <c r="Y18" i="1"/>
  <c r="W18" i="1"/>
  <c r="U18" i="1"/>
  <c r="S18" i="1"/>
  <c r="Q18" i="1"/>
  <c r="O18" i="1"/>
  <c r="M18" i="1"/>
  <c r="K18" i="1"/>
  <c r="AN17" i="1"/>
  <c r="AM17" i="1"/>
  <c r="AL17" i="1"/>
  <c r="AI17" i="1"/>
  <c r="AH17" i="1"/>
  <c r="AG17" i="1"/>
  <c r="AF17" i="1"/>
  <c r="AE17" i="1"/>
  <c r="AC17" i="1"/>
  <c r="AA17" i="1"/>
  <c r="Y17" i="1"/>
  <c r="W17" i="1"/>
  <c r="U17" i="1"/>
  <c r="S17" i="1"/>
  <c r="Q17" i="1"/>
  <c r="O17" i="1"/>
  <c r="M17" i="1"/>
  <c r="K17" i="1"/>
  <c r="AN16" i="1"/>
  <c r="AM16" i="1"/>
  <c r="AL16" i="1"/>
  <c r="AI16" i="1"/>
  <c r="AH16" i="1"/>
  <c r="AG16" i="1"/>
  <c r="AF16" i="1"/>
  <c r="AE16" i="1"/>
  <c r="AC16" i="1"/>
  <c r="AA16" i="1"/>
  <c r="Y16" i="1"/>
  <c r="W16" i="1"/>
  <c r="U16" i="1"/>
  <c r="S16" i="1"/>
  <c r="Q16" i="1"/>
  <c r="O16" i="1"/>
  <c r="M16" i="1"/>
  <c r="K16" i="1"/>
  <c r="AN15" i="1"/>
  <c r="AM15" i="1"/>
  <c r="AL15" i="1"/>
  <c r="AI15" i="1"/>
  <c r="AH15" i="1"/>
  <c r="AG15" i="1"/>
  <c r="AF15" i="1"/>
  <c r="AE15" i="1"/>
  <c r="AC15" i="1"/>
  <c r="AA15" i="1"/>
  <c r="Y15" i="1"/>
  <c r="W15" i="1"/>
  <c r="U15" i="1"/>
  <c r="S15" i="1"/>
  <c r="Q15" i="1"/>
  <c r="O15" i="1"/>
  <c r="M15" i="1"/>
  <c r="K15" i="1"/>
  <c r="AN14" i="1"/>
  <c r="AM14" i="1"/>
  <c r="AL14" i="1"/>
  <c r="AI14" i="1"/>
  <c r="AH14" i="1"/>
  <c r="AG14" i="1"/>
  <c r="AF14" i="1"/>
  <c r="AE14" i="1"/>
  <c r="AC14" i="1"/>
  <c r="AA14" i="1"/>
  <c r="Y14" i="1"/>
  <c r="W14" i="1"/>
  <c r="U14" i="1"/>
  <c r="S14" i="1"/>
  <c r="Q14" i="1"/>
  <c r="O14" i="1"/>
  <c r="M14" i="1"/>
  <c r="K14" i="1"/>
  <c r="AN13" i="1"/>
  <c r="AM13" i="1"/>
  <c r="AL13" i="1"/>
  <c r="AI13" i="1"/>
  <c r="AH13" i="1"/>
  <c r="AG13" i="1"/>
  <c r="AF13" i="1"/>
  <c r="AE13" i="1"/>
  <c r="AC13" i="1"/>
  <c r="AA13" i="1"/>
  <c r="Y13" i="1"/>
  <c r="W13" i="1"/>
  <c r="U13" i="1"/>
  <c r="S13" i="1"/>
  <c r="Q13" i="1"/>
  <c r="O13" i="1"/>
  <c r="M13" i="1"/>
  <c r="K13" i="1"/>
  <c r="AN12" i="1"/>
  <c r="AM12" i="1"/>
  <c r="AL12" i="1"/>
  <c r="AI12" i="1"/>
  <c r="AH12" i="1"/>
  <c r="AG12" i="1"/>
  <c r="AF12" i="1"/>
  <c r="AE12" i="1"/>
  <c r="AC12" i="1"/>
  <c r="AA12" i="1"/>
  <c r="Y12" i="1"/>
  <c r="W12" i="1"/>
  <c r="U12" i="1"/>
  <c r="S12" i="1"/>
  <c r="Q12" i="1"/>
  <c r="O12" i="1"/>
  <c r="M12" i="1"/>
  <c r="K12" i="1"/>
  <c r="AN11" i="1"/>
  <c r="AM11" i="1"/>
  <c r="AL11" i="1"/>
  <c r="AI11" i="1"/>
  <c r="AH11" i="1"/>
  <c r="AG11" i="1"/>
  <c r="AF11" i="1"/>
  <c r="AE11" i="1"/>
  <c r="AC11" i="1"/>
  <c r="AA11" i="1"/>
  <c r="Y11" i="1"/>
  <c r="W11" i="1"/>
  <c r="U11" i="1"/>
  <c r="S11" i="1"/>
  <c r="Q11" i="1"/>
  <c r="O11" i="1"/>
  <c r="M11" i="1"/>
  <c r="K11" i="1"/>
  <c r="AN10" i="1"/>
  <c r="AM10" i="1"/>
  <c r="AL10" i="1"/>
  <c r="AI10" i="1"/>
  <c r="AH10" i="1"/>
  <c r="AG10" i="1"/>
  <c r="AF10" i="1"/>
  <c r="AE10" i="1"/>
  <c r="AC10" i="1"/>
  <c r="AA10" i="1"/>
  <c r="Y10" i="1"/>
  <c r="W10" i="1"/>
  <c r="U10" i="1"/>
  <c r="S10" i="1"/>
  <c r="Q10" i="1"/>
  <c r="O10" i="1"/>
  <c r="M10" i="1"/>
  <c r="K10" i="1"/>
  <c r="AN9" i="1"/>
  <c r="AM9" i="1"/>
  <c r="AL9" i="1"/>
  <c r="AI9" i="1"/>
  <c r="AH9" i="1"/>
  <c r="AG9" i="1"/>
  <c r="AF9" i="1"/>
  <c r="AE9" i="1"/>
  <c r="AC9" i="1"/>
  <c r="AA9" i="1"/>
  <c r="Y9" i="1"/>
  <c r="W9" i="1"/>
  <c r="U9" i="1"/>
  <c r="S9" i="1"/>
  <c r="Q9" i="1"/>
  <c r="O9" i="1"/>
  <c r="M9" i="1"/>
  <c r="K9" i="1"/>
  <c r="AN8" i="1"/>
  <c r="AM8" i="1"/>
  <c r="AL8" i="1"/>
  <c r="AI8" i="1"/>
  <c r="AH8" i="1"/>
  <c r="AG8" i="1"/>
  <c r="AF8" i="1"/>
  <c r="AE8" i="1"/>
  <c r="AC8" i="1"/>
  <c r="AA8" i="1"/>
  <c r="Y8" i="1"/>
  <c r="W8" i="1"/>
  <c r="U8" i="1"/>
  <c r="S8" i="1"/>
  <c r="Q8" i="1"/>
  <c r="O8" i="1"/>
  <c r="M8" i="1"/>
  <c r="K8" i="1"/>
  <c r="AN7" i="1"/>
  <c r="AM7" i="1"/>
  <c r="AL7" i="1"/>
  <c r="AI7" i="1"/>
  <c r="AH7" i="1"/>
  <c r="AG7" i="1"/>
  <c r="AF7" i="1"/>
  <c r="AE7" i="1"/>
  <c r="AC7" i="1"/>
  <c r="AA7" i="1"/>
  <c r="Y7" i="1"/>
  <c r="W7" i="1"/>
  <c r="U7" i="1"/>
  <c r="S7" i="1"/>
  <c r="Q7" i="1"/>
  <c r="O7" i="1"/>
  <c r="M7" i="1"/>
  <c r="K7" i="1"/>
  <c r="AN6" i="1"/>
  <c r="AM6" i="1"/>
  <c r="AL6" i="1"/>
  <c r="AI6" i="1"/>
  <c r="AH6" i="1"/>
  <c r="AG6" i="1"/>
  <c r="AF6" i="1"/>
  <c r="AE6" i="1"/>
  <c r="AC6" i="1"/>
  <c r="AA6" i="1"/>
  <c r="Y6" i="1"/>
  <c r="W6" i="1"/>
  <c r="U6" i="1"/>
  <c r="S6" i="1"/>
  <c r="Q6" i="1"/>
  <c r="O6" i="1"/>
  <c r="M6" i="1"/>
  <c r="K6" i="1"/>
  <c r="AN5" i="1"/>
  <c r="AM5" i="1"/>
  <c r="AL5" i="1"/>
  <c r="AI5" i="1"/>
  <c r="AH5" i="1"/>
  <c r="AG5" i="1"/>
  <c r="AF5" i="1"/>
  <c r="AE5" i="1"/>
  <c r="AC5" i="1"/>
  <c r="AA5" i="1"/>
  <c r="Y5" i="1"/>
  <c r="W5" i="1"/>
  <c r="U5" i="1"/>
  <c r="S5" i="1"/>
  <c r="Q5" i="1"/>
  <c r="O5" i="1"/>
  <c r="M5" i="1"/>
  <c r="K5" i="1"/>
  <c r="AN4" i="1"/>
  <c r="AM4" i="1"/>
  <c r="AL4" i="1"/>
  <c r="AI4" i="1"/>
  <c r="AH4" i="1"/>
  <c r="AG4" i="1"/>
  <c r="AF4" i="1"/>
  <c r="AE4" i="1"/>
  <c r="AC4" i="1"/>
  <c r="AA4" i="1"/>
  <c r="Y4" i="1"/>
  <c r="W4" i="1"/>
  <c r="U4" i="1"/>
  <c r="S4" i="1"/>
  <c r="Q4" i="1"/>
  <c r="O4" i="1"/>
  <c r="M4" i="1"/>
  <c r="K4" i="1"/>
  <c r="AN3" i="1"/>
  <c r="AM3" i="1"/>
  <c r="AL3" i="1"/>
  <c r="AI3" i="1"/>
  <c r="AH3" i="1"/>
  <c r="AG3" i="1"/>
  <c r="AF3" i="1"/>
  <c r="AE3" i="1"/>
  <c r="AC3" i="1"/>
  <c r="AA3" i="1"/>
  <c r="Y3" i="1"/>
  <c r="W3" i="1"/>
  <c r="U3" i="1"/>
  <c r="S3" i="1"/>
  <c r="Q3" i="1"/>
  <c r="O3" i="1"/>
  <c r="M3" i="1"/>
  <c r="K3" i="1"/>
  <c r="AN2" i="1"/>
  <c r="AM2" i="1"/>
  <c r="AL2" i="1"/>
  <c r="AI2" i="1"/>
  <c r="AH2" i="1"/>
  <c r="AG2" i="1"/>
  <c r="AF2" i="1"/>
  <c r="AE2" i="1"/>
  <c r="AC2" i="1"/>
  <c r="AA2" i="1"/>
  <c r="Y2" i="1"/>
  <c r="W2" i="1"/>
  <c r="U2" i="1"/>
  <c r="S2" i="1"/>
  <c r="Q2" i="1"/>
  <c r="O2" i="1"/>
  <c r="M2" i="1"/>
  <c r="K2" i="1"/>
</calcChain>
</file>

<file path=xl/sharedStrings.xml><?xml version="1.0" encoding="utf-8"?>
<sst xmlns="http://schemas.openxmlformats.org/spreadsheetml/2006/main" count="7809" uniqueCount="755">
  <si>
    <t>Teintes</t>
  </si>
  <si>
    <t>Type</t>
  </si>
  <si>
    <t>Client</t>
  </si>
  <si>
    <t>g/m²</t>
  </si>
  <si>
    <t>D (g)</t>
  </si>
  <si>
    <t>CMYK</t>
  </si>
  <si>
    <t>L*</t>
  </si>
  <si>
    <t>a*</t>
  </si>
  <si>
    <t>b*</t>
  </si>
  <si>
    <r>
      <rPr>
        <sz val="11"/>
        <color theme="1"/>
        <rFont val="Arial"/>
        <family val="2"/>
      </rPr>
      <t>Δ</t>
    </r>
    <r>
      <rPr>
        <sz val="11"/>
        <color theme="1"/>
        <rFont val="Calibri"/>
        <family val="2"/>
      </rPr>
      <t>E</t>
    </r>
  </si>
  <si>
    <t>l+a+b</t>
  </si>
  <si>
    <t>Composant 1</t>
  </si>
  <si>
    <t>&amp;</t>
  </si>
  <si>
    <t>Qt-g</t>
  </si>
  <si>
    <t>g</t>
  </si>
  <si>
    <t>Composant 2</t>
  </si>
  <si>
    <t>&amp;2</t>
  </si>
  <si>
    <t>Qt-g2</t>
  </si>
  <si>
    <t>g2</t>
  </si>
  <si>
    <t>Composant 3</t>
  </si>
  <si>
    <t>&amp;3</t>
  </si>
  <si>
    <t>Qt-g3</t>
  </si>
  <si>
    <t>g3</t>
  </si>
  <si>
    <t>Composant 4</t>
  </si>
  <si>
    <t>&amp;4</t>
  </si>
  <si>
    <t>Qt-g4</t>
  </si>
  <si>
    <t>g4</t>
  </si>
  <si>
    <t>Composant 5</t>
  </si>
  <si>
    <t>&amp;5</t>
  </si>
  <si>
    <t>Qt-g5</t>
  </si>
  <si>
    <t>g5</t>
  </si>
  <si>
    <t>Total</t>
  </si>
  <si>
    <t>Qt (g)6</t>
  </si>
  <si>
    <t>Total2</t>
  </si>
  <si>
    <t>g6</t>
  </si>
  <si>
    <t>Carton</t>
  </si>
  <si>
    <t>Vernis</t>
  </si>
  <si>
    <t>verif</t>
  </si>
  <si>
    <t>verif avec wt*2</t>
  </si>
  <si>
    <t>Teinte v2</t>
  </si>
  <si>
    <t>Yellow 12 C</t>
  </si>
  <si>
    <t>Pantone</t>
  </si>
  <si>
    <t>-</t>
  </si>
  <si>
    <t>Bright Red C</t>
  </si>
  <si>
    <t>Pink C</t>
  </si>
  <si>
    <t>Med. Purple C</t>
  </si>
  <si>
    <t>Dark Blue C</t>
  </si>
  <si>
    <t>100 C</t>
  </si>
  <si>
    <t>Yellow</t>
  </si>
  <si>
    <t>Transparent White</t>
  </si>
  <si>
    <t>101 C</t>
  </si>
  <si>
    <t>102 C</t>
  </si>
  <si>
    <t>Yellow C</t>
  </si>
  <si>
    <t>103 C</t>
  </si>
  <si>
    <t>Black</t>
  </si>
  <si>
    <t>104 C</t>
  </si>
  <si>
    <t>105 C</t>
  </si>
  <si>
    <t>7401 C</t>
  </si>
  <si>
    <t>Red 32</t>
  </si>
  <si>
    <t>7402 C</t>
  </si>
  <si>
    <t>Rubine Red</t>
  </si>
  <si>
    <t>7403 C</t>
  </si>
  <si>
    <t>7404 C</t>
  </si>
  <si>
    <t>7405 C</t>
  </si>
  <si>
    <t>Warm Red</t>
  </si>
  <si>
    <t>7406 C</t>
  </si>
  <si>
    <t>7407 C</t>
  </si>
  <si>
    <t>2001 C</t>
  </si>
  <si>
    <t>Yellow 12</t>
  </si>
  <si>
    <t>Orange 21</t>
  </si>
  <si>
    <t>2002 C</t>
  </si>
  <si>
    <t>2003 C</t>
  </si>
  <si>
    <t>2004 C</t>
  </si>
  <si>
    <t>2005 C</t>
  </si>
  <si>
    <t>2006 C</t>
  </si>
  <si>
    <t>2007 C</t>
  </si>
  <si>
    <t>106 C</t>
  </si>
  <si>
    <t>107 C</t>
  </si>
  <si>
    <t>108 C</t>
  </si>
  <si>
    <t>109 C</t>
  </si>
  <si>
    <t>110 C</t>
  </si>
  <si>
    <t>111 C</t>
  </si>
  <si>
    <t>112 C</t>
  </si>
  <si>
    <t>113 C</t>
  </si>
  <si>
    <t>114 C</t>
  </si>
  <si>
    <t>115 C</t>
  </si>
  <si>
    <t>116 C</t>
  </si>
  <si>
    <t>117 C</t>
  </si>
  <si>
    <t>118 C</t>
  </si>
  <si>
    <t>119 C</t>
  </si>
  <si>
    <t>127 C</t>
  </si>
  <si>
    <t>128 C</t>
  </si>
  <si>
    <t>129 C</t>
  </si>
  <si>
    <t>130 C</t>
  </si>
  <si>
    <t>131 C</t>
  </si>
  <si>
    <t>132 C</t>
  </si>
  <si>
    <t>133 C</t>
  </si>
  <si>
    <t>4001 C</t>
  </si>
  <si>
    <t>Process Blue</t>
  </si>
  <si>
    <t>4002 C</t>
  </si>
  <si>
    <t>Dark Blue</t>
  </si>
  <si>
    <t>4003 C</t>
  </si>
  <si>
    <t>4004 C</t>
  </si>
  <si>
    <t>4005 C</t>
  </si>
  <si>
    <t>Bright Red</t>
  </si>
  <si>
    <t>4006 C</t>
  </si>
  <si>
    <t>4007 C</t>
  </si>
  <si>
    <t>1205 C</t>
  </si>
  <si>
    <t>1215 C</t>
  </si>
  <si>
    <t>1225 C</t>
  </si>
  <si>
    <t>1235 C</t>
  </si>
  <si>
    <t>1245 C</t>
  </si>
  <si>
    <t>1255 C</t>
  </si>
  <si>
    <t>1265 C</t>
  </si>
  <si>
    <t>120 C</t>
  </si>
  <si>
    <t>121 C</t>
  </si>
  <si>
    <t>122 C</t>
  </si>
  <si>
    <t>123 C</t>
  </si>
  <si>
    <t>124 C</t>
  </si>
  <si>
    <t>125 C</t>
  </si>
  <si>
    <t>126 C</t>
  </si>
  <si>
    <t>7548 C</t>
  </si>
  <si>
    <t>7549 C</t>
  </si>
  <si>
    <t>7550 C</t>
  </si>
  <si>
    <t>7551 C</t>
  </si>
  <si>
    <t>7552 C</t>
  </si>
  <si>
    <t>7553 C</t>
  </si>
  <si>
    <t>7554 C</t>
  </si>
  <si>
    <t>7555 C</t>
  </si>
  <si>
    <t>7556 C</t>
  </si>
  <si>
    <t>7557 C</t>
  </si>
  <si>
    <t>7558 C</t>
  </si>
  <si>
    <t>7559 C</t>
  </si>
  <si>
    <t>7560 C</t>
  </si>
  <si>
    <t>7561 C</t>
  </si>
  <si>
    <t>134 C</t>
  </si>
  <si>
    <t>134 CN</t>
  </si>
  <si>
    <t>135 C</t>
  </si>
  <si>
    <t>136 C</t>
  </si>
  <si>
    <t>137 C</t>
  </si>
  <si>
    <t>138 C</t>
  </si>
  <si>
    <t>139 C</t>
  </si>
  <si>
    <t>140 C</t>
  </si>
  <si>
    <t>2008 C</t>
  </si>
  <si>
    <t>2009 C</t>
  </si>
  <si>
    <t>2010 C</t>
  </si>
  <si>
    <t>2011 C</t>
  </si>
  <si>
    <t>2012 C</t>
  </si>
  <si>
    <t>2013 C</t>
  </si>
  <si>
    <t>2014 C</t>
  </si>
  <si>
    <t>1345 C</t>
  </si>
  <si>
    <t>1355 C</t>
  </si>
  <si>
    <t>1365 C</t>
  </si>
  <si>
    <t>1375 C</t>
  </si>
  <si>
    <t>1385 C</t>
  </si>
  <si>
    <t>1395 C</t>
  </si>
  <si>
    <t>1405 C</t>
  </si>
  <si>
    <t>141 C</t>
  </si>
  <si>
    <t>142 C</t>
  </si>
  <si>
    <t>143 C</t>
  </si>
  <si>
    <t>144 C</t>
  </si>
  <si>
    <t>145 C</t>
  </si>
  <si>
    <t>146 C</t>
  </si>
  <si>
    <t>147 C</t>
  </si>
  <si>
    <t>4008 C</t>
  </si>
  <si>
    <t>Violet</t>
  </si>
  <si>
    <t>4009 C</t>
  </si>
  <si>
    <t>4010 C</t>
  </si>
  <si>
    <t>4011 C</t>
  </si>
  <si>
    <t>4012 C</t>
  </si>
  <si>
    <t>Pink</t>
  </si>
  <si>
    <t>4013 C</t>
  </si>
  <si>
    <t>4014 C</t>
  </si>
  <si>
    <t>Med. Purple</t>
  </si>
  <si>
    <t>3514 C</t>
  </si>
  <si>
    <t>3596 C</t>
  </si>
  <si>
    <t>3547 C</t>
  </si>
  <si>
    <t>3588 C</t>
  </si>
  <si>
    <t>3564 C</t>
  </si>
  <si>
    <t>2428 C</t>
  </si>
  <si>
    <t>2429 C</t>
  </si>
  <si>
    <t>4015 C</t>
  </si>
  <si>
    <t>4016 C</t>
  </si>
  <si>
    <t>4017 C</t>
  </si>
  <si>
    <t>4018 C</t>
  </si>
  <si>
    <t>4019 C</t>
  </si>
  <si>
    <t>4020 C</t>
  </si>
  <si>
    <t>4021 C</t>
  </si>
  <si>
    <t>7408 C</t>
  </si>
  <si>
    <t>7409 C</t>
  </si>
  <si>
    <t>7410 C</t>
  </si>
  <si>
    <t>7411 C</t>
  </si>
  <si>
    <t>7412 C</t>
  </si>
  <si>
    <t>7413 C</t>
  </si>
  <si>
    <t>7414 C</t>
  </si>
  <si>
    <t>7562 C</t>
  </si>
  <si>
    <t>7563 C</t>
  </si>
  <si>
    <t>7564 C</t>
  </si>
  <si>
    <t>7565 C</t>
  </si>
  <si>
    <t>7566 C</t>
  </si>
  <si>
    <t>7567 C</t>
  </si>
  <si>
    <t>7568 C</t>
  </si>
  <si>
    <t>7569 C</t>
  </si>
  <si>
    <t>7570 C</t>
  </si>
  <si>
    <t>7571 C</t>
  </si>
  <si>
    <t>7572 C</t>
  </si>
  <si>
    <t>7573 C</t>
  </si>
  <si>
    <t>7574 C</t>
  </si>
  <si>
    <t>7575 C</t>
  </si>
  <si>
    <t>4022 C</t>
  </si>
  <si>
    <t>4023 C</t>
  </si>
  <si>
    <t>4024 C</t>
  </si>
  <si>
    <t>4025 C</t>
  </si>
  <si>
    <t>4026 C</t>
  </si>
  <si>
    <t>4027 C</t>
  </si>
  <si>
    <t>4028 C</t>
  </si>
  <si>
    <t>4029 C</t>
  </si>
  <si>
    <t>4030 C</t>
  </si>
  <si>
    <t>4031 C</t>
  </si>
  <si>
    <t>4032 C</t>
  </si>
  <si>
    <t>4033 C</t>
  </si>
  <si>
    <t>4034 C</t>
  </si>
  <si>
    <t>4035 C</t>
  </si>
  <si>
    <t>148 C</t>
  </si>
  <si>
    <t>149 C</t>
  </si>
  <si>
    <t>150 C</t>
  </si>
  <si>
    <t>151 C</t>
  </si>
  <si>
    <t>152 C</t>
  </si>
  <si>
    <t>153 C</t>
  </si>
  <si>
    <t>154 C</t>
  </si>
  <si>
    <t>155 C</t>
  </si>
  <si>
    <t>156 C</t>
  </si>
  <si>
    <t>157 C</t>
  </si>
  <si>
    <t>158 C</t>
  </si>
  <si>
    <t>159 C</t>
  </si>
  <si>
    <t>160 C</t>
  </si>
  <si>
    <t>161 C</t>
  </si>
  <si>
    <t>1485 C</t>
  </si>
  <si>
    <t>1495 C</t>
  </si>
  <si>
    <t>1505 C</t>
  </si>
  <si>
    <t>Orange 21 C</t>
  </si>
  <si>
    <t>1525 C</t>
  </si>
  <si>
    <t>1535 C</t>
  </si>
  <si>
    <t>1545 C</t>
  </si>
  <si>
    <t>1555 C</t>
  </si>
  <si>
    <t>1565 C</t>
  </si>
  <si>
    <t>1575 C</t>
  </si>
  <si>
    <t>1585 C</t>
  </si>
  <si>
    <t>1595 C</t>
  </si>
  <si>
    <t>1605 C</t>
  </si>
  <si>
    <t>1615 C</t>
  </si>
  <si>
    <t>712 C</t>
  </si>
  <si>
    <t>713 C</t>
  </si>
  <si>
    <t>714 C</t>
  </si>
  <si>
    <t>715 C</t>
  </si>
  <si>
    <t>716 C</t>
  </si>
  <si>
    <t>717 C</t>
  </si>
  <si>
    <t>718 C</t>
  </si>
  <si>
    <t>2015 C</t>
  </si>
  <si>
    <t>2016 C</t>
  </si>
  <si>
    <t>2017 C</t>
  </si>
  <si>
    <t>2018 C</t>
  </si>
  <si>
    <t>2019 C</t>
  </si>
  <si>
    <t>2020 C</t>
  </si>
  <si>
    <t>2021 C</t>
  </si>
  <si>
    <t>2022 C</t>
  </si>
  <si>
    <t>2023 C</t>
  </si>
  <si>
    <t>2024 C</t>
  </si>
  <si>
    <t>2025 C</t>
  </si>
  <si>
    <t>2026 C</t>
  </si>
  <si>
    <t>2027 C</t>
  </si>
  <si>
    <t>2028 C</t>
  </si>
  <si>
    <t>162 C</t>
  </si>
  <si>
    <t>163 C</t>
  </si>
  <si>
    <t>164 C</t>
  </si>
  <si>
    <t>165 C</t>
  </si>
  <si>
    <t>166 C</t>
  </si>
  <si>
    <t>167 C</t>
  </si>
  <si>
    <t>168 C</t>
  </si>
  <si>
    <t>7576 C</t>
  </si>
  <si>
    <t>7577 C</t>
  </si>
  <si>
    <t>7578 C</t>
  </si>
  <si>
    <t>7579 C</t>
  </si>
  <si>
    <t>7580 C</t>
  </si>
  <si>
    <t>7581 C</t>
  </si>
  <si>
    <t>7582 C</t>
  </si>
  <si>
    <t>2430 C</t>
  </si>
  <si>
    <t>2431 C</t>
  </si>
  <si>
    <t>2432 C</t>
  </si>
  <si>
    <t>2433 C</t>
  </si>
  <si>
    <t>2434 C</t>
  </si>
  <si>
    <t>2435 C</t>
  </si>
  <si>
    <t>2436 C</t>
  </si>
  <si>
    <t>1625 C</t>
  </si>
  <si>
    <t>1635 C</t>
  </si>
  <si>
    <t>1645 C</t>
  </si>
  <si>
    <t>1655 C</t>
  </si>
  <si>
    <t>1665 C</t>
  </si>
  <si>
    <t>1675 C</t>
  </si>
  <si>
    <t>1685 C</t>
  </si>
  <si>
    <t>169 C</t>
  </si>
  <si>
    <t>170 C</t>
  </si>
  <si>
    <t>171 C</t>
  </si>
  <si>
    <t>172 C</t>
  </si>
  <si>
    <t>173 C</t>
  </si>
  <si>
    <t>174 C</t>
  </si>
  <si>
    <t>175 C</t>
  </si>
  <si>
    <t>7583 C</t>
  </si>
  <si>
    <t>7584 C</t>
  </si>
  <si>
    <t>7585 C</t>
  </si>
  <si>
    <t>7586 C</t>
  </si>
  <si>
    <t>7587 C</t>
  </si>
  <si>
    <t>7588 C</t>
  </si>
  <si>
    <t>7589 C</t>
  </si>
  <si>
    <t>7590 C</t>
  </si>
  <si>
    <t>7591 C</t>
  </si>
  <si>
    <t>7592 C</t>
  </si>
  <si>
    <t>7593 C</t>
  </si>
  <si>
    <t>7594 C</t>
  </si>
  <si>
    <t>7595 C</t>
  </si>
  <si>
    <t>7596 C</t>
  </si>
  <si>
    <t>7597 C</t>
  </si>
  <si>
    <t>7598 C</t>
  </si>
  <si>
    <t>7599 C</t>
  </si>
  <si>
    <t>7600 C</t>
  </si>
  <si>
    <t>7601 C</t>
  </si>
  <si>
    <t>7602 C</t>
  </si>
  <si>
    <t>7603 C</t>
  </si>
  <si>
    <t>7604 C</t>
  </si>
  <si>
    <t>7605 C</t>
  </si>
  <si>
    <t>7606 C</t>
  </si>
  <si>
    <t>7607 C</t>
  </si>
  <si>
    <t>7608 C</t>
  </si>
  <si>
    <t>7609 C</t>
  </si>
  <si>
    <t>7610 C</t>
  </si>
  <si>
    <t>3544 C</t>
  </si>
  <si>
    <t>2444 C</t>
  </si>
  <si>
    <t>3519 C</t>
  </si>
  <si>
    <t>3572 C</t>
  </si>
  <si>
    <t>2445 C</t>
  </si>
  <si>
    <t>2446 C</t>
  </si>
  <si>
    <t>2447 C</t>
  </si>
  <si>
    <t>2337 C</t>
  </si>
  <si>
    <t>2338 C</t>
  </si>
  <si>
    <t>2339 C</t>
  </si>
  <si>
    <t>2340 C</t>
  </si>
  <si>
    <t>2341 C</t>
  </si>
  <si>
    <t>2342 C</t>
  </si>
  <si>
    <t>2343 C</t>
  </si>
  <si>
    <t>4036 C</t>
  </si>
  <si>
    <t>Green</t>
  </si>
  <si>
    <t>4037 C</t>
  </si>
  <si>
    <t>4038 C</t>
  </si>
  <si>
    <t>4039 C</t>
  </si>
  <si>
    <t>4040 C</t>
  </si>
  <si>
    <t>4041 C</t>
  </si>
  <si>
    <t>4042 C</t>
  </si>
  <si>
    <t>7611 C</t>
  </si>
  <si>
    <t>7612 C</t>
  </si>
  <si>
    <t>7613 C</t>
  </si>
  <si>
    <t>7614 C</t>
  </si>
  <si>
    <t>7615 C</t>
  </si>
  <si>
    <t>7616 C</t>
  </si>
  <si>
    <t>7617 C</t>
  </si>
  <si>
    <t>7520 C</t>
  </si>
  <si>
    <t>7521 C</t>
  </si>
  <si>
    <t>Reflex Blue</t>
  </si>
  <si>
    <t>7522 C</t>
  </si>
  <si>
    <t>7523 C</t>
  </si>
  <si>
    <t>7524 C</t>
  </si>
  <si>
    <t>7525 C</t>
  </si>
  <si>
    <t>7526 C</t>
  </si>
  <si>
    <t>2437 C</t>
  </si>
  <si>
    <t>2438 C</t>
  </si>
  <si>
    <t>2439 C</t>
  </si>
  <si>
    <t>2440 C</t>
  </si>
  <si>
    <t>2441 C</t>
  </si>
  <si>
    <t>2442 C</t>
  </si>
  <si>
    <t>2443 C</t>
  </si>
  <si>
    <t>4043 C</t>
  </si>
  <si>
    <t>4044 C</t>
  </si>
  <si>
    <t>4045 C</t>
  </si>
  <si>
    <t>4046 C</t>
  </si>
  <si>
    <t>4047 C</t>
  </si>
  <si>
    <t>4048 C</t>
  </si>
  <si>
    <t>4049 C</t>
  </si>
  <si>
    <t>489 C</t>
  </si>
  <si>
    <t>488 C</t>
  </si>
  <si>
    <t>487 C</t>
  </si>
  <si>
    <t>486 C</t>
  </si>
  <si>
    <t>485 C</t>
  </si>
  <si>
    <t>484 C</t>
  </si>
  <si>
    <t>483 C</t>
  </si>
  <si>
    <t>2029 C</t>
  </si>
  <si>
    <t>2030 C</t>
  </si>
  <si>
    <t>2031 C</t>
  </si>
  <si>
    <t>2032 C</t>
  </si>
  <si>
    <t>2033 C</t>
  </si>
  <si>
    <t>2034 C</t>
  </si>
  <si>
    <t>2035 C</t>
  </si>
  <si>
    <t>2344 C</t>
  </si>
  <si>
    <t>2345 C</t>
  </si>
  <si>
    <t>2346 C</t>
  </si>
  <si>
    <t>2347 C</t>
  </si>
  <si>
    <t>2348 C</t>
  </si>
  <si>
    <t>2349 C</t>
  </si>
  <si>
    <t>2350 C</t>
  </si>
  <si>
    <t>4050 C</t>
  </si>
  <si>
    <t>4051 C</t>
  </si>
  <si>
    <t>4052 C</t>
  </si>
  <si>
    <t>Rhodamine Red</t>
  </si>
  <si>
    <t>4053 C</t>
  </si>
  <si>
    <t>4054 C</t>
  </si>
  <si>
    <t>4055 C</t>
  </si>
  <si>
    <t>4056 C</t>
  </si>
  <si>
    <t>4057 C</t>
  </si>
  <si>
    <t>4058 C</t>
  </si>
  <si>
    <t>4059 C</t>
  </si>
  <si>
    <t>4060 C</t>
  </si>
  <si>
    <t>4061 C</t>
  </si>
  <si>
    <t>4062 C</t>
  </si>
  <si>
    <t>4063 C</t>
  </si>
  <si>
    <t>176 C</t>
  </si>
  <si>
    <t>177 C</t>
  </si>
  <si>
    <t>178 C</t>
  </si>
  <si>
    <t>Warm Red C</t>
  </si>
  <si>
    <t>179 C</t>
  </si>
  <si>
    <t>180 C</t>
  </si>
  <si>
    <t>181 C</t>
  </si>
  <si>
    <t>1765 C</t>
  </si>
  <si>
    <t>1775 C</t>
  </si>
  <si>
    <t>1785 C</t>
  </si>
  <si>
    <t>1788 C</t>
  </si>
  <si>
    <t>1795 C</t>
  </si>
  <si>
    <t>1805 C</t>
  </si>
  <si>
    <t>1815 C</t>
  </si>
  <si>
    <t>1767 C</t>
  </si>
  <si>
    <t>1777 C</t>
  </si>
  <si>
    <t>1787 C</t>
  </si>
  <si>
    <t>Red 32 C</t>
  </si>
  <si>
    <t>1797 C</t>
  </si>
  <si>
    <t>1807 C</t>
  </si>
  <si>
    <t>1817 C</t>
  </si>
  <si>
    <t>2448 C</t>
  </si>
  <si>
    <t>3556 C</t>
  </si>
  <si>
    <t>3516 C</t>
  </si>
  <si>
    <t>3546 C</t>
  </si>
  <si>
    <t>3517 C</t>
  </si>
  <si>
    <t>3523 C</t>
  </si>
  <si>
    <t>2449 C</t>
  </si>
  <si>
    <t>7618 C</t>
  </si>
  <si>
    <t>7619 C</t>
  </si>
  <si>
    <t>7620 C</t>
  </si>
  <si>
    <t>7621 C</t>
  </si>
  <si>
    <t>7622 C</t>
  </si>
  <si>
    <t>7623 C</t>
  </si>
  <si>
    <t>7624 C</t>
  </si>
  <si>
    <t>7625 C</t>
  </si>
  <si>
    <t>7626 C</t>
  </si>
  <si>
    <t>7627 C</t>
  </si>
  <si>
    <t>7628 C</t>
  </si>
  <si>
    <t>7629 C</t>
  </si>
  <si>
    <t>7630 C</t>
  </si>
  <si>
    <t>7631 C</t>
  </si>
  <si>
    <t>7415 C</t>
  </si>
  <si>
    <t>7416 C</t>
  </si>
  <si>
    <t>7417 C</t>
  </si>
  <si>
    <t>7418 C</t>
  </si>
  <si>
    <t>7419 C</t>
  </si>
  <si>
    <t>7420 C</t>
  </si>
  <si>
    <t>7421 C</t>
  </si>
  <si>
    <t>182 C</t>
  </si>
  <si>
    <t>183 C</t>
  </si>
  <si>
    <t>184 C</t>
  </si>
  <si>
    <t>185 C</t>
  </si>
  <si>
    <t>186 C</t>
  </si>
  <si>
    <t>187 C</t>
  </si>
  <si>
    <t>188 C</t>
  </si>
  <si>
    <t>4064 C</t>
  </si>
  <si>
    <t>4065 C</t>
  </si>
  <si>
    <t>4066 C</t>
  </si>
  <si>
    <t>4067 C</t>
  </si>
  <si>
    <t>4068 C</t>
  </si>
  <si>
    <t>4069 C</t>
  </si>
  <si>
    <t>4070 C</t>
  </si>
  <si>
    <t>196 C</t>
  </si>
  <si>
    <t>197 C</t>
  </si>
  <si>
    <t>198 C</t>
  </si>
  <si>
    <t>199 C</t>
  </si>
  <si>
    <t>200 C</t>
  </si>
  <si>
    <t>201 C</t>
  </si>
  <si>
    <t>202 C</t>
  </si>
  <si>
    <t>189 C</t>
  </si>
  <si>
    <t>190 C</t>
  </si>
  <si>
    <t>191 C</t>
  </si>
  <si>
    <t>192 C</t>
  </si>
  <si>
    <t>193 C</t>
  </si>
  <si>
    <t>194 C</t>
  </si>
  <si>
    <t>195 C</t>
  </si>
  <si>
    <t>1895 C</t>
  </si>
  <si>
    <t>1905 C</t>
  </si>
  <si>
    <t>1915 C</t>
  </si>
  <si>
    <t>1925 C</t>
  </si>
  <si>
    <t>1935 C</t>
  </si>
  <si>
    <t>1945 C</t>
  </si>
  <si>
    <t>1955 C</t>
  </si>
  <si>
    <t>705 C</t>
  </si>
  <si>
    <t>706 C</t>
  </si>
  <si>
    <t>707 C</t>
  </si>
  <si>
    <t>708 C</t>
  </si>
  <si>
    <t>709 C</t>
  </si>
  <si>
    <t>710 C</t>
  </si>
  <si>
    <t>711 C</t>
  </si>
  <si>
    <t>698 C</t>
  </si>
  <si>
    <t>699 C</t>
  </si>
  <si>
    <t>700 C</t>
  </si>
  <si>
    <t>701 C</t>
  </si>
  <si>
    <t>702 C</t>
  </si>
  <si>
    <t>703 C</t>
  </si>
  <si>
    <t>704 C</t>
  </si>
  <si>
    <t>203 C</t>
  </si>
  <si>
    <t>204 C</t>
  </si>
  <si>
    <t>205 C</t>
  </si>
  <si>
    <t>206 C</t>
  </si>
  <si>
    <t>207 C</t>
  </si>
  <si>
    <t>208 C</t>
  </si>
  <si>
    <t>209 C</t>
  </si>
  <si>
    <t>210 C</t>
  </si>
  <si>
    <t>211 C</t>
  </si>
  <si>
    <t>212 C</t>
  </si>
  <si>
    <t>213 C</t>
  </si>
  <si>
    <t>214 C</t>
  </si>
  <si>
    <t>215 C</t>
  </si>
  <si>
    <t>216 C</t>
  </si>
  <si>
    <t>2036 C</t>
  </si>
  <si>
    <t>2037 C</t>
  </si>
  <si>
    <t>2038 C</t>
  </si>
  <si>
    <t>2039 C</t>
  </si>
  <si>
    <t>2040 C</t>
  </si>
  <si>
    <t>2041 C</t>
  </si>
  <si>
    <t>2042 C</t>
  </si>
  <si>
    <t>7422 C</t>
  </si>
  <si>
    <t>7423 C</t>
  </si>
  <si>
    <t>7424 C</t>
  </si>
  <si>
    <t>7425 C</t>
  </si>
  <si>
    <t>7426 C</t>
  </si>
  <si>
    <t>7427 C</t>
  </si>
  <si>
    <t>7428 C</t>
  </si>
  <si>
    <t>4071 C</t>
  </si>
  <si>
    <t>4072 C</t>
  </si>
  <si>
    <t>4073 C</t>
  </si>
  <si>
    <t>4074 C</t>
  </si>
  <si>
    <t>4075 C</t>
  </si>
  <si>
    <t>4076 C</t>
  </si>
  <si>
    <t>4077 C</t>
  </si>
  <si>
    <t>7632 C</t>
  </si>
  <si>
    <t>7633 C</t>
  </si>
  <si>
    <t>7634 C</t>
  </si>
  <si>
    <t>7635 C</t>
  </si>
  <si>
    <t>7636 C</t>
  </si>
  <si>
    <t>7637 C</t>
  </si>
  <si>
    <t>7638 C</t>
  </si>
  <si>
    <t>217 C</t>
  </si>
  <si>
    <t>218 C</t>
  </si>
  <si>
    <t>219 C</t>
  </si>
  <si>
    <t>Rubine Red C</t>
  </si>
  <si>
    <t>220 C</t>
  </si>
  <si>
    <t>221 C</t>
  </si>
  <si>
    <t>222 C</t>
  </si>
  <si>
    <t>7639 C</t>
  </si>
  <si>
    <t>7640 C</t>
  </si>
  <si>
    <t>7641 C</t>
  </si>
  <si>
    <t>7642 C</t>
  </si>
  <si>
    <t>7643 C</t>
  </si>
  <si>
    <t>7644 C</t>
  </si>
  <si>
    <t>7645 C</t>
  </si>
  <si>
    <t>3568 C</t>
  </si>
  <si>
    <t>3595 C</t>
  </si>
  <si>
    <t>2450 C</t>
  </si>
  <si>
    <t>3527 C</t>
  </si>
  <si>
    <t>3582 C</t>
  </si>
  <si>
    <t>2451 C</t>
  </si>
  <si>
    <t>2452 C</t>
  </si>
  <si>
    <t>223 C</t>
  </si>
  <si>
    <t>224 C</t>
  </si>
  <si>
    <t>225 C</t>
  </si>
  <si>
    <t>226 C</t>
  </si>
  <si>
    <t>227 C</t>
  </si>
  <si>
    <t>228 C</t>
  </si>
  <si>
    <t>229 C</t>
  </si>
  <si>
    <t>230 C</t>
  </si>
  <si>
    <t>231 C</t>
  </si>
  <si>
    <t>232 C</t>
  </si>
  <si>
    <t>Rhodamine Red C</t>
  </si>
  <si>
    <t>233 C</t>
  </si>
  <si>
    <t>234 C</t>
  </si>
  <si>
    <t>235 C</t>
  </si>
  <si>
    <t>670 C</t>
  </si>
  <si>
    <t>671 C</t>
  </si>
  <si>
    <t>672 C</t>
  </si>
  <si>
    <t>673 C</t>
  </si>
  <si>
    <t>674 C</t>
  </si>
  <si>
    <t>675 C</t>
  </si>
  <si>
    <t>676 C</t>
  </si>
  <si>
    <t>2043 C</t>
  </si>
  <si>
    <t>2044 C</t>
  </si>
  <si>
    <t>2045 C</t>
  </si>
  <si>
    <t>2046 C</t>
  </si>
  <si>
    <t>2047 C</t>
  </si>
  <si>
    <t>2048 C</t>
  </si>
  <si>
    <t>2049 C</t>
  </si>
  <si>
    <t>677 C</t>
  </si>
  <si>
    <t>678 C</t>
  </si>
  <si>
    <t>679 C</t>
  </si>
  <si>
    <t>680 C</t>
  </si>
  <si>
    <t>681 C</t>
  </si>
  <si>
    <t>682 C</t>
  </si>
  <si>
    <t>683 C</t>
  </si>
  <si>
    <t>2050 C</t>
  </si>
  <si>
    <t>2051 C</t>
  </si>
  <si>
    <t>2052 C</t>
  </si>
  <si>
    <t>2053 C</t>
  </si>
  <si>
    <t>2054 C</t>
  </si>
  <si>
    <t>2055 C</t>
  </si>
  <si>
    <t>2056 C</t>
  </si>
  <si>
    <t>4078 C</t>
  </si>
  <si>
    <t>4079 C</t>
  </si>
  <si>
    <t>4080 C</t>
  </si>
  <si>
    <t>4081 C</t>
  </si>
  <si>
    <t>4082 C</t>
  </si>
  <si>
    <t>4083 C</t>
  </si>
  <si>
    <t>4084 C</t>
  </si>
  <si>
    <t>684 C</t>
  </si>
  <si>
    <t>685 C</t>
  </si>
  <si>
    <t>686 C</t>
  </si>
  <si>
    <t>687 C</t>
  </si>
  <si>
    <t>688 C</t>
  </si>
  <si>
    <t>689 C</t>
  </si>
  <si>
    <t>690 C</t>
  </si>
  <si>
    <t>510 C</t>
  </si>
  <si>
    <t>509 C</t>
  </si>
  <si>
    <t>508 C</t>
  </si>
  <si>
    <t>507 C</t>
  </si>
  <si>
    <t>506 C</t>
  </si>
  <si>
    <t>505 C</t>
  </si>
  <si>
    <t>504 C</t>
  </si>
  <si>
    <t>7429 C</t>
  </si>
  <si>
    <t>7430 C</t>
  </si>
  <si>
    <t>7431 C</t>
  </si>
  <si>
    <t>7432 C</t>
  </si>
  <si>
    <t>7433 C</t>
  </si>
  <si>
    <t>7434 C</t>
  </si>
  <si>
    <t>7435 C</t>
  </si>
  <si>
    <t>691 C</t>
  </si>
  <si>
    <t>692 C</t>
  </si>
  <si>
    <t>693 C</t>
  </si>
  <si>
    <t>694 C</t>
  </si>
  <si>
    <t>695 C</t>
  </si>
  <si>
    <t>696 C</t>
  </si>
  <si>
    <t>697 C</t>
  </si>
  <si>
    <t>496 C</t>
  </si>
  <si>
    <t>495 C</t>
  </si>
  <si>
    <t>494 C</t>
  </si>
  <si>
    <t>493 C</t>
  </si>
  <si>
    <t>492 C</t>
  </si>
  <si>
    <t>491 C</t>
  </si>
  <si>
    <t>490 C</t>
  </si>
  <si>
    <t>503 C</t>
  </si>
  <si>
    <t>502 C</t>
  </si>
  <si>
    <t>501 C</t>
  </si>
  <si>
    <t>500 C</t>
  </si>
  <si>
    <t>499 C</t>
  </si>
  <si>
    <t>498 C</t>
  </si>
  <si>
    <t>497 C</t>
  </si>
  <si>
    <t>4085 C</t>
  </si>
  <si>
    <t>4086 C</t>
  </si>
  <si>
    <t>4087 C</t>
  </si>
  <si>
    <t>4088 C</t>
  </si>
  <si>
    <t>4089 C</t>
  </si>
  <si>
    <t>4090 C</t>
  </si>
  <si>
    <t>4091 C</t>
  </si>
  <si>
    <t>4092 C</t>
  </si>
  <si>
    <t>4093 C</t>
  </si>
  <si>
    <t>4094 C</t>
  </si>
  <si>
    <t>4095 C</t>
  </si>
  <si>
    <t>4096 C</t>
  </si>
  <si>
    <t>4097 C</t>
  </si>
  <si>
    <t>4098 C</t>
  </si>
  <si>
    <t>5035 C</t>
  </si>
  <si>
    <t>5025 C</t>
  </si>
  <si>
    <t>5015 C</t>
  </si>
  <si>
    <t>5005 C</t>
  </si>
  <si>
    <t>4995 C</t>
  </si>
  <si>
    <t>4985 C</t>
  </si>
  <si>
    <t>4975 C</t>
  </si>
  <si>
    <t>4099 C</t>
  </si>
  <si>
    <t>4100 C</t>
  </si>
  <si>
    <t>4101 C</t>
  </si>
  <si>
    <t>4102 C</t>
  </si>
  <si>
    <t>4103 C</t>
  </si>
  <si>
    <t>4104 C</t>
  </si>
  <si>
    <t>4105 C</t>
  </si>
  <si>
    <t>236 C</t>
  </si>
  <si>
    <t>Purple</t>
  </si>
  <si>
    <t>237 C</t>
  </si>
  <si>
    <t>238 C</t>
  </si>
  <si>
    <t>239 C</t>
  </si>
  <si>
    <t>240 C</t>
  </si>
  <si>
    <t>241 C</t>
  </si>
  <si>
    <t>242 C</t>
  </si>
  <si>
    <t>2057 C</t>
  </si>
  <si>
    <t>2058 C</t>
  </si>
  <si>
    <t>2059 C</t>
  </si>
  <si>
    <t>2060 C</t>
  </si>
  <si>
    <t>2061 C</t>
  </si>
  <si>
    <t>2062 C</t>
  </si>
  <si>
    <t>2063 C</t>
  </si>
  <si>
    <t>2365 C</t>
  </si>
  <si>
    <t>2375 C</t>
  </si>
  <si>
    <t>2385 C</t>
  </si>
  <si>
    <t>2395 C</t>
  </si>
  <si>
    <t>2405 C</t>
  </si>
  <si>
    <t>2415 C</t>
  </si>
  <si>
    <t>2425 C</t>
  </si>
  <si>
    <t>243 C</t>
  </si>
  <si>
    <t>244 C</t>
  </si>
  <si>
    <t>245 C</t>
  </si>
  <si>
    <t>246 C</t>
  </si>
  <si>
    <t>247 C</t>
  </si>
  <si>
    <t>248 C</t>
  </si>
  <si>
    <t>249 C</t>
  </si>
  <si>
    <t>7646 C</t>
  </si>
  <si>
    <t>7647 C</t>
  </si>
  <si>
    <t>7648 C</t>
  </si>
  <si>
    <t>7649 C</t>
  </si>
  <si>
    <t>7650 C</t>
  </si>
  <si>
    <t>7651 C</t>
  </si>
  <si>
    <t>7652 C</t>
  </si>
  <si>
    <t>250 C</t>
  </si>
  <si>
    <t>251 C</t>
  </si>
  <si>
    <t>252 C</t>
  </si>
  <si>
    <t>Purple C</t>
  </si>
  <si>
    <t>253 C</t>
  </si>
  <si>
    <t>254 C</t>
  </si>
  <si>
    <t>255 C</t>
  </si>
  <si>
    <t>2064 C</t>
  </si>
  <si>
    <t>2065 C</t>
  </si>
  <si>
    <t>2066 C</t>
  </si>
  <si>
    <t>2067 C</t>
  </si>
  <si>
    <t>2068 C</t>
  </si>
  <si>
    <t>2069 C</t>
  </si>
  <si>
    <t>2070 C</t>
  </si>
  <si>
    <t>Teintes Cible ?</t>
  </si>
  <si>
    <t>Teinte proche ?</t>
  </si>
  <si>
    <t>Teinte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</si>
</sst>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ck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ck">
        <color indexed="64"/>
      </right>
      <top/>
      <bottom style="thin">
        <color theme="4" tint="0.39997558519241921"/>
      </bottom>
      <diagonal/>
    </border>
    <border>
      <left style="thick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ck">
        <color indexed="64"/>
      </right>
      <top style="thin">
        <color theme="4" tint="0.39997558519241921"/>
      </top>
      <bottom/>
      <diagonal/>
    </border>
    <border>
      <left style="thick">
        <color indexed="64"/>
      </left>
      <right/>
      <top style="thin">
        <color theme="4" tint="0.3999755851924192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6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wrapText="1"/>
    </xf>
    <xf numFmtId="0" fontId="1" fillId="4" borderId="10" xfId="0" applyFont="1" applyFill="1" applyBorder="1" applyAlignment="1">
      <alignment horizontal="center" wrapText="1"/>
    </xf>
    <xf numFmtId="0" fontId="1" fillId="6" borderId="11" xfId="0" applyFont="1" applyFill="1" applyBorder="1" applyAlignment="1" applyProtection="1">
      <alignment horizontal="center" vertical="center" wrapText="1"/>
      <protection locked="0"/>
    </xf>
    <xf numFmtId="0" fontId="2" fillId="6" borderId="12" xfId="0" applyFont="1" applyFill="1" applyBorder="1" applyAlignment="1">
      <alignment horizont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wrapText="1"/>
    </xf>
    <xf numFmtId="0" fontId="1" fillId="4" borderId="10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7" borderId="15" xfId="0" applyFill="1" applyBorder="1" applyAlignment="1" applyProtection="1">
      <alignment horizontal="center" vertical="center" wrapText="1"/>
      <protection locked="0"/>
    </xf>
    <xf numFmtId="0" fontId="7" fillId="8" borderId="14" xfId="0" applyFont="1" applyFill="1" applyBorder="1" applyAlignment="1">
      <alignment horizontal="center" vertical="center" wrapText="1"/>
    </xf>
    <xf numFmtId="2" fontId="8" fillId="8" borderId="14" xfId="0" applyNumberFormat="1" applyFont="1" applyFill="1" applyBorder="1" applyAlignment="1">
      <alignment horizontal="center" vertical="center" wrapText="1"/>
    </xf>
    <xf numFmtId="2" fontId="7" fillId="8" borderId="14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" fontId="0" fillId="5" borderId="11" xfId="0" applyNumberFormat="1" applyFill="1" applyBorder="1" applyAlignment="1">
      <alignment horizontal="center" vertical="center" wrapText="1"/>
    </xf>
    <xf numFmtId="0" fontId="9" fillId="5" borderId="0" xfId="0" applyFont="1" applyFill="1" applyAlignment="1">
      <alignment wrapText="1"/>
    </xf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 style="thick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ck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teinte%20lab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 données"/>
      <sheetName val="Tab recherche"/>
      <sheetName val="Rch teinte 2"/>
      <sheetName val="Rch teinte 3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321D9D-3CEB-4A8A-8B74-185B03ABEEE4}" name="Tab_labo" displayName="Tab_labo" ref="A1:AN693" totalsRowShown="0" headerRowDxfId="0" dataDxfId="1" headerRowBorderDxfId="43" tableBorderDxfId="44" totalsRowBorderDxfId="42">
  <autoFilter ref="A1:AN693" xr:uid="{1A321D9D-3CEB-4A8A-8B74-185B03ABEEE4}"/>
  <tableColumns count="40">
    <tableColumn id="1" xr3:uid="{560C73E6-6147-4143-A26F-52D111F28A11}" name="Teintes" dataDxfId="41"/>
    <tableColumn id="2" xr3:uid="{7D70574F-7AC1-4009-B486-3DB08C9C71A6}" name="Type" dataDxfId="40"/>
    <tableColumn id="3" xr3:uid="{D0DD6312-239D-4E88-A8AC-8D710ECA314D}" name="Client" dataDxfId="39"/>
    <tableColumn id="4" xr3:uid="{5F1D67AB-4C2F-4413-AEB5-1F996A4E6E8E}" name="g/m²" dataDxfId="38"/>
    <tableColumn id="5" xr3:uid="{988408FC-EE70-4167-A897-1A5448C33CC5}" name="D (g)" dataDxfId="37"/>
    <tableColumn id="6" xr3:uid="{23BAEF5E-C306-44BE-868F-6CCCC732B625}" name="CMYK" dataDxfId="36"/>
    <tableColumn id="7" xr3:uid="{327CF766-E96B-450B-BAC5-BB312E4BFEB5}" name="L*" dataDxfId="35"/>
    <tableColumn id="8" xr3:uid="{F9E1094A-8F73-45B7-A87B-7A7754C840FC}" name="a*" dataDxfId="34"/>
    <tableColumn id="9" xr3:uid="{4F01305A-F532-410F-8D49-0E70571CE59C}" name="b*" dataDxfId="33"/>
    <tableColumn id="10" xr3:uid="{E8B2EDFA-8900-48B9-9664-46D8F1534C12}" name="ΔE" dataDxfId="32"/>
    <tableColumn id="11" xr3:uid="{C9D4F193-19D7-4765-B6A7-9FA629DB968C}" name="l+a+b" dataDxfId="31">
      <calculatedColumnFormula>[1]!Tab_labo[[#This Row],[L*]]&amp;"_"&amp;[1]!Tab_labo[[#This Row],[a*]]&amp;"_"&amp;[1]!Tab_labo[[#This Row],[b*]]</calculatedColumnFormula>
    </tableColumn>
    <tableColumn id="12" xr3:uid="{56824213-982A-46EE-971C-FB962B614AE4}" name="Composant 1" dataDxfId="30"/>
    <tableColumn id="13" xr3:uid="{BAB0F981-4183-4ECB-8F4D-C34F390B1094}" name="&amp;" dataDxfId="29">
      <calculatedColumnFormula>IF(ISBLANK([1]!Tab_labo[[#This Row],[Composant 1]]),"","&gt;")</calculatedColumnFormula>
    </tableColumn>
    <tableColumn id="14" xr3:uid="{2EE07A90-4EA5-40FD-A91F-CB27811D6226}" name="Qt-g" dataDxfId="28"/>
    <tableColumn id="15" xr3:uid="{A9C059D6-83EF-4CA7-AD19-D2C1EEC75B20}" name="g" dataDxfId="27">
      <calculatedColumnFormula>IF(ISBLANK([1]!Tab_labo[[#This Row],[Qt-g]]),"","g")</calculatedColumnFormula>
    </tableColumn>
    <tableColumn id="16" xr3:uid="{236DFE39-71C6-42F9-AD85-F98FA79EFBEF}" name="Composant 2" dataDxfId="26"/>
    <tableColumn id="17" xr3:uid="{DBA39FB8-4841-446C-A60B-F866F236E48B}" name="&amp;2" dataDxfId="25">
      <calculatedColumnFormula>IF(ISBLANK([1]!Tab_labo[[#This Row],[Composant 2]]),"","&gt;")</calculatedColumnFormula>
    </tableColumn>
    <tableColumn id="18" xr3:uid="{4E641615-DCA6-4799-ACD3-69AC7A405F65}" name="Qt-g2" dataDxfId="24"/>
    <tableColumn id="19" xr3:uid="{D01BDCAE-080B-4D02-AAC9-2A3953492E1E}" name="g2" dataDxfId="23">
      <calculatedColumnFormula>IF(ISBLANK([1]!Tab_labo[[#This Row],[Qt-g2]]),"","g")</calculatedColumnFormula>
    </tableColumn>
    <tableColumn id="20" xr3:uid="{62D7300B-B349-4FF6-9236-80C6AFC7E957}" name="Composant 3" dataDxfId="22"/>
    <tableColumn id="21" xr3:uid="{E2D2ACA3-8E63-42AD-A3F8-6032D7EACE60}" name="&amp;3" dataDxfId="21">
      <calculatedColumnFormula>IF(ISBLANK([1]!Tab_labo[[#This Row],[Composant 3]]),"","&gt;")</calculatedColumnFormula>
    </tableColumn>
    <tableColumn id="22" xr3:uid="{FB5405EF-30D6-4F09-AEB6-92DEDA800B48}" name="Qt-g3" dataDxfId="20"/>
    <tableColumn id="23" xr3:uid="{098CFBCC-E80C-42F5-9750-5D1123862375}" name="g3" dataDxfId="19">
      <calculatedColumnFormula>IF(ISBLANK([1]!Tab_labo[[#This Row],[Qt-g3]]),"","g")</calculatedColumnFormula>
    </tableColumn>
    <tableColumn id="24" xr3:uid="{046EDBF5-BA77-4EF8-9EDA-800B85B0C4FC}" name="Composant 4" dataDxfId="18"/>
    <tableColumn id="25" xr3:uid="{DF0C645F-C694-4488-BA2F-623E8511C29D}" name="&amp;4" dataDxfId="17">
      <calculatedColumnFormula>IF(ISBLANK([1]!Tab_labo[[#This Row],[Composant 4]]),"","&gt;")</calculatedColumnFormula>
    </tableColumn>
    <tableColumn id="26" xr3:uid="{097975D5-7536-4FB0-8C46-0B2F4CF6A693}" name="Qt-g4" dataDxfId="16"/>
    <tableColumn id="27" xr3:uid="{D475BEFC-D28A-401B-9E53-021859A59684}" name="g4" dataDxfId="15">
      <calculatedColumnFormula>IF(ISBLANK([1]!Tab_labo[[#This Row],[Qt-g4]]),"","g")</calculatedColumnFormula>
    </tableColumn>
    <tableColumn id="28" xr3:uid="{6CFDDC86-048D-4A2E-9DC7-F1692BDA46FF}" name="Composant 5" dataDxfId="14"/>
    <tableColumn id="29" xr3:uid="{1B14D3C4-F606-4100-8DB5-D6947D55BD9C}" name="&amp;5" dataDxfId="13">
      <calculatedColumnFormula>IF(ISBLANK([1]!Tab_labo[[#This Row],[Composant 5]]),"","&gt;")</calculatedColumnFormula>
    </tableColumn>
    <tableColumn id="30" xr3:uid="{98CDA450-8451-40D8-A921-5419088748CF}" name="Qt-g5" dataDxfId="12"/>
    <tableColumn id="31" xr3:uid="{BFB66FF0-628B-4065-9A7B-3FF2846B5184}" name="g5" dataDxfId="11">
      <calculatedColumnFormula>IF(ISBLANK([1]!Tab_labo[[#This Row],[Qt-g5]]),"","g")</calculatedColumnFormula>
    </tableColumn>
    <tableColumn id="32" xr3:uid="{F1C3DFB8-01AA-488A-97A9-D80122DE140D}" name="Total" dataDxfId="10">
      <calculatedColumnFormula>IF([1]!Tab_labo[[#This Row],[verif]]=0,"","Total")</calculatedColumnFormula>
    </tableColumn>
    <tableColumn id="33" xr3:uid="{E7E5D1B0-D68F-4AEB-859F-1E599479E8AA}" name="Qt (g)6" dataDxfId="9">
      <calculatedColumnFormula>IF([1]!Tab_labo[[#This Row],[Total]]="Total","&gt;","")</calculatedColumnFormula>
    </tableColumn>
    <tableColumn id="34" xr3:uid="{0E9DB368-A0F6-44B2-B5F8-6DE5121C4F04}" name="Total2" dataDxfId="8">
      <calculatedColumnFormula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calculatedColumnFormula>
    </tableColumn>
    <tableColumn id="35" xr3:uid="{3744E289-4FB1-4E8A-BCA5-2309D02FEC73}" name="g6" dataDxfId="7">
      <calculatedColumnFormula>IF([1]!Tab_labo[[#This Row],[Total]]="Total","g","")</calculatedColumnFormula>
    </tableColumn>
    <tableColumn id="36" xr3:uid="{DB96F5C8-8051-4900-9126-A2793F3E1B6C}" name="Carton" dataDxfId="6"/>
    <tableColumn id="37" xr3:uid="{F4F7B217-3B9D-4E16-BEA2-B14CBA7023A6}" name="Vernis" dataDxfId="5"/>
    <tableColumn id="38" xr3:uid="{94DDA878-BFD2-496B-A89F-60720A61CA09}" name="verif" dataDxfId="4">
      <calculatedColumnFormula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calculatedColumnFormula>
    </tableColumn>
    <tableColumn id="39" xr3:uid="{F379C42A-DC1E-4B69-9ED2-D859F27104DE}" name="verif avec wt*2" dataDxfId="3">
      <calculatedColumnFormula>IF([1]!Tab_labo[[#This Row],[Total2]]&lt;&gt;1000,IF(ISBLANK(V2),[1]!Tab_labo[[#This Row],[Qt-g]]+(2*[1]!Tab_labo[[#This Row],[Qt-g2]]),IF(ISBLANK(Z2),[1]!Tab_labo[[#This Row],[Qt-g]]+[1]!Tab_labo[[#This Row],[Qt-g2]]+(2*[1]!Tab_labo[[#This Row],[Qt-g3]]),IF(ISBLANK(AD2),[1]!Tab_labo[[#This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calculatedColumnFormula>
    </tableColumn>
    <tableColumn id="40" xr3:uid="{9A5362E7-4545-43B7-B36C-C17CC0079D31}" name="Teinte v2" dataDxfId="2">
      <calculatedColumnFormula>[1]!Tab_labo[[#This Row],[Teintes]]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93"/>
  <sheetViews>
    <sheetView zoomScale="90" zoomScaleNormal="90" workbookViewId="0">
      <selection activeCell="T694" sqref="T694"/>
    </sheetView>
  </sheetViews>
  <sheetFormatPr baseColWidth="10" defaultColWidth="9.140625" defaultRowHeight="15" x14ac:dyDescent="0.25"/>
  <cols>
    <col min="1" max="1" width="9.7109375" customWidth="1"/>
    <col min="3" max="5" width="0" hidden="1" customWidth="1"/>
    <col min="10" max="10" width="0" hidden="1" customWidth="1"/>
    <col min="11" max="11" width="9.140625" hidden="1" customWidth="1"/>
    <col min="12" max="12" width="14.5703125" customWidth="1"/>
    <col min="13" max="13" width="0" hidden="1" customWidth="1"/>
    <col min="15" max="15" width="0" hidden="1" customWidth="1"/>
    <col min="16" max="16" width="14.5703125" customWidth="1"/>
    <col min="17" max="17" width="0" hidden="1" customWidth="1"/>
    <col min="19" max="19" width="0" hidden="1" customWidth="1"/>
    <col min="20" max="20" width="14.5703125" customWidth="1"/>
    <col min="21" max="21" width="0" hidden="1" customWidth="1"/>
    <col min="23" max="23" width="0" hidden="1" customWidth="1"/>
    <col min="24" max="24" width="14.5703125" customWidth="1"/>
    <col min="25" max="25" width="0" hidden="1" customWidth="1"/>
    <col min="27" max="27" width="0" hidden="1" customWidth="1"/>
    <col min="28" max="28" width="14.5703125" customWidth="1"/>
    <col min="29" max="29" width="0" hidden="1" customWidth="1"/>
    <col min="31" max="33" width="0" hidden="1" customWidth="1"/>
    <col min="35" max="37" width="0" hidden="1" customWidth="1"/>
    <col min="39" max="39" width="16.42578125" customWidth="1"/>
    <col min="40" max="40" width="11.28515625" hidden="1" customWidth="1"/>
  </cols>
  <sheetData>
    <row r="1" spans="1:40" x14ac:dyDescent="0.25">
      <c r="A1" s="19" t="s">
        <v>0</v>
      </c>
      <c r="B1" s="19" t="s">
        <v>1</v>
      </c>
      <c r="C1" s="20" t="s">
        <v>2</v>
      </c>
      <c r="D1" s="19" t="s">
        <v>3</v>
      </c>
      <c r="E1" s="19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2" t="s">
        <v>9</v>
      </c>
      <c r="K1" s="23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19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19" t="s">
        <v>31</v>
      </c>
      <c r="AG1" s="19" t="s">
        <v>32</v>
      </c>
      <c r="AH1" s="19" t="s">
        <v>33</v>
      </c>
      <c r="AI1" s="19" t="s">
        <v>34</v>
      </c>
      <c r="AJ1" s="24" t="s">
        <v>35</v>
      </c>
      <c r="AK1" s="19" t="s">
        <v>36</v>
      </c>
      <c r="AL1" s="19" t="s">
        <v>37</v>
      </c>
      <c r="AM1" s="19" t="s">
        <v>38</v>
      </c>
      <c r="AN1" s="19" t="s">
        <v>39</v>
      </c>
    </row>
    <row r="2" spans="1:40" ht="30" x14ac:dyDescent="0.25">
      <c r="A2" s="1" t="s">
        <v>40</v>
      </c>
      <c r="B2" s="1" t="s">
        <v>41</v>
      </c>
      <c r="C2" s="2" t="s">
        <v>42</v>
      </c>
      <c r="D2" s="3" t="s">
        <v>42</v>
      </c>
      <c r="E2" s="3" t="s">
        <v>42</v>
      </c>
      <c r="F2" s="4">
        <v>1.41</v>
      </c>
      <c r="G2" s="4">
        <v>86.72</v>
      </c>
      <c r="H2" s="4">
        <v>0.84</v>
      </c>
      <c r="I2" s="4">
        <v>109.98</v>
      </c>
      <c r="J2" s="5" t="s">
        <v>42</v>
      </c>
      <c r="K2" s="6" t="str">
        <f>[1]!Tab_labo[[#This Row],[L*]]&amp;"_"&amp;[1]!Tab_labo[[#This Row],[a*]]&amp;"_"&amp;[1]!Tab_labo[[#This Row],[b*]]</f>
        <v>86.72_0.84_109.98</v>
      </c>
      <c r="L2" s="3"/>
      <c r="M2" s="3" t="str">
        <f>IF(ISBLANK([1]!Tab_labo[[#This Row],[Composant 1]]),"","&gt;")</f>
        <v/>
      </c>
      <c r="N2" s="3"/>
      <c r="O2" s="3" t="str">
        <f>IF(ISBLANK([1]!Tab_labo[[#This Row],[Qt-g]]),"","g")</f>
        <v/>
      </c>
      <c r="P2" s="3"/>
      <c r="Q2" s="3" t="str">
        <f>IF(ISBLANK([1]!Tab_labo[[#This Row],[Composant 2]]),"","&gt;")</f>
        <v/>
      </c>
      <c r="R2" s="3"/>
      <c r="S2" s="3" t="str">
        <f>IF(ISBLANK([1]!Tab_labo[[#This Row],[Qt-g2]]),"","g")</f>
        <v/>
      </c>
      <c r="T2" s="3"/>
      <c r="U2" s="3" t="str">
        <f>IF(ISBLANK([1]!Tab_labo[[#This Row],[Composant 3]]),"","&gt;")</f>
        <v/>
      </c>
      <c r="V2" s="3"/>
      <c r="W2" s="3" t="str">
        <f>IF(ISBLANK([1]!Tab_labo[[#This Row],[Qt-g3]]),"","g")</f>
        <v/>
      </c>
      <c r="X2" s="3"/>
      <c r="Y2" s="3" t="str">
        <f>IF(ISBLANK([1]!Tab_labo[[#This Row],[Composant 4]]),"","&gt;")</f>
        <v/>
      </c>
      <c r="Z2" s="3"/>
      <c r="AA2" s="3" t="str">
        <f>IF(ISBLANK([1]!Tab_labo[[#This Row],[Qt-g4]]),"","g")</f>
        <v/>
      </c>
      <c r="AB2" s="3"/>
      <c r="AC2" s="3" t="str">
        <f>IF(ISBLANK([1]!Tab_labo[[#This Row],[Composant 5]]),"","&gt;")</f>
        <v/>
      </c>
      <c r="AD2" s="3"/>
      <c r="AE2" s="3" t="str">
        <f>IF(ISBLANK([1]!Tab_labo[[#This Row],[Qt-g5]]),"","g")</f>
        <v/>
      </c>
      <c r="AF2" s="3" t="str">
        <f>IF([1]!Tab_labo[[#This Row],[verif]]=0,"","Total")</f>
        <v/>
      </c>
      <c r="AG2" s="3" t="str">
        <f>IF([1]!Tab_labo[[#This Row],[Total]]="Total","&gt;","")</f>
        <v/>
      </c>
      <c r="AH2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2" s="3" t="str">
        <f>IF([1]!Tab_labo[[#This Row],[Total]]="Total","g","")</f>
        <v/>
      </c>
      <c r="AJ2" s="8" t="s">
        <v>42</v>
      </c>
      <c r="AK2" s="3" t="s">
        <v>42</v>
      </c>
      <c r="AL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2" s="3">
        <f>IF([1]!Tab_labo[[#This Row],[Total2]]&lt;&gt;1000,IF(ISBLANK(V2),[1]!Tab_labo[[#This Row],[Qt-g]]+(2*[1]!Tab_labo[[#This Row],[Qt-g2]]),IF(ISBLANK(Z2),[1]!Tab_labo[[#This Row],[Qt-g]]+[1]!Tab_labo[[#This Row],[Qt-g2]]+(2*[1]!Tab_labo[[#This Row],[Qt-g3]]),IF(ISBLANK(AD2),[1]!Tab_labo[[#This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2" s="3" t="str">
        <f>[1]!Tab_labo[[#This Row],[Teintes]]</f>
        <v>Yellow 12 C</v>
      </c>
    </row>
    <row r="3" spans="1:40" ht="30" x14ac:dyDescent="0.25">
      <c r="A3" s="9" t="s">
        <v>43</v>
      </c>
      <c r="B3" s="9" t="s">
        <v>41</v>
      </c>
      <c r="C3" s="10" t="s">
        <v>42</v>
      </c>
      <c r="D3" s="11" t="s">
        <v>42</v>
      </c>
      <c r="E3" s="11" t="s">
        <v>42</v>
      </c>
      <c r="F3" s="12">
        <v>1.32</v>
      </c>
      <c r="G3" s="12">
        <v>58.59</v>
      </c>
      <c r="H3" s="12">
        <v>69.3</v>
      </c>
      <c r="I3" s="12">
        <v>56.6</v>
      </c>
      <c r="J3" s="13" t="s">
        <v>42</v>
      </c>
      <c r="K3" s="14" t="str">
        <f>[1]!Tab_labo[[#This Row],[L*]]&amp;"_"&amp;[1]!Tab_labo[[#This Row],[a*]]&amp;"_"&amp;[1]!Tab_labo[[#This Row],[b*]]</f>
        <v>58.59_69.3_56.6</v>
      </c>
      <c r="L3" s="11"/>
      <c r="M3" s="11" t="str">
        <f>IF(ISBLANK([1]!Tab_labo[[#This Row],[Composant 1]]),"","&gt;")</f>
        <v/>
      </c>
      <c r="N3" s="11"/>
      <c r="O3" s="11" t="str">
        <f>IF(ISBLANK([1]!Tab_labo[[#This Row],[Qt-g]]),"","g")</f>
        <v/>
      </c>
      <c r="P3" s="11"/>
      <c r="Q3" s="11" t="str">
        <f>IF(ISBLANK([1]!Tab_labo[[#This Row],[Composant 2]]),"","&gt;")</f>
        <v/>
      </c>
      <c r="R3" s="11"/>
      <c r="S3" s="11" t="str">
        <f>IF(ISBLANK([1]!Tab_labo[[#This Row],[Qt-g2]]),"","g")</f>
        <v/>
      </c>
      <c r="T3" s="11"/>
      <c r="U3" s="11" t="str">
        <f>IF(ISBLANK([1]!Tab_labo[[#This Row],[Composant 3]]),"","&gt;")</f>
        <v/>
      </c>
      <c r="V3" s="11"/>
      <c r="W3" s="11" t="str">
        <f>IF(ISBLANK([1]!Tab_labo[[#This Row],[Qt-g3]]),"","g")</f>
        <v/>
      </c>
      <c r="X3" s="11"/>
      <c r="Y3" s="11" t="str">
        <f>IF(ISBLANK([1]!Tab_labo[[#This Row],[Composant 4]]),"","&gt;")</f>
        <v/>
      </c>
      <c r="Z3" s="11"/>
      <c r="AA3" s="11" t="str">
        <f>IF(ISBLANK([1]!Tab_labo[[#This Row],[Qt-g4]]),"","g")</f>
        <v/>
      </c>
      <c r="AB3" s="11"/>
      <c r="AC3" s="11" t="str">
        <f>IF(ISBLANK([1]!Tab_labo[[#This Row],[Composant 5]]),"","&gt;")</f>
        <v/>
      </c>
      <c r="AD3" s="11"/>
      <c r="AE3" s="11" t="str">
        <f>IF(ISBLANK([1]!Tab_labo[[#This Row],[Qt-g5]]),"","g")</f>
        <v/>
      </c>
      <c r="AF3" s="11" t="str">
        <f>IF([1]!Tab_labo[[#This Row],[verif]]=0,"","Total")</f>
        <v/>
      </c>
      <c r="AG3" s="11" t="str">
        <f>IF([1]!Tab_labo[[#This Row],[Total]]="Total","&gt;","")</f>
        <v/>
      </c>
      <c r="AH3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3" s="11" t="str">
        <f>IF([1]!Tab_labo[[#This Row],[Total]]="Total","g","")</f>
        <v/>
      </c>
      <c r="AJ3" s="15" t="s">
        <v>42</v>
      </c>
      <c r="AK3" s="11" t="s">
        <v>42</v>
      </c>
      <c r="AL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3" s="11">
        <f>IF([1]!Tab_labo[[#This Row],[Total2]]&lt;&gt;1000,IF(ISBLANK(V3),[1]!Tab_labo[[#This Row],[Qt-g]]+(2*[1]!Tab_labo[[#This Row],[Qt-g2]]),IF(ISBLANK(Z3),[1]!Tab_labo[[#This Row],[Qt-g]]+[1]!Tab_labo[[#This Row],[Qt-g2]]+(2*[1]!Tab_labo[[#This Row],[Qt-g3]]),IF(ISBLANK(AD3),[1]!Tab_labo[[#This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3" s="11" t="str">
        <f>[1]!Tab_labo[[#This Row],[Teintes]]</f>
        <v>Bright Red C</v>
      </c>
    </row>
    <row r="4" spans="1:40" ht="45" x14ac:dyDescent="0.25">
      <c r="A4" s="1" t="s">
        <v>44</v>
      </c>
      <c r="B4" s="1" t="s">
        <v>41</v>
      </c>
      <c r="C4" s="2" t="s">
        <v>42</v>
      </c>
      <c r="D4" s="3" t="s">
        <v>42</v>
      </c>
      <c r="E4" s="3" t="s">
        <v>42</v>
      </c>
      <c r="F4" s="4">
        <v>1.18</v>
      </c>
      <c r="G4" s="4">
        <v>50.45</v>
      </c>
      <c r="H4" s="4">
        <v>72.25</v>
      </c>
      <c r="I4" s="4">
        <v>-18.059999999999999</v>
      </c>
      <c r="J4" s="5" t="s">
        <v>42</v>
      </c>
      <c r="K4" s="6" t="str">
        <f>[1]!Tab_labo[[#This Row],[L*]]&amp;"_"&amp;[1]!Tab_labo[[#This Row],[a*]]&amp;"_"&amp;[1]!Tab_labo[[#This Row],[b*]]</f>
        <v>50.45_72.25_-18.06</v>
      </c>
      <c r="L4" s="3"/>
      <c r="M4" s="3" t="str">
        <f>IF(ISBLANK([1]!Tab_labo[[#This Row],[Composant 1]]),"","&gt;")</f>
        <v/>
      </c>
      <c r="N4" s="3"/>
      <c r="O4" s="3" t="str">
        <f>IF(ISBLANK([1]!Tab_labo[[#This Row],[Qt-g]]),"","g")</f>
        <v/>
      </c>
      <c r="P4" s="3"/>
      <c r="Q4" s="3" t="str">
        <f>IF(ISBLANK([1]!Tab_labo[[#This Row],[Composant 2]]),"","&gt;")</f>
        <v/>
      </c>
      <c r="R4" s="3"/>
      <c r="S4" s="3" t="str">
        <f>IF(ISBLANK([1]!Tab_labo[[#This Row],[Qt-g2]]),"","g")</f>
        <v/>
      </c>
      <c r="T4" s="3"/>
      <c r="U4" s="3" t="str">
        <f>IF(ISBLANK([1]!Tab_labo[[#This Row],[Composant 3]]),"","&gt;")</f>
        <v/>
      </c>
      <c r="V4" s="3"/>
      <c r="W4" s="3" t="str">
        <f>IF(ISBLANK([1]!Tab_labo[[#This Row],[Qt-g3]]),"","g")</f>
        <v/>
      </c>
      <c r="X4" s="3"/>
      <c r="Y4" s="3" t="str">
        <f>IF(ISBLANK([1]!Tab_labo[[#This Row],[Composant 4]]),"","&gt;")</f>
        <v/>
      </c>
      <c r="Z4" s="3"/>
      <c r="AA4" s="3" t="str">
        <f>IF(ISBLANK([1]!Tab_labo[[#This Row],[Qt-g4]]),"","g")</f>
        <v/>
      </c>
      <c r="AB4" s="3"/>
      <c r="AC4" s="3" t="str">
        <f>IF(ISBLANK([1]!Tab_labo[[#This Row],[Composant 5]]),"","&gt;")</f>
        <v/>
      </c>
      <c r="AD4" s="3"/>
      <c r="AE4" s="3" t="str">
        <f>IF(ISBLANK([1]!Tab_labo[[#This Row],[Qt-g5]]),"","g")</f>
        <v/>
      </c>
      <c r="AF4" s="3" t="str">
        <f>IF([1]!Tab_labo[[#This Row],[verif]]=0,"","Total")</f>
        <v/>
      </c>
      <c r="AG4" s="3" t="str">
        <f>IF([1]!Tab_labo[[#This Row],[Total]]="Total","&gt;","")</f>
        <v/>
      </c>
      <c r="AH4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4" s="3" t="str">
        <f>IF([1]!Tab_labo[[#This Row],[Total]]="Total","g","")</f>
        <v/>
      </c>
      <c r="AJ4" s="8" t="s">
        <v>42</v>
      </c>
      <c r="AK4" s="3" t="s">
        <v>42</v>
      </c>
      <c r="AL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4" s="3">
        <f>IF([1]!Tab_labo[[#This Row],[Total2]]&lt;&gt;1000,IF(ISBLANK(V4),[1]!Tab_labo[[#This Row],[Qt-g]]+(2*[1]!Tab_labo[[#This Row],[Qt-g2]]),IF(ISBLANK(Z4),[1]!Tab_labo[[#This Row],[Qt-g]]+[1]!Tab_labo[[#This Row],[Qt-g2]]+(2*[1]!Tab_labo[[#This Row],[Qt-g3]]),IF(ISBLANK(AD4),[1]!Tab_labo[[#This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4" s="3" t="str">
        <f>[1]!Tab_labo[[#This Row],[Teintes]]</f>
        <v>Pink C</v>
      </c>
    </row>
    <row r="5" spans="1:40" ht="45" x14ac:dyDescent="0.25">
      <c r="A5" s="9" t="s">
        <v>45</v>
      </c>
      <c r="B5" s="9" t="s">
        <v>41</v>
      </c>
      <c r="C5" s="10" t="s">
        <v>42</v>
      </c>
      <c r="D5" s="11" t="s">
        <v>42</v>
      </c>
      <c r="E5" s="11" t="s">
        <v>42</v>
      </c>
      <c r="F5" s="12">
        <v>1.61</v>
      </c>
      <c r="G5" s="12">
        <v>22.06</v>
      </c>
      <c r="H5" s="12">
        <v>42.76</v>
      </c>
      <c r="I5" s="12">
        <v>-55.11</v>
      </c>
      <c r="J5" s="13" t="s">
        <v>42</v>
      </c>
      <c r="K5" s="14" t="str">
        <f>[1]!Tab_labo[[#This Row],[L*]]&amp;"_"&amp;[1]!Tab_labo[[#This Row],[a*]]&amp;"_"&amp;[1]!Tab_labo[[#This Row],[b*]]</f>
        <v>22.06_42.76_-55.11</v>
      </c>
      <c r="L5" s="11"/>
      <c r="M5" s="11" t="str">
        <f>IF(ISBLANK([1]!Tab_labo[[#This Row],[Composant 1]]),"","&gt;")</f>
        <v/>
      </c>
      <c r="N5" s="11"/>
      <c r="O5" s="11" t="str">
        <f>IF(ISBLANK([1]!Tab_labo[[#This Row],[Qt-g]]),"","g")</f>
        <v/>
      </c>
      <c r="P5" s="11"/>
      <c r="Q5" s="11" t="str">
        <f>IF(ISBLANK([1]!Tab_labo[[#This Row],[Composant 2]]),"","&gt;")</f>
        <v/>
      </c>
      <c r="R5" s="11"/>
      <c r="S5" s="11" t="str">
        <f>IF(ISBLANK([1]!Tab_labo[[#This Row],[Qt-g2]]),"","g")</f>
        <v/>
      </c>
      <c r="T5" s="11"/>
      <c r="U5" s="11" t="str">
        <f>IF(ISBLANK([1]!Tab_labo[[#This Row],[Composant 3]]),"","&gt;")</f>
        <v/>
      </c>
      <c r="V5" s="11"/>
      <c r="W5" s="11" t="str">
        <f>IF(ISBLANK([1]!Tab_labo[[#This Row],[Qt-g3]]),"","g")</f>
        <v/>
      </c>
      <c r="X5" s="11"/>
      <c r="Y5" s="11" t="str">
        <f>IF(ISBLANK([1]!Tab_labo[[#This Row],[Composant 4]]),"","&gt;")</f>
        <v/>
      </c>
      <c r="Z5" s="11"/>
      <c r="AA5" s="11" t="str">
        <f>IF(ISBLANK([1]!Tab_labo[[#This Row],[Qt-g4]]),"","g")</f>
        <v/>
      </c>
      <c r="AB5" s="11"/>
      <c r="AC5" s="11" t="str">
        <f>IF(ISBLANK([1]!Tab_labo[[#This Row],[Composant 5]]),"","&gt;")</f>
        <v/>
      </c>
      <c r="AD5" s="11"/>
      <c r="AE5" s="11" t="str">
        <f>IF(ISBLANK([1]!Tab_labo[[#This Row],[Qt-g5]]),"","g")</f>
        <v/>
      </c>
      <c r="AF5" s="11" t="str">
        <f>IF([1]!Tab_labo[[#This Row],[verif]]=0,"","Total")</f>
        <v/>
      </c>
      <c r="AG5" s="11" t="str">
        <f>IF([1]!Tab_labo[[#This Row],[Total]]="Total","&gt;","")</f>
        <v/>
      </c>
      <c r="AH5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5" s="11" t="str">
        <f>IF([1]!Tab_labo[[#This Row],[Total]]="Total","g","")</f>
        <v/>
      </c>
      <c r="AJ5" s="15" t="s">
        <v>42</v>
      </c>
      <c r="AK5" s="11" t="s">
        <v>42</v>
      </c>
      <c r="AL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5" s="11">
        <f>IF([1]!Tab_labo[[#This Row],[Total2]]&lt;&gt;1000,IF(ISBLANK(V5),[1]!Tab_labo[[#This Row],[Qt-g]]+(2*[1]!Tab_labo[[#This Row],[Qt-g2]]),IF(ISBLANK(Z5),[1]!Tab_labo[[#This Row],[Qt-g]]+[1]!Tab_labo[[#This Row],[Qt-g2]]+(2*[1]!Tab_labo[[#This Row],[Qt-g3]]),IF(ISBLANK(AD5),[1]!Tab_labo[[#This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5" s="11" t="str">
        <f>[1]!Tab_labo[[#This Row],[Teintes]]</f>
        <v>Med. Purple C</v>
      </c>
    </row>
    <row r="6" spans="1:40" ht="45" x14ac:dyDescent="0.25">
      <c r="A6" s="1" t="s">
        <v>46</v>
      </c>
      <c r="B6" s="1" t="s">
        <v>41</v>
      </c>
      <c r="C6" s="2" t="s">
        <v>42</v>
      </c>
      <c r="D6" s="3" t="s">
        <v>42</v>
      </c>
      <c r="E6" s="3" t="s">
        <v>42</v>
      </c>
      <c r="F6" s="4">
        <v>1.71</v>
      </c>
      <c r="G6" s="4">
        <v>22.19</v>
      </c>
      <c r="H6" s="4">
        <v>26.54</v>
      </c>
      <c r="I6" s="4">
        <v>-63.71</v>
      </c>
      <c r="J6" s="5" t="s">
        <v>42</v>
      </c>
      <c r="K6" s="6" t="str">
        <f>[1]!Tab_labo[[#This Row],[L*]]&amp;"_"&amp;[1]!Tab_labo[[#This Row],[a*]]&amp;"_"&amp;[1]!Tab_labo[[#This Row],[b*]]</f>
        <v>22.19_26.54_-63.71</v>
      </c>
      <c r="L6" s="3"/>
      <c r="M6" s="3" t="str">
        <f>IF(ISBLANK([1]!Tab_labo[[#This Row],[Composant 1]]),"","&gt;")</f>
        <v/>
      </c>
      <c r="N6" s="3"/>
      <c r="O6" s="3" t="str">
        <f>IF(ISBLANK([1]!Tab_labo[[#This Row],[Qt-g]]),"","g")</f>
        <v/>
      </c>
      <c r="P6" s="3"/>
      <c r="Q6" s="3" t="str">
        <f>IF(ISBLANK([1]!Tab_labo[[#This Row],[Composant 2]]),"","&gt;")</f>
        <v/>
      </c>
      <c r="R6" s="3"/>
      <c r="S6" s="3" t="str">
        <f>IF(ISBLANK([1]!Tab_labo[[#This Row],[Qt-g2]]),"","g")</f>
        <v/>
      </c>
      <c r="T6" s="3"/>
      <c r="U6" s="3" t="str">
        <f>IF(ISBLANK([1]!Tab_labo[[#This Row],[Composant 3]]),"","&gt;")</f>
        <v/>
      </c>
      <c r="V6" s="3"/>
      <c r="W6" s="3" t="str">
        <f>IF(ISBLANK([1]!Tab_labo[[#This Row],[Qt-g3]]),"","g")</f>
        <v/>
      </c>
      <c r="X6" s="3"/>
      <c r="Y6" s="3" t="str">
        <f>IF(ISBLANK([1]!Tab_labo[[#This Row],[Composant 4]]),"","&gt;")</f>
        <v/>
      </c>
      <c r="Z6" s="3"/>
      <c r="AA6" s="3" t="str">
        <f>IF(ISBLANK([1]!Tab_labo[[#This Row],[Qt-g4]]),"","g")</f>
        <v/>
      </c>
      <c r="AB6" s="3"/>
      <c r="AC6" s="3" t="str">
        <f>IF(ISBLANK([1]!Tab_labo[[#This Row],[Composant 5]]),"","&gt;")</f>
        <v/>
      </c>
      <c r="AD6" s="3"/>
      <c r="AE6" s="3" t="str">
        <f>IF(ISBLANK([1]!Tab_labo[[#This Row],[Qt-g5]]),"","g")</f>
        <v/>
      </c>
      <c r="AF6" s="3" t="str">
        <f>IF([1]!Tab_labo[[#This Row],[verif]]=0,"","Total")</f>
        <v/>
      </c>
      <c r="AG6" s="3" t="str">
        <f>IF([1]!Tab_labo[[#This Row],[Total]]="Total","&gt;","")</f>
        <v/>
      </c>
      <c r="AH6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6" s="3" t="str">
        <f>IF([1]!Tab_labo[[#This Row],[Total]]="Total","g","")</f>
        <v/>
      </c>
      <c r="AJ6" s="8" t="s">
        <v>42</v>
      </c>
      <c r="AK6" s="3" t="s">
        <v>42</v>
      </c>
      <c r="AL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6" s="3">
        <f>IF([1]!Tab_labo[[#This Row],[Total2]]&lt;&gt;1000,IF(ISBLANK(V6),[1]!Tab_labo[[#This Row],[Qt-g]]+(2*[1]!Tab_labo[[#This Row],[Qt-g2]]),IF(ISBLANK(Z6),[1]!Tab_labo[[#This Row],[Qt-g]]+[1]!Tab_labo[[#This Row],[Qt-g2]]+(2*[1]!Tab_labo[[#This Row],[Qt-g3]]),IF(ISBLANK(AD6),[1]!Tab_labo[[#This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6" s="3" t="str">
        <f>[1]!Tab_labo[[#This Row],[Teintes]]</f>
        <v>Dark Blue C</v>
      </c>
    </row>
    <row r="7" spans="1:40" ht="45" x14ac:dyDescent="0.25">
      <c r="A7" s="9" t="s">
        <v>47</v>
      </c>
      <c r="B7" s="9" t="s">
        <v>41</v>
      </c>
      <c r="C7" s="10" t="s">
        <v>42</v>
      </c>
      <c r="D7" s="11" t="s">
        <v>42</v>
      </c>
      <c r="E7" s="11" t="s">
        <v>42</v>
      </c>
      <c r="F7" s="12">
        <v>0.68</v>
      </c>
      <c r="G7" s="12">
        <v>90.69</v>
      </c>
      <c r="H7" s="12">
        <v>-6.66</v>
      </c>
      <c r="I7" s="12">
        <v>70.08</v>
      </c>
      <c r="J7" s="13" t="s">
        <v>42</v>
      </c>
      <c r="K7" s="14" t="str">
        <f>[1]!Tab_labo[[#This Row],[L*]]&amp;"_"&amp;[1]!Tab_labo[[#This Row],[a*]]&amp;"_"&amp;[1]!Tab_labo[[#This Row],[b*]]</f>
        <v>90.69_-6.66_70.08</v>
      </c>
      <c r="L7" s="11" t="s">
        <v>48</v>
      </c>
      <c r="M7" s="11" t="str">
        <f>IF(ISBLANK([1]!Tab_labo[[#This Row],[Composant 1]]),"","&gt;")</f>
        <v>&gt;</v>
      </c>
      <c r="N7" s="11">
        <v>31</v>
      </c>
      <c r="O7" s="11" t="str">
        <f>IF(ISBLANK([1]!Tab_labo[[#This Row],[Qt-g]]),"","g")</f>
        <v>g</v>
      </c>
      <c r="P7" s="11" t="s">
        <v>49</v>
      </c>
      <c r="Q7" s="11" t="str">
        <f>IF(ISBLANK([1]!Tab_labo[[#This Row],[Composant 2]]),"","&gt;")</f>
        <v>&gt;</v>
      </c>
      <c r="R7" s="11">
        <v>484.5</v>
      </c>
      <c r="S7" s="11" t="str">
        <f>IF(ISBLANK([1]!Tab_labo[[#This Row],[Qt-g2]]),"","g")</f>
        <v>g</v>
      </c>
      <c r="T7" s="11"/>
      <c r="U7" s="11" t="str">
        <f>IF(ISBLANK([1]!Tab_labo[[#This Row],[Composant 3]]),"","&gt;")</f>
        <v/>
      </c>
      <c r="V7" s="11"/>
      <c r="W7" s="11" t="str">
        <f>IF(ISBLANK([1]!Tab_labo[[#This Row],[Qt-g3]]),"","g")</f>
        <v/>
      </c>
      <c r="X7" s="11"/>
      <c r="Y7" s="11" t="str">
        <f>IF(ISBLANK([1]!Tab_labo[[#This Row],[Composant 4]]),"","&gt;")</f>
        <v/>
      </c>
      <c r="Z7" s="11"/>
      <c r="AA7" s="11" t="str">
        <f>IF(ISBLANK([1]!Tab_labo[[#This Row],[Qt-g4]]),"","g")</f>
        <v/>
      </c>
      <c r="AB7" s="11"/>
      <c r="AC7" s="11" t="str">
        <f>IF(ISBLANK([1]!Tab_labo[[#This Row],[Composant 5]]),"","&gt;")</f>
        <v/>
      </c>
      <c r="AD7" s="11"/>
      <c r="AE7" s="11" t="str">
        <f>IF(ISBLANK([1]!Tab_labo[[#This Row],[Qt-g5]]),"","g")</f>
        <v/>
      </c>
      <c r="AF7" s="11" t="str">
        <f>IF([1]!Tab_labo[[#This Row],[verif]]=0,"","Total")</f>
        <v>Total</v>
      </c>
      <c r="AG7" s="11" t="str">
        <f>IF([1]!Tab_labo[[#This Row],[Total]]="Total","&gt;","")</f>
        <v>&gt;</v>
      </c>
      <c r="AH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7" s="11" t="str">
        <f>IF([1]!Tab_labo[[#This Row],[Total]]="Total","g","")</f>
        <v>g</v>
      </c>
      <c r="AJ7" s="15" t="s">
        <v>42</v>
      </c>
      <c r="AK7" s="11" t="s">
        <v>42</v>
      </c>
      <c r="AL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7" s="11">
        <f>IF([1]!Tab_labo[[#This Row],[Total2]]&lt;&gt;1000,IF(ISBLANK(V7),[1]!Tab_labo[[#This Row],[Qt-g]]+(2*[1]!Tab_labo[[#This Row],[Qt-g2]]),IF(ISBLANK(Z7),[1]!Tab_labo[[#This Row],[Qt-g]]+[1]!Tab_labo[[#This Row],[Qt-g2]]+(2*[1]!Tab_labo[[#This Row],[Qt-g3]]),IF(ISBLANK(AD7),[1]!Tab_labo[[#This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7" s="11" t="str">
        <f>[1]!Tab_labo[[#This Row],[Teintes]]</f>
        <v>100 C</v>
      </c>
    </row>
    <row r="8" spans="1:40" ht="45" x14ac:dyDescent="0.25">
      <c r="A8" s="1" t="s">
        <v>50</v>
      </c>
      <c r="B8" s="1" t="s">
        <v>41</v>
      </c>
      <c r="C8" s="2" t="s">
        <v>42</v>
      </c>
      <c r="D8" s="3" t="s">
        <v>42</v>
      </c>
      <c r="E8" s="3" t="s">
        <v>42</v>
      </c>
      <c r="F8" s="4">
        <v>0.73</v>
      </c>
      <c r="G8" s="4">
        <v>91.24</v>
      </c>
      <c r="H8" s="4">
        <v>-6.96</v>
      </c>
      <c r="I8" s="4">
        <v>75.989999999999995</v>
      </c>
      <c r="J8" s="5" t="s">
        <v>42</v>
      </c>
      <c r="K8" s="6" t="str">
        <f>[1]!Tab_labo[[#This Row],[L*]]&amp;"_"&amp;[1]!Tab_labo[[#This Row],[a*]]&amp;"_"&amp;[1]!Tab_labo[[#This Row],[b*]]</f>
        <v>91.24_-6.96_75.99</v>
      </c>
      <c r="L8" s="3" t="s">
        <v>48</v>
      </c>
      <c r="M8" s="3" t="str">
        <f>IF(ISBLANK([1]!Tab_labo[[#This Row],[Composant 1]]),"","&gt;")</f>
        <v>&gt;</v>
      </c>
      <c r="N8" s="3">
        <v>125</v>
      </c>
      <c r="O8" s="3" t="str">
        <f>IF(ISBLANK([1]!Tab_labo[[#This Row],[Qt-g]]),"","g")</f>
        <v>g</v>
      </c>
      <c r="P8" s="3" t="s">
        <v>49</v>
      </c>
      <c r="Q8" s="3" t="str">
        <f>IF(ISBLANK([1]!Tab_labo[[#This Row],[Composant 2]]),"","&gt;")</f>
        <v>&gt;</v>
      </c>
      <c r="R8" s="3">
        <v>437.5</v>
      </c>
      <c r="S8" s="3" t="str">
        <f>IF(ISBLANK([1]!Tab_labo[[#This Row],[Qt-g2]]),"","g")</f>
        <v>g</v>
      </c>
      <c r="T8" s="3"/>
      <c r="U8" s="3" t="str">
        <f>IF(ISBLANK([1]!Tab_labo[[#This Row],[Composant 3]]),"","&gt;")</f>
        <v/>
      </c>
      <c r="V8" s="3"/>
      <c r="W8" s="3" t="str">
        <f>IF(ISBLANK([1]!Tab_labo[[#This Row],[Qt-g3]]),"","g")</f>
        <v/>
      </c>
      <c r="X8" s="3"/>
      <c r="Y8" s="3" t="str">
        <f>IF(ISBLANK([1]!Tab_labo[[#This Row],[Composant 4]]),"","&gt;")</f>
        <v/>
      </c>
      <c r="Z8" s="3"/>
      <c r="AA8" s="3" t="str">
        <f>IF(ISBLANK([1]!Tab_labo[[#This Row],[Qt-g4]]),"","g")</f>
        <v/>
      </c>
      <c r="AB8" s="3"/>
      <c r="AC8" s="3" t="str">
        <f>IF(ISBLANK([1]!Tab_labo[[#This Row],[Composant 5]]),"","&gt;")</f>
        <v/>
      </c>
      <c r="AD8" s="3"/>
      <c r="AE8" s="3" t="str">
        <f>IF(ISBLANK([1]!Tab_labo[[#This Row],[Qt-g5]]),"","g")</f>
        <v/>
      </c>
      <c r="AF8" s="3" t="str">
        <f>IF([1]!Tab_labo[[#This Row],[verif]]=0,"","Total")</f>
        <v>Total</v>
      </c>
      <c r="AG8" s="3" t="str">
        <f>IF([1]!Tab_labo[[#This Row],[Total]]="Total","&gt;","")</f>
        <v>&gt;</v>
      </c>
      <c r="AH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8" s="3" t="str">
        <f>IF([1]!Tab_labo[[#This Row],[Total]]="Total","g","")</f>
        <v>g</v>
      </c>
      <c r="AJ8" s="8" t="s">
        <v>42</v>
      </c>
      <c r="AK8" s="3" t="s">
        <v>42</v>
      </c>
      <c r="AL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8" s="3">
        <f>IF([1]!Tab_labo[[#This Row],[Total2]]&lt;&gt;1000,IF(ISBLANK(V8),[1]!Tab_labo[[#This Row],[Qt-g]]+(2*[1]!Tab_labo[[#This Row],[Qt-g2]]),IF(ISBLANK(Z8),[1]!Tab_labo[[#This Row],[Qt-g]]+[1]!Tab_labo[[#This Row],[Qt-g2]]+(2*[1]!Tab_labo[[#This Row],[Qt-g3]]),IF(ISBLANK(AD8),[1]!Tab_labo[[#This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8" s="3" t="str">
        <f>[1]!Tab_labo[[#This Row],[Teintes]]</f>
        <v>101 C</v>
      </c>
    </row>
    <row r="9" spans="1:40" ht="45" x14ac:dyDescent="0.25">
      <c r="A9" s="9" t="s">
        <v>51</v>
      </c>
      <c r="B9" s="9" t="s">
        <v>41</v>
      </c>
      <c r="C9" s="10" t="s">
        <v>42</v>
      </c>
      <c r="D9" s="11" t="s">
        <v>42</v>
      </c>
      <c r="E9" s="11" t="s">
        <v>42</v>
      </c>
      <c r="F9" s="12">
        <v>1.24</v>
      </c>
      <c r="G9" s="12">
        <v>89.8</v>
      </c>
      <c r="H9" s="12">
        <v>-3.87</v>
      </c>
      <c r="I9" s="12">
        <v>107.64</v>
      </c>
      <c r="J9" s="13" t="s">
        <v>42</v>
      </c>
      <c r="K9" s="14" t="str">
        <f>[1]!Tab_labo[[#This Row],[L*]]&amp;"_"&amp;[1]!Tab_labo[[#This Row],[a*]]&amp;"_"&amp;[1]!Tab_labo[[#This Row],[b*]]</f>
        <v>89.8_-3.87_107.64</v>
      </c>
      <c r="L9" s="11" t="s">
        <v>48</v>
      </c>
      <c r="M9" s="11" t="str">
        <f>IF(ISBLANK([1]!Tab_labo[[#This Row],[Composant 1]]),"","&gt;")</f>
        <v>&gt;</v>
      </c>
      <c r="N9" s="11">
        <v>500</v>
      </c>
      <c r="O9" s="11" t="str">
        <f>IF(ISBLANK([1]!Tab_labo[[#This Row],[Qt-g]]),"","g")</f>
        <v>g</v>
      </c>
      <c r="P9" s="11" t="s">
        <v>49</v>
      </c>
      <c r="Q9" s="11" t="str">
        <f>IF(ISBLANK([1]!Tab_labo[[#This Row],[Composant 2]]),"","&gt;")</f>
        <v>&gt;</v>
      </c>
      <c r="R9" s="11">
        <v>500</v>
      </c>
      <c r="S9" s="11" t="str">
        <f>IF(ISBLANK([1]!Tab_labo[[#This Row],[Qt-g2]]),"","g")</f>
        <v>g</v>
      </c>
      <c r="T9" s="11"/>
      <c r="U9" s="11" t="str">
        <f>IF(ISBLANK([1]!Tab_labo[[#This Row],[Composant 3]]),"","&gt;")</f>
        <v/>
      </c>
      <c r="V9" s="11"/>
      <c r="W9" s="11" t="str">
        <f>IF(ISBLANK([1]!Tab_labo[[#This Row],[Qt-g3]]),"","g")</f>
        <v/>
      </c>
      <c r="X9" s="11"/>
      <c r="Y9" s="11" t="str">
        <f>IF(ISBLANK([1]!Tab_labo[[#This Row],[Composant 4]]),"","&gt;")</f>
        <v/>
      </c>
      <c r="Z9" s="11"/>
      <c r="AA9" s="11" t="str">
        <f>IF(ISBLANK([1]!Tab_labo[[#This Row],[Qt-g4]]),"","g")</f>
        <v/>
      </c>
      <c r="AB9" s="11"/>
      <c r="AC9" s="11" t="str">
        <f>IF(ISBLANK([1]!Tab_labo[[#This Row],[Composant 5]]),"","&gt;")</f>
        <v/>
      </c>
      <c r="AD9" s="11"/>
      <c r="AE9" s="11" t="str">
        <f>IF(ISBLANK([1]!Tab_labo[[#This Row],[Qt-g5]]),"","g")</f>
        <v/>
      </c>
      <c r="AF9" s="11" t="str">
        <f>IF([1]!Tab_labo[[#This Row],[verif]]=0,"","Total")</f>
        <v>Total</v>
      </c>
      <c r="AG9" s="11" t="str">
        <f>IF([1]!Tab_labo[[#This Row],[Total]]="Total","&gt;","")</f>
        <v>&gt;</v>
      </c>
      <c r="AH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9" s="11" t="str">
        <f>IF([1]!Tab_labo[[#This Row],[Total]]="Total","g","")</f>
        <v>g</v>
      </c>
      <c r="AJ9" s="15" t="s">
        <v>42</v>
      </c>
      <c r="AK9" s="11" t="s">
        <v>42</v>
      </c>
      <c r="AL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9" s="11" t="str">
        <f>IF([1]!Tab_labo[[#This Row],[Total2]]&lt;&gt;1000,IF(ISBLANK(V9),[1]!Tab_labo[[#This Row],[Qt-g]]+(2*[1]!Tab_labo[[#This Row],[Qt-g2]]),IF(ISBLANK(Z9),[1]!Tab_labo[[#This Row],[Qt-g]]+[1]!Tab_labo[[#This Row],[Qt-g2]]+(2*[1]!Tab_labo[[#This Row],[Qt-g3]]),IF(ISBLANK(AD9),[1]!Tab_labo[[#This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" s="11" t="str">
        <f>[1]!Tab_labo[[#This Row],[Teintes]]</f>
        <v>102 C</v>
      </c>
    </row>
    <row r="10" spans="1:40" ht="30" x14ac:dyDescent="0.25">
      <c r="A10" s="1" t="s">
        <v>52</v>
      </c>
      <c r="B10" s="1" t="s">
        <v>41</v>
      </c>
      <c r="C10" s="2" t="s">
        <v>42</v>
      </c>
      <c r="D10" s="3" t="s">
        <v>42</v>
      </c>
      <c r="E10" s="3" t="s">
        <v>42</v>
      </c>
      <c r="F10" s="4">
        <v>1.33</v>
      </c>
      <c r="G10" s="4">
        <v>88.35</v>
      </c>
      <c r="H10" s="4">
        <v>0.19</v>
      </c>
      <c r="I10" s="4">
        <v>110.08</v>
      </c>
      <c r="J10" s="5" t="s">
        <v>42</v>
      </c>
      <c r="K10" s="6" t="str">
        <f>[1]!Tab_labo[[#This Row],[L*]]&amp;"_"&amp;[1]!Tab_labo[[#This Row],[a*]]&amp;"_"&amp;[1]!Tab_labo[[#This Row],[b*]]</f>
        <v>88.35_0.19_110.08</v>
      </c>
      <c r="L10" s="3"/>
      <c r="M10" s="3" t="str">
        <f>IF(ISBLANK([1]!Tab_labo[[#This Row],[Composant 1]]),"","&gt;")</f>
        <v/>
      </c>
      <c r="N10" s="3"/>
      <c r="O10" s="3" t="str">
        <f>IF(ISBLANK([1]!Tab_labo[[#This Row],[Qt-g]]),"","g")</f>
        <v/>
      </c>
      <c r="P10" s="3"/>
      <c r="Q10" s="3" t="str">
        <f>IF(ISBLANK([1]!Tab_labo[[#This Row],[Composant 2]]),"","&gt;")</f>
        <v/>
      </c>
      <c r="R10" s="3"/>
      <c r="S10" s="3" t="str">
        <f>IF(ISBLANK([1]!Tab_labo[[#This Row],[Qt-g2]]),"","g")</f>
        <v/>
      </c>
      <c r="T10" s="3"/>
      <c r="U10" s="3" t="str">
        <f>IF(ISBLANK([1]!Tab_labo[[#This Row],[Composant 3]]),"","&gt;")</f>
        <v/>
      </c>
      <c r="V10" s="3"/>
      <c r="W10" s="3" t="str">
        <f>IF(ISBLANK([1]!Tab_labo[[#This Row],[Qt-g3]]),"","g")</f>
        <v/>
      </c>
      <c r="X10" s="3"/>
      <c r="Y10" s="3" t="str">
        <f>IF(ISBLANK([1]!Tab_labo[[#This Row],[Composant 4]]),"","&gt;")</f>
        <v/>
      </c>
      <c r="Z10" s="3"/>
      <c r="AA10" s="3" t="str">
        <f>IF(ISBLANK([1]!Tab_labo[[#This Row],[Qt-g4]]),"","g")</f>
        <v/>
      </c>
      <c r="AB10" s="3"/>
      <c r="AC10" s="3" t="str">
        <f>IF(ISBLANK([1]!Tab_labo[[#This Row],[Composant 5]]),"","&gt;")</f>
        <v/>
      </c>
      <c r="AD10" s="3"/>
      <c r="AE10" s="3" t="str">
        <f>IF(ISBLANK([1]!Tab_labo[[#This Row],[Qt-g5]]),"","g")</f>
        <v/>
      </c>
      <c r="AF10" s="3" t="str">
        <f>IF([1]!Tab_labo[[#This Row],[verif]]=0,"","Total")</f>
        <v/>
      </c>
      <c r="AG10" s="3" t="str">
        <f>IF([1]!Tab_labo[[#This Row],[Total]]="Total","&gt;","")</f>
        <v/>
      </c>
      <c r="AH10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10" s="3" t="str">
        <f>IF([1]!Tab_labo[[#This Row],[Total]]="Total","g","")</f>
        <v/>
      </c>
      <c r="AJ10" s="8" t="s">
        <v>42</v>
      </c>
      <c r="AK10" s="3" t="s">
        <v>42</v>
      </c>
      <c r="AL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10" s="3">
        <f>IF([1]!Tab_labo[[#This Row],[Total2]]&lt;&gt;1000,IF(ISBLANK(V10),[1]!Tab_labo[[#This Row],[Qt-g]]+(2*[1]!Tab_labo[[#This Row],[Qt-g2]]),IF(ISBLANK(Z10),[1]!Tab_labo[[#This Row],[Qt-g]]+[1]!Tab_labo[[#This Row],[Qt-g2]]+(2*[1]!Tab_labo[[#This Row],[Qt-g3]]),IF(ISBLANK(AD10),[1]!Tab_labo[[#This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10" s="3" t="str">
        <f>[1]!Tab_labo[[#This Row],[Teintes]]</f>
        <v>Yellow C</v>
      </c>
    </row>
    <row r="11" spans="1:40" ht="30" x14ac:dyDescent="0.25">
      <c r="A11" s="9" t="s">
        <v>53</v>
      </c>
      <c r="B11" s="9" t="s">
        <v>41</v>
      </c>
      <c r="C11" s="10" t="s">
        <v>42</v>
      </c>
      <c r="D11" s="11" t="s">
        <v>42</v>
      </c>
      <c r="E11" s="11" t="s">
        <v>42</v>
      </c>
      <c r="F11" s="12">
        <v>1.37</v>
      </c>
      <c r="G11" s="12">
        <v>69.180000000000007</v>
      </c>
      <c r="H11" s="12">
        <v>0.57999999999999996</v>
      </c>
      <c r="I11" s="12">
        <v>79.61</v>
      </c>
      <c r="J11" s="13" t="s">
        <v>42</v>
      </c>
      <c r="K11" s="14" t="str">
        <f>[1]!Tab_labo[[#This Row],[L*]]&amp;"_"&amp;[1]!Tab_labo[[#This Row],[a*]]&amp;"_"&amp;[1]!Tab_labo[[#This Row],[b*]]</f>
        <v>69.18_0.58_79.61</v>
      </c>
      <c r="L11" s="11" t="s">
        <v>48</v>
      </c>
      <c r="M11" s="11" t="str">
        <f>IF(ISBLANK([1]!Tab_labo[[#This Row],[Composant 1]]),"","&gt;")</f>
        <v>&gt;</v>
      </c>
      <c r="N11" s="11">
        <v>985</v>
      </c>
      <c r="O11" s="11" t="str">
        <f>IF(ISBLANK([1]!Tab_labo[[#This Row],[Qt-g]]),"","g")</f>
        <v>g</v>
      </c>
      <c r="P11" s="11" t="s">
        <v>54</v>
      </c>
      <c r="Q11" s="11" t="str">
        <f>IF(ISBLANK([1]!Tab_labo[[#This Row],[Composant 2]]),"","&gt;")</f>
        <v>&gt;</v>
      </c>
      <c r="R11" s="11">
        <v>15</v>
      </c>
      <c r="S11" s="11" t="str">
        <f>IF(ISBLANK([1]!Tab_labo[[#This Row],[Qt-g2]]),"","g")</f>
        <v>g</v>
      </c>
      <c r="T11" s="11"/>
      <c r="U11" s="11" t="str">
        <f>IF(ISBLANK([1]!Tab_labo[[#This Row],[Composant 3]]),"","&gt;")</f>
        <v/>
      </c>
      <c r="V11" s="11"/>
      <c r="W11" s="11" t="str">
        <f>IF(ISBLANK([1]!Tab_labo[[#This Row],[Qt-g3]]),"","g")</f>
        <v/>
      </c>
      <c r="X11" s="11"/>
      <c r="Y11" s="11" t="str">
        <f>IF(ISBLANK([1]!Tab_labo[[#This Row],[Composant 4]]),"","&gt;")</f>
        <v/>
      </c>
      <c r="Z11" s="11"/>
      <c r="AA11" s="11" t="str">
        <f>IF(ISBLANK([1]!Tab_labo[[#This Row],[Qt-g4]]),"","g")</f>
        <v/>
      </c>
      <c r="AB11" s="11"/>
      <c r="AC11" s="11" t="str">
        <f>IF(ISBLANK([1]!Tab_labo[[#This Row],[Composant 5]]),"","&gt;")</f>
        <v/>
      </c>
      <c r="AD11" s="11"/>
      <c r="AE11" s="11" t="str">
        <f>IF(ISBLANK([1]!Tab_labo[[#This Row],[Qt-g5]]),"","g")</f>
        <v/>
      </c>
      <c r="AF11" s="11" t="str">
        <f>IF([1]!Tab_labo[[#This Row],[verif]]=0,"","Total")</f>
        <v>Total</v>
      </c>
      <c r="AG11" s="11" t="str">
        <f>IF([1]!Tab_labo[[#This Row],[Total]]="Total","&gt;","")</f>
        <v>&gt;</v>
      </c>
      <c r="AH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" s="11" t="str">
        <f>IF([1]!Tab_labo[[#This Row],[Total]]="Total","g","")</f>
        <v>g</v>
      </c>
      <c r="AJ11" s="15" t="s">
        <v>42</v>
      </c>
      <c r="AK11" s="11" t="s">
        <v>42</v>
      </c>
      <c r="AL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1" s="11" t="str">
        <f>IF([1]!Tab_labo[[#This Row],[Total2]]&lt;&gt;1000,IF(ISBLANK(V11),[1]!Tab_labo[[#This Row],[Qt-g]]+(2*[1]!Tab_labo[[#This Row],[Qt-g2]]),IF(ISBLANK(Z11),[1]!Tab_labo[[#This Row],[Qt-g]]+[1]!Tab_labo[[#This Row],[Qt-g2]]+(2*[1]!Tab_labo[[#This Row],[Qt-g3]]),IF(ISBLANK(AD11),[1]!Tab_labo[[#This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" s="11" t="str">
        <f>[1]!Tab_labo[[#This Row],[Teintes]]</f>
        <v>103 C</v>
      </c>
    </row>
    <row r="12" spans="1:40" ht="45" x14ac:dyDescent="0.25">
      <c r="A12" s="1" t="s">
        <v>55</v>
      </c>
      <c r="B12" s="1" t="s">
        <v>41</v>
      </c>
      <c r="C12" s="2" t="s">
        <v>42</v>
      </c>
      <c r="D12" s="3" t="s">
        <v>42</v>
      </c>
      <c r="E12" s="3" t="s">
        <v>42</v>
      </c>
      <c r="F12" s="4">
        <v>1.33</v>
      </c>
      <c r="G12" s="4">
        <v>63.5</v>
      </c>
      <c r="H12" s="4">
        <v>-0.67</v>
      </c>
      <c r="I12" s="4">
        <v>68.349999999999994</v>
      </c>
      <c r="J12" s="5" t="s">
        <v>42</v>
      </c>
      <c r="K12" s="6" t="str">
        <f>[1]!Tab_labo[[#This Row],[L*]]&amp;"_"&amp;[1]!Tab_labo[[#This Row],[a*]]&amp;"_"&amp;[1]!Tab_labo[[#This Row],[b*]]</f>
        <v>63.5_-0.67_68.35</v>
      </c>
      <c r="L12" s="3" t="s">
        <v>48</v>
      </c>
      <c r="M12" s="3" t="str">
        <f>IF(ISBLANK([1]!Tab_labo[[#This Row],[Composant 1]]),"","&gt;")</f>
        <v>&gt;</v>
      </c>
      <c r="N12" s="3">
        <v>941</v>
      </c>
      <c r="O12" s="3" t="str">
        <f>IF(ISBLANK([1]!Tab_labo[[#This Row],[Qt-g]]),"","g")</f>
        <v>g</v>
      </c>
      <c r="P12" s="3" t="s">
        <v>54</v>
      </c>
      <c r="Q12" s="3" t="str">
        <f>IF(ISBLANK([1]!Tab_labo[[#This Row],[Composant 2]]),"","&gt;")</f>
        <v>&gt;</v>
      </c>
      <c r="R12" s="3">
        <v>59</v>
      </c>
      <c r="S12" s="3" t="str">
        <f>IF(ISBLANK([1]!Tab_labo[[#This Row],[Qt-g2]]),"","g")</f>
        <v>g</v>
      </c>
      <c r="T12" s="3"/>
      <c r="U12" s="3" t="str">
        <f>IF(ISBLANK([1]!Tab_labo[[#This Row],[Composant 3]]),"","&gt;")</f>
        <v/>
      </c>
      <c r="V12" s="3"/>
      <c r="W12" s="3" t="str">
        <f>IF(ISBLANK([1]!Tab_labo[[#This Row],[Qt-g3]]),"","g")</f>
        <v/>
      </c>
      <c r="X12" s="3"/>
      <c r="Y12" s="3" t="str">
        <f>IF(ISBLANK([1]!Tab_labo[[#This Row],[Composant 4]]),"","&gt;")</f>
        <v/>
      </c>
      <c r="Z12" s="3"/>
      <c r="AA12" s="3" t="str">
        <f>IF(ISBLANK([1]!Tab_labo[[#This Row],[Qt-g4]]),"","g")</f>
        <v/>
      </c>
      <c r="AB12" s="3"/>
      <c r="AC12" s="3" t="str">
        <f>IF(ISBLANK([1]!Tab_labo[[#This Row],[Composant 5]]),"","&gt;")</f>
        <v/>
      </c>
      <c r="AD12" s="3"/>
      <c r="AE12" s="3" t="str">
        <f>IF(ISBLANK([1]!Tab_labo[[#This Row],[Qt-g5]]),"","g")</f>
        <v/>
      </c>
      <c r="AF12" s="3" t="str">
        <f>IF([1]!Tab_labo[[#This Row],[verif]]=0,"","Total")</f>
        <v>Total</v>
      </c>
      <c r="AG12" s="3" t="str">
        <f>IF([1]!Tab_labo[[#This Row],[Total]]="Total","&gt;","")</f>
        <v>&gt;</v>
      </c>
      <c r="AH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2" s="3" t="str">
        <f>IF([1]!Tab_labo[[#This Row],[Total]]="Total","g","")</f>
        <v>g</v>
      </c>
      <c r="AJ12" s="8" t="s">
        <v>42</v>
      </c>
      <c r="AK12" s="3" t="s">
        <v>42</v>
      </c>
      <c r="AL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2" s="3" t="str">
        <f>IF([1]!Tab_labo[[#This Row],[Total2]]&lt;&gt;1000,IF(ISBLANK(V12),[1]!Tab_labo[[#This Row],[Qt-g]]+(2*[1]!Tab_labo[[#This Row],[Qt-g2]]),IF(ISBLANK(Z12),[1]!Tab_labo[[#This Row],[Qt-g]]+[1]!Tab_labo[[#This Row],[Qt-g2]]+(2*[1]!Tab_labo[[#This Row],[Qt-g3]]),IF(ISBLANK(AD12),[1]!Tab_labo[[#This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2" s="3" t="str">
        <f>[1]!Tab_labo[[#This Row],[Teintes]]</f>
        <v>104 C</v>
      </c>
    </row>
    <row r="13" spans="1:40" ht="30" x14ac:dyDescent="0.25">
      <c r="A13" s="9" t="s">
        <v>56</v>
      </c>
      <c r="B13" s="9" t="s">
        <v>41</v>
      </c>
      <c r="C13" s="10" t="s">
        <v>42</v>
      </c>
      <c r="D13" s="11" t="s">
        <v>42</v>
      </c>
      <c r="E13" s="11" t="s">
        <v>42</v>
      </c>
      <c r="F13" s="12">
        <v>1.29</v>
      </c>
      <c r="G13" s="12">
        <v>51.45</v>
      </c>
      <c r="H13" s="12">
        <v>-0.3</v>
      </c>
      <c r="I13" s="12">
        <v>45.7</v>
      </c>
      <c r="J13" s="13" t="s">
        <v>42</v>
      </c>
      <c r="K13" s="14" t="str">
        <f>[1]!Tab_labo[[#This Row],[L*]]&amp;"_"&amp;[1]!Tab_labo[[#This Row],[a*]]&amp;"_"&amp;[1]!Tab_labo[[#This Row],[b*]]</f>
        <v>51.45_-0.3_45.7</v>
      </c>
      <c r="L13" s="11" t="s">
        <v>48</v>
      </c>
      <c r="M13" s="11" t="str">
        <f>IF(ISBLANK([1]!Tab_labo[[#This Row],[Composant 1]]),"","&gt;")</f>
        <v>&gt;</v>
      </c>
      <c r="N13" s="11">
        <v>800</v>
      </c>
      <c r="O13" s="11" t="str">
        <f>IF(ISBLANK([1]!Tab_labo[[#This Row],[Qt-g]]),"","g")</f>
        <v>g</v>
      </c>
      <c r="P13" s="11" t="s">
        <v>54</v>
      </c>
      <c r="Q13" s="11" t="str">
        <f>IF(ISBLANK([1]!Tab_labo[[#This Row],[Composant 2]]),"","&gt;")</f>
        <v>&gt;</v>
      </c>
      <c r="R13" s="11">
        <v>200</v>
      </c>
      <c r="S13" s="11" t="str">
        <f>IF(ISBLANK([1]!Tab_labo[[#This Row],[Qt-g2]]),"","g")</f>
        <v>g</v>
      </c>
      <c r="T13" s="11"/>
      <c r="U13" s="11" t="str">
        <f>IF(ISBLANK([1]!Tab_labo[[#This Row],[Composant 3]]),"","&gt;")</f>
        <v/>
      </c>
      <c r="V13" s="11"/>
      <c r="W13" s="11" t="str">
        <f>IF(ISBLANK([1]!Tab_labo[[#This Row],[Qt-g3]]),"","g")</f>
        <v/>
      </c>
      <c r="X13" s="11"/>
      <c r="Y13" s="11" t="str">
        <f>IF(ISBLANK([1]!Tab_labo[[#This Row],[Composant 4]]),"","&gt;")</f>
        <v/>
      </c>
      <c r="Z13" s="11"/>
      <c r="AA13" s="11" t="str">
        <f>IF(ISBLANK([1]!Tab_labo[[#This Row],[Qt-g4]]),"","g")</f>
        <v/>
      </c>
      <c r="AB13" s="11"/>
      <c r="AC13" s="11" t="str">
        <f>IF(ISBLANK([1]!Tab_labo[[#This Row],[Composant 5]]),"","&gt;")</f>
        <v/>
      </c>
      <c r="AD13" s="11"/>
      <c r="AE13" s="11" t="str">
        <f>IF(ISBLANK([1]!Tab_labo[[#This Row],[Qt-g5]]),"","g")</f>
        <v/>
      </c>
      <c r="AF13" s="11" t="str">
        <f>IF([1]!Tab_labo[[#This Row],[verif]]=0,"","Total")</f>
        <v>Total</v>
      </c>
      <c r="AG13" s="11" t="str">
        <f>IF([1]!Tab_labo[[#This Row],[Total]]="Total","&gt;","")</f>
        <v>&gt;</v>
      </c>
      <c r="AH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3" s="11" t="str">
        <f>IF([1]!Tab_labo[[#This Row],[Total]]="Total","g","")</f>
        <v>g</v>
      </c>
      <c r="AJ13" s="15" t="s">
        <v>42</v>
      </c>
      <c r="AK13" s="11" t="s">
        <v>42</v>
      </c>
      <c r="AL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3" s="11" t="str">
        <f>IF([1]!Tab_labo[[#This Row],[Total2]]&lt;&gt;1000,IF(ISBLANK(V13),[1]!Tab_labo[[#This Row],[Qt-g]]+(2*[1]!Tab_labo[[#This Row],[Qt-g2]]),IF(ISBLANK(Z13),[1]!Tab_labo[[#This Row],[Qt-g]]+[1]!Tab_labo[[#This Row],[Qt-g2]]+(2*[1]!Tab_labo[[#This Row],[Qt-g3]]),IF(ISBLANK(AD13),[1]!Tab_labo[[#This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3" s="11" t="str">
        <f>[1]!Tab_labo[[#This Row],[Teintes]]</f>
        <v>105 C</v>
      </c>
    </row>
    <row r="14" spans="1:40" ht="30" x14ac:dyDescent="0.25">
      <c r="A14" s="1" t="s">
        <v>57</v>
      </c>
      <c r="B14" s="1" t="s">
        <v>41</v>
      </c>
      <c r="C14" s="2" t="s">
        <v>42</v>
      </c>
      <c r="D14" s="3" t="s">
        <v>42</v>
      </c>
      <c r="E14" s="3" t="s">
        <v>42</v>
      </c>
      <c r="F14" s="4">
        <v>0.38</v>
      </c>
      <c r="G14" s="4">
        <v>89.48</v>
      </c>
      <c r="H14" s="4">
        <v>2.64</v>
      </c>
      <c r="I14" s="4">
        <v>35.06</v>
      </c>
      <c r="J14" s="5" t="s">
        <v>42</v>
      </c>
      <c r="K14" s="6" t="str">
        <f>[1]!Tab_labo[[#This Row],[L*]]&amp;"_"&amp;[1]!Tab_labo[[#This Row],[a*]]&amp;"_"&amp;[1]!Tab_labo[[#This Row],[b*]]</f>
        <v>89.48_2.64_35.06</v>
      </c>
      <c r="L14" s="3" t="s">
        <v>48</v>
      </c>
      <c r="M14" s="3" t="str">
        <f>IF(ISBLANK([1]!Tab_labo[[#This Row],[Composant 1]]),"","&gt;")</f>
        <v>&gt;</v>
      </c>
      <c r="N14" s="3">
        <v>10.4</v>
      </c>
      <c r="O14" s="3" t="str">
        <f>IF(ISBLANK([1]!Tab_labo[[#This Row],[Qt-g]]),"","g")</f>
        <v>g</v>
      </c>
      <c r="P14" s="3" t="s">
        <v>58</v>
      </c>
      <c r="Q14" s="3" t="str">
        <f>IF(ISBLANK([1]!Tab_labo[[#This Row],[Composant 2]]),"","&gt;")</f>
        <v>&gt;</v>
      </c>
      <c r="R14" s="3">
        <v>3.6</v>
      </c>
      <c r="S14" s="3" t="str">
        <f>IF(ISBLANK([1]!Tab_labo[[#This Row],[Qt-g2]]),"","g")</f>
        <v>g</v>
      </c>
      <c r="T14" s="3" t="s">
        <v>49</v>
      </c>
      <c r="U14" s="3" t="str">
        <f>IF(ISBLANK([1]!Tab_labo[[#This Row],[Composant 3]]),"","&gt;")</f>
        <v>&gt;</v>
      </c>
      <c r="V14" s="3">
        <v>493</v>
      </c>
      <c r="W14" s="3" t="str">
        <f>IF(ISBLANK([1]!Tab_labo[[#This Row],[Qt-g3]]),"","g")</f>
        <v>g</v>
      </c>
      <c r="X14" s="3"/>
      <c r="Y14" s="3" t="str">
        <f>IF(ISBLANK([1]!Tab_labo[[#This Row],[Composant 4]]),"","&gt;")</f>
        <v/>
      </c>
      <c r="Z14" s="3"/>
      <c r="AA14" s="3" t="str">
        <f>IF(ISBLANK([1]!Tab_labo[[#This Row],[Qt-g4]]),"","g")</f>
        <v/>
      </c>
      <c r="AB14" s="3"/>
      <c r="AC14" s="3" t="str">
        <f>IF(ISBLANK([1]!Tab_labo[[#This Row],[Composant 5]]),"","&gt;")</f>
        <v/>
      </c>
      <c r="AD14" s="3"/>
      <c r="AE14" s="3" t="str">
        <f>IF(ISBLANK([1]!Tab_labo[[#This Row],[Qt-g5]]),"","g")</f>
        <v/>
      </c>
      <c r="AF14" s="3" t="str">
        <f>IF([1]!Tab_labo[[#This Row],[verif]]=0,"","Total")</f>
        <v>Total</v>
      </c>
      <c r="AG14" s="3" t="str">
        <f>IF([1]!Tab_labo[[#This Row],[Total]]="Total","&gt;","")</f>
        <v>&gt;</v>
      </c>
      <c r="AH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507</v>
      </c>
      <c r="AI14" s="3" t="str">
        <f>IF([1]!Tab_labo[[#This Row],[Total]]="Total","g","")</f>
        <v>g</v>
      </c>
      <c r="AJ14" s="8" t="s">
        <v>42</v>
      </c>
      <c r="AK14" s="3" t="s">
        <v>42</v>
      </c>
      <c r="AL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4" s="3">
        <f>IF([1]!Tab_labo[[#This Row],[Total2]]&lt;&gt;1000,IF(ISBLANK(V14),[1]!Tab_labo[[#This Row],[Qt-g]]+(2*[1]!Tab_labo[[#This Row],[Qt-g2]]),IF(ISBLANK(Z14),[1]!Tab_labo[[#This Row],[Qt-g]]+[1]!Tab_labo[[#This Row],[Qt-g2]]+(2*[1]!Tab_labo[[#This Row],[Qt-g3]]),IF(ISBLANK(AD14),[1]!Tab_labo[[#This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4" s="3" t="str">
        <f>[1]!Tab_labo[[#This Row],[Teintes]]</f>
        <v>7401 C</v>
      </c>
    </row>
    <row r="15" spans="1:40" ht="30" x14ac:dyDescent="0.25">
      <c r="A15" s="9" t="s">
        <v>59</v>
      </c>
      <c r="B15" s="9" t="s">
        <v>41</v>
      </c>
      <c r="C15" s="10" t="s">
        <v>42</v>
      </c>
      <c r="D15" s="11" t="s">
        <v>42</v>
      </c>
      <c r="E15" s="11" t="s">
        <v>42</v>
      </c>
      <c r="F15" s="12">
        <v>0.45</v>
      </c>
      <c r="G15" s="12">
        <v>85.84</v>
      </c>
      <c r="H15" s="12">
        <v>2.41</v>
      </c>
      <c r="I15" s="12">
        <v>36.119999999999997</v>
      </c>
      <c r="J15" s="13" t="s">
        <v>42</v>
      </c>
      <c r="K15" s="14" t="str">
        <f>[1]!Tab_labo[[#This Row],[L*]]&amp;"_"&amp;[1]!Tab_labo[[#This Row],[a*]]&amp;"_"&amp;[1]!Tab_labo[[#This Row],[b*]]</f>
        <v>85.84_2.41_36.12</v>
      </c>
      <c r="L15" s="11" t="s">
        <v>48</v>
      </c>
      <c r="M15" s="11" t="str">
        <f>IF(ISBLANK([1]!Tab_labo[[#This Row],[Composant 1]]),"","&gt;")</f>
        <v>&gt;</v>
      </c>
      <c r="N15" s="11">
        <v>54</v>
      </c>
      <c r="O15" s="11" t="str">
        <f>IF(ISBLANK([1]!Tab_labo[[#This Row],[Qt-g]]),"","g")</f>
        <v>g</v>
      </c>
      <c r="P15" s="11" t="s">
        <v>60</v>
      </c>
      <c r="Q15" s="11" t="str">
        <f>IF(ISBLANK([1]!Tab_labo[[#This Row],[Composant 2]]),"","&gt;")</f>
        <v>&gt;</v>
      </c>
      <c r="R15" s="11">
        <v>8</v>
      </c>
      <c r="S15" s="11" t="str">
        <f>IF(ISBLANK([1]!Tab_labo[[#This Row],[Qt-g2]]),"","g")</f>
        <v>g</v>
      </c>
      <c r="T15" s="11" t="s">
        <v>54</v>
      </c>
      <c r="U15" s="11" t="str">
        <f>IF(ISBLANK([1]!Tab_labo[[#This Row],[Composant 3]]),"","&gt;")</f>
        <v>&gt;</v>
      </c>
      <c r="V15" s="11">
        <v>1</v>
      </c>
      <c r="W15" s="11" t="str">
        <f>IF(ISBLANK([1]!Tab_labo[[#This Row],[Qt-g3]]),"","g")</f>
        <v>g</v>
      </c>
      <c r="X15" s="11" t="s">
        <v>49</v>
      </c>
      <c r="Y15" s="11" t="str">
        <f>IF(ISBLANK([1]!Tab_labo[[#This Row],[Composant 4]]),"","&gt;")</f>
        <v>&gt;</v>
      </c>
      <c r="Z15" s="11">
        <v>468.5</v>
      </c>
      <c r="AA15" s="11" t="str">
        <f>IF(ISBLANK([1]!Tab_labo[[#This Row],[Qt-g4]]),"","g")</f>
        <v>g</v>
      </c>
      <c r="AB15" s="11"/>
      <c r="AC15" s="11" t="str">
        <f>IF(ISBLANK([1]!Tab_labo[[#This Row],[Composant 5]]),"","&gt;")</f>
        <v/>
      </c>
      <c r="AD15" s="11"/>
      <c r="AE15" s="11" t="str">
        <f>IF(ISBLANK([1]!Tab_labo[[#This Row],[Qt-g5]]),"","g")</f>
        <v/>
      </c>
      <c r="AF15" s="11" t="str">
        <f>IF([1]!Tab_labo[[#This Row],[verif]]=0,"","Total")</f>
        <v>Total</v>
      </c>
      <c r="AG15" s="11" t="str">
        <f>IF([1]!Tab_labo[[#This Row],[Total]]="Total","&gt;","")</f>
        <v>&gt;</v>
      </c>
      <c r="AH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15" s="11" t="str">
        <f>IF([1]!Tab_labo[[#This Row],[Total]]="Total","g","")</f>
        <v>g</v>
      </c>
      <c r="AJ15" s="15" t="s">
        <v>42</v>
      </c>
      <c r="AK15" s="11" t="s">
        <v>42</v>
      </c>
      <c r="AL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" s="11">
        <f>IF([1]!Tab_labo[[#This Row],[Total2]]&lt;&gt;1000,IF(ISBLANK(V15),[1]!Tab_labo[[#This Row],[Qt-g]]+(2*[1]!Tab_labo[[#This Row],[Qt-g2]]),IF(ISBLANK(Z15),[1]!Tab_labo[[#This Row],[Qt-g]]+[1]!Tab_labo[[#This Row],[Qt-g2]]+(2*[1]!Tab_labo[[#This Row],[Qt-g3]]),IF(ISBLANK(AD15),[1]!Tab_labo[[#This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5" s="11" t="str">
        <f>[1]!Tab_labo[[#This Row],[Teintes]]</f>
        <v>7402 C</v>
      </c>
    </row>
    <row r="16" spans="1:40" ht="30" x14ac:dyDescent="0.25">
      <c r="A16" s="1" t="s">
        <v>61</v>
      </c>
      <c r="B16" s="1" t="s">
        <v>41</v>
      </c>
      <c r="C16" s="2" t="s">
        <v>42</v>
      </c>
      <c r="D16" s="3" t="s">
        <v>42</v>
      </c>
      <c r="E16" s="3" t="s">
        <v>42</v>
      </c>
      <c r="F16" s="4">
        <v>0.54</v>
      </c>
      <c r="G16" s="4">
        <v>83.9</v>
      </c>
      <c r="H16" s="4">
        <v>4.43</v>
      </c>
      <c r="I16" s="4">
        <v>42.98</v>
      </c>
      <c r="J16" s="5" t="s">
        <v>42</v>
      </c>
      <c r="K16" s="6" t="str">
        <f>[1]!Tab_labo[[#This Row],[L*]]&amp;"_"&amp;[1]!Tab_labo[[#This Row],[a*]]&amp;"_"&amp;[1]!Tab_labo[[#This Row],[b*]]</f>
        <v>83.9_4.43_42.98</v>
      </c>
      <c r="L16" s="3" t="s">
        <v>48</v>
      </c>
      <c r="M16" s="3" t="str">
        <f>IF(ISBLANK([1]!Tab_labo[[#This Row],[Composant 1]]),"","&gt;")</f>
        <v>&gt;</v>
      </c>
      <c r="N16" s="3">
        <v>108</v>
      </c>
      <c r="O16" s="3" t="str">
        <f>IF(ISBLANK([1]!Tab_labo[[#This Row],[Qt-g]]),"","g")</f>
        <v>g</v>
      </c>
      <c r="P16" s="3" t="s">
        <v>60</v>
      </c>
      <c r="Q16" s="3" t="str">
        <f>IF(ISBLANK([1]!Tab_labo[[#This Row],[Composant 2]]),"","&gt;")</f>
        <v>&gt;</v>
      </c>
      <c r="R16" s="3">
        <v>15</v>
      </c>
      <c r="S16" s="3" t="str">
        <f>IF(ISBLANK([1]!Tab_labo[[#This Row],[Qt-g2]]),"","g")</f>
        <v>g</v>
      </c>
      <c r="T16" s="3" t="s">
        <v>54</v>
      </c>
      <c r="U16" s="3" t="str">
        <f>IF(ISBLANK([1]!Tab_labo[[#This Row],[Composant 3]]),"","&gt;")</f>
        <v>&gt;</v>
      </c>
      <c r="V16" s="3">
        <v>2</v>
      </c>
      <c r="W16" s="3" t="str">
        <f>IF(ISBLANK([1]!Tab_labo[[#This Row],[Qt-g3]]),"","g")</f>
        <v>g</v>
      </c>
      <c r="X16" s="3" t="s">
        <v>49</v>
      </c>
      <c r="Y16" s="3" t="str">
        <f>IF(ISBLANK([1]!Tab_labo[[#This Row],[Composant 4]]),"","&gt;")</f>
        <v>&gt;</v>
      </c>
      <c r="Z16" s="3">
        <v>437.5</v>
      </c>
      <c r="AA16" s="3" t="str">
        <f>IF(ISBLANK([1]!Tab_labo[[#This Row],[Qt-g4]]),"","g")</f>
        <v>g</v>
      </c>
      <c r="AB16" s="3"/>
      <c r="AC16" s="3" t="str">
        <f>IF(ISBLANK([1]!Tab_labo[[#This Row],[Composant 5]]),"","&gt;")</f>
        <v/>
      </c>
      <c r="AD16" s="3"/>
      <c r="AE16" s="3" t="str">
        <f>IF(ISBLANK([1]!Tab_labo[[#This Row],[Qt-g5]]),"","g")</f>
        <v/>
      </c>
      <c r="AF16" s="3" t="str">
        <f>IF([1]!Tab_labo[[#This Row],[verif]]=0,"","Total")</f>
        <v>Total</v>
      </c>
      <c r="AG16" s="3" t="str">
        <f>IF([1]!Tab_labo[[#This Row],[Total]]="Total","&gt;","")</f>
        <v>&gt;</v>
      </c>
      <c r="AH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16" s="3" t="str">
        <f>IF([1]!Tab_labo[[#This Row],[Total]]="Total","g","")</f>
        <v>g</v>
      </c>
      <c r="AJ16" s="8" t="s">
        <v>42</v>
      </c>
      <c r="AK16" s="3" t="s">
        <v>42</v>
      </c>
      <c r="AL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" s="3">
        <f>IF([1]!Tab_labo[[#This Row],[Total2]]&lt;&gt;1000,IF(ISBLANK(V16),[1]!Tab_labo[[#This Row],[Qt-g]]+(2*[1]!Tab_labo[[#This Row],[Qt-g2]]),IF(ISBLANK(Z16),[1]!Tab_labo[[#This Row],[Qt-g]]+[1]!Tab_labo[[#This Row],[Qt-g2]]+(2*[1]!Tab_labo[[#This Row],[Qt-g3]]),IF(ISBLANK(AD16),[1]!Tab_labo[[#This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6" s="3" t="str">
        <f>[1]!Tab_labo[[#This Row],[Teintes]]</f>
        <v>7403 C</v>
      </c>
    </row>
    <row r="17" spans="1:40" ht="30" x14ac:dyDescent="0.25">
      <c r="A17" s="9" t="s">
        <v>62</v>
      </c>
      <c r="B17" s="9" t="s">
        <v>41</v>
      </c>
      <c r="C17" s="10" t="s">
        <v>42</v>
      </c>
      <c r="D17" s="11" t="s">
        <v>42</v>
      </c>
      <c r="E17" s="11" t="s">
        <v>42</v>
      </c>
      <c r="F17" s="12">
        <v>0.83</v>
      </c>
      <c r="G17" s="12">
        <v>87.05</v>
      </c>
      <c r="H17" s="12">
        <v>0.34</v>
      </c>
      <c r="I17" s="12">
        <v>74.959999999999994</v>
      </c>
      <c r="J17" s="13" t="s">
        <v>42</v>
      </c>
      <c r="K17" s="14" t="str">
        <f>[1]!Tab_labo[[#This Row],[L*]]&amp;"_"&amp;[1]!Tab_labo[[#This Row],[a*]]&amp;"_"&amp;[1]!Tab_labo[[#This Row],[b*]]</f>
        <v>87.05_0.34_74.96</v>
      </c>
      <c r="L17" s="11" t="s">
        <v>48</v>
      </c>
      <c r="M17" s="11" t="str">
        <f>IF(ISBLANK([1]!Tab_labo[[#This Row],[Composant 1]]),"","&gt;")</f>
        <v>&gt;</v>
      </c>
      <c r="N17" s="11">
        <v>492</v>
      </c>
      <c r="O17" s="11" t="str">
        <f>IF(ISBLANK([1]!Tab_labo[[#This Row],[Qt-g]]),"","g")</f>
        <v>g</v>
      </c>
      <c r="P17" s="11" t="s">
        <v>60</v>
      </c>
      <c r="Q17" s="11" t="str">
        <f>IF(ISBLANK([1]!Tab_labo[[#This Row],[Composant 2]]),"","&gt;")</f>
        <v>&gt;</v>
      </c>
      <c r="R17" s="11">
        <v>16</v>
      </c>
      <c r="S17" s="11" t="str">
        <f>IF(ISBLANK([1]!Tab_labo[[#This Row],[Qt-g2]]),"","g")</f>
        <v>g</v>
      </c>
      <c r="T17" s="11" t="s">
        <v>49</v>
      </c>
      <c r="U17" s="11" t="str">
        <f>IF(ISBLANK([1]!Tab_labo[[#This Row],[Composant 3]]),"","&gt;")</f>
        <v>&gt;</v>
      </c>
      <c r="V17" s="11">
        <v>492</v>
      </c>
      <c r="W17" s="11" t="str">
        <f>IF(ISBLANK([1]!Tab_labo[[#This Row],[Qt-g3]]),"","g")</f>
        <v>g</v>
      </c>
      <c r="X17" s="11"/>
      <c r="Y17" s="11" t="str">
        <f>IF(ISBLANK([1]!Tab_labo[[#This Row],[Composant 4]]),"","&gt;")</f>
        <v/>
      </c>
      <c r="Z17" s="11"/>
      <c r="AA17" s="11" t="str">
        <f>IF(ISBLANK([1]!Tab_labo[[#This Row],[Qt-g4]]),"","g")</f>
        <v/>
      </c>
      <c r="AB17" s="11"/>
      <c r="AC17" s="11" t="str">
        <f>IF(ISBLANK([1]!Tab_labo[[#This Row],[Composant 5]]),"","&gt;")</f>
        <v/>
      </c>
      <c r="AD17" s="11"/>
      <c r="AE17" s="11" t="str">
        <f>IF(ISBLANK([1]!Tab_labo[[#This Row],[Qt-g5]]),"","g")</f>
        <v/>
      </c>
      <c r="AF17" s="11" t="str">
        <f>IF([1]!Tab_labo[[#This Row],[verif]]=0,"","Total")</f>
        <v>Total</v>
      </c>
      <c r="AG17" s="11" t="str">
        <f>IF([1]!Tab_labo[[#This Row],[Total]]="Total","&gt;","")</f>
        <v>&gt;</v>
      </c>
      <c r="AH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" s="11" t="str">
        <f>IF([1]!Tab_labo[[#This Row],[Total]]="Total","g","")</f>
        <v>g</v>
      </c>
      <c r="AJ17" s="15" t="s">
        <v>42</v>
      </c>
      <c r="AK17" s="11" t="s">
        <v>42</v>
      </c>
      <c r="AL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" s="11" t="str">
        <f>IF([1]!Tab_labo[[#This Row],[Total2]]&lt;&gt;1000,IF(ISBLANK(V17),[1]!Tab_labo[[#This Row],[Qt-g]]+(2*[1]!Tab_labo[[#This Row],[Qt-g2]]),IF(ISBLANK(Z17),[1]!Tab_labo[[#This Row],[Qt-g]]+[1]!Tab_labo[[#This Row],[Qt-g2]]+(2*[1]!Tab_labo[[#This Row],[Qt-g3]]),IF(ISBLANK(AD17),[1]!Tab_labo[[#This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" s="11" t="str">
        <f>[1]!Tab_labo[[#This Row],[Teintes]]</f>
        <v>7404 C</v>
      </c>
    </row>
    <row r="18" spans="1:40" ht="30" x14ac:dyDescent="0.25">
      <c r="A18" s="1" t="s">
        <v>63</v>
      </c>
      <c r="B18" s="1" t="s">
        <v>41</v>
      </c>
      <c r="C18" s="2" t="s">
        <v>42</v>
      </c>
      <c r="D18" s="3" t="s">
        <v>42</v>
      </c>
      <c r="E18" s="3" t="s">
        <v>42</v>
      </c>
      <c r="F18" s="4">
        <v>1.1000000000000001</v>
      </c>
      <c r="G18" s="4">
        <v>82.46</v>
      </c>
      <c r="H18" s="4">
        <v>2.79</v>
      </c>
      <c r="I18" s="4">
        <v>86.5</v>
      </c>
      <c r="J18" s="5" t="s">
        <v>42</v>
      </c>
      <c r="K18" s="6" t="str">
        <f>[1]!Tab_labo[[#This Row],[L*]]&amp;"_"&amp;[1]!Tab_labo[[#This Row],[a*]]&amp;"_"&amp;[1]!Tab_labo[[#This Row],[b*]]</f>
        <v>82.46_2.79_86.5</v>
      </c>
      <c r="L18" s="3" t="s">
        <v>48</v>
      </c>
      <c r="M18" s="3" t="str">
        <f>IF(ISBLANK([1]!Tab_labo[[#This Row],[Composant 1]]),"","&gt;")</f>
        <v>&gt;</v>
      </c>
      <c r="N18" s="3">
        <v>977</v>
      </c>
      <c r="O18" s="3" t="str">
        <f>IF(ISBLANK([1]!Tab_labo[[#This Row],[Qt-g]]),"","g")</f>
        <v>g</v>
      </c>
      <c r="P18" s="3" t="s">
        <v>64</v>
      </c>
      <c r="Q18" s="3" t="str">
        <f>IF(ISBLANK([1]!Tab_labo[[#This Row],[Composant 2]]),"","&gt;")</f>
        <v>&gt;</v>
      </c>
      <c r="R18" s="3">
        <v>15</v>
      </c>
      <c r="S18" s="3" t="str">
        <f>IF(ISBLANK([1]!Tab_labo[[#This Row],[Qt-g2]]),"","g")</f>
        <v>g</v>
      </c>
      <c r="T18" s="3" t="s">
        <v>54</v>
      </c>
      <c r="U18" s="3" t="str">
        <f>IF(ISBLANK([1]!Tab_labo[[#This Row],[Composant 3]]),"","&gt;")</f>
        <v>&gt;</v>
      </c>
      <c r="V18" s="3">
        <v>8</v>
      </c>
      <c r="W18" s="3" t="str">
        <f>IF(ISBLANK([1]!Tab_labo[[#This Row],[Qt-g3]]),"","g")</f>
        <v>g</v>
      </c>
      <c r="X18" s="3"/>
      <c r="Y18" s="3" t="str">
        <f>IF(ISBLANK([1]!Tab_labo[[#This Row],[Composant 4]]),"","&gt;")</f>
        <v/>
      </c>
      <c r="Z18" s="3"/>
      <c r="AA18" s="3" t="str">
        <f>IF(ISBLANK([1]!Tab_labo[[#This Row],[Qt-g4]]),"","g")</f>
        <v/>
      </c>
      <c r="AB18" s="3"/>
      <c r="AC18" s="3" t="str">
        <f>IF(ISBLANK([1]!Tab_labo[[#This Row],[Composant 5]]),"","&gt;")</f>
        <v/>
      </c>
      <c r="AD18" s="3"/>
      <c r="AE18" s="3" t="str">
        <f>IF(ISBLANK([1]!Tab_labo[[#This Row],[Qt-g5]]),"","g")</f>
        <v/>
      </c>
      <c r="AF18" s="3" t="str">
        <f>IF([1]!Tab_labo[[#This Row],[verif]]=0,"","Total")</f>
        <v>Total</v>
      </c>
      <c r="AG18" s="3" t="str">
        <f>IF([1]!Tab_labo[[#This Row],[Total]]="Total","&gt;","")</f>
        <v>&gt;</v>
      </c>
      <c r="AH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" s="3" t="str">
        <f>IF([1]!Tab_labo[[#This Row],[Total]]="Total","g","")</f>
        <v>g</v>
      </c>
      <c r="AJ18" s="8" t="s">
        <v>42</v>
      </c>
      <c r="AK18" s="3" t="s">
        <v>42</v>
      </c>
      <c r="AL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8" s="3" t="str">
        <f>IF([1]!Tab_labo[[#This Row],[Total2]]&lt;&gt;1000,IF(ISBLANK(V18),[1]!Tab_labo[[#This Row],[Qt-g]]+(2*[1]!Tab_labo[[#This Row],[Qt-g2]]),IF(ISBLANK(Z18),[1]!Tab_labo[[#This Row],[Qt-g]]+[1]!Tab_labo[[#This Row],[Qt-g2]]+(2*[1]!Tab_labo[[#This Row],[Qt-g3]]),IF(ISBLANK(AD18),[1]!Tab_labo[[#This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" s="3" t="str">
        <f>[1]!Tab_labo[[#This Row],[Teintes]]</f>
        <v>7405 C</v>
      </c>
    </row>
    <row r="19" spans="1:40" ht="30" x14ac:dyDescent="0.25">
      <c r="A19" s="9" t="s">
        <v>65</v>
      </c>
      <c r="B19" s="9" t="s">
        <v>41</v>
      </c>
      <c r="C19" s="10" t="s">
        <v>42</v>
      </c>
      <c r="D19" s="11" t="s">
        <v>42</v>
      </c>
      <c r="E19" s="11" t="s">
        <v>42</v>
      </c>
      <c r="F19" s="12">
        <v>1.1499999999999999</v>
      </c>
      <c r="G19" s="12">
        <v>80.13</v>
      </c>
      <c r="H19" s="12">
        <v>6.87</v>
      </c>
      <c r="I19" s="12">
        <v>85.91</v>
      </c>
      <c r="J19" s="13" t="s">
        <v>42</v>
      </c>
      <c r="K19" s="14" t="str">
        <f>[1]!Tab_labo[[#This Row],[L*]]&amp;"_"&amp;[1]!Tab_labo[[#This Row],[a*]]&amp;"_"&amp;[1]!Tab_labo[[#This Row],[b*]]</f>
        <v>80.13_6.87_85.91</v>
      </c>
      <c r="L19" s="11" t="s">
        <v>48</v>
      </c>
      <c r="M19" s="11" t="str">
        <f>IF(ISBLANK([1]!Tab_labo[[#This Row],[Composant 1]]),"","&gt;")</f>
        <v>&gt;</v>
      </c>
      <c r="N19" s="11">
        <v>768</v>
      </c>
      <c r="O19" s="11" t="str">
        <f>IF(ISBLANK([1]!Tab_labo[[#This Row],[Qt-g]]),"","g")</f>
        <v>g</v>
      </c>
      <c r="P19" s="11" t="s">
        <v>64</v>
      </c>
      <c r="Q19" s="11" t="str">
        <f>IF(ISBLANK([1]!Tab_labo[[#This Row],[Composant 2]]),"","&gt;")</f>
        <v>&gt;</v>
      </c>
      <c r="R19" s="11">
        <v>24</v>
      </c>
      <c r="S19" s="11" t="str">
        <f>IF(ISBLANK([1]!Tab_labo[[#This Row],[Qt-g2]]),"","g")</f>
        <v>g</v>
      </c>
      <c r="T19" s="11" t="s">
        <v>54</v>
      </c>
      <c r="U19" s="11" t="str">
        <f>IF(ISBLANK([1]!Tab_labo[[#This Row],[Composant 3]]),"","&gt;")</f>
        <v>&gt;</v>
      </c>
      <c r="V19" s="11">
        <v>8</v>
      </c>
      <c r="W19" s="11" t="str">
        <f>IF(ISBLANK([1]!Tab_labo[[#This Row],[Qt-g3]]),"","g")</f>
        <v>g</v>
      </c>
      <c r="X19" s="11" t="s">
        <v>49</v>
      </c>
      <c r="Y19" s="11" t="str">
        <f>IF(ISBLANK([1]!Tab_labo[[#This Row],[Composant 4]]),"","&gt;")</f>
        <v>&gt;</v>
      </c>
      <c r="Z19" s="11">
        <v>200</v>
      </c>
      <c r="AA19" s="11" t="str">
        <f>IF(ISBLANK([1]!Tab_labo[[#This Row],[Qt-g4]]),"","g")</f>
        <v>g</v>
      </c>
      <c r="AB19" s="11"/>
      <c r="AC19" s="11" t="str">
        <f>IF(ISBLANK([1]!Tab_labo[[#This Row],[Composant 5]]),"","&gt;")</f>
        <v/>
      </c>
      <c r="AD19" s="11"/>
      <c r="AE19" s="11" t="str">
        <f>IF(ISBLANK([1]!Tab_labo[[#This Row],[Qt-g5]]),"","g")</f>
        <v/>
      </c>
      <c r="AF19" s="11" t="str">
        <f>IF([1]!Tab_labo[[#This Row],[verif]]=0,"","Total")</f>
        <v>Total</v>
      </c>
      <c r="AG19" s="11" t="str">
        <f>IF([1]!Tab_labo[[#This Row],[Total]]="Total","&gt;","")</f>
        <v>&gt;</v>
      </c>
      <c r="AH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9" s="11" t="str">
        <f>IF([1]!Tab_labo[[#This Row],[Total]]="Total","g","")</f>
        <v>g</v>
      </c>
      <c r="AJ19" s="15" t="s">
        <v>42</v>
      </c>
      <c r="AK19" s="11" t="s">
        <v>42</v>
      </c>
      <c r="AL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9" s="11" t="str">
        <f>IF([1]!Tab_labo[[#This Row],[Total2]]&lt;&gt;1000,IF(ISBLANK(V19),[1]!Tab_labo[[#This Row],[Qt-g]]+(2*[1]!Tab_labo[[#This Row],[Qt-g2]]),IF(ISBLANK(Z19),[1]!Tab_labo[[#This Row],[Qt-g]]+[1]!Tab_labo[[#This Row],[Qt-g2]]+(2*[1]!Tab_labo[[#This Row],[Qt-g3]]),IF(ISBLANK(AD19),[1]!Tab_labo[[#This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9" s="11" t="str">
        <f>[1]!Tab_labo[[#This Row],[Teintes]]</f>
        <v>7406 C</v>
      </c>
    </row>
    <row r="20" spans="1:40" ht="30" x14ac:dyDescent="0.25">
      <c r="A20" s="1" t="s">
        <v>66</v>
      </c>
      <c r="B20" s="1" t="s">
        <v>41</v>
      </c>
      <c r="C20" s="2" t="s">
        <v>42</v>
      </c>
      <c r="D20" s="3" t="s">
        <v>42</v>
      </c>
      <c r="E20" s="3" t="s">
        <v>42</v>
      </c>
      <c r="F20" s="4">
        <v>0.88</v>
      </c>
      <c r="G20" s="4">
        <v>68.17</v>
      </c>
      <c r="H20" s="4">
        <v>10.71</v>
      </c>
      <c r="I20" s="4">
        <v>45.01</v>
      </c>
      <c r="J20" s="5" t="s">
        <v>42</v>
      </c>
      <c r="K20" s="6" t="str">
        <f>[1]!Tab_labo[[#This Row],[L*]]&amp;"_"&amp;[1]!Tab_labo[[#This Row],[a*]]&amp;"_"&amp;[1]!Tab_labo[[#This Row],[b*]]</f>
        <v>68.17_10.71_45.01</v>
      </c>
      <c r="L20" s="3" t="s">
        <v>48</v>
      </c>
      <c r="M20" s="3" t="str">
        <f>IF(ISBLANK([1]!Tab_labo[[#This Row],[Composant 1]]),"","&gt;")</f>
        <v>&gt;</v>
      </c>
      <c r="N20" s="3">
        <v>180</v>
      </c>
      <c r="O20" s="3" t="str">
        <f>IF(ISBLANK([1]!Tab_labo[[#This Row],[Qt-g]]),"","g")</f>
        <v>g</v>
      </c>
      <c r="P20" s="3" t="s">
        <v>64</v>
      </c>
      <c r="Q20" s="3" t="str">
        <f>IF(ISBLANK([1]!Tab_labo[[#This Row],[Composant 2]]),"","&gt;")</f>
        <v>&gt;</v>
      </c>
      <c r="R20" s="3">
        <v>42</v>
      </c>
      <c r="S20" s="3" t="str">
        <f>IF(ISBLANK([1]!Tab_labo[[#This Row],[Qt-g2]]),"","g")</f>
        <v>g</v>
      </c>
      <c r="T20" s="3" t="s">
        <v>54</v>
      </c>
      <c r="U20" s="3" t="str">
        <f>IF(ISBLANK([1]!Tab_labo[[#This Row],[Composant 3]]),"","&gt;")</f>
        <v>&gt;</v>
      </c>
      <c r="V20" s="3">
        <v>28</v>
      </c>
      <c r="W20" s="3" t="str">
        <f>IF(ISBLANK([1]!Tab_labo[[#This Row],[Qt-g3]]),"","g")</f>
        <v>g</v>
      </c>
      <c r="X20" s="3" t="s">
        <v>49</v>
      </c>
      <c r="Y20" s="3" t="str">
        <f>IF(ISBLANK([1]!Tab_labo[[#This Row],[Composant 4]]),"","&gt;")</f>
        <v>&gt;</v>
      </c>
      <c r="Z20" s="3">
        <v>375</v>
      </c>
      <c r="AA20" s="3" t="str">
        <f>IF(ISBLANK([1]!Tab_labo[[#This Row],[Qt-g4]]),"","g")</f>
        <v>g</v>
      </c>
      <c r="AB20" s="3"/>
      <c r="AC20" s="3" t="str">
        <f>IF(ISBLANK([1]!Tab_labo[[#This Row],[Composant 5]]),"","&gt;")</f>
        <v/>
      </c>
      <c r="AD20" s="3"/>
      <c r="AE20" s="3" t="str">
        <f>IF(ISBLANK([1]!Tab_labo[[#This Row],[Qt-g5]]),"","g")</f>
        <v/>
      </c>
      <c r="AF20" s="3" t="str">
        <f>IF([1]!Tab_labo[[#This Row],[verif]]=0,"","Total")</f>
        <v>Total</v>
      </c>
      <c r="AG20" s="3" t="str">
        <f>IF([1]!Tab_labo[[#This Row],[Total]]="Total","&gt;","")</f>
        <v>&gt;</v>
      </c>
      <c r="AH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20" s="3" t="str">
        <f>IF([1]!Tab_labo[[#This Row],[Total]]="Total","g","")</f>
        <v>g</v>
      </c>
      <c r="AJ20" s="8" t="s">
        <v>42</v>
      </c>
      <c r="AK20" s="3" t="s">
        <v>42</v>
      </c>
      <c r="AL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0" s="3">
        <f>IF([1]!Tab_labo[[#This Row],[Total2]]&lt;&gt;1000,IF(ISBLANK(V20),[1]!Tab_labo[[#This Row],[Qt-g]]+(2*[1]!Tab_labo[[#This Row],[Qt-g2]]),IF(ISBLANK(Z20),[1]!Tab_labo[[#This Row],[Qt-g]]+[1]!Tab_labo[[#This Row],[Qt-g2]]+(2*[1]!Tab_labo[[#This Row],[Qt-g3]]),IF(ISBLANK(AD20),[1]!Tab_labo[[#This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0" s="3" t="str">
        <f>[1]!Tab_labo[[#This Row],[Teintes]]</f>
        <v>7407 C</v>
      </c>
    </row>
    <row r="21" spans="1:40" ht="30" x14ac:dyDescent="0.25">
      <c r="A21" s="9" t="s">
        <v>67</v>
      </c>
      <c r="B21" s="9" t="s">
        <v>41</v>
      </c>
      <c r="C21" s="10" t="s">
        <v>42</v>
      </c>
      <c r="D21" s="11" t="s">
        <v>42</v>
      </c>
      <c r="E21" s="11" t="s">
        <v>42</v>
      </c>
      <c r="F21" s="12">
        <v>0.42</v>
      </c>
      <c r="G21" s="12">
        <v>90.26</v>
      </c>
      <c r="H21" s="12">
        <v>1.87</v>
      </c>
      <c r="I21" s="12">
        <v>39.68</v>
      </c>
      <c r="J21" s="13" t="s">
        <v>42</v>
      </c>
      <c r="K21" s="14" t="str">
        <f>[1]!Tab_labo[[#This Row],[L*]]&amp;"_"&amp;[1]!Tab_labo[[#This Row],[a*]]&amp;"_"&amp;[1]!Tab_labo[[#This Row],[b*]]</f>
        <v>90.26_1.87_39.68</v>
      </c>
      <c r="L21" s="11" t="s">
        <v>68</v>
      </c>
      <c r="M21" s="11" t="str">
        <f>IF(ISBLANK([1]!Tab_labo[[#This Row],[Composant 1]]),"","&gt;")</f>
        <v>&gt;</v>
      </c>
      <c r="N21" s="11">
        <v>28.9</v>
      </c>
      <c r="O21" s="11" t="str">
        <f>IF(ISBLANK([1]!Tab_labo[[#This Row],[Qt-g]]),"","g")</f>
        <v>g</v>
      </c>
      <c r="P21" s="11" t="s">
        <v>69</v>
      </c>
      <c r="Q21" s="11" t="str">
        <f>IF(ISBLANK([1]!Tab_labo[[#This Row],[Composant 2]]),"","&gt;")</f>
        <v>&gt;</v>
      </c>
      <c r="R21" s="11">
        <v>6.1</v>
      </c>
      <c r="S21" s="11" t="str">
        <f>IF(ISBLANK([1]!Tab_labo[[#This Row],[Qt-g2]]),"","g")</f>
        <v>g</v>
      </c>
      <c r="T21" s="11" t="s">
        <v>49</v>
      </c>
      <c r="U21" s="11" t="str">
        <f>IF(ISBLANK([1]!Tab_labo[[#This Row],[Composant 3]]),"","&gt;")</f>
        <v>&gt;</v>
      </c>
      <c r="V21" s="11">
        <v>482.5</v>
      </c>
      <c r="W21" s="11" t="str">
        <f>IF(ISBLANK([1]!Tab_labo[[#This Row],[Qt-g3]]),"","g")</f>
        <v>g</v>
      </c>
      <c r="X21" s="11"/>
      <c r="Y21" s="11" t="str">
        <f>IF(ISBLANK([1]!Tab_labo[[#This Row],[Composant 4]]),"","&gt;")</f>
        <v/>
      </c>
      <c r="Z21" s="11"/>
      <c r="AA21" s="11" t="str">
        <f>IF(ISBLANK([1]!Tab_labo[[#This Row],[Qt-g4]]),"","g")</f>
        <v/>
      </c>
      <c r="AB21" s="11"/>
      <c r="AC21" s="11" t="str">
        <f>IF(ISBLANK([1]!Tab_labo[[#This Row],[Composant 5]]),"","&gt;")</f>
        <v/>
      </c>
      <c r="AD21" s="11"/>
      <c r="AE21" s="11" t="str">
        <f>IF(ISBLANK([1]!Tab_labo[[#This Row],[Qt-g5]]),"","g")</f>
        <v/>
      </c>
      <c r="AF21" s="11" t="str">
        <f>IF([1]!Tab_labo[[#This Row],[verif]]=0,"","Total")</f>
        <v>Total</v>
      </c>
      <c r="AG21" s="11" t="str">
        <f>IF([1]!Tab_labo[[#This Row],[Total]]="Total","&gt;","")</f>
        <v>&gt;</v>
      </c>
      <c r="AH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517.5</v>
      </c>
      <c r="AI21" s="11" t="str">
        <f>IF([1]!Tab_labo[[#This Row],[Total]]="Total","g","")</f>
        <v>g</v>
      </c>
      <c r="AJ21" s="15" t="s">
        <v>42</v>
      </c>
      <c r="AK21" s="11" t="s">
        <v>42</v>
      </c>
      <c r="AL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" s="11">
        <f>IF([1]!Tab_labo[[#This Row],[Total2]]&lt;&gt;1000,IF(ISBLANK(V21),[1]!Tab_labo[[#This Row],[Qt-g]]+(2*[1]!Tab_labo[[#This Row],[Qt-g2]]),IF(ISBLANK(Z21),[1]!Tab_labo[[#This Row],[Qt-g]]+[1]!Tab_labo[[#This Row],[Qt-g2]]+(2*[1]!Tab_labo[[#This Row],[Qt-g3]]),IF(ISBLANK(AD21),[1]!Tab_labo[[#This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" s="11" t="str">
        <f>[1]!Tab_labo[[#This Row],[Teintes]]</f>
        <v>2001 C</v>
      </c>
    </row>
    <row r="22" spans="1:40" ht="30" x14ac:dyDescent="0.25">
      <c r="A22" s="1" t="s">
        <v>70</v>
      </c>
      <c r="B22" s="1" t="s">
        <v>41</v>
      </c>
      <c r="C22" s="2" t="s">
        <v>42</v>
      </c>
      <c r="D22" s="3" t="s">
        <v>42</v>
      </c>
      <c r="E22" s="3" t="s">
        <v>42</v>
      </c>
      <c r="F22" s="4">
        <v>0.54</v>
      </c>
      <c r="G22" s="4">
        <v>89.84</v>
      </c>
      <c r="H22" s="4">
        <v>1.76</v>
      </c>
      <c r="I22" s="4">
        <v>51.7</v>
      </c>
      <c r="J22" s="5" t="s">
        <v>42</v>
      </c>
      <c r="K22" s="6" t="str">
        <f>[1]!Tab_labo[[#This Row],[L*]]&amp;"_"&amp;[1]!Tab_labo[[#This Row],[a*]]&amp;"_"&amp;[1]!Tab_labo[[#This Row],[b*]]</f>
        <v>89.84_1.76_51.7</v>
      </c>
      <c r="L22" s="3" t="s">
        <v>68</v>
      </c>
      <c r="M22" s="3" t="str">
        <f>IF(ISBLANK([1]!Tab_labo[[#This Row],[Composant 1]]),"","&gt;")</f>
        <v>&gt;</v>
      </c>
      <c r="N22" s="3">
        <v>52.7</v>
      </c>
      <c r="O22" s="3" t="str">
        <f>IF(ISBLANK([1]!Tab_labo[[#This Row],[Qt-g]]),"","g")</f>
        <v>g</v>
      </c>
      <c r="P22" s="3" t="s">
        <v>69</v>
      </c>
      <c r="Q22" s="3" t="str">
        <f>IF(ISBLANK([1]!Tab_labo[[#This Row],[Composant 2]]),"","&gt;")</f>
        <v>&gt;</v>
      </c>
      <c r="R22" s="3">
        <v>7.3</v>
      </c>
      <c r="S22" s="3" t="str">
        <f>IF(ISBLANK([1]!Tab_labo[[#This Row],[Qt-g2]]),"","g")</f>
        <v>g</v>
      </c>
      <c r="T22" s="3" t="s">
        <v>49</v>
      </c>
      <c r="U22" s="3" t="str">
        <f>IF(ISBLANK([1]!Tab_labo[[#This Row],[Composant 3]]),"","&gt;")</f>
        <v>&gt;</v>
      </c>
      <c r="V22" s="3">
        <v>470</v>
      </c>
      <c r="W22" s="3" t="str">
        <f>IF(ISBLANK([1]!Tab_labo[[#This Row],[Qt-g3]]),"","g")</f>
        <v>g</v>
      </c>
      <c r="X22" s="3"/>
      <c r="Y22" s="3" t="str">
        <f>IF(ISBLANK([1]!Tab_labo[[#This Row],[Composant 4]]),"","&gt;")</f>
        <v/>
      </c>
      <c r="Z22" s="3"/>
      <c r="AA22" s="3" t="str">
        <f>IF(ISBLANK([1]!Tab_labo[[#This Row],[Qt-g4]]),"","g")</f>
        <v/>
      </c>
      <c r="AB22" s="3"/>
      <c r="AC22" s="3" t="str">
        <f>IF(ISBLANK([1]!Tab_labo[[#This Row],[Composant 5]]),"","&gt;")</f>
        <v/>
      </c>
      <c r="AD22" s="3"/>
      <c r="AE22" s="3" t="str">
        <f>IF(ISBLANK([1]!Tab_labo[[#This Row],[Qt-g5]]),"","g")</f>
        <v/>
      </c>
      <c r="AF22" s="3" t="str">
        <f>IF([1]!Tab_labo[[#This Row],[verif]]=0,"","Total")</f>
        <v>Total</v>
      </c>
      <c r="AG22" s="3" t="str">
        <f>IF([1]!Tab_labo[[#This Row],[Total]]="Total","&gt;","")</f>
        <v>&gt;</v>
      </c>
      <c r="AH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530</v>
      </c>
      <c r="AI22" s="3" t="str">
        <f>IF([1]!Tab_labo[[#This Row],[Total]]="Total","g","")</f>
        <v>g</v>
      </c>
      <c r="AJ22" s="8" t="s">
        <v>42</v>
      </c>
      <c r="AK22" s="3" t="s">
        <v>42</v>
      </c>
      <c r="AL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2" s="3">
        <f>IF([1]!Tab_labo[[#This Row],[Total2]]&lt;&gt;1000,IF(ISBLANK(V22),[1]!Tab_labo[[#This Row],[Qt-g]]+(2*[1]!Tab_labo[[#This Row],[Qt-g2]]),IF(ISBLANK(Z22),[1]!Tab_labo[[#This Row],[Qt-g]]+[1]!Tab_labo[[#This Row],[Qt-g2]]+(2*[1]!Tab_labo[[#This Row],[Qt-g3]]),IF(ISBLANK(AD22),[1]!Tab_labo[[#This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2" s="3" t="str">
        <f>[1]!Tab_labo[[#This Row],[Teintes]]</f>
        <v>2002 C</v>
      </c>
    </row>
    <row r="23" spans="1:40" ht="30" x14ac:dyDescent="0.25">
      <c r="A23" s="9" t="s">
        <v>71</v>
      </c>
      <c r="B23" s="9" t="s">
        <v>41</v>
      </c>
      <c r="C23" s="10" t="s">
        <v>42</v>
      </c>
      <c r="D23" s="11" t="s">
        <v>42</v>
      </c>
      <c r="E23" s="11" t="s">
        <v>42</v>
      </c>
      <c r="F23" s="12">
        <v>0.65</v>
      </c>
      <c r="G23" s="12">
        <v>89.86</v>
      </c>
      <c r="H23" s="12">
        <v>0.26</v>
      </c>
      <c r="I23" s="12">
        <v>63.24</v>
      </c>
      <c r="J23" s="13" t="s">
        <v>42</v>
      </c>
      <c r="K23" s="14" t="str">
        <f>[1]!Tab_labo[[#This Row],[L*]]&amp;"_"&amp;[1]!Tab_labo[[#This Row],[a*]]&amp;"_"&amp;[1]!Tab_labo[[#This Row],[b*]]</f>
        <v>89.86_0.26_63.24</v>
      </c>
      <c r="L23" s="11" t="s">
        <v>68</v>
      </c>
      <c r="M23" s="11" t="str">
        <f>IF(ISBLANK([1]!Tab_labo[[#This Row],[Composant 1]]),"","&gt;")</f>
        <v>&gt;</v>
      </c>
      <c r="N23" s="11">
        <v>67.099999999999994</v>
      </c>
      <c r="O23" s="11" t="str">
        <f>IF(ISBLANK([1]!Tab_labo[[#This Row],[Qt-g]]),"","g")</f>
        <v>g</v>
      </c>
      <c r="P23" s="11" t="s">
        <v>69</v>
      </c>
      <c r="Q23" s="11" t="str">
        <f>IF(ISBLANK([1]!Tab_labo[[#This Row],[Composant 2]]),"","&gt;")</f>
        <v>&gt;</v>
      </c>
      <c r="R23" s="11">
        <v>5.5</v>
      </c>
      <c r="S23" s="11" t="str">
        <f>IF(ISBLANK([1]!Tab_labo[[#This Row],[Qt-g2]]),"","g")</f>
        <v>g</v>
      </c>
      <c r="T23" s="11" t="s">
        <v>49</v>
      </c>
      <c r="U23" s="11" t="str">
        <f>IF(ISBLANK([1]!Tab_labo[[#This Row],[Composant 3]]),"","&gt;")</f>
        <v>&gt;</v>
      </c>
      <c r="V23" s="11">
        <v>463.7</v>
      </c>
      <c r="W23" s="11" t="str">
        <f>IF(ISBLANK([1]!Tab_labo[[#This Row],[Qt-g3]]),"","g")</f>
        <v>g</v>
      </c>
      <c r="X23" s="11"/>
      <c r="Y23" s="11" t="str">
        <f>IF(ISBLANK([1]!Tab_labo[[#This Row],[Composant 4]]),"","&gt;")</f>
        <v/>
      </c>
      <c r="Z23" s="11"/>
      <c r="AA23" s="11" t="str">
        <f>IF(ISBLANK([1]!Tab_labo[[#This Row],[Qt-g4]]),"","g")</f>
        <v/>
      </c>
      <c r="AB23" s="11"/>
      <c r="AC23" s="11" t="str">
        <f>IF(ISBLANK([1]!Tab_labo[[#This Row],[Composant 5]]),"","&gt;")</f>
        <v/>
      </c>
      <c r="AD23" s="11"/>
      <c r="AE23" s="11" t="str">
        <f>IF(ISBLANK([1]!Tab_labo[[#This Row],[Qt-g5]]),"","g")</f>
        <v/>
      </c>
      <c r="AF23" s="11" t="str">
        <f>IF([1]!Tab_labo[[#This Row],[verif]]=0,"","Total")</f>
        <v>Total</v>
      </c>
      <c r="AG23" s="11" t="str">
        <f>IF([1]!Tab_labo[[#This Row],[Total]]="Total","&gt;","")</f>
        <v>&gt;</v>
      </c>
      <c r="AH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536.29999999999995</v>
      </c>
      <c r="AI23" s="11" t="str">
        <f>IF([1]!Tab_labo[[#This Row],[Total]]="Total","g","")</f>
        <v>g</v>
      </c>
      <c r="AJ23" s="15" t="s">
        <v>42</v>
      </c>
      <c r="AK23" s="11" t="s">
        <v>42</v>
      </c>
      <c r="AL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3" s="11">
        <f>IF([1]!Tab_labo[[#This Row],[Total2]]&lt;&gt;1000,IF(ISBLANK(V23),[1]!Tab_labo[[#This Row],[Qt-g]]+(2*[1]!Tab_labo[[#This Row],[Qt-g2]]),IF(ISBLANK(Z23),[1]!Tab_labo[[#This Row],[Qt-g]]+[1]!Tab_labo[[#This Row],[Qt-g2]]+(2*[1]!Tab_labo[[#This Row],[Qt-g3]]),IF(ISBLANK(AD23),[1]!Tab_labo[[#This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" s="11" t="str">
        <f>[1]!Tab_labo[[#This Row],[Teintes]]</f>
        <v>2003 C</v>
      </c>
    </row>
    <row r="24" spans="1:40" ht="30" x14ac:dyDescent="0.25">
      <c r="A24" s="1" t="s">
        <v>72</v>
      </c>
      <c r="B24" s="1" t="s">
        <v>41</v>
      </c>
      <c r="C24" s="2" t="s">
        <v>42</v>
      </c>
      <c r="D24" s="3" t="s">
        <v>42</v>
      </c>
      <c r="E24" s="3" t="s">
        <v>42</v>
      </c>
      <c r="F24" s="4">
        <v>0.59</v>
      </c>
      <c r="G24" s="4">
        <v>88.39</v>
      </c>
      <c r="H24" s="4">
        <v>4.93</v>
      </c>
      <c r="I24" s="4">
        <v>54.58</v>
      </c>
      <c r="J24" s="5" t="s">
        <v>42</v>
      </c>
      <c r="K24" s="6" t="str">
        <f>[1]!Tab_labo[[#This Row],[L*]]&amp;"_"&amp;[1]!Tab_labo[[#This Row],[a*]]&amp;"_"&amp;[1]!Tab_labo[[#This Row],[b*]]</f>
        <v>88.39_4.93_54.58</v>
      </c>
      <c r="L24" s="3" t="s">
        <v>68</v>
      </c>
      <c r="M24" s="3" t="str">
        <f>IF(ISBLANK([1]!Tab_labo[[#This Row],[Composant 1]]),"","&gt;")</f>
        <v>&gt;</v>
      </c>
      <c r="N24" s="3">
        <v>55.6</v>
      </c>
      <c r="O24" s="3" t="str">
        <f>IF(ISBLANK([1]!Tab_labo[[#This Row],[Qt-g]]),"","g")</f>
        <v>g</v>
      </c>
      <c r="P24" s="3" t="s">
        <v>69</v>
      </c>
      <c r="Q24" s="3" t="str">
        <f>IF(ISBLANK([1]!Tab_labo[[#This Row],[Composant 2]]),"","&gt;")</f>
        <v>&gt;</v>
      </c>
      <c r="R24" s="3">
        <v>11.7</v>
      </c>
      <c r="S24" s="3" t="str">
        <f>IF(ISBLANK([1]!Tab_labo[[#This Row],[Qt-g2]]),"","g")</f>
        <v>g</v>
      </c>
      <c r="T24" s="3" t="s">
        <v>49</v>
      </c>
      <c r="U24" s="3" t="str">
        <f>IF(ISBLANK([1]!Tab_labo[[#This Row],[Composant 3]]),"","&gt;")</f>
        <v>&gt;</v>
      </c>
      <c r="V24" s="3">
        <v>466.4</v>
      </c>
      <c r="W24" s="3" t="str">
        <f>IF(ISBLANK([1]!Tab_labo[[#This Row],[Qt-g3]]),"","g")</f>
        <v>g</v>
      </c>
      <c r="X24" s="3"/>
      <c r="Y24" s="3" t="str">
        <f>IF(ISBLANK([1]!Tab_labo[[#This Row],[Composant 4]]),"","&gt;")</f>
        <v/>
      </c>
      <c r="Z24" s="3"/>
      <c r="AA24" s="3" t="str">
        <f>IF(ISBLANK([1]!Tab_labo[[#This Row],[Qt-g4]]),"","g")</f>
        <v/>
      </c>
      <c r="AB24" s="3"/>
      <c r="AC24" s="3" t="str">
        <f>IF(ISBLANK([1]!Tab_labo[[#This Row],[Composant 5]]),"","&gt;")</f>
        <v/>
      </c>
      <c r="AD24" s="3"/>
      <c r="AE24" s="3" t="str">
        <f>IF(ISBLANK([1]!Tab_labo[[#This Row],[Qt-g5]]),"","g")</f>
        <v/>
      </c>
      <c r="AF24" s="3" t="str">
        <f>IF([1]!Tab_labo[[#This Row],[verif]]=0,"","Total")</f>
        <v>Total</v>
      </c>
      <c r="AG24" s="3" t="str">
        <f>IF([1]!Tab_labo[[#This Row],[Total]]="Total","&gt;","")</f>
        <v>&gt;</v>
      </c>
      <c r="AH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533.69999999999993</v>
      </c>
      <c r="AI24" s="3" t="str">
        <f>IF([1]!Tab_labo[[#This Row],[Total]]="Total","g","")</f>
        <v>g</v>
      </c>
      <c r="AJ24" s="8" t="s">
        <v>42</v>
      </c>
      <c r="AK24" s="3" t="s">
        <v>42</v>
      </c>
      <c r="AL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" s="3">
        <f>IF([1]!Tab_labo[[#This Row],[Total2]]&lt;&gt;1000,IF(ISBLANK(V24),[1]!Tab_labo[[#This Row],[Qt-g]]+(2*[1]!Tab_labo[[#This Row],[Qt-g2]]),IF(ISBLANK(Z24),[1]!Tab_labo[[#This Row],[Qt-g]]+[1]!Tab_labo[[#This Row],[Qt-g2]]+(2*[1]!Tab_labo[[#This Row],[Qt-g3]]),IF(ISBLANK(AD24),[1]!Tab_labo[[#This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24" s="3" t="str">
        <f>[1]!Tab_labo[[#This Row],[Teintes]]</f>
        <v>2004 C</v>
      </c>
    </row>
    <row r="25" spans="1:40" ht="30" x14ac:dyDescent="0.25">
      <c r="A25" s="9" t="s">
        <v>73</v>
      </c>
      <c r="B25" s="9" t="s">
        <v>41</v>
      </c>
      <c r="C25" s="10" t="s">
        <v>42</v>
      </c>
      <c r="D25" s="11" t="s">
        <v>42</v>
      </c>
      <c r="E25" s="11" t="s">
        <v>42</v>
      </c>
      <c r="F25" s="12">
        <v>0.56000000000000005</v>
      </c>
      <c r="G25" s="12">
        <v>86.63</v>
      </c>
      <c r="H25" s="12">
        <v>8.1199999999999992</v>
      </c>
      <c r="I25" s="12">
        <v>48.2</v>
      </c>
      <c r="J25" s="13" t="s">
        <v>42</v>
      </c>
      <c r="K25" s="14" t="str">
        <f>[1]!Tab_labo[[#This Row],[L*]]&amp;"_"&amp;[1]!Tab_labo[[#This Row],[a*]]&amp;"_"&amp;[1]!Tab_labo[[#This Row],[b*]]</f>
        <v>86.63_8.12_48.2</v>
      </c>
      <c r="L25" s="11" t="s">
        <v>68</v>
      </c>
      <c r="M25" s="11" t="str">
        <f>IF(ISBLANK([1]!Tab_labo[[#This Row],[Composant 1]]),"","&gt;")</f>
        <v>&gt;</v>
      </c>
      <c r="N25" s="11">
        <v>47.5</v>
      </c>
      <c r="O25" s="11" t="str">
        <f>IF(ISBLANK([1]!Tab_labo[[#This Row],[Qt-g]]),"","g")</f>
        <v>g</v>
      </c>
      <c r="P25" s="11" t="s">
        <v>69</v>
      </c>
      <c r="Q25" s="11" t="str">
        <f>IF(ISBLANK([1]!Tab_labo[[#This Row],[Composant 2]]),"","&gt;")</f>
        <v>&gt;</v>
      </c>
      <c r="R25" s="11">
        <v>20.6</v>
      </c>
      <c r="S25" s="11" t="str">
        <f>IF(ISBLANK([1]!Tab_labo[[#This Row],[Qt-g2]]),"","g")</f>
        <v>g</v>
      </c>
      <c r="T25" s="11" t="s">
        <v>49</v>
      </c>
      <c r="U25" s="11" t="str">
        <f>IF(ISBLANK([1]!Tab_labo[[#This Row],[Composant 3]]),"","&gt;")</f>
        <v>&gt;</v>
      </c>
      <c r="V25" s="11">
        <v>466</v>
      </c>
      <c r="W25" s="11" t="str">
        <f>IF(ISBLANK([1]!Tab_labo[[#This Row],[Qt-g3]]),"","g")</f>
        <v>g</v>
      </c>
      <c r="X25" s="11"/>
      <c r="Y25" s="11" t="str">
        <f>IF(ISBLANK([1]!Tab_labo[[#This Row],[Composant 4]]),"","&gt;")</f>
        <v/>
      </c>
      <c r="Z25" s="11"/>
      <c r="AA25" s="11" t="str">
        <f>IF(ISBLANK([1]!Tab_labo[[#This Row],[Qt-g4]]),"","g")</f>
        <v/>
      </c>
      <c r="AB25" s="11"/>
      <c r="AC25" s="11" t="str">
        <f>IF(ISBLANK([1]!Tab_labo[[#This Row],[Composant 5]]),"","&gt;")</f>
        <v/>
      </c>
      <c r="AD25" s="11"/>
      <c r="AE25" s="11" t="str">
        <f>IF(ISBLANK([1]!Tab_labo[[#This Row],[Qt-g5]]),"","g")</f>
        <v/>
      </c>
      <c r="AF25" s="11" t="str">
        <f>IF([1]!Tab_labo[[#This Row],[verif]]=0,"","Total")</f>
        <v>Total</v>
      </c>
      <c r="AG25" s="11" t="str">
        <f>IF([1]!Tab_labo[[#This Row],[Total]]="Total","&gt;","")</f>
        <v>&gt;</v>
      </c>
      <c r="AH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534.1</v>
      </c>
      <c r="AI25" s="11" t="str">
        <f>IF([1]!Tab_labo[[#This Row],[Total]]="Total","g","")</f>
        <v>g</v>
      </c>
      <c r="AJ25" s="15" t="s">
        <v>42</v>
      </c>
      <c r="AK25" s="11" t="s">
        <v>42</v>
      </c>
      <c r="AL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5" s="11">
        <f>IF([1]!Tab_labo[[#This Row],[Total2]]&lt;&gt;1000,IF(ISBLANK(V25),[1]!Tab_labo[[#This Row],[Qt-g]]+(2*[1]!Tab_labo[[#This Row],[Qt-g2]]),IF(ISBLANK(Z25),[1]!Tab_labo[[#This Row],[Qt-g]]+[1]!Tab_labo[[#This Row],[Qt-g2]]+(2*[1]!Tab_labo[[#This Row],[Qt-g3]]),IF(ISBLANK(AD25),[1]!Tab_labo[[#This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5" s="11" t="str">
        <f>[1]!Tab_labo[[#This Row],[Teintes]]</f>
        <v>2005 C</v>
      </c>
    </row>
    <row r="26" spans="1:40" ht="30" x14ac:dyDescent="0.25">
      <c r="A26" s="1" t="s">
        <v>74</v>
      </c>
      <c r="B26" s="1" t="s">
        <v>41</v>
      </c>
      <c r="C26" s="2" t="s">
        <v>42</v>
      </c>
      <c r="D26" s="3" t="s">
        <v>42</v>
      </c>
      <c r="E26" s="3" t="s">
        <v>42</v>
      </c>
      <c r="F26" s="4">
        <v>0.87</v>
      </c>
      <c r="G26" s="4">
        <v>77.680000000000007</v>
      </c>
      <c r="H26" s="4">
        <v>11.19</v>
      </c>
      <c r="I26" s="4">
        <v>60.2</v>
      </c>
      <c r="J26" s="5" t="s">
        <v>42</v>
      </c>
      <c r="K26" s="6" t="str">
        <f>[1]!Tab_labo[[#This Row],[L*]]&amp;"_"&amp;[1]!Tab_labo[[#This Row],[a*]]&amp;"_"&amp;[1]!Tab_labo[[#This Row],[b*]]</f>
        <v>77.68_11.19_60.2</v>
      </c>
      <c r="L26" s="3" t="s">
        <v>68</v>
      </c>
      <c r="M26" s="3" t="str">
        <f>IF(ISBLANK([1]!Tab_labo[[#This Row],[Composant 1]]),"","&gt;")</f>
        <v>&gt;</v>
      </c>
      <c r="N26" s="3">
        <v>94</v>
      </c>
      <c r="O26" s="3" t="str">
        <f>IF(ISBLANK([1]!Tab_labo[[#This Row],[Qt-g]]),"","g")</f>
        <v>g</v>
      </c>
      <c r="P26" s="3" t="s">
        <v>69</v>
      </c>
      <c r="Q26" s="3" t="str">
        <f>IF(ISBLANK([1]!Tab_labo[[#This Row],[Composant 2]]),"","&gt;")</f>
        <v>&gt;</v>
      </c>
      <c r="R26" s="3">
        <v>40.799999999999997</v>
      </c>
      <c r="S26" s="3" t="str">
        <f>IF(ISBLANK([1]!Tab_labo[[#This Row],[Qt-g2]]),"","g")</f>
        <v>g</v>
      </c>
      <c r="T26" s="3" t="s">
        <v>54</v>
      </c>
      <c r="U26" s="3" t="str">
        <f>IF(ISBLANK([1]!Tab_labo[[#This Row],[Composant 3]]),"","&gt;")</f>
        <v>&gt;</v>
      </c>
      <c r="V26" s="3">
        <v>7.7</v>
      </c>
      <c r="W26" s="3" t="str">
        <f>IF(ISBLANK([1]!Tab_labo[[#This Row],[Qt-g3]]),"","g")</f>
        <v>g</v>
      </c>
      <c r="X26" s="3" t="s">
        <v>49</v>
      </c>
      <c r="Y26" s="3" t="str">
        <f>IF(ISBLANK([1]!Tab_labo[[#This Row],[Composant 4]]),"","&gt;")</f>
        <v>&gt;</v>
      </c>
      <c r="Z26" s="3">
        <v>428.8</v>
      </c>
      <c r="AA26" s="3" t="str">
        <f>IF(ISBLANK([1]!Tab_labo[[#This Row],[Qt-g4]]),"","g")</f>
        <v>g</v>
      </c>
      <c r="AB26" s="3"/>
      <c r="AC26" s="3" t="str">
        <f>IF(ISBLANK([1]!Tab_labo[[#This Row],[Composant 5]]),"","&gt;")</f>
        <v/>
      </c>
      <c r="AD26" s="3"/>
      <c r="AE26" s="3" t="str">
        <f>IF(ISBLANK([1]!Tab_labo[[#This Row],[Qt-g5]]),"","g")</f>
        <v/>
      </c>
      <c r="AF26" s="3" t="str">
        <f>IF([1]!Tab_labo[[#This Row],[verif]]=0,"","Total")</f>
        <v>Total</v>
      </c>
      <c r="AG26" s="3" t="str">
        <f>IF([1]!Tab_labo[[#This Row],[Total]]="Total","&gt;","")</f>
        <v>&gt;</v>
      </c>
      <c r="AH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571.29999999999995</v>
      </c>
      <c r="AI26" s="3" t="str">
        <f>IF([1]!Tab_labo[[#This Row],[Total]]="Total","g","")</f>
        <v>g</v>
      </c>
      <c r="AJ26" s="8" t="s">
        <v>42</v>
      </c>
      <c r="AK26" s="3" t="s">
        <v>42</v>
      </c>
      <c r="AL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" s="3">
        <f>IF([1]!Tab_labo[[#This Row],[Total2]]&lt;&gt;1000,IF(ISBLANK(V26),[1]!Tab_labo[[#This Row],[Qt-g]]+(2*[1]!Tab_labo[[#This Row],[Qt-g2]]),IF(ISBLANK(Z26),[1]!Tab_labo[[#This Row],[Qt-g]]+[1]!Tab_labo[[#This Row],[Qt-g2]]+(2*[1]!Tab_labo[[#This Row],[Qt-g3]]),IF(ISBLANK(AD26),[1]!Tab_labo[[#This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6" s="3" t="str">
        <f>[1]!Tab_labo[[#This Row],[Teintes]]</f>
        <v>2006 C</v>
      </c>
    </row>
    <row r="27" spans="1:40" ht="30" x14ac:dyDescent="0.25">
      <c r="A27" s="9" t="s">
        <v>75</v>
      </c>
      <c r="B27" s="9" t="s">
        <v>41</v>
      </c>
      <c r="C27" s="10" t="s">
        <v>42</v>
      </c>
      <c r="D27" s="11" t="s">
        <v>42</v>
      </c>
      <c r="E27" s="11" t="s">
        <v>42</v>
      </c>
      <c r="F27" s="12">
        <v>1.1000000000000001</v>
      </c>
      <c r="G27" s="12">
        <v>69.95</v>
      </c>
      <c r="H27" s="12">
        <v>15.32</v>
      </c>
      <c r="I27" s="12">
        <v>63.36</v>
      </c>
      <c r="J27" s="13" t="s">
        <v>42</v>
      </c>
      <c r="K27" s="14" t="str">
        <f>[1]!Tab_labo[[#This Row],[L*]]&amp;"_"&amp;[1]!Tab_labo[[#This Row],[a*]]&amp;"_"&amp;[1]!Tab_labo[[#This Row],[b*]]</f>
        <v>69.95_15.32_63.36</v>
      </c>
      <c r="L27" s="11" t="s">
        <v>68</v>
      </c>
      <c r="M27" s="11" t="str">
        <f>IF(ISBLANK([1]!Tab_labo[[#This Row],[Composant 1]]),"","&gt;")</f>
        <v>&gt;</v>
      </c>
      <c r="N27" s="11">
        <v>153</v>
      </c>
      <c r="O27" s="11" t="str">
        <f>IF(ISBLANK([1]!Tab_labo[[#This Row],[Qt-g]]),"","g")</f>
        <v>g</v>
      </c>
      <c r="P27" s="11" t="s">
        <v>69</v>
      </c>
      <c r="Q27" s="11" t="str">
        <f>IF(ISBLANK([1]!Tab_labo[[#This Row],[Composant 2]]),"","&gt;")</f>
        <v>&gt;</v>
      </c>
      <c r="R27" s="11">
        <v>66.5</v>
      </c>
      <c r="S27" s="11" t="str">
        <f>IF(ISBLANK([1]!Tab_labo[[#This Row],[Qt-g2]]),"","g")</f>
        <v>g</v>
      </c>
      <c r="T27" s="11" t="s">
        <v>54</v>
      </c>
      <c r="U27" s="11" t="str">
        <f>IF(ISBLANK([1]!Tab_labo[[#This Row],[Composant 3]]),"","&gt;")</f>
        <v>&gt;</v>
      </c>
      <c r="V27" s="11">
        <v>12.6</v>
      </c>
      <c r="W27" s="11" t="str">
        <f>IF(ISBLANK([1]!Tab_labo[[#This Row],[Qt-g3]]),"","g")</f>
        <v>g</v>
      </c>
      <c r="X27" s="11" t="s">
        <v>49</v>
      </c>
      <c r="Y27" s="11" t="str">
        <f>IF(ISBLANK([1]!Tab_labo[[#This Row],[Composant 4]]),"","&gt;")</f>
        <v>&gt;</v>
      </c>
      <c r="Z27" s="11">
        <v>384</v>
      </c>
      <c r="AA27" s="11" t="str">
        <f>IF(ISBLANK([1]!Tab_labo[[#This Row],[Qt-g4]]),"","g")</f>
        <v>g</v>
      </c>
      <c r="AB27" s="11"/>
      <c r="AC27" s="11" t="str">
        <f>IF(ISBLANK([1]!Tab_labo[[#This Row],[Composant 5]]),"","&gt;")</f>
        <v/>
      </c>
      <c r="AD27" s="11"/>
      <c r="AE27" s="11" t="str">
        <f>IF(ISBLANK([1]!Tab_labo[[#This Row],[Qt-g5]]),"","g")</f>
        <v/>
      </c>
      <c r="AF27" s="11" t="str">
        <f>IF([1]!Tab_labo[[#This Row],[verif]]=0,"","Total")</f>
        <v>Total</v>
      </c>
      <c r="AG27" s="11" t="str">
        <f>IF([1]!Tab_labo[[#This Row],[Total]]="Total","&gt;","")</f>
        <v>&gt;</v>
      </c>
      <c r="AH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616.1</v>
      </c>
      <c r="AI27" s="11" t="str">
        <f>IF([1]!Tab_labo[[#This Row],[Total]]="Total","g","")</f>
        <v>g</v>
      </c>
      <c r="AJ27" s="15" t="s">
        <v>42</v>
      </c>
      <c r="AK27" s="11" t="s">
        <v>42</v>
      </c>
      <c r="AL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" s="11">
        <f>IF([1]!Tab_labo[[#This Row],[Total2]]&lt;&gt;1000,IF(ISBLANK(V27),[1]!Tab_labo[[#This Row],[Qt-g]]+(2*[1]!Tab_labo[[#This Row],[Qt-g2]]),IF(ISBLANK(Z27),[1]!Tab_labo[[#This Row],[Qt-g]]+[1]!Tab_labo[[#This Row],[Qt-g2]]+(2*[1]!Tab_labo[[#This Row],[Qt-g3]]),IF(ISBLANK(AD27),[1]!Tab_labo[[#This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7" s="11" t="str">
        <f>[1]!Tab_labo[[#This Row],[Teintes]]</f>
        <v>2007 C</v>
      </c>
    </row>
    <row r="28" spans="1:40" ht="30" x14ac:dyDescent="0.25">
      <c r="A28" s="1" t="s">
        <v>76</v>
      </c>
      <c r="B28" s="1" t="s">
        <v>41</v>
      </c>
      <c r="C28" s="2" t="s">
        <v>42</v>
      </c>
      <c r="D28" s="3" t="s">
        <v>42</v>
      </c>
      <c r="E28" s="3" t="s">
        <v>42</v>
      </c>
      <c r="F28" s="4">
        <v>0.76</v>
      </c>
      <c r="G28" s="4">
        <v>90.15</v>
      </c>
      <c r="H28" s="4">
        <v>-2.7</v>
      </c>
      <c r="I28" s="4">
        <v>74.14</v>
      </c>
      <c r="J28" s="5" t="s">
        <v>42</v>
      </c>
      <c r="K28" s="6" t="str">
        <f>[1]!Tab_labo[[#This Row],[L*]]&amp;"_"&amp;[1]!Tab_labo[[#This Row],[a*]]&amp;"_"&amp;[1]!Tab_labo[[#This Row],[b*]]</f>
        <v>90.15_-2.7_74.14</v>
      </c>
      <c r="L28" s="3" t="s">
        <v>48</v>
      </c>
      <c r="M28" s="3" t="str">
        <f>IF(ISBLANK([1]!Tab_labo[[#This Row],[Composant 1]]),"","&gt;")</f>
        <v>&gt;</v>
      </c>
      <c r="N28" s="3">
        <v>125</v>
      </c>
      <c r="O28" s="3" t="str">
        <f>IF(ISBLANK([1]!Tab_labo[[#This Row],[Qt-g]]),"","g")</f>
        <v>g</v>
      </c>
      <c r="P28" s="3" t="s">
        <v>64</v>
      </c>
      <c r="Q28" s="3" t="str">
        <f>IF(ISBLANK([1]!Tab_labo[[#This Row],[Composant 2]]),"","&gt;")</f>
        <v>&gt;</v>
      </c>
      <c r="R28" s="3">
        <v>2</v>
      </c>
      <c r="S28" s="3" t="str">
        <f>IF(ISBLANK([1]!Tab_labo[[#This Row],[Qt-g2]]),"","g")</f>
        <v>g</v>
      </c>
      <c r="T28" s="3" t="s">
        <v>49</v>
      </c>
      <c r="U28" s="3" t="str">
        <f>IF(ISBLANK([1]!Tab_labo[[#This Row],[Composant 3]]),"","&gt;")</f>
        <v>&gt;</v>
      </c>
      <c r="V28" s="3">
        <v>436.5</v>
      </c>
      <c r="W28" s="3" t="str">
        <f>IF(ISBLANK([1]!Tab_labo[[#This Row],[Qt-g3]]),"","g")</f>
        <v>g</v>
      </c>
      <c r="X28" s="3"/>
      <c r="Y28" s="3" t="str">
        <f>IF(ISBLANK([1]!Tab_labo[[#This Row],[Composant 4]]),"","&gt;")</f>
        <v/>
      </c>
      <c r="Z28" s="3"/>
      <c r="AA28" s="3" t="str">
        <f>IF(ISBLANK([1]!Tab_labo[[#This Row],[Qt-g4]]),"","g")</f>
        <v/>
      </c>
      <c r="AB28" s="3"/>
      <c r="AC28" s="3" t="str">
        <f>IF(ISBLANK([1]!Tab_labo[[#This Row],[Composant 5]]),"","&gt;")</f>
        <v/>
      </c>
      <c r="AD28" s="3"/>
      <c r="AE28" s="3" t="str">
        <f>IF(ISBLANK([1]!Tab_labo[[#This Row],[Qt-g5]]),"","g")</f>
        <v/>
      </c>
      <c r="AF28" s="3" t="str">
        <f>IF([1]!Tab_labo[[#This Row],[verif]]=0,"","Total")</f>
        <v>Total</v>
      </c>
      <c r="AG28" s="3" t="str">
        <f>IF([1]!Tab_labo[[#This Row],[Total]]="Total","&gt;","")</f>
        <v>&gt;</v>
      </c>
      <c r="AH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563.5</v>
      </c>
      <c r="AI28" s="3" t="str">
        <f>IF([1]!Tab_labo[[#This Row],[Total]]="Total","g","")</f>
        <v>g</v>
      </c>
      <c r="AJ28" s="8" t="s">
        <v>42</v>
      </c>
      <c r="AK28" s="3" t="s">
        <v>42</v>
      </c>
      <c r="AL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8" s="3">
        <f>IF([1]!Tab_labo[[#This Row],[Total2]]&lt;&gt;1000,IF(ISBLANK(V28),[1]!Tab_labo[[#This Row],[Qt-g]]+(2*[1]!Tab_labo[[#This Row],[Qt-g2]]),IF(ISBLANK(Z28),[1]!Tab_labo[[#This Row],[Qt-g]]+[1]!Tab_labo[[#This Row],[Qt-g2]]+(2*[1]!Tab_labo[[#This Row],[Qt-g3]]),IF(ISBLANK(AD28),[1]!Tab_labo[[#This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8" s="3" t="str">
        <f>[1]!Tab_labo[[#This Row],[Teintes]]</f>
        <v>106 C</v>
      </c>
    </row>
    <row r="29" spans="1:40" ht="45" x14ac:dyDescent="0.25">
      <c r="A29" s="9" t="s">
        <v>77</v>
      </c>
      <c r="B29" s="9" t="s">
        <v>41</v>
      </c>
      <c r="C29" s="10" t="s">
        <v>42</v>
      </c>
      <c r="D29" s="11" t="s">
        <v>42</v>
      </c>
      <c r="E29" s="11" t="s">
        <v>42</v>
      </c>
      <c r="F29" s="12">
        <v>0.91</v>
      </c>
      <c r="G29" s="12">
        <v>89.52</v>
      </c>
      <c r="H29" s="12">
        <v>-1.01</v>
      </c>
      <c r="I29" s="12">
        <v>85.13</v>
      </c>
      <c r="J29" s="13" t="s">
        <v>42</v>
      </c>
      <c r="K29" s="14" t="str">
        <f>[1]!Tab_labo[[#This Row],[L*]]&amp;"_"&amp;[1]!Tab_labo[[#This Row],[a*]]&amp;"_"&amp;[1]!Tab_labo[[#This Row],[b*]]</f>
        <v>89.52_-1.01_85.13</v>
      </c>
      <c r="L29" s="11" t="s">
        <v>48</v>
      </c>
      <c r="M29" s="11" t="str">
        <f>IF(ISBLANK([1]!Tab_labo[[#This Row],[Composant 1]]),"","&gt;")</f>
        <v>&gt;</v>
      </c>
      <c r="N29" s="11">
        <v>249</v>
      </c>
      <c r="O29" s="11" t="str">
        <f>IF(ISBLANK([1]!Tab_labo[[#This Row],[Qt-g]]),"","g")</f>
        <v>g</v>
      </c>
      <c r="P29" s="11" t="s">
        <v>64</v>
      </c>
      <c r="Q29" s="11" t="str">
        <f>IF(ISBLANK([1]!Tab_labo[[#This Row],[Composant 2]]),"","&gt;")</f>
        <v>&gt;</v>
      </c>
      <c r="R29" s="11">
        <v>4</v>
      </c>
      <c r="S29" s="11" t="str">
        <f>IF(ISBLANK([1]!Tab_labo[[#This Row],[Qt-g2]]),"","g")</f>
        <v>g</v>
      </c>
      <c r="T29" s="11" t="s">
        <v>49</v>
      </c>
      <c r="U29" s="11" t="str">
        <f>IF(ISBLANK([1]!Tab_labo[[#This Row],[Composant 3]]),"","&gt;")</f>
        <v>&gt;</v>
      </c>
      <c r="V29" s="11">
        <v>373.5</v>
      </c>
      <c r="W29" s="11" t="str">
        <f>IF(ISBLANK([1]!Tab_labo[[#This Row],[Qt-g3]]),"","g")</f>
        <v>g</v>
      </c>
      <c r="X29" s="11"/>
      <c r="Y29" s="11" t="str">
        <f>IF(ISBLANK([1]!Tab_labo[[#This Row],[Composant 4]]),"","&gt;")</f>
        <v/>
      </c>
      <c r="Z29" s="11"/>
      <c r="AA29" s="11" t="str">
        <f>IF(ISBLANK([1]!Tab_labo[[#This Row],[Qt-g4]]),"","g")</f>
        <v/>
      </c>
      <c r="AB29" s="11" t="s">
        <v>42</v>
      </c>
      <c r="AC29" s="11" t="str">
        <f>IF(ISBLANK([1]!Tab_labo[[#This Row],[Composant 5]]),"","&gt;")</f>
        <v>&gt;</v>
      </c>
      <c r="AD29" s="11"/>
      <c r="AE29" s="11" t="str">
        <f>IF(ISBLANK([1]!Tab_labo[[#This Row],[Qt-g5]]),"","g")</f>
        <v/>
      </c>
      <c r="AF29" s="11" t="str">
        <f>IF([1]!Tab_labo[[#This Row],[verif]]=0,"","Total")</f>
        <v>Total</v>
      </c>
      <c r="AG29" s="11" t="str">
        <f>IF([1]!Tab_labo[[#This Row],[Total]]="Total","&gt;","")</f>
        <v>&gt;</v>
      </c>
      <c r="AH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626.5</v>
      </c>
      <c r="AI29" s="11" t="str">
        <f>IF([1]!Tab_labo[[#This Row],[Total]]="Total","g","")</f>
        <v>g</v>
      </c>
      <c r="AJ29" s="15" t="s">
        <v>42</v>
      </c>
      <c r="AK29" s="11" t="s">
        <v>42</v>
      </c>
      <c r="AL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" s="11">
        <f>IF([1]!Tab_labo[[#This Row],[Total2]]&lt;&gt;1000,IF(ISBLANK(V29),[1]!Tab_labo[[#This Row],[Qt-g]]+(2*[1]!Tab_labo[[#This Row],[Qt-g2]]),IF(ISBLANK(Z29),[1]!Tab_labo[[#This Row],[Qt-g]]+[1]!Tab_labo[[#This Row],[Qt-g2]]+(2*[1]!Tab_labo[[#This Row],[Qt-g3]]),IF(ISBLANK(AD29),[1]!Tab_labo[[#This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9" s="11" t="str">
        <f>[1]!Tab_labo[[#This Row],[Teintes]]</f>
        <v>107 C</v>
      </c>
    </row>
    <row r="30" spans="1:40" ht="30" x14ac:dyDescent="0.25">
      <c r="A30" s="1" t="s">
        <v>78</v>
      </c>
      <c r="B30" s="1" t="s">
        <v>41</v>
      </c>
      <c r="C30" s="2" t="s">
        <v>42</v>
      </c>
      <c r="D30" s="3" t="s">
        <v>42</v>
      </c>
      <c r="E30" s="3" t="s">
        <v>42</v>
      </c>
      <c r="F30" s="4">
        <v>1.08</v>
      </c>
      <c r="G30" s="4">
        <v>87.6</v>
      </c>
      <c r="H30" s="4">
        <v>3.35</v>
      </c>
      <c r="I30" s="4">
        <v>93.51</v>
      </c>
      <c r="J30" s="5" t="s">
        <v>42</v>
      </c>
      <c r="K30" s="6" t="str">
        <f>[1]!Tab_labo[[#This Row],[L*]]&amp;"_"&amp;[1]!Tab_labo[[#This Row],[a*]]&amp;"_"&amp;[1]!Tab_labo[[#This Row],[b*]]</f>
        <v>87.6_3.35_93.51</v>
      </c>
      <c r="L30" s="3" t="s">
        <v>48</v>
      </c>
      <c r="M30" s="3" t="str">
        <f>IF(ISBLANK([1]!Tab_labo[[#This Row],[Composant 1]]),"","&gt;")</f>
        <v>&gt;</v>
      </c>
      <c r="N30" s="3">
        <v>496</v>
      </c>
      <c r="O30" s="3" t="str">
        <f>IF(ISBLANK([1]!Tab_labo[[#This Row],[Qt-g]]),"","g")</f>
        <v>g</v>
      </c>
      <c r="P30" s="3" t="s">
        <v>64</v>
      </c>
      <c r="Q30" s="3" t="str">
        <f>IF(ISBLANK([1]!Tab_labo[[#This Row],[Composant 2]]),"","&gt;")</f>
        <v>&gt;</v>
      </c>
      <c r="R30" s="3">
        <v>8</v>
      </c>
      <c r="S30" s="3" t="str">
        <f>IF(ISBLANK([1]!Tab_labo[[#This Row],[Qt-g2]]),"","g")</f>
        <v>g</v>
      </c>
      <c r="T30" s="3" t="s">
        <v>49</v>
      </c>
      <c r="U30" s="3" t="str">
        <f>IF(ISBLANK([1]!Tab_labo[[#This Row],[Composant 3]]),"","&gt;")</f>
        <v>&gt;</v>
      </c>
      <c r="V30" s="3">
        <v>496</v>
      </c>
      <c r="W30" s="3" t="str">
        <f>IF(ISBLANK([1]!Tab_labo[[#This Row],[Qt-g3]]),"","g")</f>
        <v>g</v>
      </c>
      <c r="X30" s="3"/>
      <c r="Y30" s="3" t="str">
        <f>IF(ISBLANK([1]!Tab_labo[[#This Row],[Composant 4]]),"","&gt;")</f>
        <v/>
      </c>
      <c r="Z30" s="3"/>
      <c r="AA30" s="3" t="str">
        <f>IF(ISBLANK([1]!Tab_labo[[#This Row],[Qt-g4]]),"","g")</f>
        <v/>
      </c>
      <c r="AB30" s="3"/>
      <c r="AC30" s="3" t="str">
        <f>IF(ISBLANK([1]!Tab_labo[[#This Row],[Composant 5]]),"","&gt;")</f>
        <v/>
      </c>
      <c r="AD30" s="3"/>
      <c r="AE30" s="3" t="str">
        <f>IF(ISBLANK([1]!Tab_labo[[#This Row],[Qt-g5]]),"","g")</f>
        <v/>
      </c>
      <c r="AF30" s="3" t="str">
        <f>IF([1]!Tab_labo[[#This Row],[verif]]=0,"","Total")</f>
        <v>Total</v>
      </c>
      <c r="AG30" s="3" t="str">
        <f>IF([1]!Tab_labo[[#This Row],[Total]]="Total","&gt;","")</f>
        <v>&gt;</v>
      </c>
      <c r="AH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0" s="3" t="str">
        <f>IF([1]!Tab_labo[[#This Row],[Total]]="Total","g","")</f>
        <v>g</v>
      </c>
      <c r="AJ30" s="8" t="s">
        <v>42</v>
      </c>
      <c r="AK30" s="3" t="s">
        <v>42</v>
      </c>
      <c r="AL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0" s="3" t="str">
        <f>IF([1]!Tab_labo[[#This Row],[Total2]]&lt;&gt;1000,IF(ISBLANK(V30),[1]!Tab_labo[[#This Row],[Qt-g]]+(2*[1]!Tab_labo[[#This Row],[Qt-g2]]),IF(ISBLANK(Z30),[1]!Tab_labo[[#This Row],[Qt-g]]+[1]!Tab_labo[[#This Row],[Qt-g2]]+(2*[1]!Tab_labo[[#This Row],[Qt-g3]]),IF(ISBLANK(AD30),[1]!Tab_labo[[#This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0" s="3" t="str">
        <f>[1]!Tab_labo[[#This Row],[Teintes]]</f>
        <v>108 C</v>
      </c>
    </row>
    <row r="31" spans="1:40" ht="30" x14ac:dyDescent="0.25">
      <c r="A31" s="9" t="s">
        <v>79</v>
      </c>
      <c r="B31" s="9" t="s">
        <v>41</v>
      </c>
      <c r="C31" s="10" t="s">
        <v>42</v>
      </c>
      <c r="D31" s="11" t="s">
        <v>42</v>
      </c>
      <c r="E31" s="11" t="s">
        <v>42</v>
      </c>
      <c r="F31" s="12">
        <v>1.18</v>
      </c>
      <c r="G31" s="12">
        <v>85.82</v>
      </c>
      <c r="H31" s="12">
        <v>9.25</v>
      </c>
      <c r="I31" s="12">
        <v>96.73</v>
      </c>
      <c r="J31" s="13" t="s">
        <v>42</v>
      </c>
      <c r="K31" s="14" t="str">
        <f>[1]!Tab_labo[[#This Row],[L*]]&amp;"_"&amp;[1]!Tab_labo[[#This Row],[a*]]&amp;"_"&amp;[1]!Tab_labo[[#This Row],[b*]]</f>
        <v>85.82_9.25_96.73</v>
      </c>
      <c r="L31" s="11" t="s">
        <v>48</v>
      </c>
      <c r="M31" s="11" t="str">
        <f>IF(ISBLANK([1]!Tab_labo[[#This Row],[Composant 1]]),"","&gt;")</f>
        <v>&gt;</v>
      </c>
      <c r="N31" s="11">
        <v>985</v>
      </c>
      <c r="O31" s="11" t="str">
        <f>IF(ISBLANK([1]!Tab_labo[[#This Row],[Qt-g]]),"","g")</f>
        <v>g</v>
      </c>
      <c r="P31" s="11" t="s">
        <v>64</v>
      </c>
      <c r="Q31" s="11" t="str">
        <f>IF(ISBLANK([1]!Tab_labo[[#This Row],[Composant 2]]),"","&gt;")</f>
        <v>&gt;</v>
      </c>
      <c r="R31" s="11">
        <v>15</v>
      </c>
      <c r="S31" s="11" t="str">
        <f>IF(ISBLANK([1]!Tab_labo[[#This Row],[Qt-g2]]),"","g")</f>
        <v>g</v>
      </c>
      <c r="T31" s="11"/>
      <c r="U31" s="11" t="str">
        <f>IF(ISBLANK([1]!Tab_labo[[#This Row],[Composant 3]]),"","&gt;")</f>
        <v/>
      </c>
      <c r="V31" s="11"/>
      <c r="W31" s="11" t="str">
        <f>IF(ISBLANK([1]!Tab_labo[[#This Row],[Qt-g3]]),"","g")</f>
        <v/>
      </c>
      <c r="X31" s="11"/>
      <c r="Y31" s="11" t="str">
        <f>IF(ISBLANK([1]!Tab_labo[[#This Row],[Composant 4]]),"","&gt;")</f>
        <v/>
      </c>
      <c r="Z31" s="11"/>
      <c r="AA31" s="11" t="str">
        <f>IF(ISBLANK([1]!Tab_labo[[#This Row],[Qt-g4]]),"","g")</f>
        <v/>
      </c>
      <c r="AB31" s="11"/>
      <c r="AC31" s="11" t="str">
        <f>IF(ISBLANK([1]!Tab_labo[[#This Row],[Composant 5]]),"","&gt;")</f>
        <v/>
      </c>
      <c r="AD31" s="11"/>
      <c r="AE31" s="11" t="str">
        <f>IF(ISBLANK([1]!Tab_labo[[#This Row],[Qt-g5]]),"","g")</f>
        <v/>
      </c>
      <c r="AF31" s="11" t="str">
        <f>IF([1]!Tab_labo[[#This Row],[verif]]=0,"","Total")</f>
        <v>Total</v>
      </c>
      <c r="AG31" s="11" t="str">
        <f>IF([1]!Tab_labo[[#This Row],[Total]]="Total","&gt;","")</f>
        <v>&gt;</v>
      </c>
      <c r="AH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1" s="11" t="str">
        <f>IF([1]!Tab_labo[[#This Row],[Total]]="Total","g","")</f>
        <v>g</v>
      </c>
      <c r="AJ31" s="15" t="s">
        <v>42</v>
      </c>
      <c r="AK31" s="11" t="s">
        <v>42</v>
      </c>
      <c r="AL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1" s="11" t="str">
        <f>IF([1]!Tab_labo[[#This Row],[Total2]]&lt;&gt;1000,IF(ISBLANK(V31),[1]!Tab_labo[[#This Row],[Qt-g]]+(2*[1]!Tab_labo[[#This Row],[Qt-g2]]),IF(ISBLANK(Z31),[1]!Tab_labo[[#This Row],[Qt-g]]+[1]!Tab_labo[[#This Row],[Qt-g2]]+(2*[1]!Tab_labo[[#This Row],[Qt-g3]]),IF(ISBLANK(AD31),[1]!Tab_labo[[#This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1" s="11" t="str">
        <f>[1]!Tab_labo[[#This Row],[Teintes]]</f>
        <v>109 C</v>
      </c>
    </row>
    <row r="32" spans="1:40" ht="30" x14ac:dyDescent="0.25">
      <c r="A32" s="1" t="s">
        <v>80</v>
      </c>
      <c r="B32" s="1" t="s">
        <v>41</v>
      </c>
      <c r="C32" s="2" t="s">
        <v>42</v>
      </c>
      <c r="D32" s="3" t="s">
        <v>42</v>
      </c>
      <c r="E32" s="3" t="s">
        <v>42</v>
      </c>
      <c r="F32" s="4">
        <v>1.39</v>
      </c>
      <c r="G32" s="4">
        <v>70.73</v>
      </c>
      <c r="H32" s="4">
        <v>10.6</v>
      </c>
      <c r="I32" s="4">
        <v>82.04</v>
      </c>
      <c r="J32" s="5" t="s">
        <v>42</v>
      </c>
      <c r="K32" s="6" t="str">
        <f>[1]!Tab_labo[[#This Row],[L*]]&amp;"_"&amp;[1]!Tab_labo[[#This Row],[a*]]&amp;"_"&amp;[1]!Tab_labo[[#This Row],[b*]]</f>
        <v>70.73_10.6_82.04</v>
      </c>
      <c r="L32" s="3" t="s">
        <v>48</v>
      </c>
      <c r="M32" s="3" t="str">
        <f>IF(ISBLANK([1]!Tab_labo[[#This Row],[Composant 1]]),"","&gt;")</f>
        <v>&gt;</v>
      </c>
      <c r="N32" s="3">
        <v>970</v>
      </c>
      <c r="O32" s="3" t="str">
        <f>IF(ISBLANK([1]!Tab_labo[[#This Row],[Qt-g]]),"","g")</f>
        <v>g</v>
      </c>
      <c r="P32" s="3" t="s">
        <v>64</v>
      </c>
      <c r="Q32" s="3" t="str">
        <f>IF(ISBLANK([1]!Tab_labo[[#This Row],[Composant 2]]),"","&gt;")</f>
        <v>&gt;</v>
      </c>
      <c r="R32" s="3">
        <v>15</v>
      </c>
      <c r="S32" s="3" t="str">
        <f>IF(ISBLANK([1]!Tab_labo[[#This Row],[Qt-g2]]),"","g")</f>
        <v>g</v>
      </c>
      <c r="T32" s="3" t="s">
        <v>54</v>
      </c>
      <c r="U32" s="3" t="str">
        <f>IF(ISBLANK([1]!Tab_labo[[#This Row],[Composant 3]]),"","&gt;")</f>
        <v>&gt;</v>
      </c>
      <c r="V32" s="3">
        <v>15</v>
      </c>
      <c r="W32" s="3" t="str">
        <f>IF(ISBLANK([1]!Tab_labo[[#This Row],[Qt-g3]]),"","g")</f>
        <v>g</v>
      </c>
      <c r="X32" s="3"/>
      <c r="Y32" s="3" t="str">
        <f>IF(ISBLANK([1]!Tab_labo[[#This Row],[Composant 4]]),"","&gt;")</f>
        <v/>
      </c>
      <c r="Z32" s="3"/>
      <c r="AA32" s="3" t="str">
        <f>IF(ISBLANK([1]!Tab_labo[[#This Row],[Qt-g4]]),"","g")</f>
        <v/>
      </c>
      <c r="AB32" s="3"/>
      <c r="AC32" s="3" t="str">
        <f>IF(ISBLANK([1]!Tab_labo[[#This Row],[Composant 5]]),"","&gt;")</f>
        <v/>
      </c>
      <c r="AD32" s="3"/>
      <c r="AE32" s="3" t="str">
        <f>IF(ISBLANK([1]!Tab_labo[[#This Row],[Qt-g5]]),"","g")</f>
        <v/>
      </c>
      <c r="AF32" s="3" t="str">
        <f>IF([1]!Tab_labo[[#This Row],[verif]]=0,"","Total")</f>
        <v>Total</v>
      </c>
      <c r="AG32" s="3" t="str">
        <f>IF([1]!Tab_labo[[#This Row],[Total]]="Total","&gt;","")</f>
        <v>&gt;</v>
      </c>
      <c r="AH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2" s="3" t="str">
        <f>IF([1]!Tab_labo[[#This Row],[Total]]="Total","g","")</f>
        <v>g</v>
      </c>
      <c r="AJ32" s="8" t="s">
        <v>42</v>
      </c>
      <c r="AK32" s="3" t="s">
        <v>42</v>
      </c>
      <c r="AL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2" s="3" t="str">
        <f>IF([1]!Tab_labo[[#This Row],[Total2]]&lt;&gt;1000,IF(ISBLANK(V32),[1]!Tab_labo[[#This Row],[Qt-g]]+(2*[1]!Tab_labo[[#This Row],[Qt-g2]]),IF(ISBLANK(Z32),[1]!Tab_labo[[#This Row],[Qt-g]]+[1]!Tab_labo[[#This Row],[Qt-g2]]+(2*[1]!Tab_labo[[#This Row],[Qt-g3]]),IF(ISBLANK(AD32),[1]!Tab_labo[[#This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2" s="3" t="str">
        <f>[1]!Tab_labo[[#This Row],[Teintes]]</f>
        <v>110 C</v>
      </c>
    </row>
    <row r="33" spans="1:40" ht="30" x14ac:dyDescent="0.25">
      <c r="A33" s="9" t="s">
        <v>81</v>
      </c>
      <c r="B33" s="9" t="s">
        <v>41</v>
      </c>
      <c r="C33" s="10" t="s">
        <v>42</v>
      </c>
      <c r="D33" s="11" t="s">
        <v>42</v>
      </c>
      <c r="E33" s="11" t="s">
        <v>42</v>
      </c>
      <c r="F33" s="12">
        <v>1.46</v>
      </c>
      <c r="G33" s="12">
        <v>57.99</v>
      </c>
      <c r="H33" s="12">
        <v>5.71</v>
      </c>
      <c r="I33" s="12">
        <v>63.75</v>
      </c>
      <c r="J33" s="13" t="s">
        <v>42</v>
      </c>
      <c r="K33" s="14" t="str">
        <f>[1]!Tab_labo[[#This Row],[L*]]&amp;"_"&amp;[1]!Tab_labo[[#This Row],[a*]]&amp;"_"&amp;[1]!Tab_labo[[#This Row],[b*]]</f>
        <v>57.99_5.71_63.75</v>
      </c>
      <c r="L33" s="11" t="s">
        <v>48</v>
      </c>
      <c r="M33" s="11" t="str">
        <f>IF(ISBLANK([1]!Tab_labo[[#This Row],[Composant 1]]),"","&gt;")</f>
        <v>&gt;</v>
      </c>
      <c r="N33" s="11">
        <v>928</v>
      </c>
      <c r="O33" s="11" t="str">
        <f>IF(ISBLANK([1]!Tab_labo[[#This Row],[Qt-g]]),"","g")</f>
        <v>g</v>
      </c>
      <c r="P33" s="11" t="s">
        <v>64</v>
      </c>
      <c r="Q33" s="11" t="str">
        <f>IF(ISBLANK([1]!Tab_labo[[#This Row],[Composant 2]]),"","&gt;")</f>
        <v>&gt;</v>
      </c>
      <c r="R33" s="11">
        <v>14</v>
      </c>
      <c r="S33" s="11" t="str">
        <f>IF(ISBLANK([1]!Tab_labo[[#This Row],[Qt-g2]]),"","g")</f>
        <v>g</v>
      </c>
      <c r="T33" s="11" t="s">
        <v>54</v>
      </c>
      <c r="U33" s="11" t="str">
        <f>IF(ISBLANK([1]!Tab_labo[[#This Row],[Composant 3]]),"","&gt;")</f>
        <v>&gt;</v>
      </c>
      <c r="V33" s="11">
        <v>58</v>
      </c>
      <c r="W33" s="11" t="str">
        <f>IF(ISBLANK([1]!Tab_labo[[#This Row],[Qt-g3]]),"","g")</f>
        <v>g</v>
      </c>
      <c r="X33" s="11"/>
      <c r="Y33" s="11" t="str">
        <f>IF(ISBLANK([1]!Tab_labo[[#This Row],[Composant 4]]),"","&gt;")</f>
        <v/>
      </c>
      <c r="Z33" s="11"/>
      <c r="AA33" s="11" t="str">
        <f>IF(ISBLANK([1]!Tab_labo[[#This Row],[Qt-g4]]),"","g")</f>
        <v/>
      </c>
      <c r="AB33" s="11"/>
      <c r="AC33" s="11" t="str">
        <f>IF(ISBLANK([1]!Tab_labo[[#This Row],[Composant 5]]),"","&gt;")</f>
        <v/>
      </c>
      <c r="AD33" s="11"/>
      <c r="AE33" s="11" t="str">
        <f>IF(ISBLANK([1]!Tab_labo[[#This Row],[Qt-g5]]),"","g")</f>
        <v/>
      </c>
      <c r="AF33" s="11" t="str">
        <f>IF([1]!Tab_labo[[#This Row],[verif]]=0,"","Total")</f>
        <v>Total</v>
      </c>
      <c r="AG33" s="11" t="str">
        <f>IF([1]!Tab_labo[[#This Row],[Total]]="Total","&gt;","")</f>
        <v>&gt;</v>
      </c>
      <c r="AH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3" s="11" t="str">
        <f>IF([1]!Tab_labo[[#This Row],[Total]]="Total","g","")</f>
        <v>g</v>
      </c>
      <c r="AJ33" s="15" t="s">
        <v>42</v>
      </c>
      <c r="AK33" s="11" t="s">
        <v>42</v>
      </c>
      <c r="AL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" s="11" t="str">
        <f>IF([1]!Tab_labo[[#This Row],[Total2]]&lt;&gt;1000,IF(ISBLANK(V33),[1]!Tab_labo[[#This Row],[Qt-g]]+(2*[1]!Tab_labo[[#This Row],[Qt-g2]]),IF(ISBLANK(Z33),[1]!Tab_labo[[#This Row],[Qt-g]]+[1]!Tab_labo[[#This Row],[Qt-g2]]+(2*[1]!Tab_labo[[#This Row],[Qt-g3]]),IF(ISBLANK(AD33),[1]!Tab_labo[[#This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3" s="11" t="str">
        <f>[1]!Tab_labo[[#This Row],[Teintes]]</f>
        <v>111 C</v>
      </c>
    </row>
    <row r="34" spans="1:40" ht="30" x14ac:dyDescent="0.25">
      <c r="A34" s="1" t="s">
        <v>82</v>
      </c>
      <c r="B34" s="1" t="s">
        <v>41</v>
      </c>
      <c r="C34" s="2" t="s">
        <v>42</v>
      </c>
      <c r="D34" s="3" t="s">
        <v>42</v>
      </c>
      <c r="E34" s="3" t="s">
        <v>42</v>
      </c>
      <c r="F34" s="4">
        <v>1.28</v>
      </c>
      <c r="G34" s="4">
        <v>56.15</v>
      </c>
      <c r="H34" s="4">
        <v>2.99</v>
      </c>
      <c r="I34" s="4">
        <v>51.07</v>
      </c>
      <c r="J34" s="5" t="s">
        <v>42</v>
      </c>
      <c r="K34" s="6" t="str">
        <f>[1]!Tab_labo[[#This Row],[L*]]&amp;"_"&amp;[1]!Tab_labo[[#This Row],[a*]]&amp;"_"&amp;[1]!Tab_labo[[#This Row],[b*]]</f>
        <v>56.15_2.99_51.07</v>
      </c>
      <c r="L34" s="3" t="s">
        <v>48</v>
      </c>
      <c r="M34" s="3" t="str">
        <f>IF(ISBLANK([1]!Tab_labo[[#This Row],[Composant 1]]),"","&gt;")</f>
        <v>&gt;</v>
      </c>
      <c r="N34" s="3">
        <v>876</v>
      </c>
      <c r="O34" s="3" t="str">
        <f>IF(ISBLANK([1]!Tab_labo[[#This Row],[Qt-g]]),"","g")</f>
        <v>g</v>
      </c>
      <c r="P34" s="3" t="s">
        <v>64</v>
      </c>
      <c r="Q34" s="3" t="str">
        <f>IF(ISBLANK([1]!Tab_labo[[#This Row],[Composant 2]]),"","&gt;")</f>
        <v>&gt;</v>
      </c>
      <c r="R34" s="3">
        <v>14</v>
      </c>
      <c r="S34" s="3" t="str">
        <f>IF(ISBLANK([1]!Tab_labo[[#This Row],[Qt-g2]]),"","g")</f>
        <v>g</v>
      </c>
      <c r="T34" s="3" t="s">
        <v>54</v>
      </c>
      <c r="U34" s="3" t="str">
        <f>IF(ISBLANK([1]!Tab_labo[[#This Row],[Composant 3]]),"","&gt;")</f>
        <v>&gt;</v>
      </c>
      <c r="V34" s="3">
        <v>110</v>
      </c>
      <c r="W34" s="3" t="str">
        <f>IF(ISBLANK([1]!Tab_labo[[#This Row],[Qt-g3]]),"","g")</f>
        <v>g</v>
      </c>
      <c r="X34" s="3"/>
      <c r="Y34" s="3" t="str">
        <f>IF(ISBLANK([1]!Tab_labo[[#This Row],[Composant 4]]),"","&gt;")</f>
        <v/>
      </c>
      <c r="Z34" s="3"/>
      <c r="AA34" s="3" t="str">
        <f>IF(ISBLANK([1]!Tab_labo[[#This Row],[Qt-g4]]),"","g")</f>
        <v/>
      </c>
      <c r="AB34" s="3"/>
      <c r="AC34" s="3" t="str">
        <f>IF(ISBLANK([1]!Tab_labo[[#This Row],[Composant 5]]),"","&gt;")</f>
        <v/>
      </c>
      <c r="AD34" s="3"/>
      <c r="AE34" s="3" t="str">
        <f>IF(ISBLANK([1]!Tab_labo[[#This Row],[Qt-g5]]),"","g")</f>
        <v/>
      </c>
      <c r="AF34" s="3" t="str">
        <f>IF([1]!Tab_labo[[#This Row],[verif]]=0,"","Total")</f>
        <v>Total</v>
      </c>
      <c r="AG34" s="3" t="str">
        <f>IF([1]!Tab_labo[[#This Row],[Total]]="Total","&gt;","")</f>
        <v>&gt;</v>
      </c>
      <c r="AH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4" s="3" t="str">
        <f>IF([1]!Tab_labo[[#This Row],[Total]]="Total","g","")</f>
        <v>g</v>
      </c>
      <c r="AJ34" s="8" t="s">
        <v>42</v>
      </c>
      <c r="AK34" s="3" t="s">
        <v>42</v>
      </c>
      <c r="AL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4" s="3" t="str">
        <f>IF([1]!Tab_labo[[#This Row],[Total2]]&lt;&gt;1000,IF(ISBLANK(V34),[1]!Tab_labo[[#This Row],[Qt-g]]+(2*[1]!Tab_labo[[#This Row],[Qt-g2]]),IF(ISBLANK(Z34),[1]!Tab_labo[[#This Row],[Qt-g]]+[1]!Tab_labo[[#This Row],[Qt-g2]]+(2*[1]!Tab_labo[[#This Row],[Qt-g3]]),IF(ISBLANK(AD34),[1]!Tab_labo[[#This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4" s="3" t="str">
        <f>[1]!Tab_labo[[#This Row],[Teintes]]</f>
        <v>112 C</v>
      </c>
    </row>
    <row r="35" spans="1:40" ht="30" x14ac:dyDescent="0.25">
      <c r="A35" s="9" t="s">
        <v>83</v>
      </c>
      <c r="B35" s="9" t="s">
        <v>41</v>
      </c>
      <c r="C35" s="10" t="s">
        <v>42</v>
      </c>
      <c r="D35" s="11" t="s">
        <v>42</v>
      </c>
      <c r="E35" s="11" t="s">
        <v>42</v>
      </c>
      <c r="F35" s="12">
        <v>0.77</v>
      </c>
      <c r="G35" s="12">
        <v>88.44</v>
      </c>
      <c r="H35" s="12">
        <v>0.84</v>
      </c>
      <c r="I35" s="12">
        <v>71.8</v>
      </c>
      <c r="J35" s="13" t="s">
        <v>42</v>
      </c>
      <c r="K35" s="14" t="str">
        <f>[1]!Tab_labo[[#This Row],[L*]]&amp;"_"&amp;[1]!Tab_labo[[#This Row],[a*]]&amp;"_"&amp;[1]!Tab_labo[[#This Row],[b*]]</f>
        <v>88.44_0.84_71.8</v>
      </c>
      <c r="L35" s="11" t="s">
        <v>48</v>
      </c>
      <c r="M35" s="11" t="str">
        <f>IF(ISBLANK([1]!Tab_labo[[#This Row],[Composant 1]]),"","&gt;")</f>
        <v>&gt;</v>
      </c>
      <c r="N35" s="11">
        <v>124</v>
      </c>
      <c r="O35" s="11" t="str">
        <f>IF(ISBLANK([1]!Tab_labo[[#This Row],[Qt-g]]),"","g")</f>
        <v>g</v>
      </c>
      <c r="P35" s="11" t="s">
        <v>64</v>
      </c>
      <c r="Q35" s="11" t="str">
        <f>IF(ISBLANK([1]!Tab_labo[[#This Row],[Composant 2]]),"","&gt;")</f>
        <v>&gt;</v>
      </c>
      <c r="R35" s="11">
        <v>4</v>
      </c>
      <c r="S35" s="11" t="str">
        <f>IF(ISBLANK([1]!Tab_labo[[#This Row],[Qt-g2]]),"","g")</f>
        <v>g</v>
      </c>
      <c r="T35" s="11" t="s">
        <v>49</v>
      </c>
      <c r="U35" s="11" t="str">
        <f>IF(ISBLANK([1]!Tab_labo[[#This Row],[Composant 3]]),"","&gt;")</f>
        <v>&gt;</v>
      </c>
      <c r="V35" s="11">
        <v>436</v>
      </c>
      <c r="W35" s="11" t="str">
        <f>IF(ISBLANK([1]!Tab_labo[[#This Row],[Qt-g3]]),"","g")</f>
        <v>g</v>
      </c>
      <c r="X35" s="11"/>
      <c r="Y35" s="11" t="str">
        <f>IF(ISBLANK([1]!Tab_labo[[#This Row],[Composant 4]]),"","&gt;")</f>
        <v/>
      </c>
      <c r="Z35" s="11"/>
      <c r="AA35" s="11" t="str">
        <f>IF(ISBLANK([1]!Tab_labo[[#This Row],[Qt-g4]]),"","g")</f>
        <v/>
      </c>
      <c r="AB35" s="11"/>
      <c r="AC35" s="11" t="str">
        <f>IF(ISBLANK([1]!Tab_labo[[#This Row],[Composant 5]]),"","&gt;")</f>
        <v/>
      </c>
      <c r="AD35" s="11"/>
      <c r="AE35" s="11" t="str">
        <f>IF(ISBLANK([1]!Tab_labo[[#This Row],[Qt-g5]]),"","g")</f>
        <v/>
      </c>
      <c r="AF35" s="11" t="str">
        <f>IF([1]!Tab_labo[[#This Row],[verif]]=0,"","Total")</f>
        <v>Total</v>
      </c>
      <c r="AG35" s="11" t="str">
        <f>IF([1]!Tab_labo[[#This Row],[Total]]="Total","&gt;","")</f>
        <v>&gt;</v>
      </c>
      <c r="AH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564</v>
      </c>
      <c r="AI35" s="11" t="str">
        <f>IF([1]!Tab_labo[[#This Row],[Total]]="Total","g","")</f>
        <v>g</v>
      </c>
      <c r="AJ35" s="15" t="s">
        <v>42</v>
      </c>
      <c r="AK35" s="11" t="s">
        <v>42</v>
      </c>
      <c r="AL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5" s="11">
        <f>IF([1]!Tab_labo[[#This Row],[Total2]]&lt;&gt;1000,IF(ISBLANK(V35),[1]!Tab_labo[[#This Row],[Qt-g]]+(2*[1]!Tab_labo[[#This Row],[Qt-g2]]),IF(ISBLANK(Z35),[1]!Tab_labo[[#This Row],[Qt-g]]+[1]!Tab_labo[[#This Row],[Qt-g2]]+(2*[1]!Tab_labo[[#This Row],[Qt-g3]]),IF(ISBLANK(AD35),[1]!Tab_labo[[#This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5" s="11" t="str">
        <f>[1]!Tab_labo[[#This Row],[Teintes]]</f>
        <v>113 C</v>
      </c>
    </row>
    <row r="36" spans="1:40" ht="30" x14ac:dyDescent="0.25">
      <c r="A36" s="1" t="s">
        <v>84</v>
      </c>
      <c r="B36" s="1" t="s">
        <v>41</v>
      </c>
      <c r="C36" s="2" t="s">
        <v>42</v>
      </c>
      <c r="D36" s="3" t="s">
        <v>42</v>
      </c>
      <c r="E36" s="3" t="s">
        <v>42</v>
      </c>
      <c r="F36" s="4">
        <v>0.83</v>
      </c>
      <c r="G36" s="4">
        <v>87.5</v>
      </c>
      <c r="H36" s="4">
        <v>2.8</v>
      </c>
      <c r="I36" s="4">
        <v>75.72</v>
      </c>
      <c r="J36" s="5" t="s">
        <v>42</v>
      </c>
      <c r="K36" s="6" t="str">
        <f>[1]!Tab_labo[[#This Row],[L*]]&amp;"_"&amp;[1]!Tab_labo[[#This Row],[a*]]&amp;"_"&amp;[1]!Tab_labo[[#This Row],[b*]]</f>
        <v>87.5_2.8_75.72</v>
      </c>
      <c r="L36" s="3" t="s">
        <v>48</v>
      </c>
      <c r="M36" s="3" t="str">
        <f>IF(ISBLANK([1]!Tab_labo[[#This Row],[Composant 1]]),"","&gt;")</f>
        <v>&gt;</v>
      </c>
      <c r="N36" s="3">
        <v>248</v>
      </c>
      <c r="O36" s="3" t="str">
        <f>IF(ISBLANK([1]!Tab_labo[[#This Row],[Qt-g]]),"","g")</f>
        <v>g</v>
      </c>
      <c r="P36" s="3" t="s">
        <v>64</v>
      </c>
      <c r="Q36" s="3" t="str">
        <f>IF(ISBLANK([1]!Tab_labo[[#This Row],[Composant 2]]),"","&gt;")</f>
        <v>&gt;</v>
      </c>
      <c r="R36" s="3">
        <v>8</v>
      </c>
      <c r="S36" s="3" t="str">
        <f>IF(ISBLANK([1]!Tab_labo[[#This Row],[Qt-g2]]),"","g")</f>
        <v>g</v>
      </c>
      <c r="T36" s="3" t="s">
        <v>49</v>
      </c>
      <c r="U36" s="3" t="str">
        <f>IF(ISBLANK([1]!Tab_labo[[#This Row],[Composant 3]]),"","&gt;")</f>
        <v>&gt;</v>
      </c>
      <c r="V36" s="3">
        <v>372</v>
      </c>
      <c r="W36" s="3" t="str">
        <f>IF(ISBLANK([1]!Tab_labo[[#This Row],[Qt-g3]]),"","g")</f>
        <v>g</v>
      </c>
      <c r="X36" s="3"/>
      <c r="Y36" s="3" t="str">
        <f>IF(ISBLANK([1]!Tab_labo[[#This Row],[Composant 4]]),"","&gt;")</f>
        <v/>
      </c>
      <c r="Z36" s="3"/>
      <c r="AA36" s="3" t="str">
        <f>IF(ISBLANK([1]!Tab_labo[[#This Row],[Qt-g4]]),"","g")</f>
        <v/>
      </c>
      <c r="AB36" s="3"/>
      <c r="AC36" s="3" t="str">
        <f>IF(ISBLANK([1]!Tab_labo[[#This Row],[Composant 5]]),"","&gt;")</f>
        <v/>
      </c>
      <c r="AD36" s="3"/>
      <c r="AE36" s="3" t="str">
        <f>IF(ISBLANK([1]!Tab_labo[[#This Row],[Qt-g5]]),"","g")</f>
        <v/>
      </c>
      <c r="AF36" s="3" t="str">
        <f>IF([1]!Tab_labo[[#This Row],[verif]]=0,"","Total")</f>
        <v>Total</v>
      </c>
      <c r="AG36" s="3" t="str">
        <f>IF([1]!Tab_labo[[#This Row],[Total]]="Total","&gt;","")</f>
        <v>&gt;</v>
      </c>
      <c r="AH3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628</v>
      </c>
      <c r="AI36" s="3" t="str">
        <f>IF([1]!Tab_labo[[#This Row],[Total]]="Total","g","")</f>
        <v>g</v>
      </c>
      <c r="AJ36" s="8" t="s">
        <v>42</v>
      </c>
      <c r="AK36" s="3" t="s">
        <v>42</v>
      </c>
      <c r="AL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6" s="3">
        <f>IF([1]!Tab_labo[[#This Row],[Total2]]&lt;&gt;1000,IF(ISBLANK(V36),[1]!Tab_labo[[#This Row],[Qt-g]]+(2*[1]!Tab_labo[[#This Row],[Qt-g2]]),IF(ISBLANK(Z36),[1]!Tab_labo[[#This Row],[Qt-g]]+[1]!Tab_labo[[#This Row],[Qt-g2]]+(2*[1]!Tab_labo[[#This Row],[Qt-g3]]),IF(ISBLANK(AD36),[1]!Tab_labo[[#This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6" s="3" t="str">
        <f>[1]!Tab_labo[[#This Row],[Teintes]]</f>
        <v>114 C</v>
      </c>
    </row>
    <row r="37" spans="1:40" ht="30" x14ac:dyDescent="0.25">
      <c r="A37" s="9" t="s">
        <v>85</v>
      </c>
      <c r="B37" s="9" t="s">
        <v>41</v>
      </c>
      <c r="C37" s="10" t="s">
        <v>42</v>
      </c>
      <c r="D37" s="11" t="s">
        <v>42</v>
      </c>
      <c r="E37" s="11" t="s">
        <v>42</v>
      </c>
      <c r="F37" s="12">
        <v>0.95</v>
      </c>
      <c r="G37" s="12">
        <v>86.86</v>
      </c>
      <c r="H37" s="12">
        <v>4.37</v>
      </c>
      <c r="I37" s="12">
        <v>83.52</v>
      </c>
      <c r="J37" s="13" t="s">
        <v>42</v>
      </c>
      <c r="K37" s="14" t="str">
        <f>[1]!Tab_labo[[#This Row],[L*]]&amp;"_"&amp;[1]!Tab_labo[[#This Row],[a*]]&amp;"_"&amp;[1]!Tab_labo[[#This Row],[b*]]</f>
        <v>86.86_4.37_83.52</v>
      </c>
      <c r="L37" s="11" t="s">
        <v>48</v>
      </c>
      <c r="M37" s="11" t="str">
        <f>IF(ISBLANK([1]!Tab_labo[[#This Row],[Composant 1]]),"","&gt;")</f>
        <v>&gt;</v>
      </c>
      <c r="N37" s="11">
        <v>492</v>
      </c>
      <c r="O37" s="11" t="str">
        <f>IF(ISBLANK([1]!Tab_labo[[#This Row],[Qt-g]]),"","g")</f>
        <v>g</v>
      </c>
      <c r="P37" s="11" t="s">
        <v>64</v>
      </c>
      <c r="Q37" s="11" t="str">
        <f>IF(ISBLANK([1]!Tab_labo[[#This Row],[Composant 2]]),"","&gt;")</f>
        <v>&gt;</v>
      </c>
      <c r="R37" s="11">
        <v>16</v>
      </c>
      <c r="S37" s="11" t="str">
        <f>IF(ISBLANK([1]!Tab_labo[[#This Row],[Qt-g2]]),"","g")</f>
        <v>g</v>
      </c>
      <c r="T37" s="11" t="s">
        <v>49</v>
      </c>
      <c r="U37" s="11" t="str">
        <f>IF(ISBLANK([1]!Tab_labo[[#This Row],[Composant 3]]),"","&gt;")</f>
        <v>&gt;</v>
      </c>
      <c r="V37" s="11">
        <v>492</v>
      </c>
      <c r="W37" s="11" t="str">
        <f>IF(ISBLANK([1]!Tab_labo[[#This Row],[Qt-g3]]),"","g")</f>
        <v>g</v>
      </c>
      <c r="X37" s="11"/>
      <c r="Y37" s="11" t="str">
        <f>IF(ISBLANK([1]!Tab_labo[[#This Row],[Composant 4]]),"","&gt;")</f>
        <v/>
      </c>
      <c r="Z37" s="11"/>
      <c r="AA37" s="11" t="str">
        <f>IF(ISBLANK([1]!Tab_labo[[#This Row],[Qt-g4]]),"","g")</f>
        <v/>
      </c>
      <c r="AB37" s="11"/>
      <c r="AC37" s="11" t="str">
        <f>IF(ISBLANK([1]!Tab_labo[[#This Row],[Composant 5]]),"","&gt;")</f>
        <v/>
      </c>
      <c r="AD37" s="11"/>
      <c r="AE37" s="11" t="str">
        <f>IF(ISBLANK([1]!Tab_labo[[#This Row],[Qt-g5]]),"","g")</f>
        <v/>
      </c>
      <c r="AF37" s="11" t="str">
        <f>IF([1]!Tab_labo[[#This Row],[verif]]=0,"","Total")</f>
        <v>Total</v>
      </c>
      <c r="AG37" s="11" t="str">
        <f>IF([1]!Tab_labo[[#This Row],[Total]]="Total","&gt;","")</f>
        <v>&gt;</v>
      </c>
      <c r="AH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" s="11" t="str">
        <f>IF([1]!Tab_labo[[#This Row],[Total]]="Total","g","")</f>
        <v>g</v>
      </c>
      <c r="AJ37" s="15" t="s">
        <v>42</v>
      </c>
      <c r="AK37" s="11" t="s">
        <v>42</v>
      </c>
      <c r="AL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" s="11" t="str">
        <f>IF([1]!Tab_labo[[#This Row],[Total2]]&lt;&gt;1000,IF(ISBLANK(V37),[1]!Tab_labo[[#This Row],[Qt-g]]+(2*[1]!Tab_labo[[#This Row],[Qt-g2]]),IF(ISBLANK(Z37),[1]!Tab_labo[[#This Row],[Qt-g]]+[1]!Tab_labo[[#This Row],[Qt-g2]]+(2*[1]!Tab_labo[[#This Row],[Qt-g3]]),IF(ISBLANK(AD37),[1]!Tab_labo[[#This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" s="11" t="str">
        <f>[1]!Tab_labo[[#This Row],[Teintes]]</f>
        <v>115 C</v>
      </c>
    </row>
    <row r="38" spans="1:40" ht="30" x14ac:dyDescent="0.25">
      <c r="A38" s="1" t="s">
        <v>86</v>
      </c>
      <c r="B38" s="1" t="s">
        <v>41</v>
      </c>
      <c r="C38" s="2" t="s">
        <v>42</v>
      </c>
      <c r="D38" s="3" t="s">
        <v>42</v>
      </c>
      <c r="E38" s="3" t="s">
        <v>42</v>
      </c>
      <c r="F38" s="4">
        <v>1.05</v>
      </c>
      <c r="G38" s="4">
        <v>84.82</v>
      </c>
      <c r="H38" s="4">
        <v>9.8800000000000008</v>
      </c>
      <c r="I38" s="4">
        <v>87.06</v>
      </c>
      <c r="J38" s="5" t="s">
        <v>42</v>
      </c>
      <c r="K38" s="6" t="str">
        <f>[1]!Tab_labo[[#This Row],[L*]]&amp;"_"&amp;[1]!Tab_labo[[#This Row],[a*]]&amp;"_"&amp;[1]!Tab_labo[[#This Row],[b*]]</f>
        <v>84.82_9.88_87.06</v>
      </c>
      <c r="L38" s="3" t="s">
        <v>48</v>
      </c>
      <c r="M38" s="3" t="str">
        <f>IF(ISBLANK([1]!Tab_labo[[#This Row],[Composant 1]]),"","&gt;")</f>
        <v>&gt;</v>
      </c>
      <c r="N38" s="3">
        <v>970</v>
      </c>
      <c r="O38" s="3" t="str">
        <f>IF(ISBLANK([1]!Tab_labo[[#This Row],[Qt-g]]),"","g")</f>
        <v>g</v>
      </c>
      <c r="P38" s="3" t="s">
        <v>64</v>
      </c>
      <c r="Q38" s="3" t="str">
        <f>IF(ISBLANK([1]!Tab_labo[[#This Row],[Composant 2]]),"","&gt;")</f>
        <v>&gt;</v>
      </c>
      <c r="R38" s="3">
        <v>30</v>
      </c>
      <c r="S38" s="3" t="str">
        <f>IF(ISBLANK([1]!Tab_labo[[#This Row],[Qt-g2]]),"","g")</f>
        <v>g</v>
      </c>
      <c r="T38" s="3"/>
      <c r="U38" s="3" t="str">
        <f>IF(ISBLANK([1]!Tab_labo[[#This Row],[Composant 3]]),"","&gt;")</f>
        <v/>
      </c>
      <c r="V38" s="3"/>
      <c r="W38" s="3" t="str">
        <f>IF(ISBLANK([1]!Tab_labo[[#This Row],[Qt-g3]]),"","g")</f>
        <v/>
      </c>
      <c r="X38" s="3"/>
      <c r="Y38" s="3" t="str">
        <f>IF(ISBLANK([1]!Tab_labo[[#This Row],[Composant 4]]),"","&gt;")</f>
        <v/>
      </c>
      <c r="Z38" s="3"/>
      <c r="AA38" s="3" t="str">
        <f>IF(ISBLANK([1]!Tab_labo[[#This Row],[Qt-g4]]),"","g")</f>
        <v/>
      </c>
      <c r="AB38" s="3"/>
      <c r="AC38" s="3" t="str">
        <f>IF(ISBLANK([1]!Tab_labo[[#This Row],[Composant 5]]),"","&gt;")</f>
        <v/>
      </c>
      <c r="AD38" s="3"/>
      <c r="AE38" s="3" t="str">
        <f>IF(ISBLANK([1]!Tab_labo[[#This Row],[Qt-g5]]),"","g")</f>
        <v/>
      </c>
      <c r="AF38" s="3" t="str">
        <f>IF([1]!Tab_labo[[#This Row],[verif]]=0,"","Total")</f>
        <v>Total</v>
      </c>
      <c r="AG38" s="3" t="str">
        <f>IF([1]!Tab_labo[[#This Row],[Total]]="Total","&gt;","")</f>
        <v>&gt;</v>
      </c>
      <c r="AH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" s="3" t="str">
        <f>IF([1]!Tab_labo[[#This Row],[Total]]="Total","g","")</f>
        <v>g</v>
      </c>
      <c r="AJ38" s="8" t="s">
        <v>42</v>
      </c>
      <c r="AK38" s="3" t="s">
        <v>42</v>
      </c>
      <c r="AL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8" s="3" t="str">
        <f>IF([1]!Tab_labo[[#This Row],[Total2]]&lt;&gt;1000,IF(ISBLANK(V38),[1]!Tab_labo[[#This Row],[Qt-g]]+(2*[1]!Tab_labo[[#This Row],[Qt-g2]]),IF(ISBLANK(Z38),[1]!Tab_labo[[#This Row],[Qt-g]]+[1]!Tab_labo[[#This Row],[Qt-g2]]+(2*[1]!Tab_labo[[#This Row],[Qt-g3]]),IF(ISBLANK(AD38),[1]!Tab_labo[[#This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" s="3" t="str">
        <f>[1]!Tab_labo[[#This Row],[Teintes]]</f>
        <v>116 C</v>
      </c>
    </row>
    <row r="39" spans="1:40" ht="30" x14ac:dyDescent="0.25">
      <c r="A39" s="9" t="s">
        <v>87</v>
      </c>
      <c r="B39" s="9" t="s">
        <v>41</v>
      </c>
      <c r="C39" s="10" t="s">
        <v>42</v>
      </c>
      <c r="D39" s="11" t="s">
        <v>42</v>
      </c>
      <c r="E39" s="11" t="s">
        <v>42</v>
      </c>
      <c r="F39" s="12">
        <v>1.44</v>
      </c>
      <c r="G39" s="12">
        <v>64.84</v>
      </c>
      <c r="H39" s="12">
        <v>13.8</v>
      </c>
      <c r="I39" s="12">
        <v>74.709999999999994</v>
      </c>
      <c r="J39" s="13" t="s">
        <v>42</v>
      </c>
      <c r="K39" s="14" t="str">
        <f>[1]!Tab_labo[[#This Row],[L*]]&amp;"_"&amp;[1]!Tab_labo[[#This Row],[a*]]&amp;"_"&amp;[1]!Tab_labo[[#This Row],[b*]]</f>
        <v>64.84_13.8_74.71</v>
      </c>
      <c r="L39" s="11" t="s">
        <v>48</v>
      </c>
      <c r="M39" s="11" t="str">
        <f>IF(ISBLANK([1]!Tab_labo[[#This Row],[Composant 1]]),"","&gt;")</f>
        <v>&gt;</v>
      </c>
      <c r="N39" s="11">
        <v>942</v>
      </c>
      <c r="O39" s="11" t="str">
        <f>IF(ISBLANK([1]!Tab_labo[[#This Row],[Qt-g]]),"","g")</f>
        <v>g</v>
      </c>
      <c r="P39" s="11" t="s">
        <v>64</v>
      </c>
      <c r="Q39" s="11" t="str">
        <f>IF(ISBLANK([1]!Tab_labo[[#This Row],[Composant 2]]),"","&gt;")</f>
        <v>&gt;</v>
      </c>
      <c r="R39" s="11">
        <v>29</v>
      </c>
      <c r="S39" s="11" t="str">
        <f>IF(ISBLANK([1]!Tab_labo[[#This Row],[Qt-g2]]),"","g")</f>
        <v>g</v>
      </c>
      <c r="T39" s="11" t="s">
        <v>54</v>
      </c>
      <c r="U39" s="11" t="str">
        <f>IF(ISBLANK([1]!Tab_labo[[#This Row],[Composant 3]]),"","&gt;")</f>
        <v>&gt;</v>
      </c>
      <c r="V39" s="11">
        <v>29</v>
      </c>
      <c r="W39" s="11" t="str">
        <f>IF(ISBLANK([1]!Tab_labo[[#This Row],[Qt-g3]]),"","g")</f>
        <v>g</v>
      </c>
      <c r="X39" s="11"/>
      <c r="Y39" s="11" t="str">
        <f>IF(ISBLANK([1]!Tab_labo[[#This Row],[Composant 4]]),"","&gt;")</f>
        <v/>
      </c>
      <c r="Z39" s="11"/>
      <c r="AA39" s="11" t="str">
        <f>IF(ISBLANK([1]!Tab_labo[[#This Row],[Qt-g4]]),"","g")</f>
        <v/>
      </c>
      <c r="AB39" s="11"/>
      <c r="AC39" s="11" t="str">
        <f>IF(ISBLANK([1]!Tab_labo[[#This Row],[Composant 5]]),"","&gt;")</f>
        <v/>
      </c>
      <c r="AD39" s="11"/>
      <c r="AE39" s="11" t="str">
        <f>IF(ISBLANK([1]!Tab_labo[[#This Row],[Qt-g5]]),"","g")</f>
        <v/>
      </c>
      <c r="AF39" s="11" t="str">
        <f>IF([1]!Tab_labo[[#This Row],[verif]]=0,"","Total")</f>
        <v>Total</v>
      </c>
      <c r="AG39" s="11" t="str">
        <f>IF([1]!Tab_labo[[#This Row],[Total]]="Total","&gt;","")</f>
        <v>&gt;</v>
      </c>
      <c r="AH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" s="11" t="str">
        <f>IF([1]!Tab_labo[[#This Row],[Total]]="Total","g","")</f>
        <v>g</v>
      </c>
      <c r="AJ39" s="15" t="s">
        <v>42</v>
      </c>
      <c r="AK39" s="11" t="s">
        <v>42</v>
      </c>
      <c r="AL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9" s="11" t="str">
        <f>IF([1]!Tab_labo[[#This Row],[Total2]]&lt;&gt;1000,IF(ISBLANK(V39),[1]!Tab_labo[[#This Row],[Qt-g]]+(2*[1]!Tab_labo[[#This Row],[Qt-g2]]),IF(ISBLANK(Z39),[1]!Tab_labo[[#This Row],[Qt-g]]+[1]!Tab_labo[[#This Row],[Qt-g2]]+(2*[1]!Tab_labo[[#This Row],[Qt-g3]]),IF(ISBLANK(AD39),[1]!Tab_labo[[#This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" s="11" t="str">
        <f>[1]!Tab_labo[[#This Row],[Teintes]]</f>
        <v>117 C</v>
      </c>
    </row>
    <row r="40" spans="1:40" ht="30" x14ac:dyDescent="0.25">
      <c r="A40" s="1" t="s">
        <v>88</v>
      </c>
      <c r="B40" s="1" t="s">
        <v>41</v>
      </c>
      <c r="C40" s="2" t="s">
        <v>42</v>
      </c>
      <c r="D40" s="3" t="s">
        <v>42</v>
      </c>
      <c r="E40" s="3" t="s">
        <v>42</v>
      </c>
      <c r="F40" s="4">
        <v>1.45</v>
      </c>
      <c r="G40" s="4">
        <v>58.16</v>
      </c>
      <c r="H40" s="4">
        <v>9.8000000000000007</v>
      </c>
      <c r="I40" s="4">
        <v>63.81</v>
      </c>
      <c r="J40" s="5" t="s">
        <v>42</v>
      </c>
      <c r="K40" s="6" t="str">
        <f>[1]!Tab_labo[[#This Row],[L*]]&amp;"_"&amp;[1]!Tab_labo[[#This Row],[a*]]&amp;"_"&amp;[1]!Tab_labo[[#This Row],[b*]]</f>
        <v>58.16_9.8_63.81</v>
      </c>
      <c r="L40" s="3" t="s">
        <v>48</v>
      </c>
      <c r="M40" s="3" t="str">
        <f>IF(ISBLANK([1]!Tab_labo[[#This Row],[Composant 1]]),"","&gt;")</f>
        <v>&gt;</v>
      </c>
      <c r="N40" s="3">
        <v>914</v>
      </c>
      <c r="O40" s="3" t="str">
        <f>IF(ISBLANK([1]!Tab_labo[[#This Row],[Qt-g]]),"","g")</f>
        <v>g</v>
      </c>
      <c r="P40" s="3" t="s">
        <v>64</v>
      </c>
      <c r="Q40" s="3" t="str">
        <f>IF(ISBLANK([1]!Tab_labo[[#This Row],[Composant 2]]),"","&gt;")</f>
        <v>&gt;</v>
      </c>
      <c r="R40" s="3">
        <v>29</v>
      </c>
      <c r="S40" s="3" t="str">
        <f>IF(ISBLANK([1]!Tab_labo[[#This Row],[Qt-g2]]),"","g")</f>
        <v>g</v>
      </c>
      <c r="T40" s="3" t="s">
        <v>54</v>
      </c>
      <c r="U40" s="3" t="str">
        <f>IF(ISBLANK([1]!Tab_labo[[#This Row],[Composant 3]]),"","&gt;")</f>
        <v>&gt;</v>
      </c>
      <c r="V40" s="3">
        <v>57</v>
      </c>
      <c r="W40" s="3" t="str">
        <f>IF(ISBLANK([1]!Tab_labo[[#This Row],[Qt-g3]]),"","g")</f>
        <v>g</v>
      </c>
      <c r="X40" s="3"/>
      <c r="Y40" s="3" t="str">
        <f>IF(ISBLANK([1]!Tab_labo[[#This Row],[Composant 4]]),"","&gt;")</f>
        <v/>
      </c>
      <c r="Z40" s="3"/>
      <c r="AA40" s="3" t="str">
        <f>IF(ISBLANK([1]!Tab_labo[[#This Row],[Qt-g4]]),"","g")</f>
        <v/>
      </c>
      <c r="AB40" s="3"/>
      <c r="AC40" s="3" t="str">
        <f>IF(ISBLANK([1]!Tab_labo[[#This Row],[Composant 5]]),"","&gt;")</f>
        <v/>
      </c>
      <c r="AD40" s="3"/>
      <c r="AE40" s="3" t="str">
        <f>IF(ISBLANK([1]!Tab_labo[[#This Row],[Qt-g5]]),"","g")</f>
        <v/>
      </c>
      <c r="AF40" s="3" t="str">
        <f>IF([1]!Tab_labo[[#This Row],[verif]]=0,"","Total")</f>
        <v>Total</v>
      </c>
      <c r="AG40" s="3" t="str">
        <f>IF([1]!Tab_labo[[#This Row],[Total]]="Total","&gt;","")</f>
        <v>&gt;</v>
      </c>
      <c r="AH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0" s="3" t="str">
        <f>IF([1]!Tab_labo[[#This Row],[Total]]="Total","g","")</f>
        <v>g</v>
      </c>
      <c r="AJ40" s="8" t="s">
        <v>42</v>
      </c>
      <c r="AK40" s="3" t="s">
        <v>42</v>
      </c>
      <c r="AL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" s="3" t="str">
        <f>IF([1]!Tab_labo[[#This Row],[Total2]]&lt;&gt;1000,IF(ISBLANK(V40),[1]!Tab_labo[[#This Row],[Qt-g]]+(2*[1]!Tab_labo[[#This Row],[Qt-g2]]),IF(ISBLANK(Z40),[1]!Tab_labo[[#This Row],[Qt-g]]+[1]!Tab_labo[[#This Row],[Qt-g2]]+(2*[1]!Tab_labo[[#This Row],[Qt-g3]]),IF(ISBLANK(AD40),[1]!Tab_labo[[#This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" s="3" t="str">
        <f>[1]!Tab_labo[[#This Row],[Teintes]]</f>
        <v>118 C</v>
      </c>
    </row>
    <row r="41" spans="1:40" ht="30" x14ac:dyDescent="0.25">
      <c r="A41" s="9" t="s">
        <v>89</v>
      </c>
      <c r="B41" s="9" t="s">
        <v>41</v>
      </c>
      <c r="C41" s="10" t="s">
        <v>42</v>
      </c>
      <c r="D41" s="11" t="s">
        <v>42</v>
      </c>
      <c r="E41" s="11" t="s">
        <v>42</v>
      </c>
      <c r="F41" s="12">
        <v>1.35</v>
      </c>
      <c r="G41" s="12">
        <v>48.85</v>
      </c>
      <c r="H41" s="12">
        <v>1.57</v>
      </c>
      <c r="I41" s="12">
        <v>42.43</v>
      </c>
      <c r="J41" s="13" t="s">
        <v>42</v>
      </c>
      <c r="K41" s="14" t="str">
        <f>[1]!Tab_labo[[#This Row],[L*]]&amp;"_"&amp;[1]!Tab_labo[[#This Row],[a*]]&amp;"_"&amp;[1]!Tab_labo[[#This Row],[b*]]</f>
        <v>48.85_1.57_42.43</v>
      </c>
      <c r="L41" s="11" t="s">
        <v>48</v>
      </c>
      <c r="M41" s="11" t="str">
        <f>IF(ISBLANK([1]!Tab_labo[[#This Row],[Composant 1]]),"","&gt;")</f>
        <v>&gt;</v>
      </c>
      <c r="N41" s="11">
        <v>781</v>
      </c>
      <c r="O41" s="11" t="str">
        <f>IF(ISBLANK([1]!Tab_labo[[#This Row],[Qt-g]]),"","g")</f>
        <v>g</v>
      </c>
      <c r="P41" s="11" t="s">
        <v>64</v>
      </c>
      <c r="Q41" s="11" t="str">
        <f>IF(ISBLANK([1]!Tab_labo[[#This Row],[Composant 2]]),"","&gt;")</f>
        <v>&gt;</v>
      </c>
      <c r="R41" s="11">
        <v>24</v>
      </c>
      <c r="S41" s="11" t="str">
        <f>IF(ISBLANK([1]!Tab_labo[[#This Row],[Qt-g2]]),"","g")</f>
        <v>g</v>
      </c>
      <c r="T41" s="11" t="s">
        <v>54</v>
      </c>
      <c r="U41" s="11" t="str">
        <f>IF(ISBLANK([1]!Tab_labo[[#This Row],[Composant 3]]),"","&gt;")</f>
        <v>&gt;</v>
      </c>
      <c r="V41" s="11">
        <v>195</v>
      </c>
      <c r="W41" s="11" t="str">
        <f>IF(ISBLANK([1]!Tab_labo[[#This Row],[Qt-g3]]),"","g")</f>
        <v>g</v>
      </c>
      <c r="X41" s="11"/>
      <c r="Y41" s="11" t="str">
        <f>IF(ISBLANK([1]!Tab_labo[[#This Row],[Composant 4]]),"","&gt;")</f>
        <v/>
      </c>
      <c r="Z41" s="11"/>
      <c r="AA41" s="11" t="str">
        <f>IF(ISBLANK([1]!Tab_labo[[#This Row],[Qt-g4]]),"","g")</f>
        <v/>
      </c>
      <c r="AB41" s="11"/>
      <c r="AC41" s="11" t="str">
        <f>IF(ISBLANK([1]!Tab_labo[[#This Row],[Composant 5]]),"","&gt;")</f>
        <v/>
      </c>
      <c r="AD41" s="11"/>
      <c r="AE41" s="11" t="str">
        <f>IF(ISBLANK([1]!Tab_labo[[#This Row],[Qt-g5]]),"","g")</f>
        <v/>
      </c>
      <c r="AF41" s="11" t="str">
        <f>IF([1]!Tab_labo[[#This Row],[verif]]=0,"","Total")</f>
        <v>Total</v>
      </c>
      <c r="AG41" s="11" t="str">
        <f>IF([1]!Tab_labo[[#This Row],[Total]]="Total","&gt;","")</f>
        <v>&gt;</v>
      </c>
      <c r="AH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" s="11" t="str">
        <f>IF([1]!Tab_labo[[#This Row],[Total]]="Total","g","")</f>
        <v>g</v>
      </c>
      <c r="AJ41" s="15" t="s">
        <v>42</v>
      </c>
      <c r="AK41" s="11" t="s">
        <v>42</v>
      </c>
      <c r="AL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" s="11" t="str">
        <f>IF([1]!Tab_labo[[#This Row],[Total2]]&lt;&gt;1000,IF(ISBLANK(V41),[1]!Tab_labo[[#This Row],[Qt-g]]+(2*[1]!Tab_labo[[#This Row],[Qt-g2]]),IF(ISBLANK(Z41),[1]!Tab_labo[[#This Row],[Qt-g]]+[1]!Tab_labo[[#This Row],[Qt-g2]]+(2*[1]!Tab_labo[[#This Row],[Qt-g3]]),IF(ISBLANK(AD41),[1]!Tab_labo[[#This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" s="11" t="str">
        <f>[1]!Tab_labo[[#This Row],[Teintes]]</f>
        <v>119 C</v>
      </c>
    </row>
    <row r="42" spans="1:40" ht="45" x14ac:dyDescent="0.25">
      <c r="A42" s="1" t="s">
        <v>90</v>
      </c>
      <c r="B42" s="1" t="s">
        <v>41</v>
      </c>
      <c r="C42" s="2" t="s">
        <v>42</v>
      </c>
      <c r="D42" s="3" t="s">
        <v>42</v>
      </c>
      <c r="E42" s="3" t="s">
        <v>42</v>
      </c>
      <c r="F42" s="4">
        <v>0.63</v>
      </c>
      <c r="G42" s="4">
        <v>87.43</v>
      </c>
      <c r="H42" s="4">
        <v>-0.09</v>
      </c>
      <c r="I42" s="4">
        <v>57.82</v>
      </c>
      <c r="J42" s="5" t="s">
        <v>42</v>
      </c>
      <c r="K42" s="6" t="str">
        <f>[1]!Tab_labo[[#This Row],[L*]]&amp;"_"&amp;[1]!Tab_labo[[#This Row],[a*]]&amp;"_"&amp;[1]!Tab_labo[[#This Row],[b*]]</f>
        <v>87.43_-0.09_57.82</v>
      </c>
      <c r="L42" s="3" t="s">
        <v>48</v>
      </c>
      <c r="M42" s="3" t="str">
        <f>IF(ISBLANK([1]!Tab_labo[[#This Row],[Composant 1]]),"","&gt;")</f>
        <v>&gt;</v>
      </c>
      <c r="N42" s="3">
        <v>59</v>
      </c>
      <c r="O42" s="3" t="str">
        <f>IF(ISBLANK([1]!Tab_labo[[#This Row],[Qt-g]]),"","g")</f>
        <v>g</v>
      </c>
      <c r="P42" s="3" t="s">
        <v>60</v>
      </c>
      <c r="Q42" s="3" t="str">
        <f>IF(ISBLANK([1]!Tab_labo[[#This Row],[Composant 2]]),"","&gt;")</f>
        <v>&gt;</v>
      </c>
      <c r="R42" s="3">
        <v>4</v>
      </c>
      <c r="S42" s="3" t="str">
        <f>IF(ISBLANK([1]!Tab_labo[[#This Row],[Qt-g2]]),"","g")</f>
        <v>g</v>
      </c>
      <c r="T42" s="3" t="s">
        <v>49</v>
      </c>
      <c r="U42" s="3" t="str">
        <f>IF(ISBLANK([1]!Tab_labo[[#This Row],[Composant 3]]),"","&gt;")</f>
        <v>&gt;</v>
      </c>
      <c r="V42" s="3">
        <v>468.5</v>
      </c>
      <c r="W42" s="3" t="str">
        <f>IF(ISBLANK([1]!Tab_labo[[#This Row],[Qt-g3]]),"","g")</f>
        <v>g</v>
      </c>
      <c r="X42" s="3"/>
      <c r="Y42" s="3" t="str">
        <f>IF(ISBLANK([1]!Tab_labo[[#This Row],[Composant 4]]),"","&gt;")</f>
        <v/>
      </c>
      <c r="Z42" s="3"/>
      <c r="AA42" s="3" t="str">
        <f>IF(ISBLANK([1]!Tab_labo[[#This Row],[Qt-g4]]),"","g")</f>
        <v/>
      </c>
      <c r="AB42" s="3"/>
      <c r="AC42" s="3" t="str">
        <f>IF(ISBLANK([1]!Tab_labo[[#This Row],[Composant 5]]),"","&gt;")</f>
        <v/>
      </c>
      <c r="AD42" s="3"/>
      <c r="AE42" s="3" t="str">
        <f>IF(ISBLANK([1]!Tab_labo[[#This Row],[Qt-g5]]),"","g")</f>
        <v/>
      </c>
      <c r="AF42" s="3" t="str">
        <f>IF([1]!Tab_labo[[#This Row],[verif]]=0,"","Total")</f>
        <v>Total</v>
      </c>
      <c r="AG42" s="3" t="str">
        <f>IF([1]!Tab_labo[[#This Row],[Total]]="Total","&gt;","")</f>
        <v>&gt;</v>
      </c>
      <c r="AH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42" s="3" t="str">
        <f>IF([1]!Tab_labo[[#This Row],[Total]]="Total","g","")</f>
        <v>g</v>
      </c>
      <c r="AJ42" s="8" t="s">
        <v>42</v>
      </c>
      <c r="AK42" s="3" t="s">
        <v>42</v>
      </c>
      <c r="AL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2" s="3">
        <f>IF([1]!Tab_labo[[#This Row],[Total2]]&lt;&gt;1000,IF(ISBLANK(V42),[1]!Tab_labo[[#This Row],[Qt-g]]+(2*[1]!Tab_labo[[#This Row],[Qt-g2]]),IF(ISBLANK(Z42),[1]!Tab_labo[[#This Row],[Qt-g]]+[1]!Tab_labo[[#This Row],[Qt-g2]]+(2*[1]!Tab_labo[[#This Row],[Qt-g3]]),IF(ISBLANK(AD42),[1]!Tab_labo[[#This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2" s="3" t="str">
        <f>[1]!Tab_labo[[#This Row],[Teintes]]</f>
        <v>127 C</v>
      </c>
    </row>
    <row r="43" spans="1:40" ht="30" x14ac:dyDescent="0.25">
      <c r="A43" s="9" t="s">
        <v>91</v>
      </c>
      <c r="B43" s="9" t="s">
        <v>41</v>
      </c>
      <c r="C43" s="10" t="s">
        <v>42</v>
      </c>
      <c r="D43" s="11" t="s">
        <v>42</v>
      </c>
      <c r="E43" s="11" t="s">
        <v>42</v>
      </c>
      <c r="F43" s="12">
        <v>0.77</v>
      </c>
      <c r="G43" s="12">
        <v>85.35</v>
      </c>
      <c r="H43" s="12">
        <v>3.12</v>
      </c>
      <c r="I43" s="12">
        <v>66.849999999999994</v>
      </c>
      <c r="J43" s="13" t="s">
        <v>42</v>
      </c>
      <c r="K43" s="14" t="str">
        <f>[1]!Tab_labo[[#This Row],[L*]]&amp;"_"&amp;[1]!Tab_labo[[#This Row],[a*]]&amp;"_"&amp;[1]!Tab_labo[[#This Row],[b*]]</f>
        <v>85.35_3.12_66.85</v>
      </c>
      <c r="L43" s="11" t="s">
        <v>48</v>
      </c>
      <c r="M43" s="11" t="str">
        <f>IF(ISBLANK([1]!Tab_labo[[#This Row],[Composant 1]]),"","&gt;")</f>
        <v>&gt;</v>
      </c>
      <c r="N43" s="11">
        <v>117</v>
      </c>
      <c r="O43" s="11" t="str">
        <f>IF(ISBLANK([1]!Tab_labo[[#This Row],[Qt-g]]),"","g")</f>
        <v>g</v>
      </c>
      <c r="P43" s="11" t="s">
        <v>60</v>
      </c>
      <c r="Q43" s="11" t="str">
        <f>IF(ISBLANK([1]!Tab_labo[[#This Row],[Composant 2]]),"","&gt;")</f>
        <v>&gt;</v>
      </c>
      <c r="R43" s="11">
        <v>8</v>
      </c>
      <c r="S43" s="11" t="str">
        <f>IF(ISBLANK([1]!Tab_labo[[#This Row],[Qt-g2]]),"","g")</f>
        <v>g</v>
      </c>
      <c r="T43" s="11" t="s">
        <v>49</v>
      </c>
      <c r="U43" s="11" t="str">
        <f>IF(ISBLANK([1]!Tab_labo[[#This Row],[Composant 3]]),"","&gt;")</f>
        <v>&gt;</v>
      </c>
      <c r="V43" s="11">
        <v>437.5</v>
      </c>
      <c r="W43" s="11" t="str">
        <f>IF(ISBLANK([1]!Tab_labo[[#This Row],[Qt-g3]]),"","g")</f>
        <v>g</v>
      </c>
      <c r="X43" s="11"/>
      <c r="Y43" s="11" t="str">
        <f>IF(ISBLANK([1]!Tab_labo[[#This Row],[Composant 4]]),"","&gt;")</f>
        <v/>
      </c>
      <c r="Z43" s="11"/>
      <c r="AA43" s="11" t="str">
        <f>IF(ISBLANK([1]!Tab_labo[[#This Row],[Qt-g4]]),"","g")</f>
        <v/>
      </c>
      <c r="AB43" s="11"/>
      <c r="AC43" s="11" t="str">
        <f>IF(ISBLANK([1]!Tab_labo[[#This Row],[Composant 5]]),"","&gt;")</f>
        <v/>
      </c>
      <c r="AD43" s="11"/>
      <c r="AE43" s="11" t="str">
        <f>IF(ISBLANK([1]!Tab_labo[[#This Row],[Qt-g5]]),"","g")</f>
        <v/>
      </c>
      <c r="AF43" s="11" t="str">
        <f>IF([1]!Tab_labo[[#This Row],[verif]]=0,"","Total")</f>
        <v>Total</v>
      </c>
      <c r="AG43" s="11" t="str">
        <f>IF([1]!Tab_labo[[#This Row],[Total]]="Total","&gt;","")</f>
        <v>&gt;</v>
      </c>
      <c r="AH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43" s="11" t="str">
        <f>IF([1]!Tab_labo[[#This Row],[Total]]="Total","g","")</f>
        <v>g</v>
      </c>
      <c r="AJ43" s="15" t="s">
        <v>42</v>
      </c>
      <c r="AK43" s="11" t="s">
        <v>42</v>
      </c>
      <c r="AL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" s="11">
        <f>IF([1]!Tab_labo[[#This Row],[Total2]]&lt;&gt;1000,IF(ISBLANK(V43),[1]!Tab_labo[[#This Row],[Qt-g]]+(2*[1]!Tab_labo[[#This Row],[Qt-g2]]),IF(ISBLANK(Z43),[1]!Tab_labo[[#This Row],[Qt-g]]+[1]!Tab_labo[[#This Row],[Qt-g2]]+(2*[1]!Tab_labo[[#This Row],[Qt-g3]]),IF(ISBLANK(AD43),[1]!Tab_labo[[#This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3" s="11" t="str">
        <f>[1]!Tab_labo[[#This Row],[Teintes]]</f>
        <v>128 C</v>
      </c>
    </row>
    <row r="44" spans="1:40" ht="30" x14ac:dyDescent="0.25">
      <c r="A44" s="1" t="s">
        <v>92</v>
      </c>
      <c r="B44" s="1" t="s">
        <v>41</v>
      </c>
      <c r="C44" s="2" t="s">
        <v>42</v>
      </c>
      <c r="D44" s="3" t="s">
        <v>42</v>
      </c>
      <c r="E44" s="3" t="s">
        <v>42</v>
      </c>
      <c r="F44" s="4">
        <v>0.86</v>
      </c>
      <c r="G44" s="4">
        <v>83.81</v>
      </c>
      <c r="H44" s="4">
        <v>5.24</v>
      </c>
      <c r="I44" s="4">
        <v>71.61</v>
      </c>
      <c r="J44" s="5" t="s">
        <v>42</v>
      </c>
      <c r="K44" s="6" t="str">
        <f>[1]!Tab_labo[[#This Row],[L*]]&amp;"_"&amp;[1]!Tab_labo[[#This Row],[a*]]&amp;"_"&amp;[1]!Tab_labo[[#This Row],[b*]]</f>
        <v>83.81_5.24_71.61</v>
      </c>
      <c r="L44" s="3" t="s">
        <v>48</v>
      </c>
      <c r="M44" s="3" t="str">
        <f>IF(ISBLANK([1]!Tab_labo[[#This Row],[Composant 1]]),"","&gt;")</f>
        <v>&gt;</v>
      </c>
      <c r="N44" s="3">
        <v>469</v>
      </c>
      <c r="O44" s="3" t="str">
        <f>IF(ISBLANK([1]!Tab_labo[[#This Row],[Qt-g]]),"","g")</f>
        <v>g</v>
      </c>
      <c r="P44" s="3" t="s">
        <v>60</v>
      </c>
      <c r="Q44" s="3" t="str">
        <f>IF(ISBLANK([1]!Tab_labo[[#This Row],[Composant 2]]),"","&gt;")</f>
        <v>&gt;</v>
      </c>
      <c r="R44" s="3">
        <v>31</v>
      </c>
      <c r="S44" s="3" t="str">
        <f>IF(ISBLANK([1]!Tab_labo[[#This Row],[Qt-g2]]),"","g")</f>
        <v>g</v>
      </c>
      <c r="T44" s="3" t="s">
        <v>49</v>
      </c>
      <c r="U44" s="3" t="str">
        <f>IF(ISBLANK([1]!Tab_labo[[#This Row],[Composant 3]]),"","&gt;")</f>
        <v>&gt;</v>
      </c>
      <c r="V44" s="3">
        <v>500</v>
      </c>
      <c r="W44" s="3" t="str">
        <f>IF(ISBLANK([1]!Tab_labo[[#This Row],[Qt-g3]]),"","g")</f>
        <v>g</v>
      </c>
      <c r="X44" s="3"/>
      <c r="Y44" s="3" t="str">
        <f>IF(ISBLANK([1]!Tab_labo[[#This Row],[Composant 4]]),"","&gt;")</f>
        <v/>
      </c>
      <c r="Z44" s="3"/>
      <c r="AA44" s="3" t="str">
        <f>IF(ISBLANK([1]!Tab_labo[[#This Row],[Qt-g4]]),"","g")</f>
        <v/>
      </c>
      <c r="AB44" s="3"/>
      <c r="AC44" s="3" t="str">
        <f>IF(ISBLANK([1]!Tab_labo[[#This Row],[Composant 5]]),"","&gt;")</f>
        <v/>
      </c>
      <c r="AD44" s="3"/>
      <c r="AE44" s="3" t="str">
        <f>IF(ISBLANK([1]!Tab_labo[[#This Row],[Qt-g5]]),"","g")</f>
        <v/>
      </c>
      <c r="AF44" s="3" t="str">
        <f>IF([1]!Tab_labo[[#This Row],[verif]]=0,"","Total")</f>
        <v>Total</v>
      </c>
      <c r="AG44" s="3" t="str">
        <f>IF([1]!Tab_labo[[#This Row],[Total]]="Total","&gt;","")</f>
        <v>&gt;</v>
      </c>
      <c r="AH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" s="3" t="str">
        <f>IF([1]!Tab_labo[[#This Row],[Total]]="Total","g","")</f>
        <v>g</v>
      </c>
      <c r="AJ44" s="8" t="s">
        <v>42</v>
      </c>
      <c r="AK44" s="3" t="s">
        <v>42</v>
      </c>
      <c r="AL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" s="3" t="str">
        <f>IF([1]!Tab_labo[[#This Row],[Total2]]&lt;&gt;1000,IF(ISBLANK(V44),[1]!Tab_labo[[#This Row],[Qt-g]]+(2*[1]!Tab_labo[[#This Row],[Qt-g2]]),IF(ISBLANK(Z44),[1]!Tab_labo[[#This Row],[Qt-g]]+[1]!Tab_labo[[#This Row],[Qt-g2]]+(2*[1]!Tab_labo[[#This Row],[Qt-g3]]),IF(ISBLANK(AD44),[1]!Tab_labo[[#This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" s="3" t="str">
        <f>[1]!Tab_labo[[#This Row],[Teintes]]</f>
        <v>129 C</v>
      </c>
    </row>
    <row r="45" spans="1:40" ht="30" x14ac:dyDescent="0.25">
      <c r="A45" s="9" t="s">
        <v>93</v>
      </c>
      <c r="B45" s="9" t="s">
        <v>41</v>
      </c>
      <c r="C45" s="10" t="s">
        <v>42</v>
      </c>
      <c r="D45" s="11" t="s">
        <v>42</v>
      </c>
      <c r="E45" s="11" t="s">
        <v>42</v>
      </c>
      <c r="F45" s="12">
        <v>1.2</v>
      </c>
      <c r="G45" s="12">
        <v>75.55</v>
      </c>
      <c r="H45" s="12">
        <v>23.3</v>
      </c>
      <c r="I45" s="12">
        <v>80.760000000000005</v>
      </c>
      <c r="J45" s="13" t="s">
        <v>42</v>
      </c>
      <c r="K45" s="14" t="str">
        <f>[1]!Tab_labo[[#This Row],[L*]]&amp;"_"&amp;[1]!Tab_labo[[#This Row],[a*]]&amp;"_"&amp;[1]!Tab_labo[[#This Row],[b*]]</f>
        <v>75.55_23.3_80.76</v>
      </c>
      <c r="L45" s="11" t="s">
        <v>48</v>
      </c>
      <c r="M45" s="11" t="str">
        <f>IF(ISBLANK([1]!Tab_labo[[#This Row],[Composant 1]]),"","&gt;")</f>
        <v>&gt;</v>
      </c>
      <c r="N45" s="11">
        <v>938</v>
      </c>
      <c r="O45" s="11" t="str">
        <f>IF(ISBLANK([1]!Tab_labo[[#This Row],[Qt-g]]),"","g")</f>
        <v>g</v>
      </c>
      <c r="P45" s="11" t="s">
        <v>60</v>
      </c>
      <c r="Q45" s="11" t="str">
        <f>IF(ISBLANK([1]!Tab_labo[[#This Row],[Composant 2]]),"","&gt;")</f>
        <v>&gt;</v>
      </c>
      <c r="R45" s="11">
        <v>62</v>
      </c>
      <c r="S45" s="11" t="str">
        <f>IF(ISBLANK([1]!Tab_labo[[#This Row],[Qt-g2]]),"","g")</f>
        <v>g</v>
      </c>
      <c r="T45" s="11"/>
      <c r="U45" s="11" t="str">
        <f>IF(ISBLANK([1]!Tab_labo[[#This Row],[Composant 3]]),"","&gt;")</f>
        <v/>
      </c>
      <c r="V45" s="11"/>
      <c r="W45" s="11" t="str">
        <f>IF(ISBLANK([1]!Tab_labo[[#This Row],[Qt-g3]]),"","g")</f>
        <v/>
      </c>
      <c r="X45" s="11"/>
      <c r="Y45" s="11" t="str">
        <f>IF(ISBLANK([1]!Tab_labo[[#This Row],[Composant 4]]),"","&gt;")</f>
        <v/>
      </c>
      <c r="Z45" s="11"/>
      <c r="AA45" s="11" t="str">
        <f>IF(ISBLANK([1]!Tab_labo[[#This Row],[Qt-g4]]),"","g")</f>
        <v/>
      </c>
      <c r="AB45" s="11"/>
      <c r="AC45" s="11" t="str">
        <f>IF(ISBLANK([1]!Tab_labo[[#This Row],[Composant 5]]),"","&gt;")</f>
        <v/>
      </c>
      <c r="AD45" s="11"/>
      <c r="AE45" s="11" t="str">
        <f>IF(ISBLANK([1]!Tab_labo[[#This Row],[Qt-g5]]),"","g")</f>
        <v/>
      </c>
      <c r="AF45" s="11" t="str">
        <f>IF([1]!Tab_labo[[#This Row],[verif]]=0,"","Total")</f>
        <v>Total</v>
      </c>
      <c r="AG45" s="11" t="str">
        <f>IF([1]!Tab_labo[[#This Row],[Total]]="Total","&gt;","")</f>
        <v>&gt;</v>
      </c>
      <c r="AH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5" s="11" t="str">
        <f>IF([1]!Tab_labo[[#This Row],[Total]]="Total","g","")</f>
        <v>g</v>
      </c>
      <c r="AJ45" s="15" t="s">
        <v>42</v>
      </c>
      <c r="AK45" s="11" t="s">
        <v>42</v>
      </c>
      <c r="AL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5" s="11" t="str">
        <f>IF([1]!Tab_labo[[#This Row],[Total2]]&lt;&gt;1000,IF(ISBLANK(V45),[1]!Tab_labo[[#This Row],[Qt-g]]+(2*[1]!Tab_labo[[#This Row],[Qt-g2]]),IF(ISBLANK(Z45),[1]!Tab_labo[[#This Row],[Qt-g]]+[1]!Tab_labo[[#This Row],[Qt-g2]]+(2*[1]!Tab_labo[[#This Row],[Qt-g3]]),IF(ISBLANK(AD45),[1]!Tab_labo[[#This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5" s="11" t="str">
        <f>[1]!Tab_labo[[#This Row],[Teintes]]</f>
        <v>130 C</v>
      </c>
    </row>
    <row r="46" spans="1:40" ht="30" x14ac:dyDescent="0.25">
      <c r="A46" s="1" t="s">
        <v>94</v>
      </c>
      <c r="B46" s="1" t="s">
        <v>41</v>
      </c>
      <c r="C46" s="2" t="s">
        <v>42</v>
      </c>
      <c r="D46" s="3" t="s">
        <v>42</v>
      </c>
      <c r="E46" s="3" t="s">
        <v>42</v>
      </c>
      <c r="F46" s="4">
        <v>1.38</v>
      </c>
      <c r="G46" s="4">
        <v>62.39</v>
      </c>
      <c r="H46" s="4">
        <v>21.27</v>
      </c>
      <c r="I46" s="4">
        <v>68.19</v>
      </c>
      <c r="J46" s="5" t="s">
        <v>42</v>
      </c>
      <c r="K46" s="6" t="str">
        <f>[1]!Tab_labo[[#This Row],[L*]]&amp;"_"&amp;[1]!Tab_labo[[#This Row],[a*]]&amp;"_"&amp;[1]!Tab_labo[[#This Row],[b*]]</f>
        <v>62.39_21.27_68.19</v>
      </c>
      <c r="L46" s="3" t="s">
        <v>48</v>
      </c>
      <c r="M46" s="3" t="str">
        <f>IF(ISBLANK([1]!Tab_labo[[#This Row],[Composant 1]]),"","&gt;")</f>
        <v>&gt;</v>
      </c>
      <c r="N46" s="3">
        <v>923</v>
      </c>
      <c r="O46" s="3" t="str">
        <f>IF(ISBLANK([1]!Tab_labo[[#This Row],[Qt-g]]),"","g")</f>
        <v>g</v>
      </c>
      <c r="P46" s="3" t="s">
        <v>60</v>
      </c>
      <c r="Q46" s="3" t="str">
        <f>IF(ISBLANK([1]!Tab_labo[[#This Row],[Composant 2]]),"","&gt;")</f>
        <v>&gt;</v>
      </c>
      <c r="R46" s="3">
        <v>62</v>
      </c>
      <c r="S46" s="3" t="str">
        <f>IF(ISBLANK([1]!Tab_labo[[#This Row],[Qt-g2]]),"","g")</f>
        <v>g</v>
      </c>
      <c r="T46" s="3" t="s">
        <v>54</v>
      </c>
      <c r="U46" s="3" t="str">
        <f>IF(ISBLANK([1]!Tab_labo[[#This Row],[Composant 3]]),"","&gt;")</f>
        <v>&gt;</v>
      </c>
      <c r="V46" s="3">
        <v>15</v>
      </c>
      <c r="W46" s="3" t="str">
        <f>IF(ISBLANK([1]!Tab_labo[[#This Row],[Qt-g3]]),"","g")</f>
        <v>g</v>
      </c>
      <c r="X46" s="3"/>
      <c r="Y46" s="3" t="str">
        <f>IF(ISBLANK([1]!Tab_labo[[#This Row],[Composant 4]]),"","&gt;")</f>
        <v/>
      </c>
      <c r="Z46" s="3"/>
      <c r="AA46" s="3" t="str">
        <f>IF(ISBLANK([1]!Tab_labo[[#This Row],[Qt-g4]]),"","g")</f>
        <v/>
      </c>
      <c r="AB46" s="3"/>
      <c r="AC46" s="3" t="str">
        <f>IF(ISBLANK([1]!Tab_labo[[#This Row],[Composant 5]]),"","&gt;")</f>
        <v/>
      </c>
      <c r="AD46" s="3"/>
      <c r="AE46" s="3" t="str">
        <f>IF(ISBLANK([1]!Tab_labo[[#This Row],[Qt-g5]]),"","g")</f>
        <v/>
      </c>
      <c r="AF46" s="3" t="str">
        <f>IF([1]!Tab_labo[[#This Row],[verif]]=0,"","Total")</f>
        <v>Total</v>
      </c>
      <c r="AG46" s="3" t="str">
        <f>IF([1]!Tab_labo[[#This Row],[Total]]="Total","&gt;","")</f>
        <v>&gt;</v>
      </c>
      <c r="AH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" s="3" t="str">
        <f>IF([1]!Tab_labo[[#This Row],[Total]]="Total","g","")</f>
        <v>g</v>
      </c>
      <c r="AJ46" s="8" t="s">
        <v>42</v>
      </c>
      <c r="AK46" s="3" t="s">
        <v>42</v>
      </c>
      <c r="AL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" s="3" t="str">
        <f>IF([1]!Tab_labo[[#This Row],[Total2]]&lt;&gt;1000,IF(ISBLANK(V46),[1]!Tab_labo[[#This Row],[Qt-g]]+(2*[1]!Tab_labo[[#This Row],[Qt-g2]]),IF(ISBLANK(Z46),[1]!Tab_labo[[#This Row],[Qt-g]]+[1]!Tab_labo[[#This Row],[Qt-g2]]+(2*[1]!Tab_labo[[#This Row],[Qt-g3]]),IF(ISBLANK(AD46),[1]!Tab_labo[[#This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" s="3" t="str">
        <f>[1]!Tab_labo[[#This Row],[Teintes]]</f>
        <v>131 C</v>
      </c>
    </row>
    <row r="47" spans="1:40" ht="30" x14ac:dyDescent="0.25">
      <c r="A47" s="9" t="s">
        <v>95</v>
      </c>
      <c r="B47" s="9" t="s">
        <v>41</v>
      </c>
      <c r="C47" s="10" t="s">
        <v>42</v>
      </c>
      <c r="D47" s="11" t="s">
        <v>42</v>
      </c>
      <c r="E47" s="11" t="s">
        <v>42</v>
      </c>
      <c r="F47" s="12">
        <v>1.52</v>
      </c>
      <c r="G47" s="12">
        <v>52.82</v>
      </c>
      <c r="H47" s="12">
        <v>11.93</v>
      </c>
      <c r="I47" s="12">
        <v>58.11</v>
      </c>
      <c r="J47" s="13" t="s">
        <v>42</v>
      </c>
      <c r="K47" s="14" t="str">
        <f>[1]!Tab_labo[[#This Row],[L*]]&amp;"_"&amp;[1]!Tab_labo[[#This Row],[a*]]&amp;"_"&amp;[1]!Tab_labo[[#This Row],[b*]]</f>
        <v>52.82_11.93_58.11</v>
      </c>
      <c r="L47" s="11" t="s">
        <v>48</v>
      </c>
      <c r="M47" s="11" t="str">
        <f>IF(ISBLANK([1]!Tab_labo[[#This Row],[Composant 1]]),"","&gt;")</f>
        <v>&gt;</v>
      </c>
      <c r="N47" s="11">
        <v>882</v>
      </c>
      <c r="O47" s="11" t="str">
        <f>IF(ISBLANK([1]!Tab_labo[[#This Row],[Qt-g]]),"","g")</f>
        <v>g</v>
      </c>
      <c r="P47" s="11" t="s">
        <v>60</v>
      </c>
      <c r="Q47" s="11" t="str">
        <f>IF(ISBLANK([1]!Tab_labo[[#This Row],[Composant 2]]),"","&gt;")</f>
        <v>&gt;</v>
      </c>
      <c r="R47" s="11">
        <v>59</v>
      </c>
      <c r="S47" s="11" t="str">
        <f>IF(ISBLANK([1]!Tab_labo[[#This Row],[Qt-g2]]),"","g")</f>
        <v>g</v>
      </c>
      <c r="T47" s="11" t="s">
        <v>54</v>
      </c>
      <c r="U47" s="11" t="str">
        <f>IF(ISBLANK([1]!Tab_labo[[#This Row],[Composant 3]]),"","&gt;")</f>
        <v>&gt;</v>
      </c>
      <c r="V47" s="11">
        <v>59</v>
      </c>
      <c r="W47" s="11" t="str">
        <f>IF(ISBLANK([1]!Tab_labo[[#This Row],[Qt-g3]]),"","g")</f>
        <v>g</v>
      </c>
      <c r="X47" s="11"/>
      <c r="Y47" s="11" t="str">
        <f>IF(ISBLANK([1]!Tab_labo[[#This Row],[Composant 4]]),"","&gt;")</f>
        <v/>
      </c>
      <c r="Z47" s="11"/>
      <c r="AA47" s="11" t="str">
        <f>IF(ISBLANK([1]!Tab_labo[[#This Row],[Qt-g4]]),"","g")</f>
        <v/>
      </c>
      <c r="AB47" s="11"/>
      <c r="AC47" s="11" t="str">
        <f>IF(ISBLANK([1]!Tab_labo[[#This Row],[Composant 5]]),"","&gt;")</f>
        <v/>
      </c>
      <c r="AD47" s="11"/>
      <c r="AE47" s="11" t="str">
        <f>IF(ISBLANK([1]!Tab_labo[[#This Row],[Qt-g5]]),"","g")</f>
        <v/>
      </c>
      <c r="AF47" s="11" t="str">
        <f>IF([1]!Tab_labo[[#This Row],[verif]]=0,"","Total")</f>
        <v>Total</v>
      </c>
      <c r="AG47" s="11" t="str">
        <f>IF([1]!Tab_labo[[#This Row],[Total]]="Total","&gt;","")</f>
        <v>&gt;</v>
      </c>
      <c r="AH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" s="11" t="str">
        <f>IF([1]!Tab_labo[[#This Row],[Total]]="Total","g","")</f>
        <v>g</v>
      </c>
      <c r="AJ47" s="15" t="s">
        <v>42</v>
      </c>
      <c r="AK47" s="11" t="s">
        <v>42</v>
      </c>
      <c r="AL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" s="11" t="str">
        <f>IF([1]!Tab_labo[[#This Row],[Total2]]&lt;&gt;1000,IF(ISBLANK(V47),[1]!Tab_labo[[#This Row],[Qt-g]]+(2*[1]!Tab_labo[[#This Row],[Qt-g2]]),IF(ISBLANK(Z47),[1]!Tab_labo[[#This Row],[Qt-g]]+[1]!Tab_labo[[#This Row],[Qt-g2]]+(2*[1]!Tab_labo[[#This Row],[Qt-g3]]),IF(ISBLANK(AD47),[1]!Tab_labo[[#This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" s="11" t="str">
        <f>[1]!Tab_labo[[#This Row],[Teintes]]</f>
        <v>132 C</v>
      </c>
    </row>
    <row r="48" spans="1:40" ht="30" x14ac:dyDescent="0.25">
      <c r="A48" s="1" t="s">
        <v>96</v>
      </c>
      <c r="B48" s="1" t="s">
        <v>41</v>
      </c>
      <c r="C48" s="2" t="s">
        <v>42</v>
      </c>
      <c r="D48" s="3" t="s">
        <v>42</v>
      </c>
      <c r="E48" s="3" t="s">
        <v>42</v>
      </c>
      <c r="F48" s="4">
        <v>1.51</v>
      </c>
      <c r="G48" s="4">
        <v>38.75</v>
      </c>
      <c r="H48" s="4">
        <v>4.66</v>
      </c>
      <c r="I48" s="4">
        <v>33.1</v>
      </c>
      <c r="J48" s="5" t="s">
        <v>42</v>
      </c>
      <c r="K48" s="6" t="str">
        <f>[1]!Tab_labo[[#This Row],[L*]]&amp;"_"&amp;[1]!Tab_labo[[#This Row],[a*]]&amp;"_"&amp;[1]!Tab_labo[[#This Row],[b*]]</f>
        <v>38.75_4.66_33.1</v>
      </c>
      <c r="L48" s="3" t="s">
        <v>48</v>
      </c>
      <c r="M48" s="3" t="str">
        <f>IF(ISBLANK([1]!Tab_labo[[#This Row],[Composant 1]]),"","&gt;")</f>
        <v>&gt;</v>
      </c>
      <c r="N48" s="3">
        <v>750</v>
      </c>
      <c r="O48" s="3" t="str">
        <f>IF(ISBLANK([1]!Tab_labo[[#This Row],[Qt-g]]),"","g")</f>
        <v>g</v>
      </c>
      <c r="P48" s="3" t="s">
        <v>60</v>
      </c>
      <c r="Q48" s="3" t="str">
        <f>IF(ISBLANK([1]!Tab_labo[[#This Row],[Composant 2]]),"","&gt;")</f>
        <v>&gt;</v>
      </c>
      <c r="R48" s="3">
        <v>50</v>
      </c>
      <c r="S48" s="3" t="str">
        <f>IF(ISBLANK([1]!Tab_labo[[#This Row],[Qt-g2]]),"","g")</f>
        <v>g</v>
      </c>
      <c r="T48" s="3" t="s">
        <v>54</v>
      </c>
      <c r="U48" s="3" t="str">
        <f>IF(ISBLANK([1]!Tab_labo[[#This Row],[Composant 3]]),"","&gt;")</f>
        <v>&gt;</v>
      </c>
      <c r="V48" s="3">
        <v>200</v>
      </c>
      <c r="W48" s="3" t="str">
        <f>IF(ISBLANK([1]!Tab_labo[[#This Row],[Qt-g3]]),"","g")</f>
        <v>g</v>
      </c>
      <c r="X48" s="3"/>
      <c r="Y48" s="3" t="str">
        <f>IF(ISBLANK([1]!Tab_labo[[#This Row],[Composant 4]]),"","&gt;")</f>
        <v/>
      </c>
      <c r="Z48" s="3"/>
      <c r="AA48" s="3" t="str">
        <f>IF(ISBLANK([1]!Tab_labo[[#This Row],[Qt-g4]]),"","g")</f>
        <v/>
      </c>
      <c r="AB48" s="3"/>
      <c r="AC48" s="3" t="str">
        <f>IF(ISBLANK([1]!Tab_labo[[#This Row],[Composant 5]]),"","&gt;")</f>
        <v/>
      </c>
      <c r="AD48" s="3"/>
      <c r="AE48" s="3" t="str">
        <f>IF(ISBLANK([1]!Tab_labo[[#This Row],[Qt-g5]]),"","g")</f>
        <v/>
      </c>
      <c r="AF48" s="3" t="str">
        <f>IF([1]!Tab_labo[[#This Row],[verif]]=0,"","Total")</f>
        <v>Total</v>
      </c>
      <c r="AG48" s="3" t="str">
        <f>IF([1]!Tab_labo[[#This Row],[Total]]="Total","&gt;","")</f>
        <v>&gt;</v>
      </c>
      <c r="AH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" s="3" t="str">
        <f>IF([1]!Tab_labo[[#This Row],[Total]]="Total","g","")</f>
        <v>g</v>
      </c>
      <c r="AJ48" s="8" t="s">
        <v>42</v>
      </c>
      <c r="AK48" s="3" t="s">
        <v>42</v>
      </c>
      <c r="AL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8" s="3" t="str">
        <f>IF([1]!Tab_labo[[#This Row],[Total2]]&lt;&gt;1000,IF(ISBLANK(V48),[1]!Tab_labo[[#This Row],[Qt-g]]+(2*[1]!Tab_labo[[#This Row],[Qt-g2]]),IF(ISBLANK(Z48),[1]!Tab_labo[[#This Row],[Qt-g]]+[1]!Tab_labo[[#This Row],[Qt-g2]]+(2*[1]!Tab_labo[[#This Row],[Qt-g3]]),IF(ISBLANK(AD48),[1]!Tab_labo[[#This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" s="3" t="str">
        <f>[1]!Tab_labo[[#This Row],[Teintes]]</f>
        <v>133 C</v>
      </c>
    </row>
    <row r="49" spans="1:40" ht="30" x14ac:dyDescent="0.25">
      <c r="A49" s="9" t="s">
        <v>97</v>
      </c>
      <c r="B49" s="9" t="s">
        <v>41</v>
      </c>
      <c r="C49" s="10" t="s">
        <v>42</v>
      </c>
      <c r="D49" s="11" t="s">
        <v>42</v>
      </c>
      <c r="E49" s="11" t="s">
        <v>42</v>
      </c>
      <c r="F49" s="12">
        <v>0.42</v>
      </c>
      <c r="G49" s="12">
        <v>86.23</v>
      </c>
      <c r="H49" s="12">
        <v>1.03</v>
      </c>
      <c r="I49" s="12">
        <v>33.049999999999997</v>
      </c>
      <c r="J49" s="13" t="s">
        <v>42</v>
      </c>
      <c r="K49" s="14" t="str">
        <f>[1]!Tab_labo[[#This Row],[L*]]&amp;"_"&amp;[1]!Tab_labo[[#This Row],[a*]]&amp;"_"&amp;[1]!Tab_labo[[#This Row],[b*]]</f>
        <v>86.23_1.03_33.05</v>
      </c>
      <c r="L49" s="11" t="s">
        <v>68</v>
      </c>
      <c r="M49" s="11" t="str">
        <f>IF(ISBLANK([1]!Tab_labo[[#This Row],[Composant 1]]),"","&gt;")</f>
        <v>&gt;</v>
      </c>
      <c r="N49" s="11">
        <v>42</v>
      </c>
      <c r="O49" s="11" t="str">
        <f>IF(ISBLANK([1]!Tab_labo[[#This Row],[Qt-g]]),"","g")</f>
        <v>g</v>
      </c>
      <c r="P49" s="11" t="s">
        <v>58</v>
      </c>
      <c r="Q49" s="11" t="str">
        <f>IF(ISBLANK([1]!Tab_labo[[#This Row],[Composant 2]]),"","&gt;")</f>
        <v>&gt;</v>
      </c>
      <c r="R49" s="11">
        <v>10</v>
      </c>
      <c r="S49" s="11" t="str">
        <f>IF(ISBLANK([1]!Tab_labo[[#This Row],[Qt-g2]]),"","g")</f>
        <v>g</v>
      </c>
      <c r="T49" s="11" t="s">
        <v>98</v>
      </c>
      <c r="U49" s="11" t="str">
        <f>IF(ISBLANK([1]!Tab_labo[[#This Row],[Composant 3]]),"","&gt;")</f>
        <v>&gt;</v>
      </c>
      <c r="V49" s="11">
        <v>3</v>
      </c>
      <c r="W49" s="11" t="str">
        <f>IF(ISBLANK([1]!Tab_labo[[#This Row],[Qt-g3]]),"","g")</f>
        <v>g</v>
      </c>
      <c r="X49" s="11" t="s">
        <v>49</v>
      </c>
      <c r="Y49" s="11" t="str">
        <f>IF(ISBLANK([1]!Tab_labo[[#This Row],[Composant 4]]),"","&gt;")</f>
        <v>&gt;</v>
      </c>
      <c r="Z49" s="11">
        <v>472.5</v>
      </c>
      <c r="AA49" s="11" t="str">
        <f>IF(ISBLANK([1]!Tab_labo[[#This Row],[Qt-g4]]),"","g")</f>
        <v>g</v>
      </c>
      <c r="AB49" s="11"/>
      <c r="AC49" s="11" t="str">
        <f>IF(ISBLANK([1]!Tab_labo[[#This Row],[Composant 5]]),"","&gt;")</f>
        <v/>
      </c>
      <c r="AD49" s="11"/>
      <c r="AE49" s="11" t="str">
        <f>IF(ISBLANK([1]!Tab_labo[[#This Row],[Qt-g5]]),"","g")</f>
        <v/>
      </c>
      <c r="AF49" s="11" t="str">
        <f>IF([1]!Tab_labo[[#This Row],[verif]]=0,"","Total")</f>
        <v>Total</v>
      </c>
      <c r="AG49" s="11" t="str">
        <f>IF([1]!Tab_labo[[#This Row],[Total]]="Total","&gt;","")</f>
        <v>&gt;</v>
      </c>
      <c r="AH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527.5</v>
      </c>
      <c r="AI49" s="11" t="str">
        <f>IF([1]!Tab_labo[[#This Row],[Total]]="Total","g","")</f>
        <v>g</v>
      </c>
      <c r="AJ49" s="15" t="s">
        <v>42</v>
      </c>
      <c r="AK49" s="11" t="s">
        <v>42</v>
      </c>
      <c r="AL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" s="11">
        <f>IF([1]!Tab_labo[[#This Row],[Total2]]&lt;&gt;1000,IF(ISBLANK(V49),[1]!Tab_labo[[#This Row],[Qt-g]]+(2*[1]!Tab_labo[[#This Row],[Qt-g2]]),IF(ISBLANK(Z49),[1]!Tab_labo[[#This Row],[Qt-g]]+[1]!Tab_labo[[#This Row],[Qt-g2]]+(2*[1]!Tab_labo[[#This Row],[Qt-g3]]),IF(ISBLANK(AD49),[1]!Tab_labo[[#This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9" s="11" t="str">
        <f>[1]!Tab_labo[[#This Row],[Teintes]]</f>
        <v>4001 C</v>
      </c>
    </row>
    <row r="50" spans="1:40" ht="30" x14ac:dyDescent="0.25">
      <c r="A50" s="1" t="s">
        <v>99</v>
      </c>
      <c r="B50" s="1" t="s">
        <v>41</v>
      </c>
      <c r="C50" s="2" t="s">
        <v>42</v>
      </c>
      <c r="D50" s="3" t="s">
        <v>42</v>
      </c>
      <c r="E50" s="3" t="s">
        <v>42</v>
      </c>
      <c r="F50" s="4">
        <v>0.56000000000000005</v>
      </c>
      <c r="G50" s="4">
        <v>79.760000000000005</v>
      </c>
      <c r="H50" s="4">
        <v>2.89</v>
      </c>
      <c r="I50" s="4">
        <v>36.71</v>
      </c>
      <c r="J50" s="5" t="s">
        <v>42</v>
      </c>
      <c r="K50" s="6" t="str">
        <f>[1]!Tab_labo[[#This Row],[L*]]&amp;"_"&amp;[1]!Tab_labo[[#This Row],[a*]]&amp;"_"&amp;[1]!Tab_labo[[#This Row],[b*]]</f>
        <v>79.76_2.89_36.71</v>
      </c>
      <c r="L50" s="3" t="s">
        <v>68</v>
      </c>
      <c r="M50" s="3" t="str">
        <f>IF(ISBLANK([1]!Tab_labo[[#This Row],[Composant 1]]),"","&gt;")</f>
        <v>&gt;</v>
      </c>
      <c r="N50" s="3">
        <v>59.5</v>
      </c>
      <c r="O50" s="3" t="str">
        <f>IF(ISBLANK([1]!Tab_labo[[#This Row],[Qt-g]]),"","g")</f>
        <v>g</v>
      </c>
      <c r="P50" s="3" t="s">
        <v>69</v>
      </c>
      <c r="Q50" s="3" t="str">
        <f>IF(ISBLANK([1]!Tab_labo[[#This Row],[Composant 2]]),"","&gt;")</f>
        <v>&gt;</v>
      </c>
      <c r="R50" s="3">
        <v>30.6</v>
      </c>
      <c r="S50" s="3" t="str">
        <f>IF(ISBLANK([1]!Tab_labo[[#This Row],[Qt-g2]]),"","g")</f>
        <v>g</v>
      </c>
      <c r="T50" s="3" t="s">
        <v>100</v>
      </c>
      <c r="U50" s="3" t="str">
        <f>IF(ISBLANK([1]!Tab_labo[[#This Row],[Composant 3]]),"","&gt;")</f>
        <v>&gt;</v>
      </c>
      <c r="V50" s="3">
        <v>13.6</v>
      </c>
      <c r="W50" s="3" t="str">
        <f>IF(ISBLANK([1]!Tab_labo[[#This Row],[Qt-g3]]),"","g")</f>
        <v>g</v>
      </c>
      <c r="X50" s="3" t="s">
        <v>49</v>
      </c>
      <c r="Y50" s="3" t="str">
        <f>IF(ISBLANK([1]!Tab_labo[[#This Row],[Composant 4]]),"","&gt;")</f>
        <v>&gt;</v>
      </c>
      <c r="Z50" s="3">
        <v>448.2</v>
      </c>
      <c r="AA50" s="3" t="str">
        <f>IF(ISBLANK([1]!Tab_labo[[#This Row],[Qt-g4]]),"","g")</f>
        <v>g</v>
      </c>
      <c r="AB50" s="3"/>
      <c r="AC50" s="3" t="str">
        <f>IF(ISBLANK([1]!Tab_labo[[#This Row],[Composant 5]]),"","&gt;")</f>
        <v/>
      </c>
      <c r="AD50" s="3"/>
      <c r="AE50" s="3" t="str">
        <f>IF(ISBLANK([1]!Tab_labo[[#This Row],[Qt-g5]]),"","g")</f>
        <v/>
      </c>
      <c r="AF50" s="3" t="str">
        <f>IF([1]!Tab_labo[[#This Row],[verif]]=0,"","Total")</f>
        <v>Total</v>
      </c>
      <c r="AG50" s="3" t="str">
        <f>IF([1]!Tab_labo[[#This Row],[Total]]="Total","&gt;","")</f>
        <v>&gt;</v>
      </c>
      <c r="AH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551.9</v>
      </c>
      <c r="AI50" s="3" t="str">
        <f>IF([1]!Tab_labo[[#This Row],[Total]]="Total","g","")</f>
        <v>g</v>
      </c>
      <c r="AJ50" s="8" t="s">
        <v>42</v>
      </c>
      <c r="AK50" s="3" t="s">
        <v>42</v>
      </c>
      <c r="AL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0" s="3">
        <f>IF([1]!Tab_labo[[#This Row],[Total2]]&lt;&gt;1000,IF(ISBLANK(V50),[1]!Tab_labo[[#This Row],[Qt-g]]+(2*[1]!Tab_labo[[#This Row],[Qt-g2]]),IF(ISBLANK(Z50),[1]!Tab_labo[[#This Row],[Qt-g]]+[1]!Tab_labo[[#This Row],[Qt-g2]]+(2*[1]!Tab_labo[[#This Row],[Qt-g3]]),IF(ISBLANK(AD50),[1]!Tab_labo[[#This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50" s="3" t="str">
        <f>[1]!Tab_labo[[#This Row],[Teintes]]</f>
        <v>4002 C</v>
      </c>
    </row>
    <row r="51" spans="1:40" ht="30" x14ac:dyDescent="0.25">
      <c r="A51" s="9" t="s">
        <v>101</v>
      </c>
      <c r="B51" s="9" t="s">
        <v>41</v>
      </c>
      <c r="C51" s="10" t="s">
        <v>42</v>
      </c>
      <c r="D51" s="11" t="s">
        <v>42</v>
      </c>
      <c r="E51" s="11" t="s">
        <v>42</v>
      </c>
      <c r="F51" s="12">
        <v>0.46</v>
      </c>
      <c r="G51" s="12">
        <v>79.23</v>
      </c>
      <c r="H51" s="12">
        <v>1.65</v>
      </c>
      <c r="I51" s="12">
        <v>25.2</v>
      </c>
      <c r="J51" s="13" t="s">
        <v>42</v>
      </c>
      <c r="K51" s="14" t="str">
        <f>[1]!Tab_labo[[#This Row],[L*]]&amp;"_"&amp;[1]!Tab_labo[[#This Row],[a*]]&amp;"_"&amp;[1]!Tab_labo[[#This Row],[b*]]</f>
        <v>79.23_1.65_25.2</v>
      </c>
      <c r="L51" s="11" t="s">
        <v>68</v>
      </c>
      <c r="M51" s="11" t="str">
        <f>IF(ISBLANK([1]!Tab_labo[[#This Row],[Composant 1]]),"","&gt;")</f>
        <v>&gt;</v>
      </c>
      <c r="N51" s="11">
        <v>37.5</v>
      </c>
      <c r="O51" s="11" t="str">
        <f>IF(ISBLANK([1]!Tab_labo[[#This Row],[Qt-g]]),"","g")</f>
        <v>g</v>
      </c>
      <c r="P51" s="11" t="s">
        <v>69</v>
      </c>
      <c r="Q51" s="11" t="str">
        <f>IF(ISBLANK([1]!Tab_labo[[#This Row],[Composant 2]]),"","&gt;")</f>
        <v>&gt;</v>
      </c>
      <c r="R51" s="11">
        <v>11.5</v>
      </c>
      <c r="S51" s="11" t="str">
        <f>IF(ISBLANK([1]!Tab_labo[[#This Row],[Qt-g2]]),"","g")</f>
        <v>g</v>
      </c>
      <c r="T51" s="11" t="s">
        <v>54</v>
      </c>
      <c r="U51" s="11" t="str">
        <f>IF(ISBLANK([1]!Tab_labo[[#This Row],[Composant 3]]),"","&gt;")</f>
        <v>&gt;</v>
      </c>
      <c r="V51" s="11">
        <v>16</v>
      </c>
      <c r="W51" s="11" t="str">
        <f>IF(ISBLANK([1]!Tab_labo[[#This Row],[Qt-g3]]),"","g")</f>
        <v>g</v>
      </c>
      <c r="X51" s="11" t="s">
        <v>49</v>
      </c>
      <c r="Y51" s="11" t="str">
        <f>IF(ISBLANK([1]!Tab_labo[[#This Row],[Composant 4]]),"","&gt;")</f>
        <v>&gt;</v>
      </c>
      <c r="Z51" s="11">
        <v>467.5</v>
      </c>
      <c r="AA51" s="11" t="str">
        <f>IF(ISBLANK([1]!Tab_labo[[#This Row],[Qt-g4]]),"","g")</f>
        <v>g</v>
      </c>
      <c r="AB51" s="11"/>
      <c r="AC51" s="11" t="str">
        <f>IF(ISBLANK([1]!Tab_labo[[#This Row],[Composant 5]]),"","&gt;")</f>
        <v/>
      </c>
      <c r="AD51" s="11"/>
      <c r="AE51" s="11" t="str">
        <f>IF(ISBLANK([1]!Tab_labo[[#This Row],[Qt-g5]]),"","g")</f>
        <v/>
      </c>
      <c r="AF51" s="11" t="str">
        <f>IF([1]!Tab_labo[[#This Row],[verif]]=0,"","Total")</f>
        <v>Total</v>
      </c>
      <c r="AG51" s="11" t="str">
        <f>IF([1]!Tab_labo[[#This Row],[Total]]="Total","&gt;","")</f>
        <v>&gt;</v>
      </c>
      <c r="AH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532.5</v>
      </c>
      <c r="AI51" s="11" t="str">
        <f>IF([1]!Tab_labo[[#This Row],[Total]]="Total","g","")</f>
        <v>g</v>
      </c>
      <c r="AJ51" s="15" t="s">
        <v>42</v>
      </c>
      <c r="AK51" s="11" t="s">
        <v>42</v>
      </c>
      <c r="AL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" s="11">
        <f>IF([1]!Tab_labo[[#This Row],[Total2]]&lt;&gt;1000,IF(ISBLANK(V51),[1]!Tab_labo[[#This Row],[Qt-g]]+(2*[1]!Tab_labo[[#This Row],[Qt-g2]]),IF(ISBLANK(Z51),[1]!Tab_labo[[#This Row],[Qt-g]]+[1]!Tab_labo[[#This Row],[Qt-g2]]+(2*[1]!Tab_labo[[#This Row],[Qt-g3]]),IF(ISBLANK(AD51),[1]!Tab_labo[[#This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1" s="11" t="str">
        <f>[1]!Tab_labo[[#This Row],[Teintes]]</f>
        <v>4003 C</v>
      </c>
    </row>
    <row r="52" spans="1:40" ht="30" x14ac:dyDescent="0.25">
      <c r="A52" s="1" t="s">
        <v>102</v>
      </c>
      <c r="B52" s="1" t="s">
        <v>41</v>
      </c>
      <c r="C52" s="2" t="s">
        <v>42</v>
      </c>
      <c r="D52" s="3" t="s">
        <v>42</v>
      </c>
      <c r="E52" s="3" t="s">
        <v>42</v>
      </c>
      <c r="F52" s="4">
        <v>0.65</v>
      </c>
      <c r="G52" s="4">
        <v>73.760000000000005</v>
      </c>
      <c r="H52" s="4">
        <v>2.5499999999999998</v>
      </c>
      <c r="I52" s="4">
        <v>34.409999999999997</v>
      </c>
      <c r="J52" s="5" t="s">
        <v>42</v>
      </c>
      <c r="K52" s="6" t="str">
        <f>[1]!Tab_labo[[#This Row],[L*]]&amp;"_"&amp;[1]!Tab_labo[[#This Row],[a*]]&amp;"_"&amp;[1]!Tab_labo[[#This Row],[b*]]</f>
        <v>73.76_2.55_34.41</v>
      </c>
      <c r="L52" s="3" t="s">
        <v>68</v>
      </c>
      <c r="M52" s="3" t="str">
        <f>IF(ISBLANK([1]!Tab_labo[[#This Row],[Composant 1]]),"","&gt;")</f>
        <v>&gt;</v>
      </c>
      <c r="N52" s="3">
        <v>67.900000000000006</v>
      </c>
      <c r="O52" s="3" t="str">
        <f>IF(ISBLANK([1]!Tab_labo[[#This Row],[Qt-g]]),"","g")</f>
        <v>g</v>
      </c>
      <c r="P52" s="3" t="s">
        <v>69</v>
      </c>
      <c r="Q52" s="3" t="str">
        <f>IF(ISBLANK([1]!Tab_labo[[#This Row],[Composant 2]]),"","&gt;")</f>
        <v>&gt;</v>
      </c>
      <c r="R52" s="3">
        <v>20.6</v>
      </c>
      <c r="S52" s="3" t="str">
        <f>IF(ISBLANK([1]!Tab_labo[[#This Row],[Qt-g2]]),"","g")</f>
        <v>g</v>
      </c>
      <c r="T52" s="3" t="s">
        <v>54</v>
      </c>
      <c r="U52" s="3" t="str">
        <f>IF(ISBLANK([1]!Tab_labo[[#This Row],[Composant 3]]),"","&gt;")</f>
        <v>&gt;</v>
      </c>
      <c r="V52" s="3">
        <v>26</v>
      </c>
      <c r="W52" s="3" t="str">
        <f>IF(ISBLANK([1]!Tab_labo[[#This Row],[Qt-g3]]),"","g")</f>
        <v>g</v>
      </c>
      <c r="X52" s="3" t="s">
        <v>49</v>
      </c>
      <c r="Y52" s="3" t="str">
        <f>IF(ISBLANK([1]!Tab_labo[[#This Row],[Composant 4]]),"","&gt;")</f>
        <v>&gt;</v>
      </c>
      <c r="Z52" s="3">
        <v>442.8</v>
      </c>
      <c r="AA52" s="3" t="str">
        <f>IF(ISBLANK([1]!Tab_labo[[#This Row],[Qt-g4]]),"","g")</f>
        <v>g</v>
      </c>
      <c r="AB52" s="3"/>
      <c r="AC52" s="3" t="str">
        <f>IF(ISBLANK([1]!Tab_labo[[#This Row],[Composant 5]]),"","&gt;")</f>
        <v/>
      </c>
      <c r="AD52" s="3"/>
      <c r="AE52" s="3" t="str">
        <f>IF(ISBLANK([1]!Tab_labo[[#This Row],[Qt-g5]]),"","g")</f>
        <v/>
      </c>
      <c r="AF52" s="3" t="str">
        <f>IF([1]!Tab_labo[[#This Row],[verif]]=0,"","Total")</f>
        <v>Total</v>
      </c>
      <c r="AG52" s="3" t="str">
        <f>IF([1]!Tab_labo[[#This Row],[Total]]="Total","&gt;","")</f>
        <v>&gt;</v>
      </c>
      <c r="AH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557.29999999999995</v>
      </c>
      <c r="AI52" s="3" t="str">
        <f>IF([1]!Tab_labo[[#This Row],[Total]]="Total","g","")</f>
        <v>g</v>
      </c>
      <c r="AJ52" s="8" t="s">
        <v>42</v>
      </c>
      <c r="AK52" s="3" t="s">
        <v>42</v>
      </c>
      <c r="AL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2" s="3">
        <f>IF([1]!Tab_labo[[#This Row],[Total2]]&lt;&gt;1000,IF(ISBLANK(V52),[1]!Tab_labo[[#This Row],[Qt-g]]+(2*[1]!Tab_labo[[#This Row],[Qt-g2]]),IF(ISBLANK(Z52),[1]!Tab_labo[[#This Row],[Qt-g]]+[1]!Tab_labo[[#This Row],[Qt-g2]]+(2*[1]!Tab_labo[[#This Row],[Qt-g3]]),IF(ISBLANK(AD52),[1]!Tab_labo[[#This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2" s="3" t="str">
        <f>[1]!Tab_labo[[#This Row],[Teintes]]</f>
        <v>4004 C</v>
      </c>
    </row>
    <row r="53" spans="1:40" ht="30" x14ac:dyDescent="0.25">
      <c r="A53" s="9" t="s">
        <v>103</v>
      </c>
      <c r="B53" s="9" t="s">
        <v>41</v>
      </c>
      <c r="C53" s="10" t="s">
        <v>42</v>
      </c>
      <c r="D53" s="11" t="s">
        <v>42</v>
      </c>
      <c r="E53" s="11" t="s">
        <v>42</v>
      </c>
      <c r="F53" s="12">
        <v>0.64</v>
      </c>
      <c r="G53" s="12">
        <v>69.45</v>
      </c>
      <c r="H53" s="12">
        <v>3.76</v>
      </c>
      <c r="I53" s="12">
        <v>26.55</v>
      </c>
      <c r="J53" s="13" t="s">
        <v>42</v>
      </c>
      <c r="K53" s="14" t="str">
        <f>[1]!Tab_labo[[#This Row],[L*]]&amp;"_"&amp;[1]!Tab_labo[[#This Row],[a*]]&amp;"_"&amp;[1]!Tab_labo[[#This Row],[b*]]</f>
        <v>69.45_3.76_26.55</v>
      </c>
      <c r="L53" s="11" t="s">
        <v>68</v>
      </c>
      <c r="M53" s="11" t="str">
        <f>IF(ISBLANK([1]!Tab_labo[[#This Row],[Composant 1]]),"","&gt;")</f>
        <v>&gt;</v>
      </c>
      <c r="N53" s="11">
        <v>105.2</v>
      </c>
      <c r="O53" s="11" t="str">
        <f>IF(ISBLANK([1]!Tab_labo[[#This Row],[Qt-g]]),"","g")</f>
        <v>g</v>
      </c>
      <c r="P53" s="11" t="s">
        <v>100</v>
      </c>
      <c r="Q53" s="11" t="str">
        <f>IF(ISBLANK([1]!Tab_labo[[#This Row],[Composant 2]]),"","&gt;")</f>
        <v>&gt;</v>
      </c>
      <c r="R53" s="11">
        <v>35.1</v>
      </c>
      <c r="S53" s="11" t="str">
        <f>IF(ISBLANK([1]!Tab_labo[[#This Row],[Qt-g2]]),"","g")</f>
        <v>g</v>
      </c>
      <c r="T53" s="11" t="s">
        <v>104</v>
      </c>
      <c r="U53" s="11" t="str">
        <f>IF(ISBLANK([1]!Tab_labo[[#This Row],[Composant 3]]),"","&gt;")</f>
        <v>&gt;</v>
      </c>
      <c r="V53" s="11">
        <v>32.200000000000003</v>
      </c>
      <c r="W53" s="11" t="str">
        <f>IF(ISBLANK([1]!Tab_labo[[#This Row],[Qt-g3]]),"","g")</f>
        <v>g</v>
      </c>
      <c r="X53" s="11" t="s">
        <v>49</v>
      </c>
      <c r="Y53" s="11" t="str">
        <f>IF(ISBLANK([1]!Tab_labo[[#This Row],[Composant 4]]),"","&gt;")</f>
        <v>&gt;</v>
      </c>
      <c r="Z53" s="11">
        <v>413.8</v>
      </c>
      <c r="AA53" s="11" t="str">
        <f>IF(ISBLANK([1]!Tab_labo[[#This Row],[Qt-g4]]),"","g")</f>
        <v>g</v>
      </c>
      <c r="AB53" s="11"/>
      <c r="AC53" s="11" t="str">
        <f>IF(ISBLANK([1]!Tab_labo[[#This Row],[Composant 5]]),"","&gt;")</f>
        <v/>
      </c>
      <c r="AD53" s="11"/>
      <c r="AE53" s="11" t="str">
        <f>IF(ISBLANK([1]!Tab_labo[[#This Row],[Qt-g5]]),"","g")</f>
        <v/>
      </c>
      <c r="AF53" s="11" t="str">
        <f>IF([1]!Tab_labo[[#This Row],[verif]]=0,"","Total")</f>
        <v>Total</v>
      </c>
      <c r="AG53" s="11" t="str">
        <f>IF([1]!Tab_labo[[#This Row],[Total]]="Total","&gt;","")</f>
        <v>&gt;</v>
      </c>
      <c r="AH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586.29999999999995</v>
      </c>
      <c r="AI53" s="11" t="str">
        <f>IF([1]!Tab_labo[[#This Row],[Total]]="Total","g","")</f>
        <v>g</v>
      </c>
      <c r="AJ53" s="15" t="s">
        <v>42</v>
      </c>
      <c r="AK53" s="11" t="s">
        <v>42</v>
      </c>
      <c r="AL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3" s="11">
        <f>IF([1]!Tab_labo[[#This Row],[Total2]]&lt;&gt;1000,IF(ISBLANK(V53),[1]!Tab_labo[[#This Row],[Qt-g]]+(2*[1]!Tab_labo[[#This Row],[Qt-g2]]),IF(ISBLANK(Z53),[1]!Tab_labo[[#This Row],[Qt-g]]+[1]!Tab_labo[[#This Row],[Qt-g2]]+(2*[1]!Tab_labo[[#This Row],[Qt-g3]]),IF(ISBLANK(AD53),[1]!Tab_labo[[#This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3" s="11" t="str">
        <f>[1]!Tab_labo[[#This Row],[Teintes]]</f>
        <v>4005 C</v>
      </c>
    </row>
    <row r="54" spans="1:40" ht="30" x14ac:dyDescent="0.25">
      <c r="A54" s="1" t="s">
        <v>105</v>
      </c>
      <c r="B54" s="1" t="s">
        <v>41</v>
      </c>
      <c r="C54" s="2" t="s">
        <v>42</v>
      </c>
      <c r="D54" s="3" t="s">
        <v>42</v>
      </c>
      <c r="E54" s="3" t="s">
        <v>42</v>
      </c>
      <c r="F54" s="4">
        <v>0.71</v>
      </c>
      <c r="G54" s="4">
        <v>66.67</v>
      </c>
      <c r="H54" s="4">
        <v>4.5599999999999996</v>
      </c>
      <c r="I54" s="4">
        <v>27.95</v>
      </c>
      <c r="J54" s="5" t="s">
        <v>42</v>
      </c>
      <c r="K54" s="6" t="str">
        <f>[1]!Tab_labo[[#This Row],[L*]]&amp;"_"&amp;[1]!Tab_labo[[#This Row],[a*]]&amp;"_"&amp;[1]!Tab_labo[[#This Row],[b*]]</f>
        <v>66.67_4.56_27.95</v>
      </c>
      <c r="L54" s="3" t="s">
        <v>68</v>
      </c>
      <c r="M54" s="3" t="str">
        <f>IF(ISBLANK([1]!Tab_labo[[#This Row],[Composant 1]]),"","&gt;")</f>
        <v>&gt;</v>
      </c>
      <c r="N54" s="3">
        <v>150.6</v>
      </c>
      <c r="O54" s="3" t="str">
        <f>IF(ISBLANK([1]!Tab_labo[[#This Row],[Qt-g]]),"","g")</f>
        <v>g</v>
      </c>
      <c r="P54" s="3" t="s">
        <v>104</v>
      </c>
      <c r="Q54" s="3" t="str">
        <f>IF(ISBLANK([1]!Tab_labo[[#This Row],[Composant 2]]),"","&gt;")</f>
        <v>&gt;</v>
      </c>
      <c r="R54" s="3">
        <v>51.8</v>
      </c>
      <c r="S54" s="3" t="str">
        <f>IF(ISBLANK([1]!Tab_labo[[#This Row],[Qt-g2]]),"","g")</f>
        <v>g</v>
      </c>
      <c r="T54" s="3" t="s">
        <v>100</v>
      </c>
      <c r="U54" s="3" t="str">
        <f>IF(ISBLANK([1]!Tab_labo[[#This Row],[Composant 3]]),"","&gt;")</f>
        <v>&gt;</v>
      </c>
      <c r="V54" s="3">
        <v>50.7</v>
      </c>
      <c r="W54" s="3" t="str">
        <f>IF(ISBLANK([1]!Tab_labo[[#This Row],[Qt-g3]]),"","g")</f>
        <v>g</v>
      </c>
      <c r="X54" s="3" t="s">
        <v>49</v>
      </c>
      <c r="Y54" s="3" t="str">
        <f>IF(ISBLANK([1]!Tab_labo[[#This Row],[Composant 4]]),"","&gt;")</f>
        <v>&gt;</v>
      </c>
      <c r="Z54" s="3">
        <v>373.5</v>
      </c>
      <c r="AA54" s="3" t="str">
        <f>IF(ISBLANK([1]!Tab_labo[[#This Row],[Qt-g4]]),"","g")</f>
        <v>g</v>
      </c>
      <c r="AB54" s="3"/>
      <c r="AC54" s="3" t="str">
        <f>IF(ISBLANK([1]!Tab_labo[[#This Row],[Composant 5]]),"","&gt;")</f>
        <v/>
      </c>
      <c r="AD54" s="3"/>
      <c r="AE54" s="3" t="str">
        <f>IF(ISBLANK([1]!Tab_labo[[#This Row],[Qt-g5]]),"","g")</f>
        <v/>
      </c>
      <c r="AF54" s="3" t="str">
        <f>IF([1]!Tab_labo[[#This Row],[verif]]=0,"","Total")</f>
        <v>Total</v>
      </c>
      <c r="AG54" s="3" t="str">
        <f>IF([1]!Tab_labo[[#This Row],[Total]]="Total","&gt;","")</f>
        <v>&gt;</v>
      </c>
      <c r="AH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626.59999999999991</v>
      </c>
      <c r="AI54" s="3" t="str">
        <f>IF([1]!Tab_labo[[#This Row],[Total]]="Total","g","")</f>
        <v>g</v>
      </c>
      <c r="AJ54" s="8" t="s">
        <v>42</v>
      </c>
      <c r="AK54" s="3" t="s">
        <v>42</v>
      </c>
      <c r="AL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4" s="3">
        <f>IF([1]!Tab_labo[[#This Row],[Total2]]&lt;&gt;1000,IF(ISBLANK(V54),[1]!Tab_labo[[#This Row],[Qt-g]]+(2*[1]!Tab_labo[[#This Row],[Qt-g2]]),IF(ISBLANK(Z54),[1]!Tab_labo[[#This Row],[Qt-g]]+[1]!Tab_labo[[#This Row],[Qt-g2]]+(2*[1]!Tab_labo[[#This Row],[Qt-g3]]),IF(ISBLANK(AD54),[1]!Tab_labo[[#This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54" s="3" t="str">
        <f>[1]!Tab_labo[[#This Row],[Teintes]]</f>
        <v>4006 C</v>
      </c>
    </row>
    <row r="55" spans="1:40" ht="30" x14ac:dyDescent="0.25">
      <c r="A55" s="9" t="s">
        <v>106</v>
      </c>
      <c r="B55" s="9" t="s">
        <v>41</v>
      </c>
      <c r="C55" s="10" t="s">
        <v>42</v>
      </c>
      <c r="D55" s="11" t="s">
        <v>42</v>
      </c>
      <c r="E55" s="11" t="s">
        <v>42</v>
      </c>
      <c r="F55" s="12">
        <v>0.81</v>
      </c>
      <c r="G55" s="12">
        <v>62.1</v>
      </c>
      <c r="H55" s="12">
        <v>4.92</v>
      </c>
      <c r="I55" s="12">
        <v>29.21</v>
      </c>
      <c r="J55" s="13" t="s">
        <v>42</v>
      </c>
      <c r="K55" s="14" t="str">
        <f>[1]!Tab_labo[[#This Row],[L*]]&amp;"_"&amp;[1]!Tab_labo[[#This Row],[a*]]&amp;"_"&amp;[1]!Tab_labo[[#This Row],[b*]]</f>
        <v>62.1_4.92_29.21</v>
      </c>
      <c r="L55" s="11" t="s">
        <v>68</v>
      </c>
      <c r="M55" s="11" t="str">
        <f>IF(ISBLANK([1]!Tab_labo[[#This Row],[Composant 1]]),"","&gt;")</f>
        <v>&gt;</v>
      </c>
      <c r="N55" s="11">
        <v>137.9</v>
      </c>
      <c r="O55" s="11" t="str">
        <f>IF(ISBLANK([1]!Tab_labo[[#This Row],[Qt-g]]),"","g")</f>
        <v>g</v>
      </c>
      <c r="P55" s="11" t="s">
        <v>100</v>
      </c>
      <c r="Q55" s="11" t="str">
        <f>IF(ISBLANK([1]!Tab_labo[[#This Row],[Composant 2]]),"","&gt;")</f>
        <v>&gt;</v>
      </c>
      <c r="R55" s="11">
        <v>54.8</v>
      </c>
      <c r="S55" s="11" t="str">
        <f>IF(ISBLANK([1]!Tab_labo[[#This Row],[Qt-g2]]),"","g")</f>
        <v>g</v>
      </c>
      <c r="T55" s="11" t="s">
        <v>104</v>
      </c>
      <c r="U55" s="11" t="str">
        <f>IF(ISBLANK([1]!Tab_labo[[#This Row],[Composant 3]]),"","&gt;")</f>
        <v>&gt;</v>
      </c>
      <c r="V55" s="11">
        <v>50.3</v>
      </c>
      <c r="W55" s="11" t="str">
        <f>IF(ISBLANK([1]!Tab_labo[[#This Row],[Qt-g3]]),"","g")</f>
        <v>g</v>
      </c>
      <c r="X55" s="11" t="s">
        <v>49</v>
      </c>
      <c r="Y55" s="11" t="str">
        <f>IF(ISBLANK([1]!Tab_labo[[#This Row],[Composant 4]]),"","&gt;")</f>
        <v>&gt;</v>
      </c>
      <c r="Z55" s="11">
        <v>378.5</v>
      </c>
      <c r="AA55" s="11" t="str">
        <f>IF(ISBLANK([1]!Tab_labo[[#This Row],[Qt-g4]]),"","g")</f>
        <v>g</v>
      </c>
      <c r="AB55" s="11"/>
      <c r="AC55" s="11" t="str">
        <f>IF(ISBLANK([1]!Tab_labo[[#This Row],[Composant 5]]),"","&gt;")</f>
        <v/>
      </c>
      <c r="AD55" s="11"/>
      <c r="AE55" s="11" t="str">
        <f>IF(ISBLANK([1]!Tab_labo[[#This Row],[Qt-g5]]),"","g")</f>
        <v/>
      </c>
      <c r="AF55" s="11" t="str">
        <f>IF([1]!Tab_labo[[#This Row],[verif]]=0,"","Total")</f>
        <v>Total</v>
      </c>
      <c r="AG55" s="11" t="str">
        <f>IF([1]!Tab_labo[[#This Row],[Total]]="Total","&gt;","")</f>
        <v>&gt;</v>
      </c>
      <c r="AH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621.5</v>
      </c>
      <c r="AI55" s="11" t="str">
        <f>IF([1]!Tab_labo[[#This Row],[Total]]="Total","g","")</f>
        <v>g</v>
      </c>
      <c r="AJ55" s="15" t="s">
        <v>42</v>
      </c>
      <c r="AK55" s="11" t="s">
        <v>42</v>
      </c>
      <c r="AL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5" s="11">
        <f>IF([1]!Tab_labo[[#This Row],[Total2]]&lt;&gt;1000,IF(ISBLANK(V55),[1]!Tab_labo[[#This Row],[Qt-g]]+(2*[1]!Tab_labo[[#This Row],[Qt-g2]]),IF(ISBLANK(Z55),[1]!Tab_labo[[#This Row],[Qt-g]]+[1]!Tab_labo[[#This Row],[Qt-g2]]+(2*[1]!Tab_labo[[#This Row],[Qt-g3]]),IF(ISBLANK(AD55),[1]!Tab_labo[[#This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5" s="11" t="str">
        <f>[1]!Tab_labo[[#This Row],[Teintes]]</f>
        <v>4007 C</v>
      </c>
    </row>
    <row r="56" spans="1:40" ht="30" x14ac:dyDescent="0.25">
      <c r="A56" s="1" t="s">
        <v>107</v>
      </c>
      <c r="B56" s="1" t="s">
        <v>41</v>
      </c>
      <c r="C56" s="2" t="s">
        <v>42</v>
      </c>
      <c r="D56" s="3" t="s">
        <v>42</v>
      </c>
      <c r="E56" s="3" t="s">
        <v>42</v>
      </c>
      <c r="F56" s="4">
        <v>0.48</v>
      </c>
      <c r="G56" s="4">
        <v>88.83</v>
      </c>
      <c r="H56" s="4">
        <v>3.69</v>
      </c>
      <c r="I56" s="4">
        <v>44.23</v>
      </c>
      <c r="J56" s="5" t="s">
        <v>42</v>
      </c>
      <c r="K56" s="6" t="str">
        <f>[1]!Tab_labo[[#This Row],[L*]]&amp;"_"&amp;[1]!Tab_labo[[#This Row],[a*]]&amp;"_"&amp;[1]!Tab_labo[[#This Row],[b*]]</f>
        <v>88.83_3.69_44.23</v>
      </c>
      <c r="L56" s="3" t="s">
        <v>48</v>
      </c>
      <c r="M56" s="3" t="str">
        <f>IF(ISBLANK([1]!Tab_labo[[#This Row],[Composant 1]]),"","&gt;")</f>
        <v>&gt;</v>
      </c>
      <c r="N56" s="3">
        <v>57</v>
      </c>
      <c r="O56" s="3" t="str">
        <f>IF(ISBLANK([1]!Tab_labo[[#This Row],[Qt-g]]),"","g")</f>
        <v>g</v>
      </c>
      <c r="P56" s="3" t="s">
        <v>64</v>
      </c>
      <c r="Q56" s="3" t="str">
        <f>IF(ISBLANK([1]!Tab_labo[[#This Row],[Composant 2]]),"","&gt;")</f>
        <v>&gt;</v>
      </c>
      <c r="R56" s="3">
        <v>6</v>
      </c>
      <c r="S56" s="3" t="str">
        <f>IF(ISBLANK([1]!Tab_labo[[#This Row],[Qt-g2]]),"","g")</f>
        <v>g</v>
      </c>
      <c r="T56" s="3" t="s">
        <v>49</v>
      </c>
      <c r="U56" s="3" t="str">
        <f>IF(ISBLANK([1]!Tab_labo[[#This Row],[Composant 3]]),"","&gt;")</f>
        <v>&gt;</v>
      </c>
      <c r="V56" s="3">
        <v>468.5</v>
      </c>
      <c r="W56" s="3" t="str">
        <f>IF(ISBLANK([1]!Tab_labo[[#This Row],[Qt-g3]]),"","g")</f>
        <v>g</v>
      </c>
      <c r="X56" s="3"/>
      <c r="Y56" s="3" t="str">
        <f>IF(ISBLANK([1]!Tab_labo[[#This Row],[Composant 4]]),"","&gt;")</f>
        <v/>
      </c>
      <c r="Z56" s="3"/>
      <c r="AA56" s="3" t="str">
        <f>IF(ISBLANK([1]!Tab_labo[[#This Row],[Qt-g4]]),"","g")</f>
        <v/>
      </c>
      <c r="AB56" s="3"/>
      <c r="AC56" s="3" t="str">
        <f>IF(ISBLANK([1]!Tab_labo[[#This Row],[Composant 5]]),"","&gt;")</f>
        <v/>
      </c>
      <c r="AD56" s="3"/>
      <c r="AE56" s="3" t="str">
        <f>IF(ISBLANK([1]!Tab_labo[[#This Row],[Qt-g5]]),"","g")</f>
        <v/>
      </c>
      <c r="AF56" s="3" t="str">
        <f>IF([1]!Tab_labo[[#This Row],[verif]]=0,"","Total")</f>
        <v>Total</v>
      </c>
      <c r="AG56" s="3" t="str">
        <f>IF([1]!Tab_labo[[#This Row],[Total]]="Total","&gt;","")</f>
        <v>&gt;</v>
      </c>
      <c r="AH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56" s="3" t="str">
        <f>IF([1]!Tab_labo[[#This Row],[Total]]="Total","g","")</f>
        <v>g</v>
      </c>
      <c r="AJ56" s="8" t="s">
        <v>42</v>
      </c>
      <c r="AK56" s="3" t="s">
        <v>42</v>
      </c>
      <c r="AL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" s="3">
        <f>IF([1]!Tab_labo[[#This Row],[Total2]]&lt;&gt;1000,IF(ISBLANK(V56),[1]!Tab_labo[[#This Row],[Qt-g]]+(2*[1]!Tab_labo[[#This Row],[Qt-g2]]),IF(ISBLANK(Z56),[1]!Tab_labo[[#This Row],[Qt-g]]+[1]!Tab_labo[[#This Row],[Qt-g2]]+(2*[1]!Tab_labo[[#This Row],[Qt-g3]]),IF(ISBLANK(AD56),[1]!Tab_labo[[#This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6" s="3" t="str">
        <f>[1]!Tab_labo[[#This Row],[Teintes]]</f>
        <v>1205 C</v>
      </c>
    </row>
    <row r="57" spans="1:40" ht="30" x14ac:dyDescent="0.25">
      <c r="A57" s="9" t="s">
        <v>108</v>
      </c>
      <c r="B57" s="9" t="s">
        <v>41</v>
      </c>
      <c r="C57" s="10" t="s">
        <v>42</v>
      </c>
      <c r="D57" s="11" t="s">
        <v>42</v>
      </c>
      <c r="E57" s="11" t="s">
        <v>42</v>
      </c>
      <c r="F57" s="12">
        <v>0.64</v>
      </c>
      <c r="G57" s="12">
        <v>86.8</v>
      </c>
      <c r="H57" s="12">
        <v>6.44</v>
      </c>
      <c r="I57" s="12">
        <v>56.46</v>
      </c>
      <c r="J57" s="13" t="s">
        <v>42</v>
      </c>
      <c r="K57" s="14" t="str">
        <f>[1]!Tab_labo[[#This Row],[L*]]&amp;"_"&amp;[1]!Tab_labo[[#This Row],[a*]]&amp;"_"&amp;[1]!Tab_labo[[#This Row],[b*]]</f>
        <v>86.8_6.44_56.46</v>
      </c>
      <c r="L57" s="11" t="s">
        <v>48</v>
      </c>
      <c r="M57" s="11" t="str">
        <f>IF(ISBLANK([1]!Tab_labo[[#This Row],[Composant 1]]),"","&gt;")</f>
        <v>&gt;</v>
      </c>
      <c r="N57" s="11">
        <v>76</v>
      </c>
      <c r="O57" s="11" t="str">
        <f>IF(ISBLANK([1]!Tab_labo[[#This Row],[Qt-g]]),"","g")</f>
        <v>g</v>
      </c>
      <c r="P57" s="11" t="s">
        <v>64</v>
      </c>
      <c r="Q57" s="11" t="str">
        <f>IF(ISBLANK([1]!Tab_labo[[#This Row],[Composant 2]]),"","&gt;")</f>
        <v>&gt;</v>
      </c>
      <c r="R57" s="11">
        <v>8</v>
      </c>
      <c r="S57" s="11" t="str">
        <f>IF(ISBLANK([1]!Tab_labo[[#This Row],[Qt-g2]]),"","g")</f>
        <v>g</v>
      </c>
      <c r="T57" s="11" t="s">
        <v>49</v>
      </c>
      <c r="U57" s="11" t="str">
        <f>IF(ISBLANK([1]!Tab_labo[[#This Row],[Composant 3]]),"","&gt;")</f>
        <v>&gt;</v>
      </c>
      <c r="V57" s="11">
        <v>458</v>
      </c>
      <c r="W57" s="11" t="str">
        <f>IF(ISBLANK([1]!Tab_labo[[#This Row],[Qt-g3]]),"","g")</f>
        <v>g</v>
      </c>
      <c r="X57" s="11"/>
      <c r="Y57" s="11" t="str">
        <f>IF(ISBLANK([1]!Tab_labo[[#This Row],[Composant 4]]),"","&gt;")</f>
        <v/>
      </c>
      <c r="Z57" s="11"/>
      <c r="AA57" s="11" t="str">
        <f>IF(ISBLANK([1]!Tab_labo[[#This Row],[Qt-g4]]),"","g")</f>
        <v/>
      </c>
      <c r="AB57" s="11"/>
      <c r="AC57" s="11" t="str">
        <f>IF(ISBLANK([1]!Tab_labo[[#This Row],[Composant 5]]),"","&gt;")</f>
        <v/>
      </c>
      <c r="AD57" s="11"/>
      <c r="AE57" s="11" t="str">
        <f>IF(ISBLANK([1]!Tab_labo[[#This Row],[Qt-g5]]),"","g")</f>
        <v/>
      </c>
      <c r="AF57" s="11" t="str">
        <f>IF([1]!Tab_labo[[#This Row],[verif]]=0,"","Total")</f>
        <v>Total</v>
      </c>
      <c r="AG57" s="11" t="str">
        <f>IF([1]!Tab_labo[[#This Row],[Total]]="Total","&gt;","")</f>
        <v>&gt;</v>
      </c>
      <c r="AH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542</v>
      </c>
      <c r="AI57" s="11" t="str">
        <f>IF([1]!Tab_labo[[#This Row],[Total]]="Total","g","")</f>
        <v>g</v>
      </c>
      <c r="AJ57" s="15" t="s">
        <v>42</v>
      </c>
      <c r="AK57" s="11" t="s">
        <v>42</v>
      </c>
      <c r="AL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7" s="11">
        <f>IF([1]!Tab_labo[[#This Row],[Total2]]&lt;&gt;1000,IF(ISBLANK(V57),[1]!Tab_labo[[#This Row],[Qt-g]]+(2*[1]!Tab_labo[[#This Row],[Qt-g2]]),IF(ISBLANK(Z57),[1]!Tab_labo[[#This Row],[Qt-g]]+[1]!Tab_labo[[#This Row],[Qt-g2]]+(2*[1]!Tab_labo[[#This Row],[Qt-g3]]),IF(ISBLANK(AD57),[1]!Tab_labo[[#This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" s="11" t="str">
        <f>[1]!Tab_labo[[#This Row],[Teintes]]</f>
        <v>1215 C</v>
      </c>
    </row>
    <row r="58" spans="1:40" ht="30" x14ac:dyDescent="0.25">
      <c r="A58" s="1" t="s">
        <v>109</v>
      </c>
      <c r="B58" s="1" t="s">
        <v>41</v>
      </c>
      <c r="C58" s="2" t="s">
        <v>42</v>
      </c>
      <c r="D58" s="3" t="s">
        <v>42</v>
      </c>
      <c r="E58" s="3" t="s">
        <v>42</v>
      </c>
      <c r="F58" s="4">
        <v>0.87</v>
      </c>
      <c r="G58" s="4">
        <v>83.87</v>
      </c>
      <c r="H58" s="4">
        <v>13.99</v>
      </c>
      <c r="I58" s="4">
        <v>71.38</v>
      </c>
      <c r="J58" s="5" t="s">
        <v>42</v>
      </c>
      <c r="K58" s="6" t="str">
        <f>[1]!Tab_labo[[#This Row],[L*]]&amp;"_"&amp;[1]!Tab_labo[[#This Row],[a*]]&amp;"_"&amp;[1]!Tab_labo[[#This Row],[b*]]</f>
        <v>83.87_13.99_71.38</v>
      </c>
      <c r="L58" s="3" t="s">
        <v>48</v>
      </c>
      <c r="M58" s="3" t="str">
        <f>IF(ISBLANK([1]!Tab_labo[[#This Row],[Composant 1]]),"","&gt;")</f>
        <v>&gt;</v>
      </c>
      <c r="N58" s="3">
        <v>453</v>
      </c>
      <c r="O58" s="3" t="str">
        <f>IF(ISBLANK([1]!Tab_labo[[#This Row],[Qt-g]]),"","g")</f>
        <v>g</v>
      </c>
      <c r="P58" s="3" t="s">
        <v>64</v>
      </c>
      <c r="Q58" s="3" t="str">
        <f>IF(ISBLANK([1]!Tab_labo[[#This Row],[Composant 2]]),"","&gt;")</f>
        <v>&gt;</v>
      </c>
      <c r="R58" s="3">
        <v>47</v>
      </c>
      <c r="S58" s="3" t="str">
        <f>IF(ISBLANK([1]!Tab_labo[[#This Row],[Qt-g2]]),"","g")</f>
        <v>g</v>
      </c>
      <c r="T58" s="3" t="s">
        <v>49</v>
      </c>
      <c r="U58" s="3" t="str">
        <f>IF(ISBLANK([1]!Tab_labo[[#This Row],[Composant 3]]),"","&gt;")</f>
        <v>&gt;</v>
      </c>
      <c r="V58" s="3">
        <v>500</v>
      </c>
      <c r="W58" s="3" t="str">
        <f>IF(ISBLANK([1]!Tab_labo[[#This Row],[Qt-g3]]),"","g")</f>
        <v>g</v>
      </c>
      <c r="X58" s="3"/>
      <c r="Y58" s="3" t="str">
        <f>IF(ISBLANK([1]!Tab_labo[[#This Row],[Composant 4]]),"","&gt;")</f>
        <v/>
      </c>
      <c r="Z58" s="3"/>
      <c r="AA58" s="3" t="str">
        <f>IF(ISBLANK([1]!Tab_labo[[#This Row],[Qt-g4]]),"","g")</f>
        <v/>
      </c>
      <c r="AB58" s="3"/>
      <c r="AC58" s="3" t="str">
        <f>IF(ISBLANK([1]!Tab_labo[[#This Row],[Composant 5]]),"","&gt;")</f>
        <v/>
      </c>
      <c r="AD58" s="3"/>
      <c r="AE58" s="3" t="str">
        <f>IF(ISBLANK([1]!Tab_labo[[#This Row],[Qt-g5]]),"","g")</f>
        <v/>
      </c>
      <c r="AF58" s="3" t="str">
        <f>IF([1]!Tab_labo[[#This Row],[verif]]=0,"","Total")</f>
        <v>Total</v>
      </c>
      <c r="AG58" s="3" t="str">
        <f>IF([1]!Tab_labo[[#This Row],[Total]]="Total","&gt;","")</f>
        <v>&gt;</v>
      </c>
      <c r="AH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8" s="3" t="str">
        <f>IF([1]!Tab_labo[[#This Row],[Total]]="Total","g","")</f>
        <v>g</v>
      </c>
      <c r="AJ58" s="8" t="s">
        <v>42</v>
      </c>
      <c r="AK58" s="3" t="s">
        <v>42</v>
      </c>
      <c r="AL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" s="3" t="str">
        <f>IF([1]!Tab_labo[[#This Row],[Total2]]&lt;&gt;1000,IF(ISBLANK(V58),[1]!Tab_labo[[#This Row],[Qt-g]]+(2*[1]!Tab_labo[[#This Row],[Qt-g2]]),IF(ISBLANK(Z58),[1]!Tab_labo[[#This Row],[Qt-g]]+[1]!Tab_labo[[#This Row],[Qt-g2]]+(2*[1]!Tab_labo[[#This Row],[Qt-g3]]),IF(ISBLANK(AD58),[1]!Tab_labo[[#This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8" s="3" t="str">
        <f>[1]!Tab_labo[[#This Row],[Teintes]]</f>
        <v>1225 C</v>
      </c>
    </row>
    <row r="59" spans="1:40" ht="30" x14ac:dyDescent="0.25">
      <c r="A59" s="9" t="s">
        <v>110</v>
      </c>
      <c r="B59" s="9" t="s">
        <v>41</v>
      </c>
      <c r="C59" s="10" t="s">
        <v>42</v>
      </c>
      <c r="D59" s="11" t="s">
        <v>42</v>
      </c>
      <c r="E59" s="11" t="s">
        <v>42</v>
      </c>
      <c r="F59" s="12">
        <v>1.07</v>
      </c>
      <c r="G59" s="12">
        <v>79.95</v>
      </c>
      <c r="H59" s="12">
        <v>22.72</v>
      </c>
      <c r="I59" s="12">
        <v>79.319999999999993</v>
      </c>
      <c r="J59" s="13" t="s">
        <v>42</v>
      </c>
      <c r="K59" s="14" t="str">
        <f>[1]!Tab_labo[[#This Row],[L*]]&amp;"_"&amp;[1]!Tab_labo[[#This Row],[a*]]&amp;"_"&amp;[1]!Tab_labo[[#This Row],[b*]]</f>
        <v>79.95_22.72_79.32</v>
      </c>
      <c r="L59" s="11" t="s">
        <v>48</v>
      </c>
      <c r="M59" s="11" t="str">
        <f>IF(ISBLANK([1]!Tab_labo[[#This Row],[Composant 1]]),"","&gt;")</f>
        <v>&gt;</v>
      </c>
      <c r="N59" s="11">
        <v>906</v>
      </c>
      <c r="O59" s="11" t="str">
        <f>IF(ISBLANK([1]!Tab_labo[[#This Row],[Qt-g]]),"","g")</f>
        <v>g</v>
      </c>
      <c r="P59" s="11" t="s">
        <v>64</v>
      </c>
      <c r="Q59" s="11" t="str">
        <f>IF(ISBLANK([1]!Tab_labo[[#This Row],[Composant 2]]),"","&gt;")</f>
        <v>&gt;</v>
      </c>
      <c r="R59" s="11">
        <v>94</v>
      </c>
      <c r="S59" s="11" t="str">
        <f>IF(ISBLANK([1]!Tab_labo[[#This Row],[Qt-g2]]),"","g")</f>
        <v>g</v>
      </c>
      <c r="T59" s="11"/>
      <c r="U59" s="11" t="str">
        <f>IF(ISBLANK([1]!Tab_labo[[#This Row],[Composant 3]]),"","&gt;")</f>
        <v/>
      </c>
      <c r="V59" s="11"/>
      <c r="W59" s="11" t="str">
        <f>IF(ISBLANK([1]!Tab_labo[[#This Row],[Qt-g3]]),"","g")</f>
        <v/>
      </c>
      <c r="X59" s="11"/>
      <c r="Y59" s="11" t="str">
        <f>IF(ISBLANK([1]!Tab_labo[[#This Row],[Composant 4]]),"","&gt;")</f>
        <v/>
      </c>
      <c r="Z59" s="11"/>
      <c r="AA59" s="11" t="str">
        <f>IF(ISBLANK([1]!Tab_labo[[#This Row],[Qt-g4]]),"","g")</f>
        <v/>
      </c>
      <c r="AB59" s="11"/>
      <c r="AC59" s="11" t="str">
        <f>IF(ISBLANK([1]!Tab_labo[[#This Row],[Composant 5]]),"","&gt;")</f>
        <v/>
      </c>
      <c r="AD59" s="11"/>
      <c r="AE59" s="11" t="str">
        <f>IF(ISBLANK([1]!Tab_labo[[#This Row],[Qt-g5]]),"","g")</f>
        <v/>
      </c>
      <c r="AF59" s="11" t="str">
        <f>IF([1]!Tab_labo[[#This Row],[verif]]=0,"","Total")</f>
        <v>Total</v>
      </c>
      <c r="AG59" s="11" t="str">
        <f>IF([1]!Tab_labo[[#This Row],[Total]]="Total","&gt;","")</f>
        <v>&gt;</v>
      </c>
      <c r="AH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9" s="11" t="str">
        <f>IF([1]!Tab_labo[[#This Row],[Total]]="Total","g","")</f>
        <v>g</v>
      </c>
      <c r="AJ59" s="15" t="s">
        <v>42</v>
      </c>
      <c r="AK59" s="11" t="s">
        <v>42</v>
      </c>
      <c r="AL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9" s="11" t="str">
        <f>IF([1]!Tab_labo[[#This Row],[Total2]]&lt;&gt;1000,IF(ISBLANK(V59),[1]!Tab_labo[[#This Row],[Qt-g]]+(2*[1]!Tab_labo[[#This Row],[Qt-g2]]),IF(ISBLANK(Z59),[1]!Tab_labo[[#This Row],[Qt-g]]+[1]!Tab_labo[[#This Row],[Qt-g2]]+(2*[1]!Tab_labo[[#This Row],[Qt-g3]]),IF(ISBLANK(AD59),[1]!Tab_labo[[#This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9" s="11" t="str">
        <f>[1]!Tab_labo[[#This Row],[Teintes]]</f>
        <v>1235 C</v>
      </c>
    </row>
    <row r="60" spans="1:40" ht="30" x14ac:dyDescent="0.25">
      <c r="A60" s="1" t="s">
        <v>111</v>
      </c>
      <c r="B60" s="1" t="s">
        <v>41</v>
      </c>
      <c r="C60" s="2" t="s">
        <v>42</v>
      </c>
      <c r="D60" s="3" t="s">
        <v>42</v>
      </c>
      <c r="E60" s="3" t="s">
        <v>42</v>
      </c>
      <c r="F60" s="4">
        <v>1.31</v>
      </c>
      <c r="G60" s="4">
        <v>62.29</v>
      </c>
      <c r="H60" s="4">
        <v>14.55</v>
      </c>
      <c r="I60" s="4">
        <v>63.2</v>
      </c>
      <c r="J60" s="5" t="s">
        <v>42</v>
      </c>
      <c r="K60" s="6" t="str">
        <f>[1]!Tab_labo[[#This Row],[L*]]&amp;"_"&amp;[1]!Tab_labo[[#This Row],[a*]]&amp;"_"&amp;[1]!Tab_labo[[#This Row],[b*]]</f>
        <v>62.29_14.55_63.2</v>
      </c>
      <c r="L60" s="3" t="s">
        <v>48</v>
      </c>
      <c r="M60" s="3" t="str">
        <f>IF(ISBLANK([1]!Tab_labo[[#This Row],[Composant 1]]),"","&gt;")</f>
        <v>&gt;</v>
      </c>
      <c r="N60" s="3">
        <v>853</v>
      </c>
      <c r="O60" s="3" t="str">
        <f>IF(ISBLANK([1]!Tab_labo[[#This Row],[Qt-g]]),"","g")</f>
        <v>g</v>
      </c>
      <c r="P60" s="3" t="s">
        <v>64</v>
      </c>
      <c r="Q60" s="3" t="str">
        <f>IF(ISBLANK([1]!Tab_labo[[#This Row],[Composant 2]]),"","&gt;")</f>
        <v>&gt;</v>
      </c>
      <c r="R60" s="3">
        <v>88</v>
      </c>
      <c r="S60" s="3" t="str">
        <f>IF(ISBLANK([1]!Tab_labo[[#This Row],[Qt-g2]]),"","g")</f>
        <v>g</v>
      </c>
      <c r="T60" s="3" t="s">
        <v>54</v>
      </c>
      <c r="U60" s="3" t="str">
        <f>IF(ISBLANK([1]!Tab_labo[[#This Row],[Composant 3]]),"","&gt;")</f>
        <v>&gt;</v>
      </c>
      <c r="V60" s="3">
        <v>59</v>
      </c>
      <c r="W60" s="3" t="str">
        <f>IF(ISBLANK([1]!Tab_labo[[#This Row],[Qt-g3]]),"","g")</f>
        <v>g</v>
      </c>
      <c r="X60" s="3"/>
      <c r="Y60" s="3" t="str">
        <f>IF(ISBLANK([1]!Tab_labo[[#This Row],[Composant 4]]),"","&gt;")</f>
        <v/>
      </c>
      <c r="Z60" s="3"/>
      <c r="AA60" s="3" t="str">
        <f>IF(ISBLANK([1]!Tab_labo[[#This Row],[Qt-g4]]),"","g")</f>
        <v/>
      </c>
      <c r="AB60" s="3"/>
      <c r="AC60" s="3" t="str">
        <f>IF(ISBLANK([1]!Tab_labo[[#This Row],[Composant 5]]),"","&gt;")</f>
        <v/>
      </c>
      <c r="AD60" s="3"/>
      <c r="AE60" s="3" t="str">
        <f>IF(ISBLANK([1]!Tab_labo[[#This Row],[Qt-g5]]),"","g")</f>
        <v/>
      </c>
      <c r="AF60" s="3" t="str">
        <f>IF([1]!Tab_labo[[#This Row],[verif]]=0,"","Total")</f>
        <v>Total</v>
      </c>
      <c r="AG60" s="3" t="str">
        <f>IF([1]!Tab_labo[[#This Row],[Total]]="Total","&gt;","")</f>
        <v>&gt;</v>
      </c>
      <c r="AH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0" s="3" t="str">
        <f>IF([1]!Tab_labo[[#This Row],[Total]]="Total","g","")</f>
        <v>g</v>
      </c>
      <c r="AJ60" s="8" t="s">
        <v>42</v>
      </c>
      <c r="AK60" s="3" t="s">
        <v>42</v>
      </c>
      <c r="AL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" s="3" t="str">
        <f>IF([1]!Tab_labo[[#This Row],[Total2]]&lt;&gt;1000,IF(ISBLANK(V60),[1]!Tab_labo[[#This Row],[Qt-g]]+(2*[1]!Tab_labo[[#This Row],[Qt-g2]]),IF(ISBLANK(Z60),[1]!Tab_labo[[#This Row],[Qt-g]]+[1]!Tab_labo[[#This Row],[Qt-g2]]+(2*[1]!Tab_labo[[#This Row],[Qt-g3]]),IF(ISBLANK(AD60),[1]!Tab_labo[[#This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0" s="3" t="str">
        <f>[1]!Tab_labo[[#This Row],[Teintes]]</f>
        <v>1245 C</v>
      </c>
    </row>
    <row r="61" spans="1:40" ht="30" x14ac:dyDescent="0.25">
      <c r="A61" s="9" t="s">
        <v>112</v>
      </c>
      <c r="B61" s="9" t="s">
        <v>41</v>
      </c>
      <c r="C61" s="10" t="s">
        <v>42</v>
      </c>
      <c r="D61" s="11" t="s">
        <v>42</v>
      </c>
      <c r="E61" s="11" t="s">
        <v>42</v>
      </c>
      <c r="F61" s="12">
        <v>1.31</v>
      </c>
      <c r="G61" s="12">
        <v>56.02</v>
      </c>
      <c r="H61" s="12">
        <v>8.61</v>
      </c>
      <c r="I61" s="12">
        <v>52.8</v>
      </c>
      <c r="J61" s="13" t="s">
        <v>42</v>
      </c>
      <c r="K61" s="14" t="str">
        <f>[1]!Tab_labo[[#This Row],[L*]]&amp;"_"&amp;[1]!Tab_labo[[#This Row],[a*]]&amp;"_"&amp;[1]!Tab_labo[[#This Row],[b*]]</f>
        <v>56.02_8.61_52.8</v>
      </c>
      <c r="L61" s="11" t="s">
        <v>48</v>
      </c>
      <c r="M61" s="11" t="str">
        <f>IF(ISBLANK([1]!Tab_labo[[#This Row],[Composant 1]]),"","&gt;")</f>
        <v>&gt;</v>
      </c>
      <c r="N61" s="11">
        <v>806</v>
      </c>
      <c r="O61" s="11" t="str">
        <f>IF(ISBLANK([1]!Tab_labo[[#This Row],[Qt-g]]),"","g")</f>
        <v>g</v>
      </c>
      <c r="P61" s="11" t="s">
        <v>64</v>
      </c>
      <c r="Q61" s="11" t="str">
        <f>IF(ISBLANK([1]!Tab_labo[[#This Row],[Composant 2]]),"","&gt;")</f>
        <v>&gt;</v>
      </c>
      <c r="R61" s="11">
        <v>83</v>
      </c>
      <c r="S61" s="11" t="str">
        <f>IF(ISBLANK([1]!Tab_labo[[#This Row],[Qt-g2]]),"","g")</f>
        <v>g</v>
      </c>
      <c r="T61" s="11" t="s">
        <v>54</v>
      </c>
      <c r="U61" s="11" t="str">
        <f>IF(ISBLANK([1]!Tab_labo[[#This Row],[Composant 3]]),"","&gt;")</f>
        <v>&gt;</v>
      </c>
      <c r="V61" s="11">
        <v>111</v>
      </c>
      <c r="W61" s="11" t="str">
        <f>IF(ISBLANK([1]!Tab_labo[[#This Row],[Qt-g3]]),"","g")</f>
        <v>g</v>
      </c>
      <c r="X61" s="11"/>
      <c r="Y61" s="11" t="str">
        <f>IF(ISBLANK([1]!Tab_labo[[#This Row],[Composant 4]]),"","&gt;")</f>
        <v/>
      </c>
      <c r="Z61" s="11"/>
      <c r="AA61" s="11" t="str">
        <f>IF(ISBLANK([1]!Tab_labo[[#This Row],[Qt-g4]]),"","g")</f>
        <v/>
      </c>
      <c r="AB61" s="11"/>
      <c r="AC61" s="11" t="str">
        <f>IF(ISBLANK([1]!Tab_labo[[#This Row],[Composant 5]]),"","&gt;")</f>
        <v/>
      </c>
      <c r="AD61" s="11"/>
      <c r="AE61" s="11" t="str">
        <f>IF(ISBLANK([1]!Tab_labo[[#This Row],[Qt-g5]]),"","g")</f>
        <v/>
      </c>
      <c r="AF61" s="11" t="str">
        <f>IF([1]!Tab_labo[[#This Row],[verif]]=0,"","Total")</f>
        <v>Total</v>
      </c>
      <c r="AG61" s="11" t="str">
        <f>IF([1]!Tab_labo[[#This Row],[Total]]="Total","&gt;","")</f>
        <v>&gt;</v>
      </c>
      <c r="AH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1" s="11" t="str">
        <f>IF([1]!Tab_labo[[#This Row],[Total]]="Total","g","")</f>
        <v>g</v>
      </c>
      <c r="AJ61" s="15" t="s">
        <v>42</v>
      </c>
      <c r="AK61" s="11" t="s">
        <v>42</v>
      </c>
      <c r="AL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" s="11" t="str">
        <f>IF([1]!Tab_labo[[#This Row],[Total2]]&lt;&gt;1000,IF(ISBLANK(V61),[1]!Tab_labo[[#This Row],[Qt-g]]+(2*[1]!Tab_labo[[#This Row],[Qt-g2]]),IF(ISBLANK(Z61),[1]!Tab_labo[[#This Row],[Qt-g]]+[1]!Tab_labo[[#This Row],[Qt-g2]]+(2*[1]!Tab_labo[[#This Row],[Qt-g3]]),IF(ISBLANK(AD61),[1]!Tab_labo[[#This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1" s="11" t="str">
        <f>[1]!Tab_labo[[#This Row],[Teintes]]</f>
        <v>1255 C</v>
      </c>
    </row>
    <row r="62" spans="1:40" ht="30" x14ac:dyDescent="0.25">
      <c r="A62" s="1" t="s">
        <v>113</v>
      </c>
      <c r="B62" s="1" t="s">
        <v>41</v>
      </c>
      <c r="C62" s="2" t="s">
        <v>42</v>
      </c>
      <c r="D62" s="3" t="s">
        <v>42</v>
      </c>
      <c r="E62" s="3" t="s">
        <v>42</v>
      </c>
      <c r="F62" s="4">
        <v>1.36</v>
      </c>
      <c r="G62" s="4">
        <v>46.28</v>
      </c>
      <c r="H62" s="4">
        <v>6.5</v>
      </c>
      <c r="I62" s="4">
        <v>38.270000000000003</v>
      </c>
      <c r="J62" s="5" t="s">
        <v>42</v>
      </c>
      <c r="K62" s="6" t="str">
        <f>[1]!Tab_labo[[#This Row],[L*]]&amp;"_"&amp;[1]!Tab_labo[[#This Row],[a*]]&amp;"_"&amp;[1]!Tab_labo[[#This Row],[b*]]</f>
        <v>46.28_6.5_38.27</v>
      </c>
      <c r="L62" s="3" t="s">
        <v>48</v>
      </c>
      <c r="M62" s="3" t="str">
        <f>IF(ISBLANK([1]!Tab_labo[[#This Row],[Composant 1]]),"","&gt;")</f>
        <v>&gt;</v>
      </c>
      <c r="N62" s="3">
        <v>725</v>
      </c>
      <c r="O62" s="3" t="str">
        <f>IF(ISBLANK([1]!Tab_labo[[#This Row],[Qt-g]]),"","g")</f>
        <v>g</v>
      </c>
      <c r="P62" s="3" t="s">
        <v>64</v>
      </c>
      <c r="Q62" s="3" t="str">
        <f>IF(ISBLANK([1]!Tab_labo[[#This Row],[Composant 2]]),"","&gt;")</f>
        <v>&gt;</v>
      </c>
      <c r="R62" s="3">
        <v>75</v>
      </c>
      <c r="S62" s="3" t="str">
        <f>IF(ISBLANK([1]!Tab_labo[[#This Row],[Qt-g2]]),"","g")</f>
        <v>g</v>
      </c>
      <c r="T62" s="3" t="s">
        <v>54</v>
      </c>
      <c r="U62" s="3" t="str">
        <f>IF(ISBLANK([1]!Tab_labo[[#This Row],[Composant 3]]),"","&gt;")</f>
        <v>&gt;</v>
      </c>
      <c r="V62" s="3">
        <v>200</v>
      </c>
      <c r="W62" s="3" t="str">
        <f>IF(ISBLANK([1]!Tab_labo[[#This Row],[Qt-g3]]),"","g")</f>
        <v>g</v>
      </c>
      <c r="X62" s="3"/>
      <c r="Y62" s="3" t="str">
        <f>IF(ISBLANK([1]!Tab_labo[[#This Row],[Composant 4]]),"","&gt;")</f>
        <v/>
      </c>
      <c r="Z62" s="3"/>
      <c r="AA62" s="3" t="str">
        <f>IF(ISBLANK([1]!Tab_labo[[#This Row],[Qt-g4]]),"","g")</f>
        <v/>
      </c>
      <c r="AB62" s="3"/>
      <c r="AC62" s="3" t="str">
        <f>IF(ISBLANK([1]!Tab_labo[[#This Row],[Composant 5]]),"","&gt;")</f>
        <v/>
      </c>
      <c r="AD62" s="3"/>
      <c r="AE62" s="3" t="str">
        <f>IF(ISBLANK([1]!Tab_labo[[#This Row],[Qt-g5]]),"","g")</f>
        <v/>
      </c>
      <c r="AF62" s="3" t="str">
        <f>IF([1]!Tab_labo[[#This Row],[verif]]=0,"","Total")</f>
        <v>Total</v>
      </c>
      <c r="AG62" s="3" t="str">
        <f>IF([1]!Tab_labo[[#This Row],[Total]]="Total","&gt;","")</f>
        <v>&gt;</v>
      </c>
      <c r="AH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2" s="3" t="str">
        <f>IF([1]!Tab_labo[[#This Row],[Total]]="Total","g","")</f>
        <v>g</v>
      </c>
      <c r="AJ62" s="8" t="s">
        <v>42</v>
      </c>
      <c r="AK62" s="3" t="s">
        <v>42</v>
      </c>
      <c r="AL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2" s="3" t="str">
        <f>IF([1]!Tab_labo[[#This Row],[Total2]]&lt;&gt;1000,IF(ISBLANK(V62),[1]!Tab_labo[[#This Row],[Qt-g]]+(2*[1]!Tab_labo[[#This Row],[Qt-g2]]),IF(ISBLANK(Z62),[1]!Tab_labo[[#This Row],[Qt-g]]+[1]!Tab_labo[[#This Row],[Qt-g2]]+(2*[1]!Tab_labo[[#This Row],[Qt-g3]]),IF(ISBLANK(AD62),[1]!Tab_labo[[#This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2" s="3" t="str">
        <f>[1]!Tab_labo[[#This Row],[Teintes]]</f>
        <v>1265 C</v>
      </c>
    </row>
    <row r="63" spans="1:40" ht="30" x14ac:dyDescent="0.25">
      <c r="A63" s="9" t="s">
        <v>114</v>
      </c>
      <c r="B63" s="9" t="s">
        <v>41</v>
      </c>
      <c r="C63" s="10" t="s">
        <v>42</v>
      </c>
      <c r="D63" s="11" t="s">
        <v>42</v>
      </c>
      <c r="E63" s="11" t="s">
        <v>42</v>
      </c>
      <c r="F63" s="16">
        <v>0.66</v>
      </c>
      <c r="G63" s="16">
        <v>87.44</v>
      </c>
      <c r="H63" s="16">
        <v>5.01</v>
      </c>
      <c r="I63" s="16">
        <v>59.85</v>
      </c>
      <c r="J63" s="13" t="s">
        <v>42</v>
      </c>
      <c r="K63" s="14" t="str">
        <f>[1]!Tab_labo[[#This Row],[L*]]&amp;"_"&amp;[1]!Tab_labo[[#This Row],[a*]]&amp;"_"&amp;[1]!Tab_labo[[#This Row],[b*]]</f>
        <v>87.44_5.01_59.85</v>
      </c>
      <c r="L63" s="11" t="s">
        <v>48</v>
      </c>
      <c r="M63" s="11" t="str">
        <f>IF(ISBLANK([1]!Tab_labo[[#This Row],[Composant 1]]),"","&gt;")</f>
        <v>&gt;</v>
      </c>
      <c r="N63" s="11">
        <v>117</v>
      </c>
      <c r="O63" s="11" t="str">
        <f>IF(ISBLANK([1]!Tab_labo[[#This Row],[Qt-g]]),"","g")</f>
        <v>g</v>
      </c>
      <c r="P63" s="11" t="s">
        <v>64</v>
      </c>
      <c r="Q63" s="11" t="str">
        <f>IF(ISBLANK([1]!Tab_labo[[#This Row],[Composant 2]]),"","&gt;")</f>
        <v>&gt;</v>
      </c>
      <c r="R63" s="11">
        <v>8</v>
      </c>
      <c r="S63" s="11" t="str">
        <f>IF(ISBLANK([1]!Tab_labo[[#This Row],[Qt-g2]]),"","g")</f>
        <v>g</v>
      </c>
      <c r="T63" s="11" t="s">
        <v>49</v>
      </c>
      <c r="U63" s="11" t="str">
        <f>IF(ISBLANK([1]!Tab_labo[[#This Row],[Composant 3]]),"","&gt;")</f>
        <v>&gt;</v>
      </c>
      <c r="V63" s="11">
        <v>437.5</v>
      </c>
      <c r="W63" s="11" t="str">
        <f>IF(ISBLANK([1]!Tab_labo[[#This Row],[Qt-g3]]),"","g")</f>
        <v>g</v>
      </c>
      <c r="X63" s="11"/>
      <c r="Y63" s="11" t="str">
        <f>IF(ISBLANK([1]!Tab_labo[[#This Row],[Composant 4]]),"","&gt;")</f>
        <v/>
      </c>
      <c r="Z63" s="11"/>
      <c r="AA63" s="11" t="str">
        <f>IF(ISBLANK([1]!Tab_labo[[#This Row],[Qt-g4]]),"","g")</f>
        <v/>
      </c>
      <c r="AB63" s="11"/>
      <c r="AC63" s="11" t="str">
        <f>IF(ISBLANK([1]!Tab_labo[[#This Row],[Composant 5]]),"","&gt;")</f>
        <v/>
      </c>
      <c r="AD63" s="11"/>
      <c r="AE63" s="11" t="str">
        <f>IF(ISBLANK([1]!Tab_labo[[#This Row],[Qt-g5]]),"","g")</f>
        <v/>
      </c>
      <c r="AF63" s="11" t="str">
        <f>IF([1]!Tab_labo[[#This Row],[verif]]=0,"","Total")</f>
        <v>Total</v>
      </c>
      <c r="AG63" s="11" t="str">
        <f>IF([1]!Tab_labo[[#This Row],[Total]]="Total","&gt;","")</f>
        <v>&gt;</v>
      </c>
      <c r="AH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3" s="11" t="str">
        <f>IF([1]!Tab_labo[[#This Row],[Total]]="Total","g","")</f>
        <v>g</v>
      </c>
      <c r="AJ63" s="15" t="s">
        <v>42</v>
      </c>
      <c r="AK63" s="11" t="s">
        <v>42</v>
      </c>
      <c r="AL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3" s="11">
        <f>IF([1]!Tab_labo[[#This Row],[Total2]]&lt;&gt;1000,IF(ISBLANK(V63),[1]!Tab_labo[[#This Row],[Qt-g]]+(2*[1]!Tab_labo[[#This Row],[Qt-g2]]),IF(ISBLANK(Z63),[1]!Tab_labo[[#This Row],[Qt-g]]+[1]!Tab_labo[[#This Row],[Qt-g2]]+(2*[1]!Tab_labo[[#This Row],[Qt-g3]]),IF(ISBLANK(AD63),[1]!Tab_labo[[#This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3" s="11" t="str">
        <f>[1]!Tab_labo[[#This Row],[Teintes]]</f>
        <v>120 C</v>
      </c>
    </row>
    <row r="64" spans="1:40" ht="30" x14ac:dyDescent="0.25">
      <c r="A64" s="1" t="s">
        <v>115</v>
      </c>
      <c r="B64" s="1" t="s">
        <v>41</v>
      </c>
      <c r="C64" s="2" t="s">
        <v>42</v>
      </c>
      <c r="D64" s="3" t="s">
        <v>42</v>
      </c>
      <c r="E64" s="3" t="s">
        <v>42</v>
      </c>
      <c r="F64" s="17">
        <v>0.7</v>
      </c>
      <c r="G64" s="17">
        <v>86.95</v>
      </c>
      <c r="H64" s="17">
        <v>5.61</v>
      </c>
      <c r="I64" s="17">
        <v>62.95</v>
      </c>
      <c r="J64" s="5" t="s">
        <v>42</v>
      </c>
      <c r="K64" s="6" t="str">
        <f>[1]!Tab_labo[[#This Row],[L*]]&amp;"_"&amp;[1]!Tab_labo[[#This Row],[a*]]&amp;"_"&amp;[1]!Tab_labo[[#This Row],[b*]]</f>
        <v>86.95_5.61_62.95</v>
      </c>
      <c r="L64" s="3" t="s">
        <v>48</v>
      </c>
      <c r="M64" s="3" t="str">
        <f>IF(ISBLANK([1]!Tab_labo[[#This Row],[Composant 1]]),"","&gt;")</f>
        <v>&gt;</v>
      </c>
      <c r="N64" s="3">
        <v>234</v>
      </c>
      <c r="O64" s="3" t="str">
        <f>IF(ISBLANK([1]!Tab_labo[[#This Row],[Qt-g]]),"","g")</f>
        <v>g</v>
      </c>
      <c r="P64" s="3" t="s">
        <v>64</v>
      </c>
      <c r="Q64" s="3" t="str">
        <f>IF(ISBLANK([1]!Tab_labo[[#This Row],[Composant 2]]),"","&gt;")</f>
        <v>&gt;</v>
      </c>
      <c r="R64" s="3">
        <v>16</v>
      </c>
      <c r="S64" s="3" t="str">
        <f>IF(ISBLANK([1]!Tab_labo[[#This Row],[Qt-g2]]),"","g")</f>
        <v>g</v>
      </c>
      <c r="T64" s="3" t="s">
        <v>49</v>
      </c>
      <c r="U64" s="3" t="str">
        <f>IF(ISBLANK([1]!Tab_labo[[#This Row],[Composant 3]]),"","&gt;")</f>
        <v>&gt;</v>
      </c>
      <c r="V64" s="3">
        <v>375</v>
      </c>
      <c r="W64" s="3" t="str">
        <f>IF(ISBLANK([1]!Tab_labo[[#This Row],[Qt-g3]]),"","g")</f>
        <v>g</v>
      </c>
      <c r="X64" s="3"/>
      <c r="Y64" s="3" t="str">
        <f>IF(ISBLANK([1]!Tab_labo[[#This Row],[Composant 4]]),"","&gt;")</f>
        <v/>
      </c>
      <c r="Z64" s="3"/>
      <c r="AA64" s="3" t="str">
        <f>IF(ISBLANK([1]!Tab_labo[[#This Row],[Qt-g4]]),"","g")</f>
        <v/>
      </c>
      <c r="AB64" s="3"/>
      <c r="AC64" s="3" t="str">
        <f>IF(ISBLANK([1]!Tab_labo[[#This Row],[Composant 5]]),"","&gt;")</f>
        <v/>
      </c>
      <c r="AD64" s="3"/>
      <c r="AE64" s="3" t="str">
        <f>IF(ISBLANK([1]!Tab_labo[[#This Row],[Qt-g5]]),"","g")</f>
        <v/>
      </c>
      <c r="AF64" s="3" t="str">
        <f>IF([1]!Tab_labo[[#This Row],[verif]]=0,"","Total")</f>
        <v>Total</v>
      </c>
      <c r="AG64" s="3" t="str">
        <f>IF([1]!Tab_labo[[#This Row],[Total]]="Total","&gt;","")</f>
        <v>&gt;</v>
      </c>
      <c r="AH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4" s="3" t="str">
        <f>IF([1]!Tab_labo[[#This Row],[Total]]="Total","g","")</f>
        <v>g</v>
      </c>
      <c r="AJ64" s="8" t="s">
        <v>42</v>
      </c>
      <c r="AK64" s="3" t="s">
        <v>42</v>
      </c>
      <c r="AL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" s="3">
        <f>IF([1]!Tab_labo[[#This Row],[Total2]]&lt;&gt;1000,IF(ISBLANK(V64),[1]!Tab_labo[[#This Row],[Qt-g]]+(2*[1]!Tab_labo[[#This Row],[Qt-g2]]),IF(ISBLANK(Z64),[1]!Tab_labo[[#This Row],[Qt-g]]+[1]!Tab_labo[[#This Row],[Qt-g2]]+(2*[1]!Tab_labo[[#This Row],[Qt-g3]]),IF(ISBLANK(AD64),[1]!Tab_labo[[#This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4" s="3" t="str">
        <f>[1]!Tab_labo[[#This Row],[Teintes]]</f>
        <v>121 C</v>
      </c>
    </row>
    <row r="65" spans="1:40" ht="30" x14ac:dyDescent="0.25">
      <c r="A65" s="9" t="s">
        <v>116</v>
      </c>
      <c r="B65" s="9" t="s">
        <v>41</v>
      </c>
      <c r="C65" s="10" t="s">
        <v>42</v>
      </c>
      <c r="D65" s="11" t="s">
        <v>42</v>
      </c>
      <c r="E65" s="11" t="s">
        <v>42</v>
      </c>
      <c r="F65" s="16">
        <v>0.81</v>
      </c>
      <c r="G65" s="16">
        <v>85.34</v>
      </c>
      <c r="H65" s="16">
        <v>7.78</v>
      </c>
      <c r="I65" s="16">
        <v>69.38</v>
      </c>
      <c r="J65" s="13" t="s">
        <v>42</v>
      </c>
      <c r="K65" s="14" t="str">
        <f>[1]!Tab_labo[[#This Row],[L*]]&amp;"_"&amp;[1]!Tab_labo[[#This Row],[a*]]&amp;"_"&amp;[1]!Tab_labo[[#This Row],[b*]]</f>
        <v>85.34_7.78_69.38</v>
      </c>
      <c r="L65" s="11" t="s">
        <v>48</v>
      </c>
      <c r="M65" s="11" t="str">
        <f>IF(ISBLANK([1]!Tab_labo[[#This Row],[Composant 1]]),"","&gt;")</f>
        <v>&gt;</v>
      </c>
      <c r="N65" s="11">
        <v>469</v>
      </c>
      <c r="O65" s="11" t="str">
        <f>IF(ISBLANK([1]!Tab_labo[[#This Row],[Qt-g]]),"","g")</f>
        <v>g</v>
      </c>
      <c r="P65" s="11" t="s">
        <v>64</v>
      </c>
      <c r="Q65" s="11" t="str">
        <f>IF(ISBLANK([1]!Tab_labo[[#This Row],[Composant 2]]),"","&gt;")</f>
        <v>&gt;</v>
      </c>
      <c r="R65" s="11">
        <v>31</v>
      </c>
      <c r="S65" s="11" t="str">
        <f>IF(ISBLANK([1]!Tab_labo[[#This Row],[Qt-g2]]),"","g")</f>
        <v>g</v>
      </c>
      <c r="T65" s="11" t="s">
        <v>49</v>
      </c>
      <c r="U65" s="11" t="str">
        <f>IF(ISBLANK([1]!Tab_labo[[#This Row],[Composant 3]]),"","&gt;")</f>
        <v>&gt;</v>
      </c>
      <c r="V65" s="11">
        <v>500</v>
      </c>
      <c r="W65" s="11" t="str">
        <f>IF(ISBLANK([1]!Tab_labo[[#This Row],[Qt-g3]]),"","g")</f>
        <v>g</v>
      </c>
      <c r="X65" s="11"/>
      <c r="Y65" s="11" t="str">
        <f>IF(ISBLANK([1]!Tab_labo[[#This Row],[Composant 4]]),"","&gt;")</f>
        <v/>
      </c>
      <c r="Z65" s="11"/>
      <c r="AA65" s="11" t="str">
        <f>IF(ISBLANK([1]!Tab_labo[[#This Row],[Qt-g4]]),"","g")</f>
        <v/>
      </c>
      <c r="AB65" s="11"/>
      <c r="AC65" s="11" t="str">
        <f>IF(ISBLANK([1]!Tab_labo[[#This Row],[Composant 5]]),"","&gt;")</f>
        <v/>
      </c>
      <c r="AD65" s="11"/>
      <c r="AE65" s="11" t="str">
        <f>IF(ISBLANK([1]!Tab_labo[[#This Row],[Qt-g5]]),"","g")</f>
        <v/>
      </c>
      <c r="AF65" s="11" t="str">
        <f>IF([1]!Tab_labo[[#This Row],[verif]]=0,"","Total")</f>
        <v>Total</v>
      </c>
      <c r="AG65" s="11" t="str">
        <f>IF([1]!Tab_labo[[#This Row],[Total]]="Total","&gt;","")</f>
        <v>&gt;</v>
      </c>
      <c r="AH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5" s="11" t="str">
        <f>IF([1]!Tab_labo[[#This Row],[Total]]="Total","g","")</f>
        <v>g</v>
      </c>
      <c r="AJ65" s="15" t="s">
        <v>42</v>
      </c>
      <c r="AK65" s="11" t="s">
        <v>42</v>
      </c>
      <c r="AL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" s="11" t="str">
        <f>IF([1]!Tab_labo[[#This Row],[Total2]]&lt;&gt;1000,IF(ISBLANK(V65),[1]!Tab_labo[[#This Row],[Qt-g]]+(2*[1]!Tab_labo[[#This Row],[Qt-g2]]),IF(ISBLANK(Z65),[1]!Tab_labo[[#This Row],[Qt-g]]+[1]!Tab_labo[[#This Row],[Qt-g2]]+(2*[1]!Tab_labo[[#This Row],[Qt-g3]]),IF(ISBLANK(AD65),[1]!Tab_labo[[#This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5" s="11" t="str">
        <f>[1]!Tab_labo[[#This Row],[Teintes]]</f>
        <v>122 C</v>
      </c>
    </row>
    <row r="66" spans="1:40" ht="30" x14ac:dyDescent="0.25">
      <c r="A66" s="1" t="s">
        <v>117</v>
      </c>
      <c r="B66" s="1" t="s">
        <v>41</v>
      </c>
      <c r="C66" s="2" t="s">
        <v>42</v>
      </c>
      <c r="D66" s="3" t="s">
        <v>42</v>
      </c>
      <c r="E66" s="3" t="s">
        <v>42</v>
      </c>
      <c r="F66" s="17">
        <v>0.9</v>
      </c>
      <c r="G66" s="17">
        <v>83.42</v>
      </c>
      <c r="H66" s="17">
        <v>12.79</v>
      </c>
      <c r="I66" s="17">
        <v>73.150000000000006</v>
      </c>
      <c r="J66" s="5" t="s">
        <v>42</v>
      </c>
      <c r="K66" s="6" t="str">
        <f>[1]!Tab_labo[[#This Row],[L*]]&amp;"_"&amp;[1]!Tab_labo[[#This Row],[a*]]&amp;"_"&amp;[1]!Tab_labo[[#This Row],[b*]]</f>
        <v>83.42_12.79_73.15</v>
      </c>
      <c r="L66" s="3" t="s">
        <v>48</v>
      </c>
      <c r="M66" s="3" t="str">
        <f>IF(ISBLANK([1]!Tab_labo[[#This Row],[Composant 1]]),"","&gt;")</f>
        <v>&gt;</v>
      </c>
      <c r="N66" s="3">
        <v>938</v>
      </c>
      <c r="O66" s="3" t="str">
        <f>IF(ISBLANK([1]!Tab_labo[[#This Row],[Qt-g]]),"","g")</f>
        <v>g</v>
      </c>
      <c r="P66" s="3" t="s">
        <v>64</v>
      </c>
      <c r="Q66" s="3" t="str">
        <f>IF(ISBLANK([1]!Tab_labo[[#This Row],[Composant 2]]),"","&gt;")</f>
        <v>&gt;</v>
      </c>
      <c r="R66" s="3">
        <v>62</v>
      </c>
      <c r="S66" s="3" t="str">
        <f>IF(ISBLANK([1]!Tab_labo[[#This Row],[Qt-g2]]),"","g")</f>
        <v>g</v>
      </c>
      <c r="T66" s="3"/>
      <c r="U66" s="3" t="str">
        <f>IF(ISBLANK([1]!Tab_labo[[#This Row],[Composant 3]]),"","&gt;")</f>
        <v/>
      </c>
      <c r="V66" s="3"/>
      <c r="W66" s="3" t="str">
        <f>IF(ISBLANK([1]!Tab_labo[[#This Row],[Qt-g3]]),"","g")</f>
        <v/>
      </c>
      <c r="X66" s="3"/>
      <c r="Y66" s="3" t="str">
        <f>IF(ISBLANK([1]!Tab_labo[[#This Row],[Composant 4]]),"","&gt;")</f>
        <v/>
      </c>
      <c r="Z66" s="3"/>
      <c r="AA66" s="3" t="str">
        <f>IF(ISBLANK([1]!Tab_labo[[#This Row],[Qt-g4]]),"","g")</f>
        <v/>
      </c>
      <c r="AB66" s="3"/>
      <c r="AC66" s="3" t="str">
        <f>IF(ISBLANK([1]!Tab_labo[[#This Row],[Composant 5]]),"","&gt;")</f>
        <v/>
      </c>
      <c r="AD66" s="3"/>
      <c r="AE66" s="3" t="str">
        <f>IF(ISBLANK([1]!Tab_labo[[#This Row],[Qt-g5]]),"","g")</f>
        <v/>
      </c>
      <c r="AF66" s="3" t="str">
        <f>IF([1]!Tab_labo[[#This Row],[verif]]=0,"","Total")</f>
        <v>Total</v>
      </c>
      <c r="AG66" s="3" t="str">
        <f>IF([1]!Tab_labo[[#This Row],[Total]]="Total","&gt;","")</f>
        <v>&gt;</v>
      </c>
      <c r="AH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" s="3" t="str">
        <f>IF([1]!Tab_labo[[#This Row],[Total]]="Total","g","")</f>
        <v>g</v>
      </c>
      <c r="AJ66" s="8" t="s">
        <v>42</v>
      </c>
      <c r="AK66" s="3" t="s">
        <v>42</v>
      </c>
      <c r="AL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6" s="3" t="str">
        <f>IF([1]!Tab_labo[[#This Row],[Total2]]&lt;&gt;1000,IF(ISBLANK(V66),[1]!Tab_labo[[#This Row],[Qt-g]]+(2*[1]!Tab_labo[[#This Row],[Qt-g2]]),IF(ISBLANK(Z66),[1]!Tab_labo[[#This Row],[Qt-g]]+[1]!Tab_labo[[#This Row],[Qt-g2]]+(2*[1]!Tab_labo[[#This Row],[Qt-g3]]),IF(ISBLANK(AD66),[1]!Tab_labo[[#This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" s="3" t="str">
        <f>[1]!Tab_labo[[#This Row],[Teintes]]</f>
        <v>123 C</v>
      </c>
    </row>
    <row r="67" spans="1:40" ht="30" x14ac:dyDescent="0.25">
      <c r="A67" s="9" t="s">
        <v>118</v>
      </c>
      <c r="B67" s="9" t="s">
        <v>41</v>
      </c>
      <c r="C67" s="10" t="s">
        <v>42</v>
      </c>
      <c r="D67" s="11" t="s">
        <v>42</v>
      </c>
      <c r="E67" s="11" t="s">
        <v>42</v>
      </c>
      <c r="F67" s="16">
        <v>1.18</v>
      </c>
      <c r="G67" s="16">
        <v>74.45</v>
      </c>
      <c r="H67" s="16">
        <v>17.05</v>
      </c>
      <c r="I67" s="16">
        <v>76.849999999999994</v>
      </c>
      <c r="J67" s="13" t="s">
        <v>42</v>
      </c>
      <c r="K67" s="14" t="str">
        <f>[1]!Tab_labo[[#This Row],[L*]]&amp;"_"&amp;[1]!Tab_labo[[#This Row],[a*]]&amp;"_"&amp;[1]!Tab_labo[[#This Row],[b*]]</f>
        <v>74.45_17.05_76.85</v>
      </c>
      <c r="L67" s="11" t="s">
        <v>48</v>
      </c>
      <c r="M67" s="11" t="str">
        <f>IF(ISBLANK([1]!Tab_labo[[#This Row],[Composant 1]]),"","&gt;")</f>
        <v>&gt;</v>
      </c>
      <c r="N67" s="11">
        <v>923</v>
      </c>
      <c r="O67" s="11" t="str">
        <f>IF(ISBLANK([1]!Tab_labo[[#This Row],[Qt-g]]),"","g")</f>
        <v>g</v>
      </c>
      <c r="P67" s="11" t="s">
        <v>64</v>
      </c>
      <c r="Q67" s="11" t="str">
        <f>IF(ISBLANK([1]!Tab_labo[[#This Row],[Composant 2]]),"","&gt;")</f>
        <v>&gt;</v>
      </c>
      <c r="R67" s="11">
        <v>62</v>
      </c>
      <c r="S67" s="11" t="str">
        <f>IF(ISBLANK([1]!Tab_labo[[#This Row],[Qt-g2]]),"","g")</f>
        <v>g</v>
      </c>
      <c r="T67" s="11" t="s">
        <v>54</v>
      </c>
      <c r="U67" s="11" t="str">
        <f>IF(ISBLANK([1]!Tab_labo[[#This Row],[Composant 3]]),"","&gt;")</f>
        <v>&gt;</v>
      </c>
      <c r="V67" s="11">
        <v>15</v>
      </c>
      <c r="W67" s="11" t="str">
        <f>IF(ISBLANK([1]!Tab_labo[[#This Row],[Qt-g3]]),"","g")</f>
        <v>g</v>
      </c>
      <c r="X67" s="11"/>
      <c r="Y67" s="11" t="str">
        <f>IF(ISBLANK([1]!Tab_labo[[#This Row],[Composant 4]]),"","&gt;")</f>
        <v/>
      </c>
      <c r="Z67" s="11"/>
      <c r="AA67" s="11" t="str">
        <f>IF(ISBLANK([1]!Tab_labo[[#This Row],[Qt-g4]]),"","g")</f>
        <v/>
      </c>
      <c r="AB67" s="11"/>
      <c r="AC67" s="11" t="str">
        <f>IF(ISBLANK([1]!Tab_labo[[#This Row],[Composant 5]]),"","&gt;")</f>
        <v/>
      </c>
      <c r="AD67" s="11"/>
      <c r="AE67" s="11" t="str">
        <f>IF(ISBLANK([1]!Tab_labo[[#This Row],[Qt-g5]]),"","g")</f>
        <v/>
      </c>
      <c r="AF67" s="11" t="str">
        <f>IF([1]!Tab_labo[[#This Row],[verif]]=0,"","Total")</f>
        <v>Total</v>
      </c>
      <c r="AG67" s="11" t="str">
        <f>IF([1]!Tab_labo[[#This Row],[Total]]="Total","&gt;","")</f>
        <v>&gt;</v>
      </c>
      <c r="AH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" s="11" t="str">
        <f>IF([1]!Tab_labo[[#This Row],[Total]]="Total","g","")</f>
        <v>g</v>
      </c>
      <c r="AJ67" s="15" t="s">
        <v>42</v>
      </c>
      <c r="AK67" s="11" t="s">
        <v>42</v>
      </c>
      <c r="AL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7" s="11" t="str">
        <f>IF([1]!Tab_labo[[#This Row],[Total2]]&lt;&gt;1000,IF(ISBLANK(V67),[1]!Tab_labo[[#This Row],[Qt-g]]+(2*[1]!Tab_labo[[#This Row],[Qt-g2]]),IF(ISBLANK(Z67),[1]!Tab_labo[[#This Row],[Qt-g]]+[1]!Tab_labo[[#This Row],[Qt-g2]]+(2*[1]!Tab_labo[[#This Row],[Qt-g3]]),IF(ISBLANK(AD67),[1]!Tab_labo[[#This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" s="11" t="str">
        <f>[1]!Tab_labo[[#This Row],[Teintes]]</f>
        <v>124 C</v>
      </c>
    </row>
    <row r="68" spans="1:40" ht="30" x14ac:dyDescent="0.25">
      <c r="A68" s="1" t="s">
        <v>119</v>
      </c>
      <c r="B68" s="1" t="s">
        <v>41</v>
      </c>
      <c r="C68" s="2" t="s">
        <v>42</v>
      </c>
      <c r="D68" s="3" t="s">
        <v>42</v>
      </c>
      <c r="E68" s="3" t="s">
        <v>42</v>
      </c>
      <c r="F68" s="17">
        <v>1.41</v>
      </c>
      <c r="G68" s="17">
        <v>58.52</v>
      </c>
      <c r="H68" s="17">
        <v>13.37</v>
      </c>
      <c r="I68" s="17">
        <v>62.26</v>
      </c>
      <c r="J68" s="5" t="s">
        <v>42</v>
      </c>
      <c r="K68" s="6" t="str">
        <f>[1]!Tab_labo[[#This Row],[L*]]&amp;"_"&amp;[1]!Tab_labo[[#This Row],[a*]]&amp;"_"&amp;[1]!Tab_labo[[#This Row],[b*]]</f>
        <v>58.52_13.37_62.26</v>
      </c>
      <c r="L68" s="3" t="s">
        <v>48</v>
      </c>
      <c r="M68" s="3" t="str">
        <f>IF(ISBLANK([1]!Tab_labo[[#This Row],[Composant 1]]),"","&gt;")</f>
        <v>&gt;</v>
      </c>
      <c r="N68" s="3">
        <v>882</v>
      </c>
      <c r="O68" s="3" t="str">
        <f>IF(ISBLANK([1]!Tab_labo[[#This Row],[Qt-g]]),"","g")</f>
        <v>g</v>
      </c>
      <c r="P68" s="3" t="s">
        <v>64</v>
      </c>
      <c r="Q68" s="3" t="str">
        <f>IF(ISBLANK([1]!Tab_labo[[#This Row],[Composant 2]]),"","&gt;")</f>
        <v>&gt;</v>
      </c>
      <c r="R68" s="3">
        <v>59</v>
      </c>
      <c r="S68" s="3" t="str">
        <f>IF(ISBLANK([1]!Tab_labo[[#This Row],[Qt-g2]]),"","g")</f>
        <v>g</v>
      </c>
      <c r="T68" s="3" t="s">
        <v>54</v>
      </c>
      <c r="U68" s="3" t="str">
        <f>IF(ISBLANK([1]!Tab_labo[[#This Row],[Composant 3]]),"","&gt;")</f>
        <v>&gt;</v>
      </c>
      <c r="V68" s="3">
        <v>59</v>
      </c>
      <c r="W68" s="3" t="str">
        <f>IF(ISBLANK([1]!Tab_labo[[#This Row],[Qt-g3]]),"","g")</f>
        <v>g</v>
      </c>
      <c r="X68" s="3"/>
      <c r="Y68" s="3" t="str">
        <f>IF(ISBLANK([1]!Tab_labo[[#This Row],[Composant 4]]),"","&gt;")</f>
        <v/>
      </c>
      <c r="Z68" s="3"/>
      <c r="AA68" s="3" t="str">
        <f>IF(ISBLANK([1]!Tab_labo[[#This Row],[Qt-g4]]),"","g")</f>
        <v/>
      </c>
      <c r="AB68" s="3"/>
      <c r="AC68" s="3" t="str">
        <f>IF(ISBLANK([1]!Tab_labo[[#This Row],[Composant 5]]),"","&gt;")</f>
        <v/>
      </c>
      <c r="AD68" s="3"/>
      <c r="AE68" s="3" t="str">
        <f>IF(ISBLANK([1]!Tab_labo[[#This Row],[Qt-g5]]),"","g")</f>
        <v/>
      </c>
      <c r="AF68" s="3" t="str">
        <f>IF([1]!Tab_labo[[#This Row],[verif]]=0,"","Total")</f>
        <v>Total</v>
      </c>
      <c r="AG68" s="3" t="str">
        <f>IF([1]!Tab_labo[[#This Row],[Total]]="Total","&gt;","")</f>
        <v>&gt;</v>
      </c>
      <c r="AH6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8" s="3" t="str">
        <f>IF([1]!Tab_labo[[#This Row],[Total]]="Total","g","")</f>
        <v>g</v>
      </c>
      <c r="AJ68" s="8" t="s">
        <v>42</v>
      </c>
      <c r="AK68" s="3" t="s">
        <v>42</v>
      </c>
      <c r="AL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8" s="3" t="str">
        <f>IF([1]!Tab_labo[[#This Row],[Total2]]&lt;&gt;1000,IF(ISBLANK(V68),[1]!Tab_labo[[#This Row],[Qt-g]]+(2*[1]!Tab_labo[[#This Row],[Qt-g2]]),IF(ISBLANK(Z68),[1]!Tab_labo[[#This Row],[Qt-g]]+[1]!Tab_labo[[#This Row],[Qt-g2]]+(2*[1]!Tab_labo[[#This Row],[Qt-g3]]),IF(ISBLANK(AD68),[1]!Tab_labo[[#This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8" s="3" t="str">
        <f>[1]!Tab_labo[[#This Row],[Teintes]]</f>
        <v>125 C</v>
      </c>
    </row>
    <row r="69" spans="1:40" ht="30" x14ac:dyDescent="0.25">
      <c r="A69" s="9" t="s">
        <v>120</v>
      </c>
      <c r="B69" s="9" t="s">
        <v>41</v>
      </c>
      <c r="C69" s="10" t="s">
        <v>42</v>
      </c>
      <c r="D69" s="11" t="s">
        <v>42</v>
      </c>
      <c r="E69" s="11" t="s">
        <v>42</v>
      </c>
      <c r="F69" s="16">
        <v>1.44</v>
      </c>
      <c r="G69" s="16">
        <v>51.33</v>
      </c>
      <c r="H69" s="16">
        <v>9.34</v>
      </c>
      <c r="I69" s="16">
        <v>51.13</v>
      </c>
      <c r="J69" s="13" t="s">
        <v>42</v>
      </c>
      <c r="K69" s="14" t="str">
        <f>[1]!Tab_labo[[#This Row],[L*]]&amp;"_"&amp;[1]!Tab_labo[[#This Row],[a*]]&amp;"_"&amp;[1]!Tab_labo[[#This Row],[b*]]</f>
        <v>51.33_9.34_51.13</v>
      </c>
      <c r="L69" s="11" t="s">
        <v>48</v>
      </c>
      <c r="M69" s="11" t="str">
        <f>IF(ISBLANK([1]!Tab_labo[[#This Row],[Composant 1]]),"","&gt;")</f>
        <v>&gt;</v>
      </c>
      <c r="N69" s="11">
        <v>833</v>
      </c>
      <c r="O69" s="11" t="str">
        <f>IF(ISBLANK([1]!Tab_labo[[#This Row],[Qt-g]]),"","g")</f>
        <v>g</v>
      </c>
      <c r="P69" s="11" t="s">
        <v>64</v>
      </c>
      <c r="Q69" s="11" t="str">
        <f>IF(ISBLANK([1]!Tab_labo[[#This Row],[Composant 2]]),"","&gt;")</f>
        <v>&gt;</v>
      </c>
      <c r="R69" s="11">
        <v>56</v>
      </c>
      <c r="S69" s="11" t="str">
        <f>IF(ISBLANK([1]!Tab_labo[[#This Row],[Qt-g2]]),"","g")</f>
        <v>g</v>
      </c>
      <c r="T69" s="11" t="s">
        <v>54</v>
      </c>
      <c r="U69" s="11" t="str">
        <f>IF(ISBLANK([1]!Tab_labo[[#This Row],[Composant 3]]),"","&gt;")</f>
        <v>&gt;</v>
      </c>
      <c r="V69" s="11">
        <v>111</v>
      </c>
      <c r="W69" s="11" t="str">
        <f>IF(ISBLANK([1]!Tab_labo[[#This Row],[Qt-g3]]),"","g")</f>
        <v>g</v>
      </c>
      <c r="X69" s="11"/>
      <c r="Y69" s="11" t="str">
        <f>IF(ISBLANK([1]!Tab_labo[[#This Row],[Composant 4]]),"","&gt;")</f>
        <v/>
      </c>
      <c r="Z69" s="11"/>
      <c r="AA69" s="11" t="str">
        <f>IF(ISBLANK([1]!Tab_labo[[#This Row],[Qt-g4]]),"","g")</f>
        <v/>
      </c>
      <c r="AB69" s="11"/>
      <c r="AC69" s="11" t="str">
        <f>IF(ISBLANK([1]!Tab_labo[[#This Row],[Composant 5]]),"","&gt;")</f>
        <v/>
      </c>
      <c r="AD69" s="11"/>
      <c r="AE69" s="11" t="str">
        <f>IF(ISBLANK([1]!Tab_labo[[#This Row],[Qt-g5]]),"","g")</f>
        <v/>
      </c>
      <c r="AF69" s="11" t="str">
        <f>IF([1]!Tab_labo[[#This Row],[verif]]=0,"","Total")</f>
        <v>Total</v>
      </c>
      <c r="AG69" s="11" t="str">
        <f>IF([1]!Tab_labo[[#This Row],[Total]]="Total","&gt;","")</f>
        <v>&gt;</v>
      </c>
      <c r="AH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9" s="11" t="str">
        <f>IF([1]!Tab_labo[[#This Row],[Total]]="Total","g","")</f>
        <v>g</v>
      </c>
      <c r="AJ69" s="15" t="s">
        <v>42</v>
      </c>
      <c r="AK69" s="11" t="s">
        <v>42</v>
      </c>
      <c r="AL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9" s="11" t="str">
        <f>IF([1]!Tab_labo[[#This Row],[Total2]]&lt;&gt;1000,IF(ISBLANK(V69),[1]!Tab_labo[[#This Row],[Qt-g]]+(2*[1]!Tab_labo[[#This Row],[Qt-g2]]),IF(ISBLANK(Z69),[1]!Tab_labo[[#This Row],[Qt-g]]+[1]!Tab_labo[[#This Row],[Qt-g2]]+(2*[1]!Tab_labo[[#This Row],[Qt-g3]]),IF(ISBLANK(AD69),[1]!Tab_labo[[#This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9" s="11" t="str">
        <f>[1]!Tab_labo[[#This Row],[Teintes]]</f>
        <v>126 C</v>
      </c>
    </row>
    <row r="70" spans="1:40" ht="30" x14ac:dyDescent="0.25">
      <c r="A70" s="1" t="s">
        <v>121</v>
      </c>
      <c r="B70" s="1" t="s">
        <v>41</v>
      </c>
      <c r="C70" s="2" t="s">
        <v>42</v>
      </c>
      <c r="D70" s="3" t="s">
        <v>42</v>
      </c>
      <c r="E70" s="3" t="s">
        <v>42</v>
      </c>
      <c r="F70" s="4">
        <v>1.35</v>
      </c>
      <c r="G70" s="4">
        <v>82.31</v>
      </c>
      <c r="H70" s="4">
        <v>14.49</v>
      </c>
      <c r="I70" s="4">
        <v>99.73</v>
      </c>
      <c r="J70" s="5" t="s">
        <v>42</v>
      </c>
      <c r="K70" s="6" t="str">
        <f>[1]!Tab_labo[[#This Row],[L*]]&amp;"_"&amp;[1]!Tab_labo[[#This Row],[a*]]&amp;"_"&amp;[1]!Tab_labo[[#This Row],[b*]]</f>
        <v>82.31_14.49_99.73</v>
      </c>
      <c r="L70" s="3" t="s">
        <v>68</v>
      </c>
      <c r="M70" s="3" t="str">
        <f>IF(ISBLANK([1]!Tab_labo[[#This Row],[Composant 1]]),"","&gt;")</f>
        <v>&gt;</v>
      </c>
      <c r="N70" s="3">
        <v>967.1</v>
      </c>
      <c r="O70" s="3" t="str">
        <f>IF(ISBLANK([1]!Tab_labo[[#This Row],[Qt-g]]),"","g")</f>
        <v>g</v>
      </c>
      <c r="P70" s="3" t="s">
        <v>69</v>
      </c>
      <c r="Q70" s="3" t="str">
        <f>IF(ISBLANK([1]!Tab_labo[[#This Row],[Composant 2]]),"","&gt;")</f>
        <v>&gt;</v>
      </c>
      <c r="R70" s="3">
        <v>32.9</v>
      </c>
      <c r="S70" s="3" t="str">
        <f>IF(ISBLANK([1]!Tab_labo[[#This Row],[Qt-g2]]),"","g")</f>
        <v>g</v>
      </c>
      <c r="T70" s="3"/>
      <c r="U70" s="3" t="str">
        <f>IF(ISBLANK([1]!Tab_labo[[#This Row],[Composant 3]]),"","&gt;")</f>
        <v/>
      </c>
      <c r="V70" s="3"/>
      <c r="W70" s="3" t="str">
        <f>IF(ISBLANK([1]!Tab_labo[[#This Row],[Qt-g3]]),"","g")</f>
        <v/>
      </c>
      <c r="X70" s="3"/>
      <c r="Y70" s="3" t="str">
        <f>IF(ISBLANK([1]!Tab_labo[[#This Row],[Composant 4]]),"","&gt;")</f>
        <v/>
      </c>
      <c r="Z70" s="3"/>
      <c r="AA70" s="3" t="str">
        <f>IF(ISBLANK([1]!Tab_labo[[#This Row],[Qt-g4]]),"","g")</f>
        <v/>
      </c>
      <c r="AB70" s="3"/>
      <c r="AC70" s="3" t="str">
        <f>IF(ISBLANK([1]!Tab_labo[[#This Row],[Composant 5]]),"","&gt;")</f>
        <v/>
      </c>
      <c r="AD70" s="3"/>
      <c r="AE70" s="3" t="str">
        <f>IF(ISBLANK([1]!Tab_labo[[#This Row],[Qt-g5]]),"","g")</f>
        <v/>
      </c>
      <c r="AF70" s="3" t="str">
        <f>IF([1]!Tab_labo[[#This Row],[verif]]=0,"","Total")</f>
        <v>Total</v>
      </c>
      <c r="AG70" s="3" t="str">
        <f>IF([1]!Tab_labo[[#This Row],[Total]]="Total","&gt;","")</f>
        <v>&gt;</v>
      </c>
      <c r="AH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70" s="3" t="str">
        <f>IF([1]!Tab_labo[[#This Row],[Total]]="Total","g","")</f>
        <v>g</v>
      </c>
      <c r="AJ70" s="8" t="s">
        <v>42</v>
      </c>
      <c r="AK70" s="3" t="s">
        <v>42</v>
      </c>
      <c r="AL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70" s="3" t="str">
        <f>IF([1]!Tab_labo[[#This Row],[Total2]]&lt;&gt;1000,IF(ISBLANK(V70),[1]!Tab_labo[[#This Row],[Qt-g]]+(2*[1]!Tab_labo[[#This Row],[Qt-g2]]),IF(ISBLANK(Z70),[1]!Tab_labo[[#This Row],[Qt-g]]+[1]!Tab_labo[[#This Row],[Qt-g2]]+(2*[1]!Tab_labo[[#This Row],[Qt-g3]]),IF(ISBLANK(AD70),[1]!Tab_labo[[#This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0" s="3" t="str">
        <f>[1]!Tab_labo[[#This Row],[Teintes]]</f>
        <v>7548 C</v>
      </c>
    </row>
    <row r="71" spans="1:40" ht="30" x14ac:dyDescent="0.25">
      <c r="A71" s="9" t="s">
        <v>122</v>
      </c>
      <c r="B71" s="9" t="s">
        <v>41</v>
      </c>
      <c r="C71" s="10" t="s">
        <v>42</v>
      </c>
      <c r="D71" s="11" t="s">
        <v>42</v>
      </c>
      <c r="E71" s="11" t="s">
        <v>42</v>
      </c>
      <c r="F71" s="12">
        <v>1.29</v>
      </c>
      <c r="G71" s="12">
        <v>77.88</v>
      </c>
      <c r="H71" s="12">
        <v>19.12</v>
      </c>
      <c r="I71" s="12">
        <v>88.85</v>
      </c>
      <c r="J71" s="13" t="s">
        <v>42</v>
      </c>
      <c r="K71" s="14" t="str">
        <f>[1]!Tab_labo[[#This Row],[L*]]&amp;"_"&amp;[1]!Tab_labo[[#This Row],[a*]]&amp;"_"&amp;[1]!Tab_labo[[#This Row],[b*]]</f>
        <v>77.88_19.12_88.85</v>
      </c>
      <c r="L71" s="11" t="s">
        <v>68</v>
      </c>
      <c r="M71" s="11" t="str">
        <f>IF(ISBLANK([1]!Tab_labo[[#This Row],[Composant 1]]),"","&gt;")</f>
        <v>&gt;</v>
      </c>
      <c r="N71" s="11">
        <v>525.29999999999995</v>
      </c>
      <c r="O71" s="11" t="str">
        <f>IF(ISBLANK([1]!Tab_labo[[#This Row],[Qt-g]]),"","g")</f>
        <v>g</v>
      </c>
      <c r="P71" s="11" t="s">
        <v>69</v>
      </c>
      <c r="Q71" s="11" t="str">
        <f>IF(ISBLANK([1]!Tab_labo[[#This Row],[Composant 2]]),"","&gt;")</f>
        <v>&gt;</v>
      </c>
      <c r="R71" s="11">
        <v>81.7</v>
      </c>
      <c r="S71" s="11" t="str">
        <f>IF(ISBLANK([1]!Tab_labo[[#This Row],[Qt-g2]]),"","g")</f>
        <v>g</v>
      </c>
      <c r="T71" s="11" t="s">
        <v>54</v>
      </c>
      <c r="U71" s="11" t="str">
        <f>IF(ISBLANK([1]!Tab_labo[[#This Row],[Composant 3]]),"","&gt;")</f>
        <v>&gt;</v>
      </c>
      <c r="V71" s="11">
        <v>2.1</v>
      </c>
      <c r="W71" s="11" t="str">
        <f>IF(ISBLANK([1]!Tab_labo[[#This Row],[Qt-g3]]),"","g")</f>
        <v>g</v>
      </c>
      <c r="X71" s="11" t="s">
        <v>49</v>
      </c>
      <c r="Y71" s="11" t="str">
        <f>IF(ISBLANK([1]!Tab_labo[[#This Row],[Composant 4]]),"","&gt;")</f>
        <v>&gt;</v>
      </c>
      <c r="Z71" s="11">
        <v>390.9</v>
      </c>
      <c r="AA71" s="11" t="str">
        <f>IF(ISBLANK([1]!Tab_labo[[#This Row],[Qt-g4]]),"","g")</f>
        <v>g</v>
      </c>
      <c r="AB71" s="11"/>
      <c r="AC71" s="11" t="str">
        <f>IF(ISBLANK([1]!Tab_labo[[#This Row],[Composant 5]]),"","&gt;")</f>
        <v/>
      </c>
      <c r="AD71" s="11"/>
      <c r="AE71" s="11" t="str">
        <f>IF(ISBLANK([1]!Tab_labo[[#This Row],[Qt-g5]]),"","g")</f>
        <v/>
      </c>
      <c r="AF71" s="11" t="str">
        <f>IF([1]!Tab_labo[[#This Row],[verif]]=0,"","Total")</f>
        <v>Total</v>
      </c>
      <c r="AG71" s="11" t="str">
        <f>IF([1]!Tab_labo[[#This Row],[Total]]="Total","&gt;","")</f>
        <v>&gt;</v>
      </c>
      <c r="AH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71" s="11" t="str">
        <f>IF([1]!Tab_labo[[#This Row],[Total]]="Total","g","")</f>
        <v>g</v>
      </c>
      <c r="AJ71" s="15" t="s">
        <v>42</v>
      </c>
      <c r="AK71" s="11" t="s">
        <v>42</v>
      </c>
      <c r="AL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71" s="11" t="str">
        <f>IF([1]!Tab_labo[[#This Row],[Total2]]&lt;&gt;1000,IF(ISBLANK(V71),[1]!Tab_labo[[#This Row],[Qt-g]]+(2*[1]!Tab_labo[[#This Row],[Qt-g2]]),IF(ISBLANK(Z71),[1]!Tab_labo[[#This Row],[Qt-g]]+[1]!Tab_labo[[#This Row],[Qt-g2]]+(2*[1]!Tab_labo[[#This Row],[Qt-g3]]),IF(ISBLANK(AD71),[1]!Tab_labo[[#This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1" s="11" t="str">
        <f>[1]!Tab_labo[[#This Row],[Teintes]]</f>
        <v>7549 C</v>
      </c>
    </row>
    <row r="72" spans="1:40" ht="30" x14ac:dyDescent="0.25">
      <c r="A72" s="1" t="s">
        <v>123</v>
      </c>
      <c r="B72" s="1" t="s">
        <v>41</v>
      </c>
      <c r="C72" s="2" t="s">
        <v>42</v>
      </c>
      <c r="D72" s="3" t="s">
        <v>42</v>
      </c>
      <c r="E72" s="3" t="s">
        <v>42</v>
      </c>
      <c r="F72" s="4">
        <v>1.45</v>
      </c>
      <c r="G72" s="4">
        <v>64.319999999999993</v>
      </c>
      <c r="H72" s="4">
        <v>19.71</v>
      </c>
      <c r="I72" s="4">
        <v>73.87</v>
      </c>
      <c r="J72" s="5" t="s">
        <v>42</v>
      </c>
      <c r="K72" s="6" t="str">
        <f>[1]!Tab_labo[[#This Row],[L*]]&amp;"_"&amp;[1]!Tab_labo[[#This Row],[a*]]&amp;"_"&amp;[1]!Tab_labo[[#This Row],[b*]]</f>
        <v>64.32_19.71_73.87</v>
      </c>
      <c r="L72" s="3" t="s">
        <v>68</v>
      </c>
      <c r="M72" s="3" t="str">
        <f>IF(ISBLANK([1]!Tab_labo[[#This Row],[Composant 1]]),"","&gt;")</f>
        <v>&gt;</v>
      </c>
      <c r="N72" s="3">
        <v>841.4</v>
      </c>
      <c r="O72" s="3" t="str">
        <f>IF(ISBLANK([1]!Tab_labo[[#This Row],[Qt-g]]),"","g")</f>
        <v>g</v>
      </c>
      <c r="P72" s="3" t="s">
        <v>69</v>
      </c>
      <c r="Q72" s="3" t="str">
        <f>IF(ISBLANK([1]!Tab_labo[[#This Row],[Composant 2]]),"","&gt;")</f>
        <v>&gt;</v>
      </c>
      <c r="R72" s="3">
        <v>130.6</v>
      </c>
      <c r="S72" s="3" t="str">
        <f>IF(ISBLANK([1]!Tab_labo[[#This Row],[Qt-g2]]),"","g")</f>
        <v>g</v>
      </c>
      <c r="T72" s="3" t="s">
        <v>54</v>
      </c>
      <c r="U72" s="3" t="str">
        <f>IF(ISBLANK([1]!Tab_labo[[#This Row],[Composant 3]]),"","&gt;")</f>
        <v>&gt;</v>
      </c>
      <c r="V72" s="3">
        <v>28</v>
      </c>
      <c r="W72" s="3" t="str">
        <f>IF(ISBLANK([1]!Tab_labo[[#This Row],[Qt-g3]]),"","g")</f>
        <v>g</v>
      </c>
      <c r="X72" s="3"/>
      <c r="Y72" s="3" t="str">
        <f>IF(ISBLANK([1]!Tab_labo[[#This Row],[Composant 4]]),"","&gt;")</f>
        <v/>
      </c>
      <c r="Z72" s="3"/>
      <c r="AA72" s="3" t="str">
        <f>IF(ISBLANK([1]!Tab_labo[[#This Row],[Qt-g4]]),"","g")</f>
        <v/>
      </c>
      <c r="AB72" s="3"/>
      <c r="AC72" s="3" t="str">
        <f>IF(ISBLANK([1]!Tab_labo[[#This Row],[Composant 5]]),"","&gt;")</f>
        <v/>
      </c>
      <c r="AD72" s="3"/>
      <c r="AE72" s="3" t="str">
        <f>IF(ISBLANK([1]!Tab_labo[[#This Row],[Qt-g5]]),"","g")</f>
        <v/>
      </c>
      <c r="AF72" s="3" t="str">
        <f>IF([1]!Tab_labo[[#This Row],[verif]]=0,"","Total")</f>
        <v>Total</v>
      </c>
      <c r="AG72" s="3" t="str">
        <f>IF([1]!Tab_labo[[#This Row],[Total]]="Total","&gt;","")</f>
        <v>&gt;</v>
      </c>
      <c r="AH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72" s="3" t="str">
        <f>IF([1]!Tab_labo[[#This Row],[Total]]="Total","g","")</f>
        <v>g</v>
      </c>
      <c r="AJ72" s="8" t="s">
        <v>42</v>
      </c>
      <c r="AK72" s="3" t="s">
        <v>42</v>
      </c>
      <c r="AL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72" s="3" t="str">
        <f>IF([1]!Tab_labo[[#This Row],[Total2]]&lt;&gt;1000,IF(ISBLANK(V72),[1]!Tab_labo[[#This Row],[Qt-g]]+(2*[1]!Tab_labo[[#This Row],[Qt-g2]]),IF(ISBLANK(Z72),[1]!Tab_labo[[#This Row],[Qt-g]]+[1]!Tab_labo[[#This Row],[Qt-g2]]+(2*[1]!Tab_labo[[#This Row],[Qt-g3]]),IF(ISBLANK(AD72),[1]!Tab_labo[[#This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2" s="3" t="str">
        <f>[1]!Tab_labo[[#This Row],[Teintes]]</f>
        <v>7550 C</v>
      </c>
    </row>
    <row r="73" spans="1:40" ht="30" x14ac:dyDescent="0.25">
      <c r="A73" s="9" t="s">
        <v>124</v>
      </c>
      <c r="B73" s="9" t="s">
        <v>41</v>
      </c>
      <c r="C73" s="10" t="s">
        <v>42</v>
      </c>
      <c r="D73" s="11" t="s">
        <v>42</v>
      </c>
      <c r="E73" s="11" t="s">
        <v>42</v>
      </c>
      <c r="F73" s="12">
        <v>1.46</v>
      </c>
      <c r="G73" s="12">
        <v>56.45</v>
      </c>
      <c r="H73" s="12">
        <v>16.010000000000002</v>
      </c>
      <c r="I73" s="12">
        <v>61.05</v>
      </c>
      <c r="J73" s="13" t="s">
        <v>42</v>
      </c>
      <c r="K73" s="14" t="str">
        <f>[1]!Tab_labo[[#This Row],[L*]]&amp;"_"&amp;[1]!Tab_labo[[#This Row],[a*]]&amp;"_"&amp;[1]!Tab_labo[[#This Row],[b*]]</f>
        <v>56.45_16.01_61.05</v>
      </c>
      <c r="L73" s="11" t="s">
        <v>68</v>
      </c>
      <c r="M73" s="11" t="str">
        <f>IF(ISBLANK([1]!Tab_labo[[#This Row],[Composant 1]]),"","&gt;")</f>
        <v>&gt;</v>
      </c>
      <c r="N73" s="11">
        <v>784.8</v>
      </c>
      <c r="O73" s="11" t="str">
        <f>IF(ISBLANK([1]!Tab_labo[[#This Row],[Qt-g]]),"","g")</f>
        <v>g</v>
      </c>
      <c r="P73" s="11" t="s">
        <v>69</v>
      </c>
      <c r="Q73" s="11" t="str">
        <f>IF(ISBLANK([1]!Tab_labo[[#This Row],[Composant 2]]),"","&gt;")</f>
        <v>&gt;</v>
      </c>
      <c r="R73" s="11">
        <v>153</v>
      </c>
      <c r="S73" s="11" t="str">
        <f>IF(ISBLANK([1]!Tab_labo[[#This Row],[Qt-g2]]),"","g")</f>
        <v>g</v>
      </c>
      <c r="T73" s="11" t="s">
        <v>54</v>
      </c>
      <c r="U73" s="11" t="str">
        <f>IF(ISBLANK([1]!Tab_labo[[#This Row],[Composant 3]]),"","&gt;")</f>
        <v>&gt;</v>
      </c>
      <c r="V73" s="11">
        <v>62.2</v>
      </c>
      <c r="W73" s="11" t="str">
        <f>IF(ISBLANK([1]!Tab_labo[[#This Row],[Qt-g3]]),"","g")</f>
        <v>g</v>
      </c>
      <c r="X73" s="11"/>
      <c r="Y73" s="11" t="str">
        <f>IF(ISBLANK([1]!Tab_labo[[#This Row],[Composant 4]]),"","&gt;")</f>
        <v/>
      </c>
      <c r="Z73" s="11"/>
      <c r="AA73" s="11" t="str">
        <f>IF(ISBLANK([1]!Tab_labo[[#This Row],[Qt-g4]]),"","g")</f>
        <v/>
      </c>
      <c r="AB73" s="11"/>
      <c r="AC73" s="11" t="str">
        <f>IF(ISBLANK([1]!Tab_labo[[#This Row],[Composant 5]]),"","&gt;")</f>
        <v/>
      </c>
      <c r="AD73" s="11"/>
      <c r="AE73" s="11" t="str">
        <f>IF(ISBLANK([1]!Tab_labo[[#This Row],[Qt-g5]]),"","g")</f>
        <v/>
      </c>
      <c r="AF73" s="11" t="str">
        <f>IF([1]!Tab_labo[[#This Row],[verif]]=0,"","Total")</f>
        <v>Total</v>
      </c>
      <c r="AG73" s="11" t="str">
        <f>IF([1]!Tab_labo[[#This Row],[Total]]="Total","&gt;","")</f>
        <v>&gt;</v>
      </c>
      <c r="AH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73" s="11" t="str">
        <f>IF([1]!Tab_labo[[#This Row],[Total]]="Total","g","")</f>
        <v>g</v>
      </c>
      <c r="AJ73" s="15" t="s">
        <v>42</v>
      </c>
      <c r="AK73" s="11" t="s">
        <v>42</v>
      </c>
      <c r="AL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73" s="11" t="str">
        <f>IF([1]!Tab_labo[[#This Row],[Total2]]&lt;&gt;1000,IF(ISBLANK(V73),[1]!Tab_labo[[#This Row],[Qt-g]]+(2*[1]!Tab_labo[[#This Row],[Qt-g2]]),IF(ISBLANK(Z73),[1]!Tab_labo[[#This Row],[Qt-g]]+[1]!Tab_labo[[#This Row],[Qt-g2]]+(2*[1]!Tab_labo[[#This Row],[Qt-g3]]),IF(ISBLANK(AD73),[1]!Tab_labo[[#This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3" s="11" t="str">
        <f>[1]!Tab_labo[[#This Row],[Teintes]]</f>
        <v>7551 C</v>
      </c>
    </row>
    <row r="74" spans="1:40" ht="30" x14ac:dyDescent="0.25">
      <c r="A74" s="1" t="s">
        <v>125</v>
      </c>
      <c r="B74" s="1" t="s">
        <v>41</v>
      </c>
      <c r="C74" s="2" t="s">
        <v>42</v>
      </c>
      <c r="D74" s="3" t="s">
        <v>42</v>
      </c>
      <c r="E74" s="3" t="s">
        <v>42</v>
      </c>
      <c r="F74" s="4">
        <v>1.57</v>
      </c>
      <c r="G74" s="4">
        <v>37.880000000000003</v>
      </c>
      <c r="H74" s="4">
        <v>9.51</v>
      </c>
      <c r="I74" s="4">
        <v>33.880000000000003</v>
      </c>
      <c r="J74" s="5" t="s">
        <v>42</v>
      </c>
      <c r="K74" s="6" t="str">
        <f>[1]!Tab_labo[[#This Row],[L*]]&amp;"_"&amp;[1]!Tab_labo[[#This Row],[a*]]&amp;"_"&amp;[1]!Tab_labo[[#This Row],[b*]]</f>
        <v>37.88_9.51_33.88</v>
      </c>
      <c r="L74" s="3" t="s">
        <v>68</v>
      </c>
      <c r="M74" s="3" t="str">
        <f>IF(ISBLANK([1]!Tab_labo[[#This Row],[Composant 1]]),"","&gt;")</f>
        <v>&gt;</v>
      </c>
      <c r="N74" s="3">
        <v>631.4</v>
      </c>
      <c r="O74" s="3" t="str">
        <f>IF(ISBLANK([1]!Tab_labo[[#This Row],[Qt-g]]),"","g")</f>
        <v>g</v>
      </c>
      <c r="P74" s="3" t="s">
        <v>69</v>
      </c>
      <c r="Q74" s="3" t="str">
        <f>IF(ISBLANK([1]!Tab_labo[[#This Row],[Composant 2]]),"","&gt;")</f>
        <v>&gt;</v>
      </c>
      <c r="R74" s="3">
        <v>171.9</v>
      </c>
      <c r="S74" s="3" t="str">
        <f>IF(ISBLANK([1]!Tab_labo[[#This Row],[Qt-g2]]),"","g")</f>
        <v>g</v>
      </c>
      <c r="T74" s="3" t="s">
        <v>54</v>
      </c>
      <c r="U74" s="3" t="str">
        <f>IF(ISBLANK([1]!Tab_labo[[#This Row],[Composant 3]]),"","&gt;")</f>
        <v>&gt;</v>
      </c>
      <c r="V74" s="3">
        <v>196.7</v>
      </c>
      <c r="W74" s="3" t="str">
        <f>IF(ISBLANK([1]!Tab_labo[[#This Row],[Qt-g3]]),"","g")</f>
        <v>g</v>
      </c>
      <c r="X74" s="3"/>
      <c r="Y74" s="3" t="str">
        <f>IF(ISBLANK([1]!Tab_labo[[#This Row],[Composant 4]]),"","&gt;")</f>
        <v/>
      </c>
      <c r="Z74" s="3"/>
      <c r="AA74" s="3" t="str">
        <f>IF(ISBLANK([1]!Tab_labo[[#This Row],[Qt-g4]]),"","g")</f>
        <v/>
      </c>
      <c r="AB74" s="3"/>
      <c r="AC74" s="3" t="str">
        <f>IF(ISBLANK([1]!Tab_labo[[#This Row],[Composant 5]]),"","&gt;")</f>
        <v/>
      </c>
      <c r="AD74" s="3"/>
      <c r="AE74" s="3" t="str">
        <f>IF(ISBLANK([1]!Tab_labo[[#This Row],[Qt-g5]]),"","g")</f>
        <v/>
      </c>
      <c r="AF74" s="3" t="str">
        <f>IF([1]!Tab_labo[[#This Row],[verif]]=0,"","Total")</f>
        <v>Total</v>
      </c>
      <c r="AG74" s="3" t="str">
        <f>IF([1]!Tab_labo[[#This Row],[Total]]="Total","&gt;","")</f>
        <v>&gt;</v>
      </c>
      <c r="AH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74" s="3" t="str">
        <f>IF([1]!Tab_labo[[#This Row],[Total]]="Total","g","")</f>
        <v>g</v>
      </c>
      <c r="AJ74" s="8" t="s">
        <v>42</v>
      </c>
      <c r="AK74" s="3" t="s">
        <v>42</v>
      </c>
      <c r="AL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74" s="3" t="str">
        <f>IF([1]!Tab_labo[[#This Row],[Total2]]&lt;&gt;1000,IF(ISBLANK(V74),[1]!Tab_labo[[#This Row],[Qt-g]]+(2*[1]!Tab_labo[[#This Row],[Qt-g2]]),IF(ISBLANK(Z74),[1]!Tab_labo[[#This Row],[Qt-g]]+[1]!Tab_labo[[#This Row],[Qt-g2]]+(2*[1]!Tab_labo[[#This Row],[Qt-g3]]),IF(ISBLANK(AD74),[1]!Tab_labo[[#This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4" s="3" t="str">
        <f>[1]!Tab_labo[[#This Row],[Teintes]]</f>
        <v>7552 C</v>
      </c>
    </row>
    <row r="75" spans="1:40" ht="30" x14ac:dyDescent="0.25">
      <c r="A75" s="9" t="s">
        <v>126</v>
      </c>
      <c r="B75" s="9" t="s">
        <v>41</v>
      </c>
      <c r="C75" s="10" t="s">
        <v>42</v>
      </c>
      <c r="D75" s="11" t="s">
        <v>42</v>
      </c>
      <c r="E75" s="11" t="s">
        <v>42</v>
      </c>
      <c r="F75" s="12">
        <v>1.65</v>
      </c>
      <c r="G75" s="12">
        <v>29.95</v>
      </c>
      <c r="H75" s="12">
        <v>6.48</v>
      </c>
      <c r="I75" s="12">
        <v>23.5</v>
      </c>
      <c r="J75" s="13" t="s">
        <v>42</v>
      </c>
      <c r="K75" s="14" t="str">
        <f>[1]!Tab_labo[[#This Row],[L*]]&amp;"_"&amp;[1]!Tab_labo[[#This Row],[a*]]&amp;"_"&amp;[1]!Tab_labo[[#This Row],[b*]]</f>
        <v>29.95_6.48_23.5</v>
      </c>
      <c r="L75" s="11" t="s">
        <v>68</v>
      </c>
      <c r="M75" s="11" t="str">
        <f>IF(ISBLANK([1]!Tab_labo[[#This Row],[Composant 1]]),"","&gt;")</f>
        <v>&gt;</v>
      </c>
      <c r="N75" s="11">
        <v>515.29999999999995</v>
      </c>
      <c r="O75" s="11" t="str">
        <f>IF(ISBLANK([1]!Tab_labo[[#This Row],[Qt-g]]),"","g")</f>
        <v>g</v>
      </c>
      <c r="P75" s="11" t="s">
        <v>69</v>
      </c>
      <c r="Q75" s="11" t="str">
        <f>IF(ISBLANK([1]!Tab_labo[[#This Row],[Composant 2]]),"","&gt;")</f>
        <v>&gt;</v>
      </c>
      <c r="R75" s="11">
        <v>164.3</v>
      </c>
      <c r="S75" s="11" t="str">
        <f>IF(ISBLANK([1]!Tab_labo[[#This Row],[Qt-g2]]),"","g")</f>
        <v>g</v>
      </c>
      <c r="T75" s="11" t="s">
        <v>54</v>
      </c>
      <c r="U75" s="11" t="str">
        <f>IF(ISBLANK([1]!Tab_labo[[#This Row],[Composant 3]]),"","&gt;")</f>
        <v>&gt;</v>
      </c>
      <c r="V75" s="11">
        <v>320.39999999999998</v>
      </c>
      <c r="W75" s="11" t="str">
        <f>IF(ISBLANK([1]!Tab_labo[[#This Row],[Qt-g3]]),"","g")</f>
        <v>g</v>
      </c>
      <c r="X75" s="11"/>
      <c r="Y75" s="11" t="str">
        <f>IF(ISBLANK([1]!Tab_labo[[#This Row],[Composant 4]]),"","&gt;")</f>
        <v/>
      </c>
      <c r="Z75" s="11"/>
      <c r="AA75" s="11" t="str">
        <f>IF(ISBLANK([1]!Tab_labo[[#This Row],[Qt-g4]]),"","g")</f>
        <v/>
      </c>
      <c r="AB75" s="11"/>
      <c r="AC75" s="11" t="str">
        <f>IF(ISBLANK([1]!Tab_labo[[#This Row],[Composant 5]]),"","&gt;")</f>
        <v/>
      </c>
      <c r="AD75" s="11"/>
      <c r="AE75" s="11" t="str">
        <f>IF(ISBLANK([1]!Tab_labo[[#This Row],[Qt-g5]]),"","g")</f>
        <v/>
      </c>
      <c r="AF75" s="11" t="str">
        <f>IF([1]!Tab_labo[[#This Row],[verif]]=0,"","Total")</f>
        <v>Total</v>
      </c>
      <c r="AG75" s="11" t="str">
        <f>IF([1]!Tab_labo[[#This Row],[Total]]="Total","&gt;","")</f>
        <v>&gt;</v>
      </c>
      <c r="AH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75" s="11" t="str">
        <f>IF([1]!Tab_labo[[#This Row],[Total]]="Total","g","")</f>
        <v>g</v>
      </c>
      <c r="AJ75" s="15" t="s">
        <v>42</v>
      </c>
      <c r="AK75" s="11" t="s">
        <v>42</v>
      </c>
      <c r="AL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75" s="11" t="str">
        <f>IF([1]!Tab_labo[[#This Row],[Total2]]&lt;&gt;1000,IF(ISBLANK(V75),[1]!Tab_labo[[#This Row],[Qt-g]]+(2*[1]!Tab_labo[[#This Row],[Qt-g2]]),IF(ISBLANK(Z75),[1]!Tab_labo[[#This Row],[Qt-g]]+[1]!Tab_labo[[#This Row],[Qt-g2]]+(2*[1]!Tab_labo[[#This Row],[Qt-g3]]),IF(ISBLANK(AD75),[1]!Tab_labo[[#This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5" s="11" t="str">
        <f>[1]!Tab_labo[[#This Row],[Teintes]]</f>
        <v>7553 C</v>
      </c>
    </row>
    <row r="76" spans="1:40" ht="30" x14ac:dyDescent="0.25">
      <c r="A76" s="1" t="s">
        <v>127</v>
      </c>
      <c r="B76" s="1" t="s">
        <v>41</v>
      </c>
      <c r="C76" s="2" t="s">
        <v>42</v>
      </c>
      <c r="D76" s="3" t="s">
        <v>42</v>
      </c>
      <c r="E76" s="3" t="s">
        <v>42</v>
      </c>
      <c r="F76" s="4">
        <v>1.56</v>
      </c>
      <c r="G76" s="4">
        <v>26.68</v>
      </c>
      <c r="H76" s="4">
        <v>3.87</v>
      </c>
      <c r="I76" s="4">
        <v>13.82</v>
      </c>
      <c r="J76" s="5" t="s">
        <v>42</v>
      </c>
      <c r="K76" s="6" t="str">
        <f>[1]!Tab_labo[[#This Row],[L*]]&amp;"_"&amp;[1]!Tab_labo[[#This Row],[a*]]&amp;"_"&amp;[1]!Tab_labo[[#This Row],[b*]]</f>
        <v>26.68_3.87_13.82</v>
      </c>
      <c r="L76" s="3" t="s">
        <v>68</v>
      </c>
      <c r="M76" s="3" t="str">
        <f>IF(ISBLANK([1]!Tab_labo[[#This Row],[Composant 1]]),"","&gt;")</f>
        <v>&gt;</v>
      </c>
      <c r="N76" s="3">
        <v>86</v>
      </c>
      <c r="O76" s="3" t="str">
        <f>IF(ISBLANK([1]!Tab_labo[[#This Row],[Qt-g]]),"","g")</f>
        <v>g</v>
      </c>
      <c r="P76" s="3" t="s">
        <v>69</v>
      </c>
      <c r="Q76" s="3" t="str">
        <f>IF(ISBLANK([1]!Tab_labo[[#This Row],[Composant 2]]),"","&gt;")</f>
        <v>&gt;</v>
      </c>
      <c r="R76" s="3">
        <v>84</v>
      </c>
      <c r="S76" s="3" t="str">
        <f>IF(ISBLANK([1]!Tab_labo[[#This Row],[Qt-g2]]),"","g")</f>
        <v>g</v>
      </c>
      <c r="T76" s="3" t="s">
        <v>54</v>
      </c>
      <c r="U76" s="3" t="str">
        <f>IF(ISBLANK([1]!Tab_labo[[#This Row],[Composant 3]]),"","&gt;")</f>
        <v>&gt;</v>
      </c>
      <c r="V76" s="3">
        <v>386</v>
      </c>
      <c r="W76" s="3" t="str">
        <f>IF(ISBLANK([1]!Tab_labo[[#This Row],[Qt-g3]]),"","g")</f>
        <v>g</v>
      </c>
      <c r="X76" s="3" t="s">
        <v>49</v>
      </c>
      <c r="Y76" s="3" t="str">
        <f>IF(ISBLANK([1]!Tab_labo[[#This Row],[Composant 4]]),"","&gt;")</f>
        <v>&gt;</v>
      </c>
      <c r="Z76" s="3">
        <v>444</v>
      </c>
      <c r="AA76" s="3" t="str">
        <f>IF(ISBLANK([1]!Tab_labo[[#This Row],[Qt-g4]]),"","g")</f>
        <v>g</v>
      </c>
      <c r="AB76" s="3"/>
      <c r="AC76" s="3" t="str">
        <f>IF(ISBLANK([1]!Tab_labo[[#This Row],[Composant 5]]),"","&gt;")</f>
        <v/>
      </c>
      <c r="AD76" s="3"/>
      <c r="AE76" s="3" t="str">
        <f>IF(ISBLANK([1]!Tab_labo[[#This Row],[Qt-g5]]),"","g")</f>
        <v/>
      </c>
      <c r="AF76" s="3" t="str">
        <f>IF([1]!Tab_labo[[#This Row],[verif]]=0,"","Total")</f>
        <v>Total</v>
      </c>
      <c r="AG76" s="3" t="str">
        <f>IF([1]!Tab_labo[[#This Row],[Total]]="Total","&gt;","")</f>
        <v>&gt;</v>
      </c>
      <c r="AH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76" s="3" t="str">
        <f>IF([1]!Tab_labo[[#This Row],[Total]]="Total","g","")</f>
        <v>g</v>
      </c>
      <c r="AJ76" s="8" t="s">
        <v>42</v>
      </c>
      <c r="AK76" s="3" t="s">
        <v>42</v>
      </c>
      <c r="AL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76" s="3" t="str">
        <f>IF([1]!Tab_labo[[#This Row],[Total2]]&lt;&gt;1000,IF(ISBLANK(V76),[1]!Tab_labo[[#This Row],[Qt-g]]+(2*[1]!Tab_labo[[#This Row],[Qt-g2]]),IF(ISBLANK(Z76),[1]!Tab_labo[[#This Row],[Qt-g]]+[1]!Tab_labo[[#This Row],[Qt-g2]]+(2*[1]!Tab_labo[[#This Row],[Qt-g3]]),IF(ISBLANK(AD76),[1]!Tab_labo[[#This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76" s="3" t="str">
        <f>[1]!Tab_labo[[#This Row],[Teintes]]</f>
        <v>7554 C</v>
      </c>
    </row>
    <row r="77" spans="1:40" ht="30" x14ac:dyDescent="0.25">
      <c r="A77" s="9" t="s">
        <v>128</v>
      </c>
      <c r="B77" s="9" t="s">
        <v>41</v>
      </c>
      <c r="C77" s="10" t="s">
        <v>42</v>
      </c>
      <c r="D77" s="11" t="s">
        <v>42</v>
      </c>
      <c r="E77" s="11" t="s">
        <v>42</v>
      </c>
      <c r="F77" s="12">
        <v>1.19</v>
      </c>
      <c r="G77" s="12">
        <v>67.900000000000006</v>
      </c>
      <c r="H77" s="12">
        <v>12.45</v>
      </c>
      <c r="I77" s="12">
        <v>65.98</v>
      </c>
      <c r="J77" s="13" t="s">
        <v>42</v>
      </c>
      <c r="K77" s="14" t="str">
        <f>[1]!Tab_labo[[#This Row],[L*]]&amp;"_"&amp;[1]!Tab_labo[[#This Row],[a*]]&amp;"_"&amp;[1]!Tab_labo[[#This Row],[b*]]</f>
        <v>67.9_12.45_65.98</v>
      </c>
      <c r="L77" s="11" t="s">
        <v>68</v>
      </c>
      <c r="M77" s="11" t="str">
        <f>IF(ISBLANK([1]!Tab_labo[[#This Row],[Composant 1]]),"","&gt;")</f>
        <v>&gt;</v>
      </c>
      <c r="N77" s="11">
        <v>259.7</v>
      </c>
      <c r="O77" s="11" t="str">
        <f>IF(ISBLANK([1]!Tab_labo[[#This Row],[Qt-g]]),"","g")</f>
        <v>g</v>
      </c>
      <c r="P77" s="11" t="s">
        <v>69</v>
      </c>
      <c r="Q77" s="11" t="str">
        <f>IF(ISBLANK([1]!Tab_labo[[#This Row],[Composant 2]]),"","&gt;")</f>
        <v>&gt;</v>
      </c>
      <c r="R77" s="11">
        <v>76.7</v>
      </c>
      <c r="S77" s="11" t="str">
        <f>IF(ISBLANK([1]!Tab_labo[[#This Row],[Qt-g2]]),"","g")</f>
        <v>g</v>
      </c>
      <c r="T77" s="11" t="s">
        <v>54</v>
      </c>
      <c r="U77" s="11" t="str">
        <f>IF(ISBLANK([1]!Tab_labo[[#This Row],[Composant 3]]),"","&gt;")</f>
        <v>&gt;</v>
      </c>
      <c r="V77" s="11">
        <v>22.8</v>
      </c>
      <c r="W77" s="11" t="str">
        <f>IF(ISBLANK([1]!Tab_labo[[#This Row],[Qt-g3]]),"","g")</f>
        <v>g</v>
      </c>
      <c r="X77" s="11" t="s">
        <v>49</v>
      </c>
      <c r="Y77" s="11" t="str">
        <f>IF(ISBLANK([1]!Tab_labo[[#This Row],[Composant 4]]),"","&gt;")</f>
        <v>&gt;</v>
      </c>
      <c r="Z77" s="11">
        <v>320.39999999999998</v>
      </c>
      <c r="AA77" s="11" t="str">
        <f>IF(ISBLANK([1]!Tab_labo[[#This Row],[Qt-g4]]),"","g")</f>
        <v>g</v>
      </c>
      <c r="AB77" s="11"/>
      <c r="AC77" s="11" t="str">
        <f>IF(ISBLANK([1]!Tab_labo[[#This Row],[Composant 5]]),"","&gt;")</f>
        <v/>
      </c>
      <c r="AD77" s="11"/>
      <c r="AE77" s="11" t="str">
        <f>IF(ISBLANK([1]!Tab_labo[[#This Row],[Qt-g5]]),"","g")</f>
        <v/>
      </c>
      <c r="AF77" s="11" t="str">
        <f>IF([1]!Tab_labo[[#This Row],[verif]]=0,"","Total")</f>
        <v>Total</v>
      </c>
      <c r="AG77" s="11" t="str">
        <f>IF([1]!Tab_labo[[#This Row],[Total]]="Total","&gt;","")</f>
        <v>&gt;</v>
      </c>
      <c r="AH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679.59999999999991</v>
      </c>
      <c r="AI77" s="11" t="str">
        <f>IF([1]!Tab_labo[[#This Row],[Total]]="Total","g","")</f>
        <v>g</v>
      </c>
      <c r="AJ77" s="15" t="s">
        <v>42</v>
      </c>
      <c r="AK77" s="11" t="s">
        <v>42</v>
      </c>
      <c r="AL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77" s="11">
        <f>IF([1]!Tab_labo[[#This Row],[Total2]]&lt;&gt;1000,IF(ISBLANK(V77),[1]!Tab_labo[[#This Row],[Qt-g]]+(2*[1]!Tab_labo[[#This Row],[Qt-g2]]),IF(ISBLANK(Z77),[1]!Tab_labo[[#This Row],[Qt-g]]+[1]!Tab_labo[[#This Row],[Qt-g2]]+(2*[1]!Tab_labo[[#This Row],[Qt-g3]]),IF(ISBLANK(AD77),[1]!Tab_labo[[#This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77" s="11" t="str">
        <f>[1]!Tab_labo[[#This Row],[Teintes]]</f>
        <v>7555 C</v>
      </c>
    </row>
    <row r="78" spans="1:40" ht="30" x14ac:dyDescent="0.25">
      <c r="A78" s="1" t="s">
        <v>129</v>
      </c>
      <c r="B78" s="1" t="s">
        <v>41</v>
      </c>
      <c r="C78" s="2" t="s">
        <v>42</v>
      </c>
      <c r="D78" s="3" t="s">
        <v>42</v>
      </c>
      <c r="E78" s="3" t="s">
        <v>42</v>
      </c>
      <c r="F78" s="4">
        <v>1.24</v>
      </c>
      <c r="G78" s="4">
        <v>60.95</v>
      </c>
      <c r="H78" s="4">
        <v>12.08</v>
      </c>
      <c r="I78" s="4">
        <v>57.1</v>
      </c>
      <c r="J78" s="5" t="s">
        <v>42</v>
      </c>
      <c r="K78" s="6" t="str">
        <f>[1]!Tab_labo[[#This Row],[L*]]&amp;"_"&amp;[1]!Tab_labo[[#This Row],[a*]]&amp;"_"&amp;[1]!Tab_labo[[#This Row],[b*]]</f>
        <v>60.95_12.08_57.1</v>
      </c>
      <c r="L78" s="3" t="s">
        <v>68</v>
      </c>
      <c r="M78" s="3" t="str">
        <f>IF(ISBLANK([1]!Tab_labo[[#This Row],[Composant 1]]),"","&gt;")</f>
        <v>&gt;</v>
      </c>
      <c r="N78" s="3">
        <v>227.5</v>
      </c>
      <c r="O78" s="3" t="str">
        <f>IF(ISBLANK([1]!Tab_labo[[#This Row],[Qt-g]]),"","g")</f>
        <v>g</v>
      </c>
      <c r="P78" s="3" t="s">
        <v>69</v>
      </c>
      <c r="Q78" s="3" t="str">
        <f>IF(ISBLANK([1]!Tab_labo[[#This Row],[Composant 2]]),"","&gt;")</f>
        <v>&gt;</v>
      </c>
      <c r="R78" s="3">
        <v>78.400000000000006</v>
      </c>
      <c r="S78" s="3" t="str">
        <f>IF(ISBLANK([1]!Tab_labo[[#This Row],[Qt-g2]]),"","g")</f>
        <v>g</v>
      </c>
      <c r="T78" s="3" t="s">
        <v>54</v>
      </c>
      <c r="U78" s="3" t="str">
        <f>IF(ISBLANK([1]!Tab_labo[[#This Row],[Composant 3]]),"","&gt;")</f>
        <v>&gt;</v>
      </c>
      <c r="V78" s="3">
        <v>43.8</v>
      </c>
      <c r="W78" s="3" t="str">
        <f>IF(ISBLANK([1]!Tab_labo[[#This Row],[Qt-g3]]),"","g")</f>
        <v>g</v>
      </c>
      <c r="X78" s="3" t="s">
        <v>49</v>
      </c>
      <c r="Y78" s="3" t="str">
        <f>IF(ISBLANK([1]!Tab_labo[[#This Row],[Composant 4]]),"","&gt;")</f>
        <v>&gt;</v>
      </c>
      <c r="Z78" s="3">
        <v>325.2</v>
      </c>
      <c r="AA78" s="3" t="str">
        <f>IF(ISBLANK([1]!Tab_labo[[#This Row],[Qt-g4]]),"","g")</f>
        <v>g</v>
      </c>
      <c r="AB78" s="3"/>
      <c r="AC78" s="3" t="str">
        <f>IF(ISBLANK([1]!Tab_labo[[#This Row],[Composant 5]]),"","&gt;")</f>
        <v/>
      </c>
      <c r="AD78" s="3"/>
      <c r="AE78" s="3" t="str">
        <f>IF(ISBLANK([1]!Tab_labo[[#This Row],[Qt-g5]]),"","g")</f>
        <v/>
      </c>
      <c r="AF78" s="3" t="str">
        <f>IF([1]!Tab_labo[[#This Row],[verif]]=0,"","Total")</f>
        <v>Total</v>
      </c>
      <c r="AG78" s="3" t="str">
        <f>IF([1]!Tab_labo[[#This Row],[Total]]="Total","&gt;","")</f>
        <v>&gt;</v>
      </c>
      <c r="AH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674.9</v>
      </c>
      <c r="AI78" s="3" t="str">
        <f>IF([1]!Tab_labo[[#This Row],[Total]]="Total","g","")</f>
        <v>g</v>
      </c>
      <c r="AJ78" s="8" t="s">
        <v>42</v>
      </c>
      <c r="AK78" s="3" t="s">
        <v>42</v>
      </c>
      <c r="AL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78" s="3">
        <f>IF([1]!Tab_labo[[#This Row],[Total2]]&lt;&gt;1000,IF(ISBLANK(V78),[1]!Tab_labo[[#This Row],[Qt-g]]+(2*[1]!Tab_labo[[#This Row],[Qt-g2]]),IF(ISBLANK(Z78),[1]!Tab_labo[[#This Row],[Qt-g]]+[1]!Tab_labo[[#This Row],[Qt-g2]]+(2*[1]!Tab_labo[[#This Row],[Qt-g3]]),IF(ISBLANK(AD78),[1]!Tab_labo[[#This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78" s="3" t="str">
        <f>[1]!Tab_labo[[#This Row],[Teintes]]</f>
        <v>7556 C</v>
      </c>
    </row>
    <row r="79" spans="1:40" ht="30" x14ac:dyDescent="0.25">
      <c r="A79" s="9" t="s">
        <v>130</v>
      </c>
      <c r="B79" s="9" t="s">
        <v>41</v>
      </c>
      <c r="C79" s="10" t="s">
        <v>42</v>
      </c>
      <c r="D79" s="11" t="s">
        <v>42</v>
      </c>
      <c r="E79" s="11" t="s">
        <v>42</v>
      </c>
      <c r="F79" s="12">
        <v>1.28</v>
      </c>
      <c r="G79" s="12">
        <v>54.42</v>
      </c>
      <c r="H79" s="12">
        <v>8.9700000000000006</v>
      </c>
      <c r="I79" s="12">
        <v>47.91</v>
      </c>
      <c r="J79" s="13" t="s">
        <v>42</v>
      </c>
      <c r="K79" s="14" t="str">
        <f>[1]!Tab_labo[[#This Row],[L*]]&amp;"_"&amp;[1]!Tab_labo[[#This Row],[a*]]&amp;"_"&amp;[1]!Tab_labo[[#This Row],[b*]]</f>
        <v>54.42_8.97_47.91</v>
      </c>
      <c r="L79" s="11" t="s">
        <v>68</v>
      </c>
      <c r="M79" s="11" t="str">
        <f>IF(ISBLANK([1]!Tab_labo[[#This Row],[Composant 1]]),"","&gt;")</f>
        <v>&gt;</v>
      </c>
      <c r="N79" s="11">
        <v>209.7</v>
      </c>
      <c r="O79" s="11" t="str">
        <f>IF(ISBLANK([1]!Tab_labo[[#This Row],[Qt-g]]),"","g")</f>
        <v>g</v>
      </c>
      <c r="P79" s="11" t="s">
        <v>69</v>
      </c>
      <c r="Q79" s="11" t="str">
        <f>IF(ISBLANK([1]!Tab_labo[[#This Row],[Composant 2]]),"","&gt;")</f>
        <v>&gt;</v>
      </c>
      <c r="R79" s="11">
        <v>73.599999999999994</v>
      </c>
      <c r="S79" s="11" t="str">
        <f>IF(ISBLANK([1]!Tab_labo[[#This Row],[Qt-g2]]),"","g")</f>
        <v>g</v>
      </c>
      <c r="T79" s="11" t="s">
        <v>54</v>
      </c>
      <c r="U79" s="11" t="str">
        <f>IF(ISBLANK([1]!Tab_labo[[#This Row],[Composant 3]]),"","&gt;")</f>
        <v>&gt;</v>
      </c>
      <c r="V79" s="11">
        <v>73.3</v>
      </c>
      <c r="W79" s="11" t="str">
        <f>IF(ISBLANK([1]!Tab_labo[[#This Row],[Qt-g3]]),"","g")</f>
        <v>g</v>
      </c>
      <c r="X79" s="11" t="s">
        <v>49</v>
      </c>
      <c r="Y79" s="11" t="str">
        <f>IF(ISBLANK([1]!Tab_labo[[#This Row],[Composant 4]]),"","&gt;")</f>
        <v>&gt;</v>
      </c>
      <c r="Z79" s="11">
        <v>321.7</v>
      </c>
      <c r="AA79" s="11" t="str">
        <f>IF(ISBLANK([1]!Tab_labo[[#This Row],[Qt-g4]]),"","g")</f>
        <v>g</v>
      </c>
      <c r="AB79" s="11"/>
      <c r="AC79" s="11" t="str">
        <f>IF(ISBLANK([1]!Tab_labo[[#This Row],[Composant 5]]),"","&gt;")</f>
        <v/>
      </c>
      <c r="AD79" s="11"/>
      <c r="AE79" s="11" t="str">
        <f>IF(ISBLANK([1]!Tab_labo[[#This Row],[Qt-g5]]),"","g")</f>
        <v/>
      </c>
      <c r="AF79" s="11" t="str">
        <f>IF([1]!Tab_labo[[#This Row],[verif]]=0,"","Total")</f>
        <v>Total</v>
      </c>
      <c r="AG79" s="11" t="str">
        <f>IF([1]!Tab_labo[[#This Row],[Total]]="Total","&gt;","")</f>
        <v>&gt;</v>
      </c>
      <c r="AH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678.3</v>
      </c>
      <c r="AI79" s="11" t="str">
        <f>IF([1]!Tab_labo[[#This Row],[Total]]="Total","g","")</f>
        <v>g</v>
      </c>
      <c r="AJ79" s="15" t="s">
        <v>42</v>
      </c>
      <c r="AK79" s="11" t="s">
        <v>42</v>
      </c>
      <c r="AL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79" s="11">
        <f>IF([1]!Tab_labo[[#This Row],[Total2]]&lt;&gt;1000,IF(ISBLANK(V79),[1]!Tab_labo[[#This Row],[Qt-g]]+(2*[1]!Tab_labo[[#This Row],[Qt-g2]]),IF(ISBLANK(Z79),[1]!Tab_labo[[#This Row],[Qt-g]]+[1]!Tab_labo[[#This Row],[Qt-g2]]+(2*[1]!Tab_labo[[#This Row],[Qt-g3]]),IF(ISBLANK(AD79),[1]!Tab_labo[[#This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79" s="11" t="str">
        <f>[1]!Tab_labo[[#This Row],[Teintes]]</f>
        <v>7557 C</v>
      </c>
    </row>
    <row r="80" spans="1:40" ht="30" x14ac:dyDescent="0.25">
      <c r="A80" s="1" t="s">
        <v>131</v>
      </c>
      <c r="B80" s="1" t="s">
        <v>41</v>
      </c>
      <c r="C80" s="2" t="s">
        <v>42</v>
      </c>
      <c r="D80" s="3" t="s">
        <v>42</v>
      </c>
      <c r="E80" s="3" t="s">
        <v>42</v>
      </c>
      <c r="F80" s="4">
        <v>1.32</v>
      </c>
      <c r="G80" s="4">
        <v>50.33</v>
      </c>
      <c r="H80" s="4">
        <v>10.130000000000001</v>
      </c>
      <c r="I80" s="4">
        <v>43.1</v>
      </c>
      <c r="J80" s="5" t="s">
        <v>42</v>
      </c>
      <c r="K80" s="6" t="str">
        <f>[1]!Tab_labo[[#This Row],[L*]]&amp;"_"&amp;[1]!Tab_labo[[#This Row],[a*]]&amp;"_"&amp;[1]!Tab_labo[[#This Row],[b*]]</f>
        <v>50.33_10.13_43.1</v>
      </c>
      <c r="L80" s="3" t="s">
        <v>68</v>
      </c>
      <c r="M80" s="3" t="str">
        <f>IF(ISBLANK([1]!Tab_labo[[#This Row],[Composant 1]]),"","&gt;")</f>
        <v>&gt;</v>
      </c>
      <c r="N80" s="3">
        <v>166.4</v>
      </c>
      <c r="O80" s="3" t="str">
        <f>IF(ISBLANK([1]!Tab_labo[[#This Row],[Qt-g]]),"","g")</f>
        <v>g</v>
      </c>
      <c r="P80" s="3" t="s">
        <v>69</v>
      </c>
      <c r="Q80" s="3" t="str">
        <f>IF(ISBLANK([1]!Tab_labo[[#This Row],[Composant 2]]),"","&gt;")</f>
        <v>&gt;</v>
      </c>
      <c r="R80" s="3">
        <v>97.6</v>
      </c>
      <c r="S80" s="3" t="str">
        <f>IF(ISBLANK([1]!Tab_labo[[#This Row],[Qt-g2]]),"","g")</f>
        <v>g</v>
      </c>
      <c r="T80" s="3" t="s">
        <v>54</v>
      </c>
      <c r="U80" s="3" t="str">
        <f>IF(ISBLANK([1]!Tab_labo[[#This Row],[Composant 3]]),"","&gt;")</f>
        <v>&gt;</v>
      </c>
      <c r="V80" s="3">
        <v>87.8</v>
      </c>
      <c r="W80" s="3" t="str">
        <f>IF(ISBLANK([1]!Tab_labo[[#This Row],[Qt-g3]]),"","g")</f>
        <v>g</v>
      </c>
      <c r="X80" s="3" t="s">
        <v>49</v>
      </c>
      <c r="Y80" s="3" t="str">
        <f>IF(ISBLANK([1]!Tab_labo[[#This Row],[Composant 4]]),"","&gt;")</f>
        <v>&gt;</v>
      </c>
      <c r="Z80" s="3">
        <v>324.10000000000002</v>
      </c>
      <c r="AA80" s="3" t="str">
        <f>IF(ISBLANK([1]!Tab_labo[[#This Row],[Qt-g4]]),"","g")</f>
        <v>g</v>
      </c>
      <c r="AB80" s="3"/>
      <c r="AC80" s="3" t="str">
        <f>IF(ISBLANK([1]!Tab_labo[[#This Row],[Composant 5]]),"","&gt;")</f>
        <v/>
      </c>
      <c r="AD80" s="3"/>
      <c r="AE80" s="3" t="str">
        <f>IF(ISBLANK([1]!Tab_labo[[#This Row],[Qt-g5]]),"","g")</f>
        <v/>
      </c>
      <c r="AF80" s="3" t="str">
        <f>IF([1]!Tab_labo[[#This Row],[verif]]=0,"","Total")</f>
        <v>Total</v>
      </c>
      <c r="AG80" s="3" t="str">
        <f>IF([1]!Tab_labo[[#This Row],[Total]]="Total","&gt;","")</f>
        <v>&gt;</v>
      </c>
      <c r="AH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675.90000000000009</v>
      </c>
      <c r="AI80" s="3" t="str">
        <f>IF([1]!Tab_labo[[#This Row],[Total]]="Total","g","")</f>
        <v>g</v>
      </c>
      <c r="AJ80" s="8" t="s">
        <v>42</v>
      </c>
      <c r="AK80" s="3" t="s">
        <v>42</v>
      </c>
      <c r="AL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80" s="3">
        <f>IF([1]!Tab_labo[[#This Row],[Total2]]&lt;&gt;1000,IF(ISBLANK(V80),[1]!Tab_labo[[#This Row],[Qt-g]]+(2*[1]!Tab_labo[[#This Row],[Qt-g2]]),IF(ISBLANK(Z80),[1]!Tab_labo[[#This Row],[Qt-g]]+[1]!Tab_labo[[#This Row],[Qt-g2]]+(2*[1]!Tab_labo[[#This Row],[Qt-g3]]),IF(ISBLANK(AD80),[1]!Tab_labo[[#This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80" s="3" t="str">
        <f>[1]!Tab_labo[[#This Row],[Teintes]]</f>
        <v>7558 C</v>
      </c>
    </row>
    <row r="81" spans="1:40" ht="30" x14ac:dyDescent="0.25">
      <c r="A81" s="9" t="s">
        <v>132</v>
      </c>
      <c r="B81" s="9" t="s">
        <v>41</v>
      </c>
      <c r="C81" s="10" t="s">
        <v>42</v>
      </c>
      <c r="D81" s="11" t="s">
        <v>42</v>
      </c>
      <c r="E81" s="11" t="s">
        <v>42</v>
      </c>
      <c r="F81" s="12">
        <v>1.32</v>
      </c>
      <c r="G81" s="12">
        <v>47.18</v>
      </c>
      <c r="H81" s="12">
        <v>11.27</v>
      </c>
      <c r="I81" s="12">
        <v>37.369999999999997</v>
      </c>
      <c r="J81" s="13" t="s">
        <v>42</v>
      </c>
      <c r="K81" s="14" t="str">
        <f>[1]!Tab_labo[[#This Row],[L*]]&amp;"_"&amp;[1]!Tab_labo[[#This Row],[a*]]&amp;"_"&amp;[1]!Tab_labo[[#This Row],[b*]]</f>
        <v>47.18_11.27_37.37</v>
      </c>
      <c r="L81" s="11" t="s">
        <v>68</v>
      </c>
      <c r="M81" s="11" t="str">
        <f>IF(ISBLANK([1]!Tab_labo[[#This Row],[Composant 1]]),"","&gt;")</f>
        <v>&gt;</v>
      </c>
      <c r="N81" s="11">
        <v>139</v>
      </c>
      <c r="O81" s="11" t="str">
        <f>IF(ISBLANK([1]!Tab_labo[[#This Row],[Qt-g]]),"","g")</f>
        <v>g</v>
      </c>
      <c r="P81" s="11" t="s">
        <v>69</v>
      </c>
      <c r="Q81" s="11" t="str">
        <f>IF(ISBLANK([1]!Tab_labo[[#This Row],[Composant 2]]),"","&gt;")</f>
        <v>&gt;</v>
      </c>
      <c r="R81" s="11">
        <v>126.4</v>
      </c>
      <c r="S81" s="11" t="str">
        <f>IF(ISBLANK([1]!Tab_labo[[#This Row],[Qt-g2]]),"","g")</f>
        <v>g</v>
      </c>
      <c r="T81" s="11" t="s">
        <v>54</v>
      </c>
      <c r="U81" s="11" t="str">
        <f>IF(ISBLANK([1]!Tab_labo[[#This Row],[Composant 3]]),"","&gt;")</f>
        <v>&gt;</v>
      </c>
      <c r="V81" s="11">
        <v>108.5</v>
      </c>
      <c r="W81" s="11" t="str">
        <f>IF(ISBLANK([1]!Tab_labo[[#This Row],[Qt-g3]]),"","g")</f>
        <v>g</v>
      </c>
      <c r="X81" s="11" t="s">
        <v>49</v>
      </c>
      <c r="Y81" s="11" t="str">
        <f>IF(ISBLANK([1]!Tab_labo[[#This Row],[Composant 4]]),"","&gt;")</f>
        <v>&gt;</v>
      </c>
      <c r="Z81" s="11">
        <v>313.10000000000002</v>
      </c>
      <c r="AA81" s="11" t="str">
        <f>IF(ISBLANK([1]!Tab_labo[[#This Row],[Qt-g4]]),"","g")</f>
        <v>g</v>
      </c>
      <c r="AB81" s="11"/>
      <c r="AC81" s="11" t="str">
        <f>IF(ISBLANK([1]!Tab_labo[[#This Row],[Composant 5]]),"","&gt;")</f>
        <v/>
      </c>
      <c r="AD81" s="11"/>
      <c r="AE81" s="11" t="str">
        <f>IF(ISBLANK([1]!Tab_labo[[#This Row],[Qt-g5]]),"","g")</f>
        <v/>
      </c>
      <c r="AF81" s="11" t="str">
        <f>IF([1]!Tab_labo[[#This Row],[verif]]=0,"","Total")</f>
        <v>Total</v>
      </c>
      <c r="AG81" s="11" t="str">
        <f>IF([1]!Tab_labo[[#This Row],[Total]]="Total","&gt;","")</f>
        <v>&gt;</v>
      </c>
      <c r="AH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687</v>
      </c>
      <c r="AI81" s="11" t="str">
        <f>IF([1]!Tab_labo[[#This Row],[Total]]="Total","g","")</f>
        <v>g</v>
      </c>
      <c r="AJ81" s="15" t="s">
        <v>42</v>
      </c>
      <c r="AK81" s="11" t="s">
        <v>42</v>
      </c>
      <c r="AL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81" s="11">
        <f>IF([1]!Tab_labo[[#This Row],[Total2]]&lt;&gt;1000,IF(ISBLANK(V81),[1]!Tab_labo[[#This Row],[Qt-g]]+(2*[1]!Tab_labo[[#This Row],[Qt-g2]]),IF(ISBLANK(Z81),[1]!Tab_labo[[#This Row],[Qt-g]]+[1]!Tab_labo[[#This Row],[Qt-g2]]+(2*[1]!Tab_labo[[#This Row],[Qt-g3]]),IF(ISBLANK(AD81),[1]!Tab_labo[[#This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81" s="11" t="str">
        <f>[1]!Tab_labo[[#This Row],[Teintes]]</f>
        <v>7559 C</v>
      </c>
    </row>
    <row r="82" spans="1:40" ht="30" x14ac:dyDescent="0.25">
      <c r="A82" s="1" t="s">
        <v>133</v>
      </c>
      <c r="B82" s="1" t="s">
        <v>41</v>
      </c>
      <c r="C82" s="2" t="s">
        <v>42</v>
      </c>
      <c r="D82" s="3" t="s">
        <v>42</v>
      </c>
      <c r="E82" s="3" t="s">
        <v>42</v>
      </c>
      <c r="F82" s="4">
        <v>1.33</v>
      </c>
      <c r="G82" s="4">
        <v>43.5</v>
      </c>
      <c r="H82" s="4">
        <v>7.71</v>
      </c>
      <c r="I82" s="4">
        <v>31.61</v>
      </c>
      <c r="J82" s="5" t="s">
        <v>42</v>
      </c>
      <c r="K82" s="6" t="str">
        <f>[1]!Tab_labo[[#This Row],[L*]]&amp;"_"&amp;[1]!Tab_labo[[#This Row],[a*]]&amp;"_"&amp;[1]!Tab_labo[[#This Row],[b*]]</f>
        <v>43.5_7.71_31.61</v>
      </c>
      <c r="L82" s="3" t="s">
        <v>68</v>
      </c>
      <c r="M82" s="3" t="str">
        <f>IF(ISBLANK([1]!Tab_labo[[#This Row],[Composant 1]]),"","&gt;")</f>
        <v>&gt;</v>
      </c>
      <c r="N82" s="3">
        <v>128.1</v>
      </c>
      <c r="O82" s="3" t="str">
        <f>IF(ISBLANK([1]!Tab_labo[[#This Row],[Qt-g]]),"","g")</f>
        <v>g</v>
      </c>
      <c r="P82" s="3" t="s">
        <v>69</v>
      </c>
      <c r="Q82" s="3" t="str">
        <f>IF(ISBLANK([1]!Tab_labo[[#This Row],[Composant 2]]),"","&gt;")</f>
        <v>&gt;</v>
      </c>
      <c r="R82" s="3">
        <v>84.6</v>
      </c>
      <c r="S82" s="3" t="str">
        <f>IF(ISBLANK([1]!Tab_labo[[#This Row],[Qt-g2]]),"","g")</f>
        <v>g</v>
      </c>
      <c r="T82" s="3" t="s">
        <v>54</v>
      </c>
      <c r="U82" s="3" t="str">
        <f>IF(ISBLANK([1]!Tab_labo[[#This Row],[Composant 3]]),"","&gt;")</f>
        <v>&gt;</v>
      </c>
      <c r="V82" s="3">
        <v>137.5</v>
      </c>
      <c r="W82" s="3" t="str">
        <f>IF(ISBLANK([1]!Tab_labo[[#This Row],[Qt-g3]]),"","g")</f>
        <v>g</v>
      </c>
      <c r="X82" s="3" t="s">
        <v>49</v>
      </c>
      <c r="Y82" s="3" t="str">
        <f>IF(ISBLANK([1]!Tab_labo[[#This Row],[Composant 4]]),"","&gt;")</f>
        <v>&gt;</v>
      </c>
      <c r="Z82" s="3">
        <v>324.89999999999998</v>
      </c>
      <c r="AA82" s="3" t="str">
        <f>IF(ISBLANK([1]!Tab_labo[[#This Row],[Qt-g4]]),"","g")</f>
        <v>g</v>
      </c>
      <c r="AB82" s="3"/>
      <c r="AC82" s="3" t="str">
        <f>IF(ISBLANK([1]!Tab_labo[[#This Row],[Composant 5]]),"","&gt;")</f>
        <v/>
      </c>
      <c r="AD82" s="3"/>
      <c r="AE82" s="3" t="str">
        <f>IF(ISBLANK([1]!Tab_labo[[#This Row],[Qt-g5]]),"","g")</f>
        <v/>
      </c>
      <c r="AF82" s="3" t="str">
        <f>IF([1]!Tab_labo[[#This Row],[verif]]=0,"","Total")</f>
        <v>Total</v>
      </c>
      <c r="AG82" s="3" t="str">
        <f>IF([1]!Tab_labo[[#This Row],[Total]]="Total","&gt;","")</f>
        <v>&gt;</v>
      </c>
      <c r="AH8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675.09999999999991</v>
      </c>
      <c r="AI82" s="3" t="str">
        <f>IF([1]!Tab_labo[[#This Row],[Total]]="Total","g","")</f>
        <v>g</v>
      </c>
      <c r="AJ82" s="8" t="s">
        <v>42</v>
      </c>
      <c r="AK82" s="3" t="s">
        <v>42</v>
      </c>
      <c r="AL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82" s="3">
        <f>IF([1]!Tab_labo[[#This Row],[Total2]]&lt;&gt;1000,IF(ISBLANK(V82),[1]!Tab_labo[[#This Row],[Qt-g]]+(2*[1]!Tab_labo[[#This Row],[Qt-g2]]),IF(ISBLANK(Z82),[1]!Tab_labo[[#This Row],[Qt-g]]+[1]!Tab_labo[[#This Row],[Qt-g2]]+(2*[1]!Tab_labo[[#This Row],[Qt-g3]]),IF(ISBLANK(AD82),[1]!Tab_labo[[#This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82" s="3" t="str">
        <f>[1]!Tab_labo[[#This Row],[Teintes]]</f>
        <v>7560 C</v>
      </c>
    </row>
    <row r="83" spans="1:40" ht="30" x14ac:dyDescent="0.25">
      <c r="A83" s="9" t="s">
        <v>134</v>
      </c>
      <c r="B83" s="9" t="s">
        <v>41</v>
      </c>
      <c r="C83" s="10" t="s">
        <v>42</v>
      </c>
      <c r="D83" s="11" t="s">
        <v>42</v>
      </c>
      <c r="E83" s="11" t="s">
        <v>42</v>
      </c>
      <c r="F83" s="12">
        <v>1.28</v>
      </c>
      <c r="G83" s="12">
        <v>40.08</v>
      </c>
      <c r="H83" s="12">
        <v>2.96</v>
      </c>
      <c r="I83" s="12">
        <v>22.48</v>
      </c>
      <c r="J83" s="13" t="s">
        <v>42</v>
      </c>
      <c r="K83" s="14" t="str">
        <f>[1]!Tab_labo[[#This Row],[L*]]&amp;"_"&amp;[1]!Tab_labo[[#This Row],[a*]]&amp;"_"&amp;[1]!Tab_labo[[#This Row],[b*]]</f>
        <v>40.08_2.96_22.48</v>
      </c>
      <c r="L83" s="11" t="s">
        <v>68</v>
      </c>
      <c r="M83" s="11" t="str">
        <f>IF(ISBLANK([1]!Tab_labo[[#This Row],[Composant 1]]),"","&gt;")</f>
        <v>&gt;</v>
      </c>
      <c r="N83" s="11">
        <v>123.2</v>
      </c>
      <c r="O83" s="11" t="str">
        <f>IF(ISBLANK([1]!Tab_labo[[#This Row],[Qt-g]]),"","g")</f>
        <v>g</v>
      </c>
      <c r="P83" s="11" t="s">
        <v>69</v>
      </c>
      <c r="Q83" s="11" t="str">
        <f>IF(ISBLANK([1]!Tab_labo[[#This Row],[Composant 2]]),"","&gt;")</f>
        <v>&gt;</v>
      </c>
      <c r="R83" s="11">
        <v>32.5</v>
      </c>
      <c r="S83" s="11" t="str">
        <f>IF(ISBLANK([1]!Tab_labo[[#This Row],[Qt-g2]]),"","g")</f>
        <v>g</v>
      </c>
      <c r="T83" s="11" t="s">
        <v>54</v>
      </c>
      <c r="U83" s="11" t="str">
        <f>IF(ISBLANK([1]!Tab_labo[[#This Row],[Composant 3]]),"","&gt;")</f>
        <v>&gt;</v>
      </c>
      <c r="V83" s="11">
        <v>181.4</v>
      </c>
      <c r="W83" s="11" t="str">
        <f>IF(ISBLANK([1]!Tab_labo[[#This Row],[Qt-g3]]),"","g")</f>
        <v>g</v>
      </c>
      <c r="X83" s="11" t="s">
        <v>49</v>
      </c>
      <c r="Y83" s="11" t="str">
        <f>IF(ISBLANK([1]!Tab_labo[[#This Row],[Composant 4]]),"","&gt;")</f>
        <v>&gt;</v>
      </c>
      <c r="Z83" s="11">
        <v>331.5</v>
      </c>
      <c r="AA83" s="11" t="str">
        <f>IF(ISBLANK([1]!Tab_labo[[#This Row],[Qt-g4]]),"","g")</f>
        <v>g</v>
      </c>
      <c r="AB83" s="11"/>
      <c r="AC83" s="11" t="str">
        <f>IF(ISBLANK([1]!Tab_labo[[#This Row],[Composant 5]]),"","&gt;")</f>
        <v/>
      </c>
      <c r="AD83" s="11"/>
      <c r="AE83" s="11" t="str">
        <f>IF(ISBLANK([1]!Tab_labo[[#This Row],[Qt-g5]]),"","g")</f>
        <v/>
      </c>
      <c r="AF83" s="11" t="str">
        <f>IF([1]!Tab_labo[[#This Row],[verif]]=0,"","Total")</f>
        <v>Total</v>
      </c>
      <c r="AG83" s="11" t="str">
        <f>IF([1]!Tab_labo[[#This Row],[Total]]="Total","&gt;","")</f>
        <v>&gt;</v>
      </c>
      <c r="AH8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668.6</v>
      </c>
      <c r="AI83" s="11" t="str">
        <f>IF([1]!Tab_labo[[#This Row],[Total]]="Total","g","")</f>
        <v>g</v>
      </c>
      <c r="AJ83" s="15" t="s">
        <v>42</v>
      </c>
      <c r="AK83" s="11" t="s">
        <v>42</v>
      </c>
      <c r="AL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83" s="11">
        <f>IF([1]!Tab_labo[[#This Row],[Total2]]&lt;&gt;1000,IF(ISBLANK(V83),[1]!Tab_labo[[#This Row],[Qt-g]]+(2*[1]!Tab_labo[[#This Row],[Qt-g2]]),IF(ISBLANK(Z83),[1]!Tab_labo[[#This Row],[Qt-g]]+[1]!Tab_labo[[#This Row],[Qt-g2]]+(2*[1]!Tab_labo[[#This Row],[Qt-g3]]),IF(ISBLANK(AD83),[1]!Tab_labo[[#This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83" s="11" t="str">
        <f>[1]!Tab_labo[[#This Row],[Teintes]]</f>
        <v>7561 C</v>
      </c>
    </row>
    <row r="84" spans="1:40" ht="30" x14ac:dyDescent="0.25">
      <c r="A84" s="1" t="s">
        <v>135</v>
      </c>
      <c r="B84" s="1" t="s">
        <v>41</v>
      </c>
      <c r="C84" s="2" t="s">
        <v>42</v>
      </c>
      <c r="D84" s="3" t="s">
        <v>42</v>
      </c>
      <c r="E84" s="3" t="s">
        <v>42</v>
      </c>
      <c r="F84" s="4">
        <v>0.62</v>
      </c>
      <c r="G84" s="4">
        <v>85.66</v>
      </c>
      <c r="H84" s="4">
        <v>9.8699999999999992</v>
      </c>
      <c r="I84" s="4">
        <v>53.1</v>
      </c>
      <c r="J84" s="5" t="s">
        <v>42</v>
      </c>
      <c r="K84" s="6" t="str">
        <f>[1]!Tab_labo[[#This Row],[L*]]&amp;"_"&amp;[1]!Tab_labo[[#This Row],[a*]]&amp;"_"&amp;[1]!Tab_labo[[#This Row],[b*]]</f>
        <v>85.66_9.87_53.1</v>
      </c>
      <c r="L84" s="3" t="s">
        <v>48</v>
      </c>
      <c r="M84" s="3" t="str">
        <f>IF(ISBLANK([1]!Tab_labo[[#This Row],[Composant 1]]),"","&gt;")</f>
        <v>&gt;</v>
      </c>
      <c r="N84" s="3">
        <v>55</v>
      </c>
      <c r="O84" s="3" t="str">
        <f>IF(ISBLANK([1]!Tab_labo[[#This Row],[Qt-g]]),"","g")</f>
        <v>g</v>
      </c>
      <c r="P84" s="3" t="s">
        <v>64</v>
      </c>
      <c r="Q84" s="3" t="str">
        <f>IF(ISBLANK([1]!Tab_labo[[#This Row],[Composant 2]]),"","&gt;")</f>
        <v>&gt;</v>
      </c>
      <c r="R84" s="3">
        <v>8</v>
      </c>
      <c r="S84" s="3" t="str">
        <f>IF(ISBLANK([1]!Tab_labo[[#This Row],[Qt-g2]]),"","g")</f>
        <v>g</v>
      </c>
      <c r="T84" s="3" t="s">
        <v>49</v>
      </c>
      <c r="U84" s="3" t="str">
        <f>IF(ISBLANK([1]!Tab_labo[[#This Row],[Composant 3]]),"","&gt;")</f>
        <v>&gt;</v>
      </c>
      <c r="V84" s="3">
        <v>468.5</v>
      </c>
      <c r="W84" s="3">
        <v>468.5</v>
      </c>
      <c r="X84" s="3"/>
      <c r="Y84" s="3" t="str">
        <f>IF(ISBLANK([1]!Tab_labo[[#This Row],[Composant 4]]),"","&gt;")</f>
        <v/>
      </c>
      <c r="Z84" s="3"/>
      <c r="AA84" s="3" t="str">
        <f>IF(ISBLANK([1]!Tab_labo[[#This Row],[Qt-g4]]),"","g")</f>
        <v/>
      </c>
      <c r="AB84" s="3"/>
      <c r="AC84" s="3" t="str">
        <f>IF(ISBLANK([1]!Tab_labo[[#This Row],[Composant 5]]),"","&gt;")</f>
        <v/>
      </c>
      <c r="AD84" s="3"/>
      <c r="AE84" s="3" t="str">
        <f>IF(ISBLANK([1]!Tab_labo[[#This Row],[Qt-g5]]),"","g")</f>
        <v/>
      </c>
      <c r="AF84" s="3" t="str">
        <f>IF([1]!Tab_labo[[#This Row],[verif]]=0,"","Total")</f>
        <v>Total</v>
      </c>
      <c r="AG84" s="3" t="str">
        <f>IF([1]!Tab_labo[[#This Row],[Total]]="Total","&gt;","")</f>
        <v>&gt;</v>
      </c>
      <c r="AH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84" s="3" t="str">
        <f>IF([1]!Tab_labo[[#This Row],[Total]]="Total","g","")</f>
        <v>g</v>
      </c>
      <c r="AJ84" s="8" t="s">
        <v>42</v>
      </c>
      <c r="AK84" s="3" t="s">
        <v>42</v>
      </c>
      <c r="AL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84" s="3">
        <f>IF([1]!Tab_labo[[#This Row],[Total2]]&lt;&gt;1000,IF(ISBLANK(V84),[1]!Tab_labo[[#This Row],[Qt-g]]+(2*[1]!Tab_labo[[#This Row],[Qt-g2]]),IF(ISBLANK(Z84),[1]!Tab_labo[[#This Row],[Qt-g]]+[1]!Tab_labo[[#This Row],[Qt-g2]]+(2*[1]!Tab_labo[[#This Row],[Qt-g3]]),IF(ISBLANK(AD84),[1]!Tab_labo[[#This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84" s="3" t="str">
        <f>[1]!Tab_labo[[#This Row],[Teintes]]</f>
        <v>134 C</v>
      </c>
    </row>
    <row r="85" spans="1:40" ht="30" x14ac:dyDescent="0.25">
      <c r="A85" s="9" t="s">
        <v>136</v>
      </c>
      <c r="B85" s="9" t="s">
        <v>41</v>
      </c>
      <c r="C85" s="10"/>
      <c r="D85" s="11"/>
      <c r="E85" s="11" t="s">
        <v>42</v>
      </c>
      <c r="F85" s="12" t="s">
        <v>42</v>
      </c>
      <c r="G85" s="12">
        <v>85.6</v>
      </c>
      <c r="H85" s="12">
        <v>8.3000000000000007</v>
      </c>
      <c r="I85" s="12">
        <v>54.8</v>
      </c>
      <c r="J85" s="13" t="s">
        <v>42</v>
      </c>
      <c r="K85" s="14" t="str">
        <f>[1]!Tab_labo[[#This Row],[L*]]&amp;"_"&amp;[1]!Tab_labo[[#This Row],[a*]]&amp;"_"&amp;[1]!Tab_labo[[#This Row],[b*]]</f>
        <v>85.6_8.3_54.8</v>
      </c>
      <c r="L85" s="11" t="s">
        <v>48</v>
      </c>
      <c r="M85" s="11" t="str">
        <f>IF(ISBLANK([1]!Tab_labo[[#This Row],[Composant 1]]),"","&gt;")</f>
        <v>&gt;</v>
      </c>
      <c r="N85" s="11">
        <v>55</v>
      </c>
      <c r="O85" s="11" t="str">
        <f>IF(ISBLANK([1]!Tab_labo[[#This Row],[Qt-g]]),"","g")</f>
        <v>g</v>
      </c>
      <c r="P85" s="11" t="s">
        <v>64</v>
      </c>
      <c r="Q85" s="11" t="str">
        <f>IF(ISBLANK([1]!Tab_labo[[#This Row],[Composant 2]]),"","&gt;")</f>
        <v>&gt;</v>
      </c>
      <c r="R85" s="11">
        <v>8</v>
      </c>
      <c r="S85" s="11" t="str">
        <f>IF(ISBLANK([1]!Tab_labo[[#This Row],[Qt-g2]]),"","g")</f>
        <v>g</v>
      </c>
      <c r="T85" s="11" t="s">
        <v>49</v>
      </c>
      <c r="U85" s="11" t="str">
        <f>IF(ISBLANK([1]!Tab_labo[[#This Row],[Composant 3]]),"","&gt;")</f>
        <v>&gt;</v>
      </c>
      <c r="V85" s="11">
        <v>468.5</v>
      </c>
      <c r="W85" s="11" t="str">
        <f>IF(ISBLANK([1]!Tab_labo[[#This Row],[Qt-g3]]),"","g")</f>
        <v>g</v>
      </c>
      <c r="X85" s="11"/>
      <c r="Y85" s="11" t="str">
        <f>IF(ISBLANK([1]!Tab_labo[[#This Row],[Composant 4]]),"","&gt;")</f>
        <v/>
      </c>
      <c r="Z85" s="11"/>
      <c r="AA85" s="11" t="str">
        <f>IF(ISBLANK([1]!Tab_labo[[#This Row],[Qt-g4]]),"","g")</f>
        <v/>
      </c>
      <c r="AB85" s="11"/>
      <c r="AC85" s="11" t="str">
        <f>IF(ISBLANK([1]!Tab_labo[[#This Row],[Composant 5]]),"","&gt;")</f>
        <v/>
      </c>
      <c r="AD85" s="11"/>
      <c r="AE85" s="11" t="str">
        <f>IF(ISBLANK([1]!Tab_labo[[#This Row],[Qt-g5]]),"","g")</f>
        <v/>
      </c>
      <c r="AF85" s="11" t="str">
        <f>IF([1]!Tab_labo[[#This Row],[verif]]=0,"","Total")</f>
        <v>Total</v>
      </c>
      <c r="AG85" s="11" t="str">
        <f>IF([1]!Tab_labo[[#This Row],[Total]]="Total","&gt;","")</f>
        <v>&gt;</v>
      </c>
      <c r="AH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85" s="11" t="str">
        <f>IF([1]!Tab_labo[[#This Row],[Total]]="Total","g","")</f>
        <v>g</v>
      </c>
      <c r="AJ85" s="15"/>
      <c r="AK85" s="11"/>
      <c r="AL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85" s="11">
        <f>IF([1]!Tab_labo[[#This Row],[Total2]]&lt;&gt;1000,IF(ISBLANK(V85),[1]!Tab_labo[[#This Row],[Qt-g]]+(2*[1]!Tab_labo[[#This Row],[Qt-g2]]),IF(ISBLANK(Z85),[1]!Tab_labo[[#This Row],[Qt-g]]+[1]!Tab_labo[[#This Row],[Qt-g2]]+(2*[1]!Tab_labo[[#This Row],[Qt-g3]]),IF(ISBLANK(AD85),[1]!Tab_labo[[#This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85" s="11" t="str">
        <f>[1]!Tab_labo[[#This Row],[Teintes]]</f>
        <v>134 CN</v>
      </c>
    </row>
    <row r="86" spans="1:40" ht="30" x14ac:dyDescent="0.25">
      <c r="A86" s="1" t="s">
        <v>137</v>
      </c>
      <c r="B86" s="1" t="s">
        <v>41</v>
      </c>
      <c r="C86" s="2" t="s">
        <v>42</v>
      </c>
      <c r="D86" s="3" t="s">
        <v>42</v>
      </c>
      <c r="E86" s="3" t="s">
        <v>42</v>
      </c>
      <c r="F86" s="4">
        <v>0.75</v>
      </c>
      <c r="G86" s="4">
        <v>83.37</v>
      </c>
      <c r="H86" s="4">
        <v>16.03</v>
      </c>
      <c r="I86" s="4">
        <v>60.99</v>
      </c>
      <c r="J86" s="5" t="s">
        <v>42</v>
      </c>
      <c r="K86" s="6" t="str">
        <f>[1]!Tab_labo[[#This Row],[L*]]&amp;"_"&amp;[1]!Tab_labo[[#This Row],[a*]]&amp;"_"&amp;[1]!Tab_labo[[#This Row],[b*]]</f>
        <v>83.37_16.03_60.99</v>
      </c>
      <c r="L86" s="3" t="s">
        <v>48</v>
      </c>
      <c r="M86" s="3" t="str">
        <f>IF(ISBLANK([1]!Tab_labo[[#This Row],[Composant 1]]),"","&gt;")</f>
        <v>&gt;</v>
      </c>
      <c r="N86" s="3">
        <v>219</v>
      </c>
      <c r="O86" s="3" t="str">
        <f>IF(ISBLANK([1]!Tab_labo[[#This Row],[Qt-g]]),"","g")</f>
        <v>g</v>
      </c>
      <c r="P86" s="3" t="s">
        <v>64</v>
      </c>
      <c r="Q86" s="3" t="str">
        <f>IF(ISBLANK([1]!Tab_labo[[#This Row],[Composant 2]]),"","&gt;")</f>
        <v>&gt;</v>
      </c>
      <c r="R86" s="3">
        <v>31</v>
      </c>
      <c r="S86" s="3" t="str">
        <f>IF(ISBLANK([1]!Tab_labo[[#This Row],[Qt-g2]]),"","g")</f>
        <v>g</v>
      </c>
      <c r="T86" s="3" t="s">
        <v>49</v>
      </c>
      <c r="U86" s="3" t="str">
        <f>IF(ISBLANK([1]!Tab_labo[[#This Row],[Composant 3]]),"","&gt;")</f>
        <v>&gt;</v>
      </c>
      <c r="V86" s="3">
        <v>375</v>
      </c>
      <c r="W86" s="3" t="str">
        <f>IF(ISBLANK([1]!Tab_labo[[#This Row],[Qt-g3]]),"","g")</f>
        <v>g</v>
      </c>
      <c r="X86" s="3"/>
      <c r="Y86" s="3" t="str">
        <f>IF(ISBLANK([1]!Tab_labo[[#This Row],[Composant 4]]),"","&gt;")</f>
        <v/>
      </c>
      <c r="Z86" s="3"/>
      <c r="AA86" s="3" t="str">
        <f>IF(ISBLANK([1]!Tab_labo[[#This Row],[Qt-g4]]),"","g")</f>
        <v/>
      </c>
      <c r="AB86" s="3"/>
      <c r="AC86" s="3" t="str">
        <f>IF(ISBLANK([1]!Tab_labo[[#This Row],[Composant 5]]),"","&gt;")</f>
        <v/>
      </c>
      <c r="AD86" s="3"/>
      <c r="AE86" s="3" t="str">
        <f>IF(ISBLANK([1]!Tab_labo[[#This Row],[Qt-g5]]),"","g")</f>
        <v/>
      </c>
      <c r="AF86" s="3" t="str">
        <f>IF([1]!Tab_labo[[#This Row],[verif]]=0,"","Total")</f>
        <v>Total</v>
      </c>
      <c r="AG86" s="3" t="str">
        <f>IF([1]!Tab_labo[[#This Row],[Total]]="Total","&gt;","")</f>
        <v>&gt;</v>
      </c>
      <c r="AH8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86" s="3" t="str">
        <f>IF([1]!Tab_labo[[#This Row],[Total]]="Total","g","")</f>
        <v>g</v>
      </c>
      <c r="AJ86" s="8" t="s">
        <v>42</v>
      </c>
      <c r="AK86" s="3" t="s">
        <v>42</v>
      </c>
      <c r="AL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86" s="3">
        <f>IF([1]!Tab_labo[[#This Row],[Total2]]&lt;&gt;1000,IF(ISBLANK(V86),[1]!Tab_labo[[#This Row],[Qt-g]]+(2*[1]!Tab_labo[[#This Row],[Qt-g2]]),IF(ISBLANK(Z86),[1]!Tab_labo[[#This Row],[Qt-g]]+[1]!Tab_labo[[#This Row],[Qt-g2]]+(2*[1]!Tab_labo[[#This Row],[Qt-g3]]),IF(ISBLANK(AD86),[1]!Tab_labo[[#This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86" s="3" t="str">
        <f>[1]!Tab_labo[[#This Row],[Teintes]]</f>
        <v>135 C</v>
      </c>
    </row>
    <row r="87" spans="1:40" ht="30" x14ac:dyDescent="0.25">
      <c r="A87" s="9" t="s">
        <v>138</v>
      </c>
      <c r="B87" s="9" t="s">
        <v>41</v>
      </c>
      <c r="C87" s="10" t="s">
        <v>42</v>
      </c>
      <c r="D87" s="11" t="s">
        <v>42</v>
      </c>
      <c r="E87" s="11" t="s">
        <v>42</v>
      </c>
      <c r="F87" s="12">
        <v>0.91</v>
      </c>
      <c r="G87" s="12">
        <v>81.75</v>
      </c>
      <c r="H87" s="12">
        <v>19.600000000000001</v>
      </c>
      <c r="I87" s="12">
        <v>71.260000000000005</v>
      </c>
      <c r="J87" s="13" t="s">
        <v>42</v>
      </c>
      <c r="K87" s="14" t="str">
        <f>[1]!Tab_labo[[#This Row],[L*]]&amp;"_"&amp;[1]!Tab_labo[[#This Row],[a*]]&amp;"_"&amp;[1]!Tab_labo[[#This Row],[b*]]</f>
        <v>81.75_19.6_71.26</v>
      </c>
      <c r="L87" s="11" t="s">
        <v>48</v>
      </c>
      <c r="M87" s="11" t="str">
        <f>IF(ISBLANK([1]!Tab_labo[[#This Row],[Composant 1]]),"","&gt;")</f>
        <v>&gt;</v>
      </c>
      <c r="N87" s="11">
        <v>438</v>
      </c>
      <c r="O87" s="11" t="str">
        <f>IF(ISBLANK([1]!Tab_labo[[#This Row],[Qt-g]]),"","g")</f>
        <v>g</v>
      </c>
      <c r="P87" s="11" t="s">
        <v>64</v>
      </c>
      <c r="Q87" s="11" t="str">
        <f>IF(ISBLANK([1]!Tab_labo[[#This Row],[Composant 2]]),"","&gt;")</f>
        <v>&gt;</v>
      </c>
      <c r="R87" s="11">
        <v>62</v>
      </c>
      <c r="S87" s="11" t="str">
        <f>IF(ISBLANK([1]!Tab_labo[[#This Row],[Qt-g2]]),"","g")</f>
        <v>g</v>
      </c>
      <c r="T87" s="11" t="s">
        <v>49</v>
      </c>
      <c r="U87" s="11" t="str">
        <f>IF(ISBLANK([1]!Tab_labo[[#This Row],[Composant 3]]),"","&gt;")</f>
        <v>&gt;</v>
      </c>
      <c r="V87" s="11">
        <v>500</v>
      </c>
      <c r="W87" s="11" t="str">
        <f>IF(ISBLANK([1]!Tab_labo[[#This Row],[Qt-g3]]),"","g")</f>
        <v>g</v>
      </c>
      <c r="X87" s="11"/>
      <c r="Y87" s="11" t="str">
        <f>IF(ISBLANK([1]!Tab_labo[[#This Row],[Composant 4]]),"","&gt;")</f>
        <v/>
      </c>
      <c r="Z87" s="11"/>
      <c r="AA87" s="11" t="str">
        <f>IF(ISBLANK([1]!Tab_labo[[#This Row],[Qt-g4]]),"","g")</f>
        <v/>
      </c>
      <c r="AB87" s="11"/>
      <c r="AC87" s="11" t="str">
        <f>IF(ISBLANK([1]!Tab_labo[[#This Row],[Composant 5]]),"","&gt;")</f>
        <v/>
      </c>
      <c r="AD87" s="11"/>
      <c r="AE87" s="11" t="str">
        <f>IF(ISBLANK([1]!Tab_labo[[#This Row],[Qt-g5]]),"","g")</f>
        <v/>
      </c>
      <c r="AF87" s="11" t="str">
        <f>IF([1]!Tab_labo[[#This Row],[verif]]=0,"","Total")</f>
        <v>Total</v>
      </c>
      <c r="AG87" s="11" t="str">
        <f>IF([1]!Tab_labo[[#This Row],[Total]]="Total","&gt;","")</f>
        <v>&gt;</v>
      </c>
      <c r="AH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87" s="11" t="str">
        <f>IF([1]!Tab_labo[[#This Row],[Total]]="Total","g","")</f>
        <v>g</v>
      </c>
      <c r="AJ87" s="15" t="s">
        <v>42</v>
      </c>
      <c r="AK87" s="11" t="s">
        <v>42</v>
      </c>
      <c r="AL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87" s="11" t="str">
        <f>IF([1]!Tab_labo[[#This Row],[Total2]]&lt;&gt;1000,IF(ISBLANK(V87),[1]!Tab_labo[[#This Row],[Qt-g]]+(2*[1]!Tab_labo[[#This Row],[Qt-g2]]),IF(ISBLANK(Z87),[1]!Tab_labo[[#This Row],[Qt-g]]+[1]!Tab_labo[[#This Row],[Qt-g2]]+(2*[1]!Tab_labo[[#This Row],[Qt-g3]]),IF(ISBLANK(AD87),[1]!Tab_labo[[#This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87" s="11" t="str">
        <f>[1]!Tab_labo[[#This Row],[Teintes]]</f>
        <v>136 C</v>
      </c>
    </row>
    <row r="88" spans="1:40" ht="30" x14ac:dyDescent="0.25">
      <c r="A88" s="1" t="s">
        <v>139</v>
      </c>
      <c r="B88" s="1" t="s">
        <v>41</v>
      </c>
      <c r="C88" s="2" t="s">
        <v>42</v>
      </c>
      <c r="D88" s="3" t="s">
        <v>42</v>
      </c>
      <c r="E88" s="3" t="s">
        <v>42</v>
      </c>
      <c r="F88" s="4">
        <v>1.18</v>
      </c>
      <c r="G88" s="4">
        <v>76.06</v>
      </c>
      <c r="H88" s="4">
        <v>32.979999999999997</v>
      </c>
      <c r="I88" s="4">
        <v>79.95</v>
      </c>
      <c r="J88" s="5" t="s">
        <v>42</v>
      </c>
      <c r="K88" s="6" t="str">
        <f>[1]!Tab_labo[[#This Row],[L*]]&amp;"_"&amp;[1]!Tab_labo[[#This Row],[a*]]&amp;"_"&amp;[1]!Tab_labo[[#This Row],[b*]]</f>
        <v>76.06_32.98_79.95</v>
      </c>
      <c r="L88" s="3" t="s">
        <v>48</v>
      </c>
      <c r="M88" s="3" t="str">
        <f>IF(ISBLANK([1]!Tab_labo[[#This Row],[Composant 1]]),"","&gt;")</f>
        <v>&gt;</v>
      </c>
      <c r="N88" s="3">
        <v>875</v>
      </c>
      <c r="O88" s="3" t="str">
        <f>IF(ISBLANK([1]!Tab_labo[[#This Row],[Qt-g]]),"","g")</f>
        <v>g</v>
      </c>
      <c r="P88" s="3" t="s">
        <v>64</v>
      </c>
      <c r="Q88" s="3" t="str">
        <f>IF(ISBLANK([1]!Tab_labo[[#This Row],[Composant 2]]),"","&gt;")</f>
        <v>&gt;</v>
      </c>
      <c r="R88" s="3">
        <v>125</v>
      </c>
      <c r="S88" s="3" t="str">
        <f>IF(ISBLANK([1]!Tab_labo[[#This Row],[Qt-g2]]),"","g")</f>
        <v>g</v>
      </c>
      <c r="T88" s="3"/>
      <c r="U88" s="3" t="str">
        <f>IF(ISBLANK([1]!Tab_labo[[#This Row],[Composant 3]]),"","&gt;")</f>
        <v/>
      </c>
      <c r="V88" s="3"/>
      <c r="W88" s="3" t="str">
        <f>IF(ISBLANK([1]!Tab_labo[[#This Row],[Qt-g3]]),"","g")</f>
        <v/>
      </c>
      <c r="X88" s="3"/>
      <c r="Y88" s="3" t="str">
        <f>IF(ISBLANK([1]!Tab_labo[[#This Row],[Composant 4]]),"","&gt;")</f>
        <v/>
      </c>
      <c r="Z88" s="3"/>
      <c r="AA88" s="3" t="str">
        <f>IF(ISBLANK([1]!Tab_labo[[#This Row],[Qt-g4]]),"","g")</f>
        <v/>
      </c>
      <c r="AB88" s="3"/>
      <c r="AC88" s="3" t="str">
        <f>IF(ISBLANK([1]!Tab_labo[[#This Row],[Composant 5]]),"","&gt;")</f>
        <v/>
      </c>
      <c r="AD88" s="3"/>
      <c r="AE88" s="3" t="str">
        <f>IF(ISBLANK([1]!Tab_labo[[#This Row],[Qt-g5]]),"","g")</f>
        <v/>
      </c>
      <c r="AF88" s="3" t="str">
        <f>IF([1]!Tab_labo[[#This Row],[verif]]=0,"","Total")</f>
        <v>Total</v>
      </c>
      <c r="AG88" s="3" t="str">
        <f>IF([1]!Tab_labo[[#This Row],[Total]]="Total","&gt;","")</f>
        <v>&gt;</v>
      </c>
      <c r="AH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88" s="3" t="str">
        <f>IF([1]!Tab_labo[[#This Row],[Total]]="Total","g","")</f>
        <v>g</v>
      </c>
      <c r="AJ88" s="8" t="s">
        <v>42</v>
      </c>
      <c r="AK88" s="3" t="s">
        <v>42</v>
      </c>
      <c r="AL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88" s="3" t="str">
        <f>IF([1]!Tab_labo[[#This Row],[Total2]]&lt;&gt;1000,IF(ISBLANK(V88),[1]!Tab_labo[[#This Row],[Qt-g]]+(2*[1]!Tab_labo[[#This Row],[Qt-g2]]),IF(ISBLANK(Z88),[1]!Tab_labo[[#This Row],[Qt-g]]+[1]!Tab_labo[[#This Row],[Qt-g2]]+(2*[1]!Tab_labo[[#This Row],[Qt-g3]]),IF(ISBLANK(AD88),[1]!Tab_labo[[#This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88" s="3" t="str">
        <f>[1]!Tab_labo[[#This Row],[Teintes]]</f>
        <v>137 C</v>
      </c>
    </row>
    <row r="89" spans="1:40" ht="30" x14ac:dyDescent="0.25">
      <c r="A89" s="9" t="s">
        <v>140</v>
      </c>
      <c r="B89" s="9" t="s">
        <v>41</v>
      </c>
      <c r="C89" s="10" t="s">
        <v>42</v>
      </c>
      <c r="D89" s="11" t="s">
        <v>42</v>
      </c>
      <c r="E89" s="11" t="s">
        <v>42</v>
      </c>
      <c r="F89" s="12">
        <v>1.5</v>
      </c>
      <c r="G89" s="12">
        <v>62.94</v>
      </c>
      <c r="H89" s="12">
        <v>36.68</v>
      </c>
      <c r="I89" s="12">
        <v>74.400000000000006</v>
      </c>
      <c r="J89" s="13" t="s">
        <v>42</v>
      </c>
      <c r="K89" s="14" t="str">
        <f>[1]!Tab_labo[[#This Row],[L*]]&amp;"_"&amp;[1]!Tab_labo[[#This Row],[a*]]&amp;"_"&amp;[1]!Tab_labo[[#This Row],[b*]]</f>
        <v>62.94_36.68_74.4</v>
      </c>
      <c r="L89" s="11" t="s">
        <v>48</v>
      </c>
      <c r="M89" s="11" t="str">
        <f>IF(ISBLANK([1]!Tab_labo[[#This Row],[Composant 1]]),"","&gt;")</f>
        <v>&gt;</v>
      </c>
      <c r="N89" s="11">
        <v>862</v>
      </c>
      <c r="O89" s="11" t="str">
        <f>IF(ISBLANK([1]!Tab_labo[[#This Row],[Qt-g]]),"","g")</f>
        <v>g</v>
      </c>
      <c r="P89" s="11" t="s">
        <v>64</v>
      </c>
      <c r="Q89" s="11" t="str">
        <f>IF(ISBLANK([1]!Tab_labo[[#This Row],[Composant 2]]),"","&gt;")</f>
        <v>&gt;</v>
      </c>
      <c r="R89" s="11">
        <v>123</v>
      </c>
      <c r="S89" s="11" t="str">
        <f>IF(ISBLANK([1]!Tab_labo[[#This Row],[Qt-g2]]),"","g")</f>
        <v>g</v>
      </c>
      <c r="T89" s="11" t="s">
        <v>54</v>
      </c>
      <c r="U89" s="11" t="str">
        <f>IF(ISBLANK([1]!Tab_labo[[#This Row],[Composant 3]]),"","&gt;")</f>
        <v>&gt;</v>
      </c>
      <c r="V89" s="11">
        <v>15</v>
      </c>
      <c r="W89" s="11" t="str">
        <f>IF(ISBLANK([1]!Tab_labo[[#This Row],[Qt-g3]]),"","g")</f>
        <v>g</v>
      </c>
      <c r="X89" s="11"/>
      <c r="Y89" s="11" t="str">
        <f>IF(ISBLANK([1]!Tab_labo[[#This Row],[Composant 4]]),"","&gt;")</f>
        <v/>
      </c>
      <c r="Z89" s="11"/>
      <c r="AA89" s="11" t="str">
        <f>IF(ISBLANK([1]!Tab_labo[[#This Row],[Qt-g4]]),"","g")</f>
        <v/>
      </c>
      <c r="AB89" s="11"/>
      <c r="AC89" s="11" t="str">
        <f>IF(ISBLANK([1]!Tab_labo[[#This Row],[Composant 5]]),"","&gt;")</f>
        <v/>
      </c>
      <c r="AD89" s="11"/>
      <c r="AE89" s="11" t="str">
        <f>IF(ISBLANK([1]!Tab_labo[[#This Row],[Qt-g5]]),"","g")</f>
        <v/>
      </c>
      <c r="AF89" s="11" t="str">
        <f>IF([1]!Tab_labo[[#This Row],[verif]]=0,"","Total")</f>
        <v>Total</v>
      </c>
      <c r="AG89" s="11" t="str">
        <f>IF([1]!Tab_labo[[#This Row],[Total]]="Total","&gt;","")</f>
        <v>&gt;</v>
      </c>
      <c r="AH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89" s="11" t="str">
        <f>IF([1]!Tab_labo[[#This Row],[Total]]="Total","g","")</f>
        <v>g</v>
      </c>
      <c r="AJ89" s="15" t="s">
        <v>42</v>
      </c>
      <c r="AK89" s="11" t="s">
        <v>42</v>
      </c>
      <c r="AL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89" s="11" t="str">
        <f>IF([1]!Tab_labo[[#This Row],[Total2]]&lt;&gt;1000,IF(ISBLANK(V89),[1]!Tab_labo[[#This Row],[Qt-g]]+(2*[1]!Tab_labo[[#This Row],[Qt-g2]]),IF(ISBLANK(Z89),[1]!Tab_labo[[#This Row],[Qt-g]]+[1]!Tab_labo[[#This Row],[Qt-g2]]+(2*[1]!Tab_labo[[#This Row],[Qt-g3]]),IF(ISBLANK(AD89),[1]!Tab_labo[[#This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89" s="11" t="str">
        <f>[1]!Tab_labo[[#This Row],[Teintes]]</f>
        <v>138 C</v>
      </c>
    </row>
    <row r="90" spans="1:40" ht="30" x14ac:dyDescent="0.25">
      <c r="A90" s="1" t="s">
        <v>141</v>
      </c>
      <c r="B90" s="1" t="s">
        <v>41</v>
      </c>
      <c r="C90" s="2" t="s">
        <v>42</v>
      </c>
      <c r="D90" s="3" t="s">
        <v>42</v>
      </c>
      <c r="E90" s="3" t="s">
        <v>42</v>
      </c>
      <c r="F90" s="4">
        <v>1.5</v>
      </c>
      <c r="G90" s="4">
        <v>52.05</v>
      </c>
      <c r="H90" s="4">
        <v>22.51</v>
      </c>
      <c r="I90" s="4">
        <v>55.39</v>
      </c>
      <c r="J90" s="5" t="s">
        <v>42</v>
      </c>
      <c r="K90" s="6" t="str">
        <f>[1]!Tab_labo[[#This Row],[L*]]&amp;"_"&amp;[1]!Tab_labo[[#This Row],[a*]]&amp;"_"&amp;[1]!Tab_labo[[#This Row],[b*]]</f>
        <v>52.05_22.51_55.39</v>
      </c>
      <c r="L90" s="3" t="s">
        <v>48</v>
      </c>
      <c r="M90" s="3" t="str">
        <f>IF(ISBLANK([1]!Tab_labo[[#This Row],[Composant 1]]),"","&gt;")</f>
        <v>&gt;</v>
      </c>
      <c r="N90" s="3">
        <v>823</v>
      </c>
      <c r="O90" s="3" t="str">
        <f>IF(ISBLANK([1]!Tab_labo[[#This Row],[Qt-g]]),"","g")</f>
        <v>g</v>
      </c>
      <c r="P90" s="3" t="s">
        <v>64</v>
      </c>
      <c r="Q90" s="3" t="str">
        <f>IF(ISBLANK([1]!Tab_labo[[#This Row],[Composant 2]]),"","&gt;")</f>
        <v>&gt;</v>
      </c>
      <c r="R90" s="3">
        <v>118</v>
      </c>
      <c r="S90" s="3" t="str">
        <f>IF(ISBLANK([1]!Tab_labo[[#This Row],[Qt-g2]]),"","g")</f>
        <v>g</v>
      </c>
      <c r="T90" s="3" t="s">
        <v>54</v>
      </c>
      <c r="U90" s="3" t="str">
        <f>IF(ISBLANK([1]!Tab_labo[[#This Row],[Composant 3]]),"","&gt;")</f>
        <v>&gt;</v>
      </c>
      <c r="V90" s="3">
        <v>59</v>
      </c>
      <c r="W90" s="3" t="str">
        <f>IF(ISBLANK([1]!Tab_labo[[#This Row],[Qt-g3]]),"","g")</f>
        <v>g</v>
      </c>
      <c r="X90" s="3"/>
      <c r="Y90" s="3" t="str">
        <f>IF(ISBLANK([1]!Tab_labo[[#This Row],[Composant 4]]),"","&gt;")</f>
        <v/>
      </c>
      <c r="Z90" s="3"/>
      <c r="AA90" s="3" t="str">
        <f>IF(ISBLANK([1]!Tab_labo[[#This Row],[Qt-g4]]),"","g")</f>
        <v/>
      </c>
      <c r="AB90" s="3"/>
      <c r="AC90" s="3" t="str">
        <f>IF(ISBLANK([1]!Tab_labo[[#This Row],[Composant 5]]),"","&gt;")</f>
        <v/>
      </c>
      <c r="AD90" s="3"/>
      <c r="AE90" s="3" t="str">
        <f>IF(ISBLANK([1]!Tab_labo[[#This Row],[Qt-g5]]),"","g")</f>
        <v/>
      </c>
      <c r="AF90" s="3" t="str">
        <f>IF([1]!Tab_labo[[#This Row],[verif]]=0,"","Total")</f>
        <v>Total</v>
      </c>
      <c r="AG90" s="3" t="str">
        <f>IF([1]!Tab_labo[[#This Row],[Total]]="Total","&gt;","")</f>
        <v>&gt;</v>
      </c>
      <c r="AH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90" s="3" t="str">
        <f>IF([1]!Tab_labo[[#This Row],[Total]]="Total","g","")</f>
        <v>g</v>
      </c>
      <c r="AJ90" s="8" t="s">
        <v>42</v>
      </c>
      <c r="AK90" s="3" t="s">
        <v>42</v>
      </c>
      <c r="AL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0" s="3" t="str">
        <f>IF([1]!Tab_labo[[#This Row],[Total2]]&lt;&gt;1000,IF(ISBLANK(V90),[1]!Tab_labo[[#This Row],[Qt-g]]+(2*[1]!Tab_labo[[#This Row],[Qt-g2]]),IF(ISBLANK(Z90),[1]!Tab_labo[[#This Row],[Qt-g]]+[1]!Tab_labo[[#This Row],[Qt-g2]]+(2*[1]!Tab_labo[[#This Row],[Qt-g3]]),IF(ISBLANK(AD90),[1]!Tab_labo[[#This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0" s="3" t="str">
        <f>[1]!Tab_labo[[#This Row],[Teintes]]</f>
        <v>139 C</v>
      </c>
    </row>
    <row r="91" spans="1:40" ht="30" x14ac:dyDescent="0.25">
      <c r="A91" s="9" t="s">
        <v>142</v>
      </c>
      <c r="B91" s="9" t="s">
        <v>41</v>
      </c>
      <c r="C91" s="10" t="s">
        <v>42</v>
      </c>
      <c r="D91" s="11" t="s">
        <v>42</v>
      </c>
      <c r="E91" s="11" t="s">
        <v>42</v>
      </c>
      <c r="F91" s="12">
        <v>1.65</v>
      </c>
      <c r="G91" s="12">
        <v>37.340000000000003</v>
      </c>
      <c r="H91" s="12">
        <v>10.78</v>
      </c>
      <c r="I91" s="12">
        <v>36.909999999999997</v>
      </c>
      <c r="J91" s="13" t="s">
        <v>42</v>
      </c>
      <c r="K91" s="14" t="str">
        <f>[1]!Tab_labo[[#This Row],[L*]]&amp;"_"&amp;[1]!Tab_labo[[#This Row],[a*]]&amp;"_"&amp;[1]!Tab_labo[[#This Row],[b*]]</f>
        <v>37.34_10.78_36.91</v>
      </c>
      <c r="L91" s="11" t="s">
        <v>48</v>
      </c>
      <c r="M91" s="11" t="str">
        <f>IF(ISBLANK([1]!Tab_labo[[#This Row],[Composant 1]]),"","&gt;")</f>
        <v>&gt;</v>
      </c>
      <c r="N91" s="11">
        <v>700</v>
      </c>
      <c r="O91" s="11" t="str">
        <f>IF(ISBLANK([1]!Tab_labo[[#This Row],[Qt-g]]),"","g")</f>
        <v>g</v>
      </c>
      <c r="P91" s="11" t="s">
        <v>64</v>
      </c>
      <c r="Q91" s="11" t="str">
        <f>IF(ISBLANK([1]!Tab_labo[[#This Row],[Composant 2]]),"","&gt;")</f>
        <v>&gt;</v>
      </c>
      <c r="R91" s="11">
        <v>100</v>
      </c>
      <c r="S91" s="11" t="str">
        <f>IF(ISBLANK([1]!Tab_labo[[#This Row],[Qt-g2]]),"","g")</f>
        <v>g</v>
      </c>
      <c r="T91" s="11" t="s">
        <v>54</v>
      </c>
      <c r="U91" s="11" t="str">
        <f>IF(ISBLANK([1]!Tab_labo[[#This Row],[Composant 3]]),"","&gt;")</f>
        <v>&gt;</v>
      </c>
      <c r="V91" s="11">
        <v>200</v>
      </c>
      <c r="W91" s="11" t="str">
        <f>IF(ISBLANK([1]!Tab_labo[[#This Row],[Qt-g3]]),"","g")</f>
        <v>g</v>
      </c>
      <c r="X91" s="11"/>
      <c r="Y91" s="11" t="str">
        <f>IF(ISBLANK([1]!Tab_labo[[#This Row],[Composant 4]]),"","&gt;")</f>
        <v/>
      </c>
      <c r="Z91" s="11"/>
      <c r="AA91" s="11" t="str">
        <f>IF(ISBLANK([1]!Tab_labo[[#This Row],[Qt-g4]]),"","g")</f>
        <v/>
      </c>
      <c r="AB91" s="11"/>
      <c r="AC91" s="11" t="str">
        <f>IF(ISBLANK([1]!Tab_labo[[#This Row],[Composant 5]]),"","&gt;")</f>
        <v/>
      </c>
      <c r="AD91" s="11"/>
      <c r="AE91" s="11" t="str">
        <f>IF(ISBLANK([1]!Tab_labo[[#This Row],[Qt-g5]]),"","g")</f>
        <v/>
      </c>
      <c r="AF91" s="11" t="str">
        <f>IF([1]!Tab_labo[[#This Row],[verif]]=0,"","Total")</f>
        <v>Total</v>
      </c>
      <c r="AG91" s="11" t="str">
        <f>IF([1]!Tab_labo[[#This Row],[Total]]="Total","&gt;","")</f>
        <v>&gt;</v>
      </c>
      <c r="AH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91" s="11" t="str">
        <f>IF([1]!Tab_labo[[#This Row],[Total]]="Total","g","")</f>
        <v>g</v>
      </c>
      <c r="AJ91" s="15" t="s">
        <v>42</v>
      </c>
      <c r="AK91" s="11" t="s">
        <v>42</v>
      </c>
      <c r="AL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1" s="11" t="str">
        <f>IF([1]!Tab_labo[[#This Row],[Total2]]&lt;&gt;1000,IF(ISBLANK(V91),[1]!Tab_labo[[#This Row],[Qt-g]]+(2*[1]!Tab_labo[[#This Row],[Qt-g2]]),IF(ISBLANK(Z91),[1]!Tab_labo[[#This Row],[Qt-g]]+[1]!Tab_labo[[#This Row],[Qt-g2]]+(2*[1]!Tab_labo[[#This Row],[Qt-g3]]),IF(ISBLANK(AD91),[1]!Tab_labo[[#This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1" s="11" t="str">
        <f>[1]!Tab_labo[[#This Row],[Teintes]]</f>
        <v>140 C</v>
      </c>
    </row>
    <row r="92" spans="1:40" ht="30" x14ac:dyDescent="0.25">
      <c r="A92" s="1" t="s">
        <v>143</v>
      </c>
      <c r="B92" s="1" t="s">
        <v>41</v>
      </c>
      <c r="C92" s="2" t="s">
        <v>42</v>
      </c>
      <c r="D92" s="3" t="s">
        <v>42</v>
      </c>
      <c r="E92" s="3" t="s">
        <v>42</v>
      </c>
      <c r="F92" s="4">
        <v>0.7</v>
      </c>
      <c r="G92" s="4">
        <v>78.91</v>
      </c>
      <c r="H92" s="4">
        <v>16.190000000000001</v>
      </c>
      <c r="I92" s="4">
        <v>49.16</v>
      </c>
      <c r="J92" s="5" t="s">
        <v>42</v>
      </c>
      <c r="K92" s="6" t="str">
        <f>[1]!Tab_labo[[#This Row],[L*]]&amp;"_"&amp;[1]!Tab_labo[[#This Row],[a*]]&amp;"_"&amp;[1]!Tab_labo[[#This Row],[b*]]</f>
        <v>78.91_16.19_49.16</v>
      </c>
      <c r="L92" s="3" t="s">
        <v>68</v>
      </c>
      <c r="M92" s="3" t="str">
        <f>IF(ISBLANK([1]!Tab_labo[[#This Row],[Composant 1]]),"","&gt;")</f>
        <v>&gt;</v>
      </c>
      <c r="N92" s="3">
        <v>93.4</v>
      </c>
      <c r="O92" s="3" t="str">
        <f>IF(ISBLANK([1]!Tab_labo[[#This Row],[Qt-g]]),"","g")</f>
        <v>g</v>
      </c>
      <c r="P92" s="3" t="s">
        <v>60</v>
      </c>
      <c r="Q92" s="3" t="str">
        <f>IF(ISBLANK([1]!Tab_labo[[#This Row],[Composant 2]]),"","&gt;")</f>
        <v>&gt;</v>
      </c>
      <c r="R92" s="3">
        <v>20.5</v>
      </c>
      <c r="S92" s="3" t="str">
        <f>IF(ISBLANK([1]!Tab_labo[[#This Row],[Qt-g2]]),"","g")</f>
        <v>g</v>
      </c>
      <c r="T92" s="3" t="s">
        <v>49</v>
      </c>
      <c r="U92" s="3" t="str">
        <f>IF(ISBLANK([1]!Tab_labo[[#This Row],[Composant 3]]),"","&gt;")</f>
        <v>&gt;</v>
      </c>
      <c r="V92" s="3">
        <v>443.1</v>
      </c>
      <c r="W92" s="3" t="str">
        <f>IF(ISBLANK([1]!Tab_labo[[#This Row],[Qt-g3]]),"","g")</f>
        <v>g</v>
      </c>
      <c r="X92" s="3"/>
      <c r="Y92" s="3" t="str">
        <f>IF(ISBLANK([1]!Tab_labo[[#This Row],[Composant 4]]),"","&gt;")</f>
        <v/>
      </c>
      <c r="Z92" s="3"/>
      <c r="AA92" s="3" t="str">
        <f>IF(ISBLANK([1]!Tab_labo[[#This Row],[Qt-g4]]),"","g")</f>
        <v/>
      </c>
      <c r="AB92" s="3"/>
      <c r="AC92" s="3" t="str">
        <f>IF(ISBLANK([1]!Tab_labo[[#This Row],[Composant 5]]),"","&gt;")</f>
        <v/>
      </c>
      <c r="AD92" s="3"/>
      <c r="AE92" s="3" t="str">
        <f>IF(ISBLANK([1]!Tab_labo[[#This Row],[Qt-g5]]),"","g")</f>
        <v/>
      </c>
      <c r="AF92" s="3" t="str">
        <f>IF([1]!Tab_labo[[#This Row],[verif]]=0,"","Total")</f>
        <v>Total</v>
      </c>
      <c r="AG92" s="3" t="str">
        <f>IF([1]!Tab_labo[[#This Row],[Total]]="Total","&gt;","")</f>
        <v>&gt;</v>
      </c>
      <c r="AH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557</v>
      </c>
      <c r="AI92" s="3" t="str">
        <f>IF([1]!Tab_labo[[#This Row],[Total]]="Total","g","")</f>
        <v>g</v>
      </c>
      <c r="AJ92" s="8" t="s">
        <v>42</v>
      </c>
      <c r="AK92" s="3" t="s">
        <v>42</v>
      </c>
      <c r="AL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2" s="3">
        <f>IF([1]!Tab_labo[[#This Row],[Total2]]&lt;&gt;1000,IF(ISBLANK(V92),[1]!Tab_labo[[#This Row],[Qt-g]]+(2*[1]!Tab_labo[[#This Row],[Qt-g2]]),IF(ISBLANK(Z92),[1]!Tab_labo[[#This Row],[Qt-g]]+[1]!Tab_labo[[#This Row],[Qt-g2]]+(2*[1]!Tab_labo[[#This Row],[Qt-g3]]),IF(ISBLANK(AD92),[1]!Tab_labo[[#This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92" s="3" t="str">
        <f>[1]!Tab_labo[[#This Row],[Teintes]]</f>
        <v>2008 C</v>
      </c>
    </row>
    <row r="93" spans="1:40" ht="30" x14ac:dyDescent="0.25">
      <c r="A93" s="9" t="s">
        <v>144</v>
      </c>
      <c r="B93" s="9" t="s">
        <v>41</v>
      </c>
      <c r="C93" s="10" t="s">
        <v>42</v>
      </c>
      <c r="D93" s="11" t="s">
        <v>42</v>
      </c>
      <c r="E93" s="11" t="s">
        <v>42</v>
      </c>
      <c r="F93" s="12">
        <v>0.75</v>
      </c>
      <c r="G93" s="12">
        <v>77.959999999999994</v>
      </c>
      <c r="H93" s="12">
        <v>19.170000000000002</v>
      </c>
      <c r="I93" s="12">
        <v>51.95</v>
      </c>
      <c r="J93" s="13" t="s">
        <v>42</v>
      </c>
      <c r="K93" s="14" t="str">
        <f>[1]!Tab_labo[[#This Row],[L*]]&amp;"_"&amp;[1]!Tab_labo[[#This Row],[a*]]&amp;"_"&amp;[1]!Tab_labo[[#This Row],[b*]]</f>
        <v>77.96_19.17_51.95</v>
      </c>
      <c r="L93" s="11" t="s">
        <v>68</v>
      </c>
      <c r="M93" s="11" t="str">
        <f>IF(ISBLANK([1]!Tab_labo[[#This Row],[Composant 1]]),"","&gt;")</f>
        <v>&gt;</v>
      </c>
      <c r="N93" s="11">
        <v>162.69999999999999</v>
      </c>
      <c r="O93" s="11" t="str">
        <f>IF(ISBLANK([1]!Tab_labo[[#This Row],[Qt-g]]),"","g")</f>
        <v>g</v>
      </c>
      <c r="P93" s="11" t="s">
        <v>60</v>
      </c>
      <c r="Q93" s="11" t="str">
        <f>IF(ISBLANK([1]!Tab_labo[[#This Row],[Composant 2]]),"","&gt;")</f>
        <v>&gt;</v>
      </c>
      <c r="R93" s="11">
        <v>35.799999999999997</v>
      </c>
      <c r="S93" s="11" t="str">
        <f>IF(ISBLANK([1]!Tab_labo[[#This Row],[Qt-g2]]),"","g")</f>
        <v>g</v>
      </c>
      <c r="T93" s="11" t="s">
        <v>49</v>
      </c>
      <c r="U93" s="11" t="str">
        <f>IF(ISBLANK([1]!Tab_labo[[#This Row],[Composant 3]]),"","&gt;")</f>
        <v>&gt;</v>
      </c>
      <c r="V93" s="11">
        <v>400.8</v>
      </c>
      <c r="W93" s="11" t="str">
        <f>IF(ISBLANK([1]!Tab_labo[[#This Row],[Qt-g3]]),"","g")</f>
        <v>g</v>
      </c>
      <c r="X93" s="11"/>
      <c r="Y93" s="11" t="str">
        <f>IF(ISBLANK([1]!Tab_labo[[#This Row],[Composant 4]]),"","&gt;")</f>
        <v/>
      </c>
      <c r="Z93" s="11"/>
      <c r="AA93" s="11" t="str">
        <f>IF(ISBLANK([1]!Tab_labo[[#This Row],[Qt-g4]]),"","g")</f>
        <v/>
      </c>
      <c r="AB93" s="11"/>
      <c r="AC93" s="11" t="str">
        <f>IF(ISBLANK([1]!Tab_labo[[#This Row],[Composant 5]]),"","&gt;")</f>
        <v/>
      </c>
      <c r="AD93" s="11"/>
      <c r="AE93" s="11" t="str">
        <f>IF(ISBLANK([1]!Tab_labo[[#This Row],[Qt-g5]]),"","g")</f>
        <v/>
      </c>
      <c r="AF93" s="11" t="str">
        <f>IF([1]!Tab_labo[[#This Row],[verif]]=0,"","Total")</f>
        <v>Total</v>
      </c>
      <c r="AG93" s="11" t="str">
        <f>IF([1]!Tab_labo[[#This Row],[Total]]="Total","&gt;","")</f>
        <v>&gt;</v>
      </c>
      <c r="AH9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599.29999999999995</v>
      </c>
      <c r="AI93" s="11" t="str">
        <f>IF([1]!Tab_labo[[#This Row],[Total]]="Total","g","")</f>
        <v>g</v>
      </c>
      <c r="AJ93" s="15" t="s">
        <v>42</v>
      </c>
      <c r="AK93" s="11" t="s">
        <v>42</v>
      </c>
      <c r="AL9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3" s="11">
        <f>IF([1]!Tab_labo[[#This Row],[Total2]]&lt;&gt;1000,IF(ISBLANK(V93),[1]!Tab_labo[[#This Row],[Qt-g]]+(2*[1]!Tab_labo[[#This Row],[Qt-g2]]),IF(ISBLANK(Z93),[1]!Tab_labo[[#This Row],[Qt-g]]+[1]!Tab_labo[[#This Row],[Qt-g2]]+(2*[1]!Tab_labo[[#This Row],[Qt-g3]]),IF(ISBLANK(AD93),[1]!Tab_labo[[#This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93" s="11" t="str">
        <f>[1]!Tab_labo[[#This Row],[Teintes]]</f>
        <v>2009 C</v>
      </c>
    </row>
    <row r="94" spans="1:40" ht="30" x14ac:dyDescent="0.25">
      <c r="A94" s="1" t="s">
        <v>145</v>
      </c>
      <c r="B94" s="1" t="s">
        <v>41</v>
      </c>
      <c r="C94" s="2" t="s">
        <v>42</v>
      </c>
      <c r="D94" s="3" t="s">
        <v>42</v>
      </c>
      <c r="E94" s="3" t="s">
        <v>42</v>
      </c>
      <c r="F94" s="4">
        <v>1.45</v>
      </c>
      <c r="G94" s="4">
        <v>77.040000000000006</v>
      </c>
      <c r="H94" s="4">
        <v>28.73</v>
      </c>
      <c r="I94" s="4">
        <v>95.82</v>
      </c>
      <c r="J94" s="5" t="s">
        <v>42</v>
      </c>
      <c r="K94" s="6" t="str">
        <f>[1]!Tab_labo[[#This Row],[L*]]&amp;"_"&amp;[1]!Tab_labo[[#This Row],[a*]]&amp;"_"&amp;[1]!Tab_labo[[#This Row],[b*]]</f>
        <v>77.04_28.73_95.82</v>
      </c>
      <c r="L94" s="3" t="s">
        <v>68</v>
      </c>
      <c r="M94" s="3" t="str">
        <f>IF(ISBLANK([1]!Tab_labo[[#This Row],[Composant 1]]),"","&gt;")</f>
        <v>&gt;</v>
      </c>
      <c r="N94" s="3">
        <v>923.8</v>
      </c>
      <c r="O94" s="3" t="str">
        <f>IF(ISBLANK([1]!Tab_labo[[#This Row],[Qt-g]]),"","g")</f>
        <v>g</v>
      </c>
      <c r="P94" s="3" t="s">
        <v>69</v>
      </c>
      <c r="Q94" s="3" t="str">
        <f>IF(ISBLANK([1]!Tab_labo[[#This Row],[Composant 2]]),"","&gt;")</f>
        <v>&gt;</v>
      </c>
      <c r="R94" s="3">
        <v>76.2</v>
      </c>
      <c r="S94" s="3" t="str">
        <f>IF(ISBLANK([1]!Tab_labo[[#This Row],[Qt-g2]]),"","g")</f>
        <v>g</v>
      </c>
      <c r="T94" s="3"/>
      <c r="U94" s="3" t="str">
        <f>IF(ISBLANK([1]!Tab_labo[[#This Row],[Composant 3]]),"","&gt;")</f>
        <v/>
      </c>
      <c r="V94" s="3"/>
      <c r="W94" s="3" t="str">
        <f>IF(ISBLANK([1]!Tab_labo[[#This Row],[Qt-g3]]),"","g")</f>
        <v/>
      </c>
      <c r="X94" s="3"/>
      <c r="Y94" s="3" t="str">
        <f>IF(ISBLANK([1]!Tab_labo[[#This Row],[Composant 4]]),"","&gt;")</f>
        <v/>
      </c>
      <c r="Z94" s="3"/>
      <c r="AA94" s="3" t="str">
        <f>IF(ISBLANK([1]!Tab_labo[[#This Row],[Qt-g4]]),"","g")</f>
        <v/>
      </c>
      <c r="AB94" s="3"/>
      <c r="AC94" s="3" t="str">
        <f>IF(ISBLANK([1]!Tab_labo[[#This Row],[Composant 5]]),"","&gt;")</f>
        <v/>
      </c>
      <c r="AD94" s="3"/>
      <c r="AE94" s="3" t="str">
        <f>IF(ISBLANK([1]!Tab_labo[[#This Row],[Qt-g5]]),"","g")</f>
        <v/>
      </c>
      <c r="AF94" s="3" t="str">
        <f>IF([1]!Tab_labo[[#This Row],[verif]]=0,"","Total")</f>
        <v>Total</v>
      </c>
      <c r="AG94" s="3" t="str">
        <f>IF([1]!Tab_labo[[#This Row],[Total]]="Total","&gt;","")</f>
        <v>&gt;</v>
      </c>
      <c r="AH9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94" s="3" t="str">
        <f>IF([1]!Tab_labo[[#This Row],[Total]]="Total","g","")</f>
        <v>g</v>
      </c>
      <c r="AJ94" s="8" t="s">
        <v>42</v>
      </c>
      <c r="AK94" s="3" t="s">
        <v>42</v>
      </c>
      <c r="AL9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94" s="3" t="str">
        <f>IF([1]!Tab_labo[[#This Row],[Total2]]&lt;&gt;1000,IF(ISBLANK(V94),[1]!Tab_labo[[#This Row],[Qt-g]]+(2*[1]!Tab_labo[[#This Row],[Qt-g2]]),IF(ISBLANK(Z94),[1]!Tab_labo[[#This Row],[Qt-g]]+[1]!Tab_labo[[#This Row],[Qt-g2]]+(2*[1]!Tab_labo[[#This Row],[Qt-g3]]),IF(ISBLANK(AD94),[1]!Tab_labo[[#This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4" s="3" t="str">
        <f>[1]!Tab_labo[[#This Row],[Teintes]]</f>
        <v>2010 C</v>
      </c>
    </row>
    <row r="95" spans="1:40" ht="30" x14ac:dyDescent="0.25">
      <c r="A95" s="9" t="s">
        <v>146</v>
      </c>
      <c r="B95" s="9" t="s">
        <v>41</v>
      </c>
      <c r="C95" s="10" t="s">
        <v>42</v>
      </c>
      <c r="D95" s="11" t="s">
        <v>42</v>
      </c>
      <c r="E95" s="11" t="s">
        <v>42</v>
      </c>
      <c r="F95" s="12">
        <v>1.04</v>
      </c>
      <c r="G95" s="12">
        <v>71.209999999999994</v>
      </c>
      <c r="H95" s="12">
        <v>29.89</v>
      </c>
      <c r="I95" s="12">
        <v>63.48</v>
      </c>
      <c r="J95" s="13" t="s">
        <v>42</v>
      </c>
      <c r="K95" s="14" t="str">
        <f>[1]!Tab_labo[[#This Row],[L*]]&amp;"_"&amp;[1]!Tab_labo[[#This Row],[a*]]&amp;"_"&amp;[1]!Tab_labo[[#This Row],[b*]]</f>
        <v>71.21_29.89_63.48</v>
      </c>
      <c r="L95" s="11" t="s">
        <v>68</v>
      </c>
      <c r="M95" s="11" t="str">
        <f>IF(ISBLANK([1]!Tab_labo[[#This Row],[Composant 1]]),"","&gt;")</f>
        <v>&gt;</v>
      </c>
      <c r="N95" s="11">
        <v>263.7</v>
      </c>
      <c r="O95" s="11" t="str">
        <f>IF(ISBLANK([1]!Tab_labo[[#This Row],[Qt-g]]),"","g")</f>
        <v>g</v>
      </c>
      <c r="P95" s="11" t="s">
        <v>60</v>
      </c>
      <c r="Q95" s="11" t="str">
        <f>IF(ISBLANK([1]!Tab_labo[[#This Row],[Composant 2]]),"","&gt;")</f>
        <v>&gt;</v>
      </c>
      <c r="R95" s="11">
        <v>58.1</v>
      </c>
      <c r="S95" s="11" t="str">
        <f>IF(ISBLANK([1]!Tab_labo[[#This Row],[Qt-g2]]),"","g")</f>
        <v>g</v>
      </c>
      <c r="T95" s="11" t="s">
        <v>49</v>
      </c>
      <c r="U95" s="11" t="str">
        <f>IF(ISBLANK([1]!Tab_labo[[#This Row],[Composant 3]]),"","&gt;")</f>
        <v>&gt;</v>
      </c>
      <c r="V95" s="11">
        <v>339.1</v>
      </c>
      <c r="W95" s="11" t="str">
        <f>IF(ISBLANK([1]!Tab_labo[[#This Row],[Qt-g3]]),"","g")</f>
        <v>g</v>
      </c>
      <c r="X95" s="11"/>
      <c r="Y95" s="11" t="str">
        <f>IF(ISBLANK([1]!Tab_labo[[#This Row],[Composant 4]]),"","&gt;")</f>
        <v/>
      </c>
      <c r="Z95" s="11"/>
      <c r="AA95" s="11" t="str">
        <f>IF(ISBLANK([1]!Tab_labo[[#This Row],[Qt-g4]]),"","g")</f>
        <v/>
      </c>
      <c r="AB95" s="11"/>
      <c r="AC95" s="11" t="str">
        <f>IF(ISBLANK([1]!Tab_labo[[#This Row],[Composant 5]]),"","&gt;")</f>
        <v/>
      </c>
      <c r="AD95" s="11"/>
      <c r="AE95" s="11" t="str">
        <f>IF(ISBLANK([1]!Tab_labo[[#This Row],[Qt-g5]]),"","g")</f>
        <v/>
      </c>
      <c r="AF95" s="11" t="str">
        <f>IF([1]!Tab_labo[[#This Row],[verif]]=0,"","Total")</f>
        <v>Total</v>
      </c>
      <c r="AG95" s="11" t="str">
        <f>IF([1]!Tab_labo[[#This Row],[Total]]="Total","&gt;","")</f>
        <v>&gt;</v>
      </c>
      <c r="AH9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660.90000000000009</v>
      </c>
      <c r="AI95" s="11" t="str">
        <f>IF([1]!Tab_labo[[#This Row],[Total]]="Total","g","")</f>
        <v>g</v>
      </c>
      <c r="AJ95" s="15" t="s">
        <v>42</v>
      </c>
      <c r="AK95" s="11" t="s">
        <v>42</v>
      </c>
      <c r="AL9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5" s="11">
        <f>IF([1]!Tab_labo[[#This Row],[Total2]]&lt;&gt;1000,IF(ISBLANK(V95),[1]!Tab_labo[[#This Row],[Qt-g]]+(2*[1]!Tab_labo[[#This Row],[Qt-g2]]),IF(ISBLANK(Z95),[1]!Tab_labo[[#This Row],[Qt-g]]+[1]!Tab_labo[[#This Row],[Qt-g2]]+(2*[1]!Tab_labo[[#This Row],[Qt-g3]]),IF(ISBLANK(AD95),[1]!Tab_labo[[#This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95" s="11" t="str">
        <f>[1]!Tab_labo[[#This Row],[Teintes]]</f>
        <v>2011 C</v>
      </c>
    </row>
    <row r="96" spans="1:40" ht="30" x14ac:dyDescent="0.25">
      <c r="A96" s="1" t="s">
        <v>147</v>
      </c>
      <c r="B96" s="1" t="s">
        <v>41</v>
      </c>
      <c r="C96" s="2" t="s">
        <v>42</v>
      </c>
      <c r="D96" s="3" t="s">
        <v>42</v>
      </c>
      <c r="E96" s="3" t="s">
        <v>42</v>
      </c>
      <c r="F96" s="4">
        <v>1.3</v>
      </c>
      <c r="G96" s="4">
        <v>69.03</v>
      </c>
      <c r="H96" s="4">
        <v>29.8</v>
      </c>
      <c r="I96" s="4">
        <v>75.47</v>
      </c>
      <c r="J96" s="5" t="s">
        <v>42</v>
      </c>
      <c r="K96" s="6" t="str">
        <f>[1]!Tab_labo[[#This Row],[L*]]&amp;"_"&amp;[1]!Tab_labo[[#This Row],[a*]]&amp;"_"&amp;[1]!Tab_labo[[#This Row],[b*]]</f>
        <v>69.03_29.8_75.47</v>
      </c>
      <c r="L96" s="3" t="s">
        <v>68</v>
      </c>
      <c r="M96" s="3" t="str">
        <f>IF(ISBLANK([1]!Tab_labo[[#This Row],[Composant 1]]),"","&gt;")</f>
        <v>&gt;</v>
      </c>
      <c r="N96" s="3">
        <v>546.79999999999995</v>
      </c>
      <c r="O96" s="3" t="str">
        <f>IF(ISBLANK([1]!Tab_labo[[#This Row],[Qt-g]]),"","g")</f>
        <v>g</v>
      </c>
      <c r="P96" s="3" t="s">
        <v>60</v>
      </c>
      <c r="Q96" s="3" t="str">
        <f>IF(ISBLANK([1]!Tab_labo[[#This Row],[Composant 2]]),"","&gt;")</f>
        <v>&gt;</v>
      </c>
      <c r="R96" s="3">
        <v>65.5</v>
      </c>
      <c r="S96" s="3" t="str">
        <f>IF(ISBLANK([1]!Tab_labo[[#This Row],[Qt-g2]]),"","g")</f>
        <v>g</v>
      </c>
      <c r="T96" s="3" t="s">
        <v>49</v>
      </c>
      <c r="U96" s="3" t="str">
        <f>IF(ISBLANK([1]!Tab_labo[[#This Row],[Composant 3]]),"","&gt;")</f>
        <v>&gt;</v>
      </c>
      <c r="V96" s="3">
        <v>387.7</v>
      </c>
      <c r="W96" s="3" t="str">
        <f>IF(ISBLANK([1]!Tab_labo[[#This Row],[Qt-g3]]),"","g")</f>
        <v>g</v>
      </c>
      <c r="X96" s="3"/>
      <c r="Y96" s="3" t="str">
        <f>IF(ISBLANK([1]!Tab_labo[[#This Row],[Composant 4]]),"","&gt;")</f>
        <v/>
      </c>
      <c r="Z96" s="3"/>
      <c r="AA96" s="3" t="str">
        <f>IF(ISBLANK([1]!Tab_labo[[#This Row],[Qt-g4]]),"","g")</f>
        <v/>
      </c>
      <c r="AB96" s="3"/>
      <c r="AC96" s="3" t="str">
        <f>IF(ISBLANK([1]!Tab_labo[[#This Row],[Composant 5]]),"","&gt;")</f>
        <v/>
      </c>
      <c r="AD96" s="3"/>
      <c r="AE96" s="3" t="str">
        <f>IF(ISBLANK([1]!Tab_labo[[#This Row],[Qt-g5]]),"","g")</f>
        <v/>
      </c>
      <c r="AF96" s="3" t="str">
        <f>IF([1]!Tab_labo[[#This Row],[verif]]=0,"","Total")</f>
        <v>Total</v>
      </c>
      <c r="AG96" s="3" t="str">
        <f>IF([1]!Tab_labo[[#This Row],[Total]]="Total","&gt;","")</f>
        <v>&gt;</v>
      </c>
      <c r="AH9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96" s="3" t="str">
        <f>IF([1]!Tab_labo[[#This Row],[Total]]="Total","g","")</f>
        <v>g</v>
      </c>
      <c r="AJ96" s="8" t="s">
        <v>42</v>
      </c>
      <c r="AK96" s="3" t="s">
        <v>42</v>
      </c>
      <c r="AL9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6" s="3" t="str">
        <f>IF([1]!Tab_labo[[#This Row],[Total2]]&lt;&gt;1000,IF(ISBLANK(V96),[1]!Tab_labo[[#This Row],[Qt-g]]+(2*[1]!Tab_labo[[#This Row],[Qt-g2]]),IF(ISBLANK(Z96),[1]!Tab_labo[[#This Row],[Qt-g]]+[1]!Tab_labo[[#This Row],[Qt-g2]]+(2*[1]!Tab_labo[[#This Row],[Qt-g3]]),IF(ISBLANK(AD96),[1]!Tab_labo[[#This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6" s="3" t="str">
        <f>[1]!Tab_labo[[#This Row],[Teintes]]</f>
        <v>2012 C</v>
      </c>
    </row>
    <row r="97" spans="1:40" ht="30" x14ac:dyDescent="0.25">
      <c r="A97" s="9" t="s">
        <v>148</v>
      </c>
      <c r="B97" s="9" t="s">
        <v>41</v>
      </c>
      <c r="C97" s="10" t="s">
        <v>42</v>
      </c>
      <c r="D97" s="11" t="s">
        <v>42</v>
      </c>
      <c r="E97" s="11" t="s">
        <v>42</v>
      </c>
      <c r="F97" s="12">
        <v>1.52</v>
      </c>
      <c r="G97" s="12">
        <v>73.7</v>
      </c>
      <c r="H97" s="12">
        <v>38.03</v>
      </c>
      <c r="I97" s="12">
        <v>93.44</v>
      </c>
      <c r="J97" s="13" t="s">
        <v>42</v>
      </c>
      <c r="K97" s="14" t="str">
        <f>[1]!Tab_labo[[#This Row],[L*]]&amp;"_"&amp;[1]!Tab_labo[[#This Row],[a*]]&amp;"_"&amp;[1]!Tab_labo[[#This Row],[b*]]</f>
        <v>73.7_38.03_93.44</v>
      </c>
      <c r="L97" s="11" t="s">
        <v>68</v>
      </c>
      <c r="M97" s="11" t="str">
        <f>IF(ISBLANK([1]!Tab_labo[[#This Row],[Composant 1]]),"","&gt;")</f>
        <v>&gt;</v>
      </c>
      <c r="N97" s="11">
        <v>825.7</v>
      </c>
      <c r="O97" s="11" t="str">
        <f>IF(ISBLANK([1]!Tab_labo[[#This Row],[Qt-g]]),"","g")</f>
        <v>g</v>
      </c>
      <c r="P97" s="11" t="s">
        <v>69</v>
      </c>
      <c r="Q97" s="11" t="str">
        <f>IF(ISBLANK([1]!Tab_labo[[#This Row],[Composant 2]]),"","&gt;")</f>
        <v>&gt;</v>
      </c>
      <c r="R97" s="11">
        <v>174.3</v>
      </c>
      <c r="S97" s="11" t="str">
        <f>IF(ISBLANK([1]!Tab_labo[[#This Row],[Qt-g2]]),"","g")</f>
        <v>g</v>
      </c>
      <c r="T97" s="11"/>
      <c r="U97" s="11" t="str">
        <f>IF(ISBLANK([1]!Tab_labo[[#This Row],[Composant 3]]),"","&gt;")</f>
        <v/>
      </c>
      <c r="V97" s="11"/>
      <c r="W97" s="11" t="str">
        <f>IF(ISBLANK([1]!Tab_labo[[#This Row],[Qt-g3]]),"","g")</f>
        <v/>
      </c>
      <c r="X97" s="11"/>
      <c r="Y97" s="11" t="str">
        <f>IF(ISBLANK([1]!Tab_labo[[#This Row],[Composant 4]]),"","&gt;")</f>
        <v/>
      </c>
      <c r="Z97" s="11"/>
      <c r="AA97" s="11" t="str">
        <f>IF(ISBLANK([1]!Tab_labo[[#This Row],[Qt-g4]]),"","g")</f>
        <v/>
      </c>
      <c r="AB97" s="11"/>
      <c r="AC97" s="11" t="str">
        <f>IF(ISBLANK([1]!Tab_labo[[#This Row],[Composant 5]]),"","&gt;")</f>
        <v/>
      </c>
      <c r="AD97" s="11"/>
      <c r="AE97" s="11" t="str">
        <f>IF(ISBLANK([1]!Tab_labo[[#This Row],[Qt-g5]]),"","g")</f>
        <v/>
      </c>
      <c r="AF97" s="11" t="str">
        <f>IF([1]!Tab_labo[[#This Row],[verif]]=0,"","Total")</f>
        <v>Total</v>
      </c>
      <c r="AG97" s="11" t="str">
        <f>IF([1]!Tab_labo[[#This Row],[Total]]="Total","&gt;","")</f>
        <v>&gt;</v>
      </c>
      <c r="AH9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97" s="11" t="str">
        <f>IF([1]!Tab_labo[[#This Row],[Total]]="Total","g","")</f>
        <v>g</v>
      </c>
      <c r="AJ97" s="15" t="s">
        <v>42</v>
      </c>
      <c r="AK97" s="11" t="s">
        <v>42</v>
      </c>
      <c r="AL9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97" s="11" t="str">
        <f>IF([1]!Tab_labo[[#This Row],[Total2]]&lt;&gt;1000,IF(ISBLANK(V97),[1]!Tab_labo[[#This Row],[Qt-g]]+(2*[1]!Tab_labo[[#This Row],[Qt-g2]]),IF(ISBLANK(Z97),[1]!Tab_labo[[#This Row],[Qt-g]]+[1]!Tab_labo[[#This Row],[Qt-g2]]+(2*[1]!Tab_labo[[#This Row],[Qt-g3]]),IF(ISBLANK(AD97),[1]!Tab_labo[[#This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7" s="11" t="str">
        <f>[1]!Tab_labo[[#This Row],[Teintes]]</f>
        <v>2013 C</v>
      </c>
    </row>
    <row r="98" spans="1:40" ht="30" x14ac:dyDescent="0.25">
      <c r="A98" s="1" t="s">
        <v>149</v>
      </c>
      <c r="B98" s="1" t="s">
        <v>41</v>
      </c>
      <c r="C98" s="2" t="s">
        <v>42</v>
      </c>
      <c r="D98" s="3" t="s">
        <v>42</v>
      </c>
      <c r="E98" s="3" t="s">
        <v>42</v>
      </c>
      <c r="F98" s="4">
        <v>1.6</v>
      </c>
      <c r="G98" s="4">
        <v>53.61</v>
      </c>
      <c r="H98" s="4">
        <v>24.87</v>
      </c>
      <c r="I98" s="4">
        <v>62.21</v>
      </c>
      <c r="J98" s="5" t="s">
        <v>42</v>
      </c>
      <c r="K98" s="6" t="str">
        <f>[1]!Tab_labo[[#This Row],[L*]]&amp;"_"&amp;[1]!Tab_labo[[#This Row],[a*]]&amp;"_"&amp;[1]!Tab_labo[[#This Row],[b*]]</f>
        <v>53.61_24.87_62.21</v>
      </c>
      <c r="L98" s="3" t="s">
        <v>68</v>
      </c>
      <c r="M98" s="3" t="str">
        <f>IF(ISBLANK([1]!Tab_labo[[#This Row],[Composant 1]]),"","&gt;")</f>
        <v>&gt;</v>
      </c>
      <c r="N98" s="3">
        <v>494.6</v>
      </c>
      <c r="O98" s="3" t="str">
        <f>IF(ISBLANK([1]!Tab_labo[[#This Row],[Qt-g]]),"","g")</f>
        <v>g</v>
      </c>
      <c r="P98" s="3" t="s">
        <v>69</v>
      </c>
      <c r="Q98" s="3" t="str">
        <f>IF(ISBLANK([1]!Tab_labo[[#This Row],[Composant 2]]),"","&gt;")</f>
        <v>&gt;</v>
      </c>
      <c r="R98" s="3">
        <v>214.8</v>
      </c>
      <c r="S98" s="3" t="str">
        <f>IF(ISBLANK([1]!Tab_labo[[#This Row],[Qt-g2]]),"","g")</f>
        <v>g</v>
      </c>
      <c r="T98" s="3" t="s">
        <v>54</v>
      </c>
      <c r="U98" s="3" t="str">
        <f>IF(ISBLANK([1]!Tab_labo[[#This Row],[Composant 3]]),"","&gt;")</f>
        <v>&gt;</v>
      </c>
      <c r="V98" s="3">
        <v>40.6</v>
      </c>
      <c r="W98" s="3" t="str">
        <f>IF(ISBLANK([1]!Tab_labo[[#This Row],[Qt-g3]]),"","g")</f>
        <v>g</v>
      </c>
      <c r="X98" s="3" t="s">
        <v>49</v>
      </c>
      <c r="Y98" s="3" t="str">
        <f>IF(ISBLANK([1]!Tab_labo[[#This Row],[Composant 4]]),"","&gt;")</f>
        <v>&gt;</v>
      </c>
      <c r="Z98" s="3">
        <v>250</v>
      </c>
      <c r="AA98" s="3" t="str">
        <f>IF(ISBLANK([1]!Tab_labo[[#This Row],[Qt-g4]]),"","g")</f>
        <v>g</v>
      </c>
      <c r="AB98" s="3"/>
      <c r="AC98" s="3" t="str">
        <f>IF(ISBLANK([1]!Tab_labo[[#This Row],[Composant 5]]),"","&gt;")</f>
        <v/>
      </c>
      <c r="AD98" s="3"/>
      <c r="AE98" s="3" t="str">
        <f>IF(ISBLANK([1]!Tab_labo[[#This Row],[Qt-g5]]),"","g")</f>
        <v/>
      </c>
      <c r="AF98" s="3" t="str">
        <f>IF([1]!Tab_labo[[#This Row],[verif]]=0,"","Total")</f>
        <v>Total</v>
      </c>
      <c r="AG98" s="3" t="str">
        <f>IF([1]!Tab_labo[[#This Row],[Total]]="Total","&gt;","")</f>
        <v>&gt;</v>
      </c>
      <c r="AH9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98" s="3" t="str">
        <f>IF([1]!Tab_labo[[#This Row],[Total]]="Total","g","")</f>
        <v>g</v>
      </c>
      <c r="AJ98" s="8" t="s">
        <v>42</v>
      </c>
      <c r="AK98" s="3" t="s">
        <v>42</v>
      </c>
      <c r="AL9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98" s="3" t="str">
        <f>IF([1]!Tab_labo[[#This Row],[Total2]]&lt;&gt;1000,IF(ISBLANK(V98),[1]!Tab_labo[[#This Row],[Qt-g]]+(2*[1]!Tab_labo[[#This Row],[Qt-g2]]),IF(ISBLANK(Z98),[1]!Tab_labo[[#This Row],[Qt-g]]+[1]!Tab_labo[[#This Row],[Qt-g2]]+(2*[1]!Tab_labo[[#This Row],[Qt-g3]]),IF(ISBLANK(AD98),[1]!Tab_labo[[#This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98" s="3" t="str">
        <f>[1]!Tab_labo[[#This Row],[Teintes]]</f>
        <v>2014 C</v>
      </c>
    </row>
    <row r="99" spans="1:40" ht="30" x14ac:dyDescent="0.25">
      <c r="A99" s="9" t="s">
        <v>150</v>
      </c>
      <c r="B99" s="9" t="s">
        <v>41</v>
      </c>
      <c r="C99" s="10" t="s">
        <v>42</v>
      </c>
      <c r="D99" s="11" t="s">
        <v>42</v>
      </c>
      <c r="E99" s="11" t="s">
        <v>42</v>
      </c>
      <c r="F99" s="12">
        <v>0.52</v>
      </c>
      <c r="G99" s="12">
        <v>84.6</v>
      </c>
      <c r="H99" s="12">
        <v>12.56</v>
      </c>
      <c r="I99" s="12">
        <v>41.6</v>
      </c>
      <c r="J99" s="13" t="s">
        <v>42</v>
      </c>
      <c r="K99" s="14" t="str">
        <f>[1]!Tab_labo[[#This Row],[L*]]&amp;"_"&amp;[1]!Tab_labo[[#This Row],[a*]]&amp;"_"&amp;[1]!Tab_labo[[#This Row],[b*]]</f>
        <v>84.6_12.56_41.6</v>
      </c>
      <c r="L99" s="11" t="s">
        <v>48</v>
      </c>
      <c r="M99" s="11" t="str">
        <f>IF(ISBLANK([1]!Tab_labo[[#This Row],[Composant 1]]),"","&gt;")</f>
        <v>&gt;</v>
      </c>
      <c r="N99" s="11">
        <v>74</v>
      </c>
      <c r="O99" s="11" t="str">
        <f>IF(ISBLANK([1]!Tab_labo[[#This Row],[Qt-g]]),"","g")</f>
        <v>g</v>
      </c>
      <c r="P99" s="11" t="s">
        <v>64</v>
      </c>
      <c r="Q99" s="11" t="str">
        <f>IF(ISBLANK([1]!Tab_labo[[#This Row],[Composant 2]]),"","&gt;")</f>
        <v>&gt;</v>
      </c>
      <c r="R99" s="11">
        <v>17</v>
      </c>
      <c r="S99" s="11" t="str">
        <f>IF(ISBLANK([1]!Tab_labo[[#This Row],[Qt-g2]]),"","g")</f>
        <v>g</v>
      </c>
      <c r="T99" s="11" t="s">
        <v>49</v>
      </c>
      <c r="U99" s="11" t="str">
        <f>IF(ISBLANK([1]!Tab_labo[[#This Row],[Composant 3]]),"","&gt;")</f>
        <v>&gt;</v>
      </c>
      <c r="V99" s="11">
        <v>454.5</v>
      </c>
      <c r="W99" s="11" t="str">
        <f>IF(ISBLANK([1]!Tab_labo[[#This Row],[Qt-g3]]),"","g")</f>
        <v>g</v>
      </c>
      <c r="X99" s="11"/>
      <c r="Y99" s="11" t="str">
        <f>IF(ISBLANK([1]!Tab_labo[[#This Row],[Composant 4]]),"","&gt;")</f>
        <v/>
      </c>
      <c r="Z99" s="11"/>
      <c r="AA99" s="11" t="str">
        <f>IF(ISBLANK([1]!Tab_labo[[#This Row],[Qt-g4]]),"","g")</f>
        <v/>
      </c>
      <c r="AB99" s="11"/>
      <c r="AC99" s="11" t="str">
        <f>IF(ISBLANK([1]!Tab_labo[[#This Row],[Composant 5]]),"","&gt;")</f>
        <v/>
      </c>
      <c r="AD99" s="11"/>
      <c r="AE99" s="11" t="str">
        <f>IF(ISBLANK([1]!Tab_labo[[#This Row],[Qt-g5]]),"","g")</f>
        <v/>
      </c>
      <c r="AF99" s="11" t="str">
        <f>IF([1]!Tab_labo[[#This Row],[verif]]=0,"","Total")</f>
        <v>Total</v>
      </c>
      <c r="AG99" s="11" t="str">
        <f>IF([1]!Tab_labo[[#This Row],[Total]]="Total","&gt;","")</f>
        <v>&gt;</v>
      </c>
      <c r="AH9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545.5</v>
      </c>
      <c r="AI99" s="11" t="str">
        <f>IF([1]!Tab_labo[[#This Row],[Total]]="Total","g","")</f>
        <v>g</v>
      </c>
      <c r="AJ99" s="15" t="s">
        <v>42</v>
      </c>
      <c r="AK99" s="11" t="s">
        <v>42</v>
      </c>
      <c r="AL9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99" s="11">
        <f>IF([1]!Tab_labo[[#This Row],[Total2]]&lt;&gt;1000,IF(ISBLANK(V99),[1]!Tab_labo[[#This Row],[Qt-g]]+(2*[1]!Tab_labo[[#This Row],[Qt-g2]]),IF(ISBLANK(Z99),[1]!Tab_labo[[#This Row],[Qt-g]]+[1]!Tab_labo[[#This Row],[Qt-g2]]+(2*[1]!Tab_labo[[#This Row],[Qt-g3]]),IF(ISBLANK(AD99),[1]!Tab_labo[[#This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99" s="11" t="str">
        <f>[1]!Tab_labo[[#This Row],[Teintes]]</f>
        <v>1345 C</v>
      </c>
    </row>
    <row r="100" spans="1:40" ht="30" x14ac:dyDescent="0.25">
      <c r="A100" s="1" t="s">
        <v>151</v>
      </c>
      <c r="B100" s="1" t="s">
        <v>41</v>
      </c>
      <c r="C100" s="2" t="s">
        <v>42</v>
      </c>
      <c r="D100" s="3" t="s">
        <v>42</v>
      </c>
      <c r="E100" s="3" t="s">
        <v>42</v>
      </c>
      <c r="F100" s="4">
        <v>0.62</v>
      </c>
      <c r="G100" s="4">
        <v>83.43</v>
      </c>
      <c r="H100" s="4">
        <v>16.5</v>
      </c>
      <c r="I100" s="4">
        <v>49.33</v>
      </c>
      <c r="J100" s="5" t="s">
        <v>42</v>
      </c>
      <c r="K100" s="6" t="str">
        <f>[1]!Tab_labo[[#This Row],[L*]]&amp;"_"&amp;[1]!Tab_labo[[#This Row],[a*]]&amp;"_"&amp;[1]!Tab_labo[[#This Row],[b*]]</f>
        <v>83.43_16.5_49.33</v>
      </c>
      <c r="L100" s="3" t="s">
        <v>48</v>
      </c>
      <c r="M100" s="3" t="str">
        <f>IF(ISBLANK([1]!Tab_labo[[#This Row],[Composant 1]]),"","&gt;")</f>
        <v>&gt;</v>
      </c>
      <c r="N100" s="3">
        <v>148</v>
      </c>
      <c r="O100" s="3" t="str">
        <f>IF(ISBLANK([1]!Tab_labo[[#This Row],[Qt-g]]),"","g")</f>
        <v>g</v>
      </c>
      <c r="P100" s="3" t="s">
        <v>64</v>
      </c>
      <c r="Q100" s="3" t="str">
        <f>IF(ISBLANK([1]!Tab_labo[[#This Row],[Composant 2]]),"","&gt;")</f>
        <v>&gt;</v>
      </c>
      <c r="R100" s="3">
        <v>34</v>
      </c>
      <c r="S100" s="3" t="str">
        <f>IF(ISBLANK([1]!Tab_labo[[#This Row],[Qt-g2]]),"","g")</f>
        <v>g</v>
      </c>
      <c r="T100" s="3" t="s">
        <v>49</v>
      </c>
      <c r="U100" s="3" t="str">
        <f>IF(ISBLANK([1]!Tab_labo[[#This Row],[Composant 3]]),"","&gt;")</f>
        <v>&gt;</v>
      </c>
      <c r="V100" s="3">
        <v>409</v>
      </c>
      <c r="W100" s="3" t="str">
        <f>IF(ISBLANK([1]!Tab_labo[[#This Row],[Qt-g3]]),"","g")</f>
        <v>g</v>
      </c>
      <c r="X100" s="3"/>
      <c r="Y100" s="3" t="str">
        <f>IF(ISBLANK([1]!Tab_labo[[#This Row],[Composant 4]]),"","&gt;")</f>
        <v/>
      </c>
      <c r="Z100" s="3"/>
      <c r="AA100" s="3" t="str">
        <f>IF(ISBLANK([1]!Tab_labo[[#This Row],[Qt-g4]]),"","g")</f>
        <v/>
      </c>
      <c r="AB100" s="3"/>
      <c r="AC100" s="3" t="str">
        <f>IF(ISBLANK([1]!Tab_labo[[#This Row],[Composant 5]]),"","&gt;")</f>
        <v/>
      </c>
      <c r="AD100" s="3"/>
      <c r="AE100" s="3" t="str">
        <f>IF(ISBLANK([1]!Tab_labo[[#This Row],[Qt-g5]]),"","g")</f>
        <v/>
      </c>
      <c r="AF100" s="3" t="str">
        <f>IF([1]!Tab_labo[[#This Row],[verif]]=0,"","Total")</f>
        <v>Total</v>
      </c>
      <c r="AG100" s="3" t="str">
        <f>IF([1]!Tab_labo[[#This Row],[Total]]="Total","&gt;","")</f>
        <v>&gt;</v>
      </c>
      <c r="AH10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591</v>
      </c>
      <c r="AI100" s="3" t="str">
        <f>IF([1]!Tab_labo[[#This Row],[Total]]="Total","g","")</f>
        <v>g</v>
      </c>
      <c r="AJ100" s="8" t="s">
        <v>42</v>
      </c>
      <c r="AK100" s="3" t="s">
        <v>42</v>
      </c>
      <c r="AL10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0" s="3">
        <f>IF([1]!Tab_labo[[#This Row],[Total2]]&lt;&gt;1000,IF(ISBLANK(V100),[1]!Tab_labo[[#This Row],[Qt-g]]+(2*[1]!Tab_labo[[#This Row],[Qt-g2]]),IF(ISBLANK(Z100),[1]!Tab_labo[[#This Row],[Qt-g]]+[1]!Tab_labo[[#This Row],[Qt-g2]]+(2*[1]!Tab_labo[[#This Row],[Qt-g3]]),IF(ISBLANK(AD100),[1]!Tab_labo[[#This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00" s="3" t="str">
        <f>[1]!Tab_labo[[#This Row],[Teintes]]</f>
        <v>1355 C</v>
      </c>
    </row>
    <row r="101" spans="1:40" ht="30" x14ac:dyDescent="0.25">
      <c r="A101" s="9" t="s">
        <v>152</v>
      </c>
      <c r="B101" s="9" t="s">
        <v>41</v>
      </c>
      <c r="C101" s="10" t="s">
        <v>42</v>
      </c>
      <c r="D101" s="11" t="s">
        <v>42</v>
      </c>
      <c r="E101" s="11" t="s">
        <v>42</v>
      </c>
      <c r="F101" s="12">
        <v>0.86</v>
      </c>
      <c r="G101" s="12">
        <v>79.55</v>
      </c>
      <c r="H101" s="12">
        <v>24.81</v>
      </c>
      <c r="I101" s="12">
        <v>63.86</v>
      </c>
      <c r="J101" s="13" t="s">
        <v>42</v>
      </c>
      <c r="K101" s="14" t="str">
        <f>[1]!Tab_labo[[#This Row],[L*]]&amp;"_"&amp;[1]!Tab_labo[[#This Row],[a*]]&amp;"_"&amp;[1]!Tab_labo[[#This Row],[b*]]</f>
        <v>79.55_24.81_63.86</v>
      </c>
      <c r="L101" s="11" t="s">
        <v>48</v>
      </c>
      <c r="M101" s="11" t="str">
        <f>IF(ISBLANK([1]!Tab_labo[[#This Row],[Composant 1]]),"","&gt;")</f>
        <v>&gt;</v>
      </c>
      <c r="N101" s="11">
        <v>325</v>
      </c>
      <c r="O101" s="11" t="str">
        <f>IF(ISBLANK([1]!Tab_labo[[#This Row],[Qt-g]]),"","g")</f>
        <v>g</v>
      </c>
      <c r="P101" s="11" t="s">
        <v>64</v>
      </c>
      <c r="Q101" s="11" t="str">
        <f>IF(ISBLANK([1]!Tab_labo[[#This Row],[Composant 2]]),"","&gt;")</f>
        <v>&gt;</v>
      </c>
      <c r="R101" s="11">
        <v>75</v>
      </c>
      <c r="S101" s="11" t="str">
        <f>IF(ISBLANK([1]!Tab_labo[[#This Row],[Qt-g2]]),"","g")</f>
        <v>g</v>
      </c>
      <c r="T101" s="11" t="s">
        <v>49</v>
      </c>
      <c r="U101" s="11" t="str">
        <f>IF(ISBLANK([1]!Tab_labo[[#This Row],[Composant 3]]),"","&gt;")</f>
        <v>&gt;</v>
      </c>
      <c r="V101" s="11">
        <v>300</v>
      </c>
      <c r="W101" s="11" t="str">
        <f>IF(ISBLANK([1]!Tab_labo[[#This Row],[Qt-g3]]),"","g")</f>
        <v>g</v>
      </c>
      <c r="X101" s="11"/>
      <c r="Y101" s="11" t="str">
        <f>IF(ISBLANK([1]!Tab_labo[[#This Row],[Composant 4]]),"","&gt;")</f>
        <v/>
      </c>
      <c r="Z101" s="11"/>
      <c r="AA101" s="11" t="str">
        <f>IF(ISBLANK([1]!Tab_labo[[#This Row],[Qt-g4]]),"","g")</f>
        <v/>
      </c>
      <c r="AB101" s="11"/>
      <c r="AC101" s="11" t="str">
        <f>IF(ISBLANK([1]!Tab_labo[[#This Row],[Composant 5]]),"","&gt;")</f>
        <v/>
      </c>
      <c r="AD101" s="11"/>
      <c r="AE101" s="11" t="str">
        <f>IF(ISBLANK([1]!Tab_labo[[#This Row],[Qt-g5]]),"","g")</f>
        <v/>
      </c>
      <c r="AF101" s="11" t="str">
        <f>IF([1]!Tab_labo[[#This Row],[verif]]=0,"","Total")</f>
        <v>Total</v>
      </c>
      <c r="AG101" s="11" t="str">
        <f>IF([1]!Tab_labo[[#This Row],[Total]]="Total","&gt;","")</f>
        <v>&gt;</v>
      </c>
      <c r="AH10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700</v>
      </c>
      <c r="AI101" s="11" t="str">
        <f>IF([1]!Tab_labo[[#This Row],[Total]]="Total","g","")</f>
        <v>g</v>
      </c>
      <c r="AJ101" s="15" t="s">
        <v>42</v>
      </c>
      <c r="AK101" s="11" t="s">
        <v>42</v>
      </c>
      <c r="AL10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1" s="11">
        <f>IF([1]!Tab_labo[[#This Row],[Total2]]&lt;&gt;1000,IF(ISBLANK(V101),[1]!Tab_labo[[#This Row],[Qt-g]]+(2*[1]!Tab_labo[[#This Row],[Qt-g2]]),IF(ISBLANK(Z101),[1]!Tab_labo[[#This Row],[Qt-g]]+[1]!Tab_labo[[#This Row],[Qt-g2]]+(2*[1]!Tab_labo[[#This Row],[Qt-g3]]),IF(ISBLANK(AD101),[1]!Tab_labo[[#This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01" s="11" t="str">
        <f>[1]!Tab_labo[[#This Row],[Teintes]]</f>
        <v>1365 C</v>
      </c>
    </row>
    <row r="102" spans="1:40" ht="30" x14ac:dyDescent="0.25">
      <c r="A102" s="1" t="s">
        <v>153</v>
      </c>
      <c r="B102" s="1" t="s">
        <v>41</v>
      </c>
      <c r="C102" s="2" t="s">
        <v>42</v>
      </c>
      <c r="D102" s="3" t="s">
        <v>42</v>
      </c>
      <c r="E102" s="3" t="s">
        <v>42</v>
      </c>
      <c r="F102" s="4">
        <v>1.1200000000000001</v>
      </c>
      <c r="G102" s="4">
        <v>75.099999999999994</v>
      </c>
      <c r="H102" s="4">
        <v>35.18</v>
      </c>
      <c r="I102" s="4">
        <v>74.48</v>
      </c>
      <c r="J102" s="5" t="s">
        <v>42</v>
      </c>
      <c r="K102" s="6" t="str">
        <f>[1]!Tab_labo[[#This Row],[L*]]&amp;"_"&amp;[1]!Tab_labo[[#This Row],[a*]]&amp;"_"&amp;[1]!Tab_labo[[#This Row],[b*]]</f>
        <v>75.1_35.18_74.48</v>
      </c>
      <c r="L102" s="3" t="s">
        <v>48</v>
      </c>
      <c r="M102" s="3" t="str">
        <f>IF(ISBLANK([1]!Tab_labo[[#This Row],[Composant 1]]),"","&gt;")</f>
        <v>&gt;</v>
      </c>
      <c r="N102" s="3">
        <v>813</v>
      </c>
      <c r="O102" s="3" t="str">
        <f>IF(ISBLANK([1]!Tab_labo[[#This Row],[Qt-g]]),"","g")</f>
        <v>g</v>
      </c>
      <c r="P102" s="3" t="s">
        <v>64</v>
      </c>
      <c r="Q102" s="3" t="str">
        <f>IF(ISBLANK([1]!Tab_labo[[#This Row],[Composant 2]]),"","&gt;")</f>
        <v>&gt;</v>
      </c>
      <c r="R102" s="3">
        <v>187</v>
      </c>
      <c r="S102" s="3" t="str">
        <f>IF(ISBLANK([1]!Tab_labo[[#This Row],[Qt-g2]]),"","g")</f>
        <v>g</v>
      </c>
      <c r="T102" s="3"/>
      <c r="U102" s="3" t="str">
        <f>IF(ISBLANK([1]!Tab_labo[[#This Row],[Composant 3]]),"","&gt;")</f>
        <v/>
      </c>
      <c r="V102" s="3"/>
      <c r="W102" s="3" t="str">
        <f>IF(ISBLANK([1]!Tab_labo[[#This Row],[Qt-g3]]),"","g")</f>
        <v/>
      </c>
      <c r="X102" s="3"/>
      <c r="Y102" s="3" t="str">
        <f>IF(ISBLANK([1]!Tab_labo[[#This Row],[Composant 4]]),"","&gt;")</f>
        <v/>
      </c>
      <c r="Z102" s="3"/>
      <c r="AA102" s="3" t="str">
        <f>IF(ISBLANK([1]!Tab_labo[[#This Row],[Qt-g4]]),"","g")</f>
        <v/>
      </c>
      <c r="AB102" s="3"/>
      <c r="AC102" s="3" t="str">
        <f>IF(ISBLANK([1]!Tab_labo[[#This Row],[Composant 5]]),"","&gt;")</f>
        <v/>
      </c>
      <c r="AD102" s="3"/>
      <c r="AE102" s="3" t="str">
        <f>IF(ISBLANK([1]!Tab_labo[[#This Row],[Qt-g5]]),"","g")</f>
        <v/>
      </c>
      <c r="AF102" s="3" t="str">
        <f>IF([1]!Tab_labo[[#This Row],[verif]]=0,"","Total")</f>
        <v>Total</v>
      </c>
      <c r="AG102" s="3" t="str">
        <f>IF([1]!Tab_labo[[#This Row],[Total]]="Total","&gt;","")</f>
        <v>&gt;</v>
      </c>
      <c r="AH10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02" s="3" t="str">
        <f>IF([1]!Tab_labo[[#This Row],[Total]]="Total","g","")</f>
        <v>g</v>
      </c>
      <c r="AJ102" s="8" t="s">
        <v>42</v>
      </c>
      <c r="AK102" s="3" t="s">
        <v>42</v>
      </c>
      <c r="AL10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02" s="3" t="str">
        <f>IF([1]!Tab_labo[[#This Row],[Total2]]&lt;&gt;1000,IF(ISBLANK(V102),[1]!Tab_labo[[#This Row],[Qt-g]]+(2*[1]!Tab_labo[[#This Row],[Qt-g2]]),IF(ISBLANK(Z102),[1]!Tab_labo[[#This Row],[Qt-g]]+[1]!Tab_labo[[#This Row],[Qt-g2]]+(2*[1]!Tab_labo[[#This Row],[Qt-g3]]),IF(ISBLANK(AD102),[1]!Tab_labo[[#This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02" s="3" t="str">
        <f>[1]!Tab_labo[[#This Row],[Teintes]]</f>
        <v>1375 C</v>
      </c>
    </row>
    <row r="103" spans="1:40" ht="30" x14ac:dyDescent="0.25">
      <c r="A103" s="9" t="s">
        <v>154</v>
      </c>
      <c r="B103" s="9" t="s">
        <v>41</v>
      </c>
      <c r="C103" s="10" t="s">
        <v>42</v>
      </c>
      <c r="D103" s="11" t="s">
        <v>42</v>
      </c>
      <c r="E103" s="11" t="s">
        <v>42</v>
      </c>
      <c r="F103" s="12">
        <v>1.38</v>
      </c>
      <c r="G103" s="12">
        <v>60.69</v>
      </c>
      <c r="H103" s="12">
        <v>31.47</v>
      </c>
      <c r="I103" s="12">
        <v>64.290000000000006</v>
      </c>
      <c r="J103" s="13" t="s">
        <v>42</v>
      </c>
      <c r="K103" s="14" t="str">
        <f>[1]!Tab_labo[[#This Row],[L*]]&amp;"_"&amp;[1]!Tab_labo[[#This Row],[a*]]&amp;"_"&amp;[1]!Tab_labo[[#This Row],[b*]]</f>
        <v>60.69_31.47_64.29</v>
      </c>
      <c r="L103" s="11" t="s">
        <v>48</v>
      </c>
      <c r="M103" s="11" t="str">
        <f>IF(ISBLANK([1]!Tab_labo[[#This Row],[Composant 1]]),"","&gt;")</f>
        <v>&gt;</v>
      </c>
      <c r="N103" s="11">
        <v>788</v>
      </c>
      <c r="O103" s="11" t="str">
        <f>IF(ISBLANK([1]!Tab_labo[[#This Row],[Qt-g]]),"","g")</f>
        <v>g</v>
      </c>
      <c r="P103" s="11" t="s">
        <v>64</v>
      </c>
      <c r="Q103" s="11" t="str">
        <f>IF(ISBLANK([1]!Tab_labo[[#This Row],[Composant 2]]),"","&gt;")</f>
        <v>&gt;</v>
      </c>
      <c r="R103" s="11">
        <v>182</v>
      </c>
      <c r="S103" s="11" t="str">
        <f>IF(ISBLANK([1]!Tab_labo[[#This Row],[Qt-g2]]),"","g")</f>
        <v>g</v>
      </c>
      <c r="T103" s="11" t="s">
        <v>54</v>
      </c>
      <c r="U103" s="11" t="str">
        <f>IF(ISBLANK([1]!Tab_labo[[#This Row],[Composant 3]]),"","&gt;")</f>
        <v>&gt;</v>
      </c>
      <c r="V103" s="11">
        <v>30</v>
      </c>
      <c r="W103" s="11" t="str">
        <f>IF(ISBLANK([1]!Tab_labo[[#This Row],[Qt-g3]]),"","g")</f>
        <v>g</v>
      </c>
      <c r="X103" s="11"/>
      <c r="Y103" s="11" t="str">
        <f>IF(ISBLANK([1]!Tab_labo[[#This Row],[Composant 4]]),"","&gt;")</f>
        <v/>
      </c>
      <c r="Z103" s="11"/>
      <c r="AA103" s="11" t="str">
        <f>IF(ISBLANK([1]!Tab_labo[[#This Row],[Qt-g4]]),"","g")</f>
        <v/>
      </c>
      <c r="AB103" s="11"/>
      <c r="AC103" s="11" t="str">
        <f>IF(ISBLANK([1]!Tab_labo[[#This Row],[Composant 5]]),"","&gt;")</f>
        <v/>
      </c>
      <c r="AD103" s="11"/>
      <c r="AE103" s="11" t="str">
        <f>IF(ISBLANK([1]!Tab_labo[[#This Row],[Qt-g5]]),"","g")</f>
        <v/>
      </c>
      <c r="AF103" s="11" t="str">
        <f>IF([1]!Tab_labo[[#This Row],[verif]]=0,"","Total")</f>
        <v>Total</v>
      </c>
      <c r="AG103" s="11" t="str">
        <f>IF([1]!Tab_labo[[#This Row],[Total]]="Total","&gt;","")</f>
        <v>&gt;</v>
      </c>
      <c r="AH10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03" s="11" t="str">
        <f>IF([1]!Tab_labo[[#This Row],[Total]]="Total","g","")</f>
        <v>g</v>
      </c>
      <c r="AJ103" s="15" t="s">
        <v>42</v>
      </c>
      <c r="AK103" s="11" t="s">
        <v>42</v>
      </c>
      <c r="AL10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3" s="11" t="str">
        <f>IF([1]!Tab_labo[[#This Row],[Total2]]&lt;&gt;1000,IF(ISBLANK(V103),[1]!Tab_labo[[#This Row],[Qt-g]]+(2*[1]!Tab_labo[[#This Row],[Qt-g2]]),IF(ISBLANK(Z103),[1]!Tab_labo[[#This Row],[Qt-g]]+[1]!Tab_labo[[#This Row],[Qt-g2]]+(2*[1]!Tab_labo[[#This Row],[Qt-g3]]),IF(ISBLANK(AD103),[1]!Tab_labo[[#This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03" s="11" t="str">
        <f>[1]!Tab_labo[[#This Row],[Teintes]]</f>
        <v>1385 C</v>
      </c>
    </row>
    <row r="104" spans="1:40" ht="30" x14ac:dyDescent="0.25">
      <c r="A104" s="1" t="s">
        <v>155</v>
      </c>
      <c r="B104" s="1" t="s">
        <v>41</v>
      </c>
      <c r="C104" s="2" t="s">
        <v>42</v>
      </c>
      <c r="D104" s="3" t="s">
        <v>42</v>
      </c>
      <c r="E104" s="3" t="s">
        <v>42</v>
      </c>
      <c r="F104" s="4">
        <v>1.51</v>
      </c>
      <c r="G104" s="4">
        <v>45.56</v>
      </c>
      <c r="H104" s="4">
        <v>20.25</v>
      </c>
      <c r="I104" s="4">
        <v>45.06</v>
      </c>
      <c r="J104" s="5" t="s">
        <v>42</v>
      </c>
      <c r="K104" s="6" t="str">
        <f>[1]!Tab_labo[[#This Row],[L*]]&amp;"_"&amp;[1]!Tab_labo[[#This Row],[a*]]&amp;"_"&amp;[1]!Tab_labo[[#This Row],[b*]]</f>
        <v>45.56_20.25_45.06</v>
      </c>
      <c r="L104" s="3" t="s">
        <v>48</v>
      </c>
      <c r="M104" s="3" t="str">
        <f>IF(ISBLANK([1]!Tab_labo[[#This Row],[Composant 1]]),"","&gt;")</f>
        <v>&gt;</v>
      </c>
      <c r="N104" s="3">
        <v>722</v>
      </c>
      <c r="O104" s="3" t="str">
        <f>IF(ISBLANK([1]!Tab_labo[[#This Row],[Qt-g]]),"","g")</f>
        <v>g</v>
      </c>
      <c r="P104" s="3" t="s">
        <v>64</v>
      </c>
      <c r="Q104" s="3" t="str">
        <f>IF(ISBLANK([1]!Tab_labo[[#This Row],[Composant 2]]),"","&gt;")</f>
        <v>&gt;</v>
      </c>
      <c r="R104" s="3">
        <v>167</v>
      </c>
      <c r="S104" s="3" t="str">
        <f>IF(ISBLANK([1]!Tab_labo[[#This Row],[Qt-g2]]),"","g")</f>
        <v>g</v>
      </c>
      <c r="T104" s="3" t="s">
        <v>54</v>
      </c>
      <c r="U104" s="3" t="str">
        <f>IF(ISBLANK([1]!Tab_labo[[#This Row],[Composant 3]]),"","&gt;")</f>
        <v>&gt;</v>
      </c>
      <c r="V104" s="3">
        <v>111</v>
      </c>
      <c r="W104" s="3" t="str">
        <f>IF(ISBLANK([1]!Tab_labo[[#This Row],[Qt-g3]]),"","g")</f>
        <v>g</v>
      </c>
      <c r="X104" s="3"/>
      <c r="Y104" s="3" t="str">
        <f>IF(ISBLANK([1]!Tab_labo[[#This Row],[Composant 4]]),"","&gt;")</f>
        <v/>
      </c>
      <c r="Z104" s="3"/>
      <c r="AA104" s="3" t="str">
        <f>IF(ISBLANK([1]!Tab_labo[[#This Row],[Qt-g4]]),"","g")</f>
        <v/>
      </c>
      <c r="AB104" s="3"/>
      <c r="AC104" s="3" t="str">
        <f>IF(ISBLANK([1]!Tab_labo[[#This Row],[Composant 5]]),"","&gt;")</f>
        <v/>
      </c>
      <c r="AD104" s="3"/>
      <c r="AE104" s="3" t="str">
        <f>IF(ISBLANK([1]!Tab_labo[[#This Row],[Qt-g5]]),"","g")</f>
        <v/>
      </c>
      <c r="AF104" s="3" t="str">
        <f>IF([1]!Tab_labo[[#This Row],[verif]]=0,"","Total")</f>
        <v>Total</v>
      </c>
      <c r="AG104" s="3" t="str">
        <f>IF([1]!Tab_labo[[#This Row],[Total]]="Total","&gt;","")</f>
        <v>&gt;</v>
      </c>
      <c r="AH10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04" s="3" t="str">
        <f>IF([1]!Tab_labo[[#This Row],[Total]]="Total","g","")</f>
        <v>g</v>
      </c>
      <c r="AJ104" s="8" t="s">
        <v>42</v>
      </c>
      <c r="AK104" s="3" t="s">
        <v>42</v>
      </c>
      <c r="AL10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4" s="3" t="str">
        <f>IF([1]!Tab_labo[[#This Row],[Total2]]&lt;&gt;1000,IF(ISBLANK(V104),[1]!Tab_labo[[#This Row],[Qt-g]]+(2*[1]!Tab_labo[[#This Row],[Qt-g2]]),IF(ISBLANK(Z104),[1]!Tab_labo[[#This Row],[Qt-g]]+[1]!Tab_labo[[#This Row],[Qt-g2]]+(2*[1]!Tab_labo[[#This Row],[Qt-g3]]),IF(ISBLANK(AD104),[1]!Tab_labo[[#This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04" s="3" t="str">
        <f>[1]!Tab_labo[[#This Row],[Teintes]]</f>
        <v>1395 C</v>
      </c>
    </row>
    <row r="105" spans="1:40" ht="30" x14ac:dyDescent="0.25">
      <c r="A105" s="9" t="s">
        <v>156</v>
      </c>
      <c r="B105" s="9" t="s">
        <v>41</v>
      </c>
      <c r="C105" s="10" t="s">
        <v>42</v>
      </c>
      <c r="D105" s="11" t="s">
        <v>42</v>
      </c>
      <c r="E105" s="11" t="s">
        <v>42</v>
      </c>
      <c r="F105" s="12">
        <v>1.54</v>
      </c>
      <c r="G105" s="12">
        <v>35.85</v>
      </c>
      <c r="H105" s="12">
        <v>11.3</v>
      </c>
      <c r="I105" s="12">
        <v>29.63</v>
      </c>
      <c r="J105" s="13" t="s">
        <v>42</v>
      </c>
      <c r="K105" s="14" t="str">
        <f>[1]!Tab_labo[[#This Row],[L*]]&amp;"_"&amp;[1]!Tab_labo[[#This Row],[a*]]&amp;"_"&amp;[1]!Tab_labo[[#This Row],[b*]]</f>
        <v>35.85_11.3_29.63</v>
      </c>
      <c r="L105" s="11" t="s">
        <v>48</v>
      </c>
      <c r="M105" s="11" t="str">
        <f>IF(ISBLANK([1]!Tab_labo[[#This Row],[Composant 1]]),"","&gt;")</f>
        <v>&gt;</v>
      </c>
      <c r="N105" s="11">
        <v>619</v>
      </c>
      <c r="O105" s="11" t="str">
        <f>IF(ISBLANK([1]!Tab_labo[[#This Row],[Qt-g]]),"","g")</f>
        <v>g</v>
      </c>
      <c r="P105" s="11" t="s">
        <v>64</v>
      </c>
      <c r="Q105" s="11" t="str">
        <f>IF(ISBLANK([1]!Tab_labo[[#This Row],[Composant 2]]),"","&gt;")</f>
        <v>&gt;</v>
      </c>
      <c r="R105" s="11">
        <v>143</v>
      </c>
      <c r="S105" s="11" t="str">
        <f>IF(ISBLANK([1]!Tab_labo[[#This Row],[Qt-g2]]),"","g")</f>
        <v>g</v>
      </c>
      <c r="T105" s="11" t="s">
        <v>54</v>
      </c>
      <c r="U105" s="11" t="str">
        <f>IF(ISBLANK([1]!Tab_labo[[#This Row],[Composant 3]]),"","&gt;")</f>
        <v>&gt;</v>
      </c>
      <c r="V105" s="11">
        <v>238</v>
      </c>
      <c r="W105" s="11" t="str">
        <f>IF(ISBLANK([1]!Tab_labo[[#This Row],[Qt-g3]]),"","g")</f>
        <v>g</v>
      </c>
      <c r="X105" s="11"/>
      <c r="Y105" s="11" t="str">
        <f>IF(ISBLANK([1]!Tab_labo[[#This Row],[Composant 4]]),"","&gt;")</f>
        <v/>
      </c>
      <c r="Z105" s="11"/>
      <c r="AA105" s="11" t="str">
        <f>IF(ISBLANK([1]!Tab_labo[[#This Row],[Qt-g4]]),"","g")</f>
        <v/>
      </c>
      <c r="AB105" s="11"/>
      <c r="AC105" s="11" t="str">
        <f>IF(ISBLANK([1]!Tab_labo[[#This Row],[Composant 5]]),"","&gt;")</f>
        <v/>
      </c>
      <c r="AD105" s="11"/>
      <c r="AE105" s="11" t="str">
        <f>IF(ISBLANK([1]!Tab_labo[[#This Row],[Qt-g5]]),"","g")</f>
        <v/>
      </c>
      <c r="AF105" s="11" t="str">
        <f>IF([1]!Tab_labo[[#This Row],[verif]]=0,"","Total")</f>
        <v>Total</v>
      </c>
      <c r="AG105" s="11" t="str">
        <f>IF([1]!Tab_labo[[#This Row],[Total]]="Total","&gt;","")</f>
        <v>&gt;</v>
      </c>
      <c r="AH10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05" s="11" t="str">
        <f>IF([1]!Tab_labo[[#This Row],[Total]]="Total","g","")</f>
        <v>g</v>
      </c>
      <c r="AJ105" s="15" t="s">
        <v>42</v>
      </c>
      <c r="AK105" s="11" t="s">
        <v>42</v>
      </c>
      <c r="AL10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5" s="11" t="str">
        <f>IF([1]!Tab_labo[[#This Row],[Total2]]&lt;&gt;1000,IF(ISBLANK(V105),[1]!Tab_labo[[#This Row],[Qt-g]]+(2*[1]!Tab_labo[[#This Row],[Qt-g2]]),IF(ISBLANK(Z105),[1]!Tab_labo[[#This Row],[Qt-g]]+[1]!Tab_labo[[#This Row],[Qt-g2]]+(2*[1]!Tab_labo[[#This Row],[Qt-g3]]),IF(ISBLANK(AD105),[1]!Tab_labo[[#This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05" s="11" t="str">
        <f>[1]!Tab_labo[[#This Row],[Teintes]]</f>
        <v>1405 C</v>
      </c>
    </row>
    <row r="106" spans="1:40" ht="30" x14ac:dyDescent="0.25">
      <c r="A106" s="1" t="s">
        <v>157</v>
      </c>
      <c r="B106" s="1" t="s">
        <v>41</v>
      </c>
      <c r="C106" s="2" t="s">
        <v>42</v>
      </c>
      <c r="D106" s="3" t="s">
        <v>42</v>
      </c>
      <c r="E106" s="3" t="s">
        <v>42</v>
      </c>
      <c r="F106" s="4">
        <v>0.7</v>
      </c>
      <c r="G106" s="4">
        <v>82.02</v>
      </c>
      <c r="H106" s="4">
        <v>9.91</v>
      </c>
      <c r="I106" s="4">
        <v>54.81</v>
      </c>
      <c r="J106" s="5" t="s">
        <v>42</v>
      </c>
      <c r="K106" s="6" t="str">
        <f>[1]!Tab_labo[[#This Row],[L*]]&amp;"_"&amp;[1]!Tab_labo[[#This Row],[a*]]&amp;"_"&amp;[1]!Tab_labo[[#This Row],[b*]]</f>
        <v>82.02_9.91_54.81</v>
      </c>
      <c r="L106" s="3" t="s">
        <v>48</v>
      </c>
      <c r="M106" s="3" t="str">
        <f>IF(ISBLANK([1]!Tab_labo[[#This Row],[Composant 1]]),"","&gt;")</f>
        <v>&gt;</v>
      </c>
      <c r="N106" s="3">
        <v>109</v>
      </c>
      <c r="O106" s="3" t="str">
        <f>IF(ISBLANK([1]!Tab_labo[[#This Row],[Qt-g]]),"","g")</f>
        <v>g</v>
      </c>
      <c r="P106" s="3" t="s">
        <v>60</v>
      </c>
      <c r="Q106" s="3" t="str">
        <f>IF(ISBLANK([1]!Tab_labo[[#This Row],[Composant 2]]),"","&gt;")</f>
        <v>&gt;</v>
      </c>
      <c r="R106" s="3">
        <v>16</v>
      </c>
      <c r="S106" s="3" t="str">
        <f>IF(ISBLANK([1]!Tab_labo[[#This Row],[Qt-g2]]),"","g")</f>
        <v>g</v>
      </c>
      <c r="T106" s="3" t="s">
        <v>49</v>
      </c>
      <c r="U106" s="3" t="str">
        <f>IF(ISBLANK([1]!Tab_labo[[#This Row],[Composant 3]]),"","&gt;")</f>
        <v>&gt;</v>
      </c>
      <c r="V106" s="3">
        <v>437.5</v>
      </c>
      <c r="W106" s="3" t="str">
        <f>IF(ISBLANK([1]!Tab_labo[[#This Row],[Qt-g3]]),"","g")</f>
        <v>g</v>
      </c>
      <c r="X106" s="3"/>
      <c r="Y106" s="3" t="str">
        <f>IF(ISBLANK([1]!Tab_labo[[#This Row],[Composant 4]]),"","&gt;")</f>
        <v/>
      </c>
      <c r="Z106" s="3"/>
      <c r="AA106" s="3" t="str">
        <f>IF(ISBLANK([1]!Tab_labo[[#This Row],[Qt-g4]]),"","g")</f>
        <v/>
      </c>
      <c r="AB106" s="3"/>
      <c r="AC106" s="3" t="str">
        <f>IF(ISBLANK([1]!Tab_labo[[#This Row],[Composant 5]]),"","&gt;")</f>
        <v/>
      </c>
      <c r="AD106" s="3"/>
      <c r="AE106" s="3" t="str">
        <f>IF(ISBLANK([1]!Tab_labo[[#This Row],[Qt-g5]]),"","g")</f>
        <v/>
      </c>
      <c r="AF106" s="3" t="str">
        <f>IF([1]!Tab_labo[[#This Row],[verif]]=0,"","Total")</f>
        <v>Total</v>
      </c>
      <c r="AG106" s="3" t="str">
        <f>IF([1]!Tab_labo[[#This Row],[Total]]="Total","&gt;","")</f>
        <v>&gt;</v>
      </c>
      <c r="AH10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106" s="3" t="str">
        <f>IF([1]!Tab_labo[[#This Row],[Total]]="Total","g","")</f>
        <v>g</v>
      </c>
      <c r="AJ106" s="8" t="s">
        <v>42</v>
      </c>
      <c r="AK106" s="3" t="s">
        <v>42</v>
      </c>
      <c r="AL10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6" s="3">
        <f>IF([1]!Tab_labo[[#This Row],[Total2]]&lt;&gt;1000,IF(ISBLANK(V106),[1]!Tab_labo[[#This Row],[Qt-g]]+(2*[1]!Tab_labo[[#This Row],[Qt-g2]]),IF(ISBLANK(Z106),[1]!Tab_labo[[#This Row],[Qt-g]]+[1]!Tab_labo[[#This Row],[Qt-g2]]+(2*[1]!Tab_labo[[#This Row],[Qt-g3]]),IF(ISBLANK(AD106),[1]!Tab_labo[[#This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06" s="3" t="str">
        <f>[1]!Tab_labo[[#This Row],[Teintes]]</f>
        <v>141 C</v>
      </c>
    </row>
    <row r="107" spans="1:40" ht="30" x14ac:dyDescent="0.25">
      <c r="A107" s="9" t="s">
        <v>158</v>
      </c>
      <c r="B107" s="9" t="s">
        <v>41</v>
      </c>
      <c r="C107" s="10" t="s">
        <v>42</v>
      </c>
      <c r="D107" s="11" t="s">
        <v>42</v>
      </c>
      <c r="E107" s="11" t="s">
        <v>42</v>
      </c>
      <c r="F107" s="12">
        <v>0.81</v>
      </c>
      <c r="G107" s="12">
        <v>80.14</v>
      </c>
      <c r="H107" s="12">
        <v>13.2</v>
      </c>
      <c r="I107" s="12">
        <v>61.5</v>
      </c>
      <c r="J107" s="13" t="s">
        <v>42</v>
      </c>
      <c r="K107" s="14" t="str">
        <f>[1]!Tab_labo[[#This Row],[L*]]&amp;"_"&amp;[1]!Tab_labo[[#This Row],[a*]]&amp;"_"&amp;[1]!Tab_labo[[#This Row],[b*]]</f>
        <v>80.14_13.2_61.5</v>
      </c>
      <c r="L107" s="11" t="s">
        <v>48</v>
      </c>
      <c r="M107" s="11" t="str">
        <f>IF(ISBLANK([1]!Tab_labo[[#This Row],[Composant 1]]),"","&gt;")</f>
        <v>&gt;</v>
      </c>
      <c r="N107" s="11">
        <v>219</v>
      </c>
      <c r="O107" s="11" t="str">
        <f>IF(ISBLANK([1]!Tab_labo[[#This Row],[Qt-g]]),"","g")</f>
        <v>g</v>
      </c>
      <c r="P107" s="11" t="s">
        <v>60</v>
      </c>
      <c r="Q107" s="11" t="str">
        <f>IF(ISBLANK([1]!Tab_labo[[#This Row],[Composant 2]]),"","&gt;")</f>
        <v>&gt;</v>
      </c>
      <c r="R107" s="11">
        <v>31</v>
      </c>
      <c r="S107" s="11" t="str">
        <f>IF(ISBLANK([1]!Tab_labo[[#This Row],[Qt-g2]]),"","g")</f>
        <v>g</v>
      </c>
      <c r="T107" s="11" t="s">
        <v>49</v>
      </c>
      <c r="U107" s="11" t="str">
        <f>IF(ISBLANK([1]!Tab_labo[[#This Row],[Composant 3]]),"","&gt;")</f>
        <v>&gt;</v>
      </c>
      <c r="V107" s="11">
        <v>375</v>
      </c>
      <c r="W107" s="11" t="str">
        <f>IF(ISBLANK([1]!Tab_labo[[#This Row],[Qt-g3]]),"","g")</f>
        <v>g</v>
      </c>
      <c r="X107" s="11"/>
      <c r="Y107" s="11" t="str">
        <f>IF(ISBLANK([1]!Tab_labo[[#This Row],[Composant 4]]),"","&gt;")</f>
        <v/>
      </c>
      <c r="Z107" s="11"/>
      <c r="AA107" s="11" t="str">
        <f>IF(ISBLANK([1]!Tab_labo[[#This Row],[Qt-g4]]),"","g")</f>
        <v/>
      </c>
      <c r="AB107" s="11"/>
      <c r="AC107" s="11" t="str">
        <f>IF(ISBLANK([1]!Tab_labo[[#This Row],[Composant 5]]),"","&gt;")</f>
        <v/>
      </c>
      <c r="AD107" s="11"/>
      <c r="AE107" s="11" t="str">
        <f>IF(ISBLANK([1]!Tab_labo[[#This Row],[Qt-g5]]),"","g")</f>
        <v/>
      </c>
      <c r="AF107" s="11" t="str">
        <f>IF([1]!Tab_labo[[#This Row],[verif]]=0,"","Total")</f>
        <v>Total</v>
      </c>
      <c r="AG107" s="11" t="str">
        <f>IF([1]!Tab_labo[[#This Row],[Total]]="Total","&gt;","")</f>
        <v>&gt;</v>
      </c>
      <c r="AH10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107" s="11" t="str">
        <f>IF([1]!Tab_labo[[#This Row],[Total]]="Total","g","")</f>
        <v>g</v>
      </c>
      <c r="AJ107" s="15" t="s">
        <v>42</v>
      </c>
      <c r="AK107" s="11" t="s">
        <v>42</v>
      </c>
      <c r="AL10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7" s="11">
        <f>IF([1]!Tab_labo[[#This Row],[Total2]]&lt;&gt;1000,IF(ISBLANK(V107),[1]!Tab_labo[[#This Row],[Qt-g]]+(2*[1]!Tab_labo[[#This Row],[Qt-g2]]),IF(ISBLANK(Z107),[1]!Tab_labo[[#This Row],[Qt-g]]+[1]!Tab_labo[[#This Row],[Qt-g2]]+(2*[1]!Tab_labo[[#This Row],[Qt-g3]]),IF(ISBLANK(AD107),[1]!Tab_labo[[#This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07" s="11" t="str">
        <f>[1]!Tab_labo[[#This Row],[Teintes]]</f>
        <v>142 C</v>
      </c>
    </row>
    <row r="108" spans="1:40" ht="30" x14ac:dyDescent="0.25">
      <c r="A108" s="1" t="s">
        <v>159</v>
      </c>
      <c r="B108" s="1" t="s">
        <v>41</v>
      </c>
      <c r="C108" s="2" t="s">
        <v>42</v>
      </c>
      <c r="D108" s="3" t="s">
        <v>42</v>
      </c>
      <c r="E108" s="3" t="s">
        <v>42</v>
      </c>
      <c r="F108" s="4">
        <v>0.92</v>
      </c>
      <c r="G108" s="4">
        <v>77.459999999999994</v>
      </c>
      <c r="H108" s="4">
        <v>17.149999999999999</v>
      </c>
      <c r="I108" s="4">
        <v>66.03</v>
      </c>
      <c r="J108" s="5" t="s">
        <v>42</v>
      </c>
      <c r="K108" s="6" t="str">
        <f>[1]!Tab_labo[[#This Row],[L*]]&amp;"_"&amp;[1]!Tab_labo[[#This Row],[a*]]&amp;"_"&amp;[1]!Tab_labo[[#This Row],[b*]]</f>
        <v>77.46_17.15_66.03</v>
      </c>
      <c r="L108" s="3" t="s">
        <v>48</v>
      </c>
      <c r="M108" s="3" t="str">
        <f>IF(ISBLANK([1]!Tab_labo[[#This Row],[Composant 1]]),"","&gt;")</f>
        <v>&gt;</v>
      </c>
      <c r="N108" s="3">
        <v>438</v>
      </c>
      <c r="O108" s="3" t="str">
        <f>IF(ISBLANK([1]!Tab_labo[[#This Row],[Qt-g]]),"","g")</f>
        <v>g</v>
      </c>
      <c r="P108" s="3" t="s">
        <v>60</v>
      </c>
      <c r="Q108" s="3" t="str">
        <f>IF(ISBLANK([1]!Tab_labo[[#This Row],[Composant 2]]),"","&gt;")</f>
        <v>&gt;</v>
      </c>
      <c r="R108" s="3">
        <v>62</v>
      </c>
      <c r="S108" s="3" t="str">
        <f>IF(ISBLANK([1]!Tab_labo[[#This Row],[Qt-g2]]),"","g")</f>
        <v>g</v>
      </c>
      <c r="T108" s="3" t="s">
        <v>49</v>
      </c>
      <c r="U108" s="3" t="str">
        <f>IF(ISBLANK([1]!Tab_labo[[#This Row],[Composant 3]]),"","&gt;")</f>
        <v>&gt;</v>
      </c>
      <c r="V108" s="3">
        <v>500</v>
      </c>
      <c r="W108" s="3" t="str">
        <f>IF(ISBLANK([1]!Tab_labo[[#This Row],[Qt-g3]]),"","g")</f>
        <v>g</v>
      </c>
      <c r="X108" s="3"/>
      <c r="Y108" s="3" t="str">
        <f>IF(ISBLANK([1]!Tab_labo[[#This Row],[Composant 4]]),"","&gt;")</f>
        <v/>
      </c>
      <c r="Z108" s="3"/>
      <c r="AA108" s="3" t="str">
        <f>IF(ISBLANK([1]!Tab_labo[[#This Row],[Qt-g4]]),"","g")</f>
        <v/>
      </c>
      <c r="AB108" s="3"/>
      <c r="AC108" s="3" t="str">
        <f>IF(ISBLANK([1]!Tab_labo[[#This Row],[Composant 5]]),"","&gt;")</f>
        <v/>
      </c>
      <c r="AD108" s="3"/>
      <c r="AE108" s="3" t="str">
        <f>IF(ISBLANK([1]!Tab_labo[[#This Row],[Qt-g5]]),"","g")</f>
        <v/>
      </c>
      <c r="AF108" s="3" t="str">
        <f>IF([1]!Tab_labo[[#This Row],[verif]]=0,"","Total")</f>
        <v>Total</v>
      </c>
      <c r="AG108" s="3" t="str">
        <f>IF([1]!Tab_labo[[#This Row],[Total]]="Total","&gt;","")</f>
        <v>&gt;</v>
      </c>
      <c r="AH10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08" s="3" t="str">
        <f>IF([1]!Tab_labo[[#This Row],[Total]]="Total","g","")</f>
        <v>g</v>
      </c>
      <c r="AJ108" s="8" t="s">
        <v>42</v>
      </c>
      <c r="AK108" s="3" t="s">
        <v>42</v>
      </c>
      <c r="AL10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08" s="3" t="str">
        <f>IF([1]!Tab_labo[[#This Row],[Total2]]&lt;&gt;1000,IF(ISBLANK(V108),[1]!Tab_labo[[#This Row],[Qt-g]]+(2*[1]!Tab_labo[[#This Row],[Qt-g2]]),IF(ISBLANK(Z108),[1]!Tab_labo[[#This Row],[Qt-g]]+[1]!Tab_labo[[#This Row],[Qt-g2]]+(2*[1]!Tab_labo[[#This Row],[Qt-g3]]),IF(ISBLANK(AD108),[1]!Tab_labo[[#This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08" s="3" t="str">
        <f>[1]!Tab_labo[[#This Row],[Teintes]]</f>
        <v>143 C</v>
      </c>
    </row>
    <row r="109" spans="1:40" ht="30" x14ac:dyDescent="0.25">
      <c r="A109" s="9" t="s">
        <v>160</v>
      </c>
      <c r="B109" s="9" t="s">
        <v>41</v>
      </c>
      <c r="C109" s="10" t="s">
        <v>42</v>
      </c>
      <c r="D109" s="11" t="s">
        <v>42</v>
      </c>
      <c r="E109" s="11" t="s">
        <v>42</v>
      </c>
      <c r="F109" s="12">
        <v>1.32</v>
      </c>
      <c r="G109" s="12">
        <v>66.760000000000005</v>
      </c>
      <c r="H109" s="12">
        <v>35.49</v>
      </c>
      <c r="I109" s="12">
        <v>73.010000000000005</v>
      </c>
      <c r="J109" s="13" t="s">
        <v>42</v>
      </c>
      <c r="K109" s="14" t="str">
        <f>[1]!Tab_labo[[#This Row],[L*]]&amp;"_"&amp;[1]!Tab_labo[[#This Row],[a*]]&amp;"_"&amp;[1]!Tab_labo[[#This Row],[b*]]</f>
        <v>66.76_35.49_73.01</v>
      </c>
      <c r="L109" s="11" t="s">
        <v>48</v>
      </c>
      <c r="M109" s="11" t="str">
        <f>IF(ISBLANK([1]!Tab_labo[[#This Row],[Composant 1]]),"","&gt;")</f>
        <v>&gt;</v>
      </c>
      <c r="N109" s="11">
        <v>875</v>
      </c>
      <c r="O109" s="11" t="str">
        <f>IF(ISBLANK([1]!Tab_labo[[#This Row],[Qt-g]]),"","g")</f>
        <v>g</v>
      </c>
      <c r="P109" s="11" t="s">
        <v>60</v>
      </c>
      <c r="Q109" s="11" t="str">
        <f>IF(ISBLANK([1]!Tab_labo[[#This Row],[Composant 2]]),"","&gt;")</f>
        <v>&gt;</v>
      </c>
      <c r="R109" s="11">
        <v>125</v>
      </c>
      <c r="S109" s="11" t="str">
        <f>IF(ISBLANK([1]!Tab_labo[[#This Row],[Qt-g2]]),"","g")</f>
        <v>g</v>
      </c>
      <c r="T109" s="11"/>
      <c r="U109" s="11" t="str">
        <f>IF(ISBLANK([1]!Tab_labo[[#This Row],[Composant 3]]),"","&gt;")</f>
        <v/>
      </c>
      <c r="V109" s="11"/>
      <c r="W109" s="11" t="str">
        <f>IF(ISBLANK([1]!Tab_labo[[#This Row],[Qt-g3]]),"","g")</f>
        <v/>
      </c>
      <c r="X109" s="11"/>
      <c r="Y109" s="11" t="str">
        <f>IF(ISBLANK([1]!Tab_labo[[#This Row],[Composant 4]]),"","&gt;")</f>
        <v/>
      </c>
      <c r="Z109" s="11"/>
      <c r="AA109" s="11" t="str">
        <f>IF(ISBLANK([1]!Tab_labo[[#This Row],[Qt-g4]]),"","g")</f>
        <v/>
      </c>
      <c r="AB109" s="11"/>
      <c r="AC109" s="11" t="str">
        <f>IF(ISBLANK([1]!Tab_labo[[#This Row],[Composant 5]]),"","&gt;")</f>
        <v/>
      </c>
      <c r="AD109" s="11"/>
      <c r="AE109" s="11" t="str">
        <f>IF(ISBLANK([1]!Tab_labo[[#This Row],[Qt-g5]]),"","g")</f>
        <v/>
      </c>
      <c r="AF109" s="11" t="str">
        <f>IF([1]!Tab_labo[[#This Row],[verif]]=0,"","Total")</f>
        <v>Total</v>
      </c>
      <c r="AG109" s="11" t="str">
        <f>IF([1]!Tab_labo[[#This Row],[Total]]="Total","&gt;","")</f>
        <v>&gt;</v>
      </c>
      <c r="AH10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09" s="11" t="str">
        <f>IF([1]!Tab_labo[[#This Row],[Total]]="Total","g","")</f>
        <v>g</v>
      </c>
      <c r="AJ109" s="15" t="s">
        <v>42</v>
      </c>
      <c r="AK109" s="11" t="s">
        <v>42</v>
      </c>
      <c r="AL10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09" s="11" t="str">
        <f>IF([1]!Tab_labo[[#This Row],[Total2]]&lt;&gt;1000,IF(ISBLANK(V109),[1]!Tab_labo[[#This Row],[Qt-g]]+(2*[1]!Tab_labo[[#This Row],[Qt-g2]]),IF(ISBLANK(Z109),[1]!Tab_labo[[#This Row],[Qt-g]]+[1]!Tab_labo[[#This Row],[Qt-g2]]+(2*[1]!Tab_labo[[#This Row],[Qt-g3]]),IF(ISBLANK(AD109),[1]!Tab_labo[[#This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09" s="11" t="str">
        <f>[1]!Tab_labo[[#This Row],[Teintes]]</f>
        <v>144 C</v>
      </c>
    </row>
    <row r="110" spans="1:40" ht="30" x14ac:dyDescent="0.25">
      <c r="A110" s="1" t="s">
        <v>161</v>
      </c>
      <c r="B110" s="1" t="s">
        <v>41</v>
      </c>
      <c r="C110" s="2" t="s">
        <v>42</v>
      </c>
      <c r="D110" s="3" t="s">
        <v>42</v>
      </c>
      <c r="E110" s="3" t="s">
        <v>42</v>
      </c>
      <c r="F110" s="4">
        <v>1.34</v>
      </c>
      <c r="G110" s="4">
        <v>60.79</v>
      </c>
      <c r="H110" s="4">
        <v>29</v>
      </c>
      <c r="I110" s="4">
        <v>63.84</v>
      </c>
      <c r="J110" s="5" t="s">
        <v>42</v>
      </c>
      <c r="K110" s="6" t="str">
        <f>[1]!Tab_labo[[#This Row],[L*]]&amp;"_"&amp;[1]!Tab_labo[[#This Row],[a*]]&amp;"_"&amp;[1]!Tab_labo[[#This Row],[b*]]</f>
        <v>60.79_29_63.84</v>
      </c>
      <c r="L110" s="3" t="s">
        <v>48</v>
      </c>
      <c r="M110" s="3" t="str">
        <f>IF(ISBLANK([1]!Tab_labo[[#This Row],[Composant 1]]),"","&gt;")</f>
        <v>&gt;</v>
      </c>
      <c r="N110" s="3">
        <v>862</v>
      </c>
      <c r="O110" s="3" t="str">
        <f>IF(ISBLANK([1]!Tab_labo[[#This Row],[Qt-g]]),"","g")</f>
        <v>g</v>
      </c>
      <c r="P110" s="3" t="s">
        <v>60</v>
      </c>
      <c r="Q110" s="3" t="str">
        <f>IF(ISBLANK([1]!Tab_labo[[#This Row],[Composant 2]]),"","&gt;")</f>
        <v>&gt;</v>
      </c>
      <c r="R110" s="3">
        <v>123</v>
      </c>
      <c r="S110" s="3" t="str">
        <f>IF(ISBLANK([1]!Tab_labo[[#This Row],[Qt-g2]]),"","g")</f>
        <v>g</v>
      </c>
      <c r="T110" s="3" t="s">
        <v>54</v>
      </c>
      <c r="U110" s="3" t="str">
        <f>IF(ISBLANK([1]!Tab_labo[[#This Row],[Composant 3]]),"","&gt;")</f>
        <v>&gt;</v>
      </c>
      <c r="V110" s="3">
        <v>15</v>
      </c>
      <c r="W110" s="3" t="str">
        <f>IF(ISBLANK([1]!Tab_labo[[#This Row],[Qt-g3]]),"","g")</f>
        <v>g</v>
      </c>
      <c r="X110" s="3"/>
      <c r="Y110" s="3" t="str">
        <f>IF(ISBLANK([1]!Tab_labo[[#This Row],[Composant 4]]),"","&gt;")</f>
        <v/>
      </c>
      <c r="Z110" s="3"/>
      <c r="AA110" s="3" t="str">
        <f>IF(ISBLANK([1]!Tab_labo[[#This Row],[Qt-g4]]),"","g")</f>
        <v/>
      </c>
      <c r="AB110" s="3"/>
      <c r="AC110" s="3" t="str">
        <f>IF(ISBLANK([1]!Tab_labo[[#This Row],[Composant 5]]),"","&gt;")</f>
        <v/>
      </c>
      <c r="AD110" s="3"/>
      <c r="AE110" s="3" t="str">
        <f>IF(ISBLANK([1]!Tab_labo[[#This Row],[Qt-g5]]),"","g")</f>
        <v/>
      </c>
      <c r="AF110" s="3" t="str">
        <f>IF([1]!Tab_labo[[#This Row],[verif]]=0,"","Total")</f>
        <v>Total</v>
      </c>
      <c r="AG110" s="3" t="str">
        <f>IF([1]!Tab_labo[[#This Row],[Total]]="Total","&gt;","")</f>
        <v>&gt;</v>
      </c>
      <c r="AH11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0" s="3" t="str">
        <f>IF([1]!Tab_labo[[#This Row],[Total]]="Total","g","")</f>
        <v>g</v>
      </c>
      <c r="AJ110" s="8" t="s">
        <v>42</v>
      </c>
      <c r="AK110" s="3" t="s">
        <v>42</v>
      </c>
      <c r="AL1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10" s="3" t="str">
        <f>IF([1]!Tab_labo[[#This Row],[Total2]]&lt;&gt;1000,IF(ISBLANK(V110),[1]!Tab_labo[[#This Row],[Qt-g]]+(2*[1]!Tab_labo[[#This Row],[Qt-g2]]),IF(ISBLANK(Z110),[1]!Tab_labo[[#This Row],[Qt-g]]+[1]!Tab_labo[[#This Row],[Qt-g2]]+(2*[1]!Tab_labo[[#This Row],[Qt-g3]]),IF(ISBLANK(AD110),[1]!Tab_labo[[#This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0" s="3" t="str">
        <f>[1]!Tab_labo[[#This Row],[Teintes]]</f>
        <v>145 C</v>
      </c>
    </row>
    <row r="111" spans="1:40" ht="30" x14ac:dyDescent="0.25">
      <c r="A111" s="9" t="s">
        <v>162</v>
      </c>
      <c r="B111" s="9" t="s">
        <v>41</v>
      </c>
      <c r="C111" s="10" t="s">
        <v>42</v>
      </c>
      <c r="D111" s="11" t="s">
        <v>42</v>
      </c>
      <c r="E111" s="11" t="s">
        <v>42</v>
      </c>
      <c r="F111" s="12">
        <v>1.41</v>
      </c>
      <c r="G111" s="12">
        <v>50.95</v>
      </c>
      <c r="H111" s="12">
        <v>20.72</v>
      </c>
      <c r="I111" s="12">
        <v>50.19</v>
      </c>
      <c r="J111" s="13" t="s">
        <v>42</v>
      </c>
      <c r="K111" s="14" t="str">
        <f>[1]!Tab_labo[[#This Row],[L*]]&amp;"_"&amp;[1]!Tab_labo[[#This Row],[a*]]&amp;"_"&amp;[1]!Tab_labo[[#This Row],[b*]]</f>
        <v>50.95_20.72_50.19</v>
      </c>
      <c r="L111" s="11" t="s">
        <v>48</v>
      </c>
      <c r="M111" s="11" t="str">
        <f>IF(ISBLANK([1]!Tab_labo[[#This Row],[Composant 1]]),"","&gt;")</f>
        <v>&gt;</v>
      </c>
      <c r="N111" s="11">
        <v>823</v>
      </c>
      <c r="O111" s="11" t="str">
        <f>IF(ISBLANK([1]!Tab_labo[[#This Row],[Qt-g]]),"","g")</f>
        <v>g</v>
      </c>
      <c r="P111" s="11" t="s">
        <v>60</v>
      </c>
      <c r="Q111" s="11" t="str">
        <f>IF(ISBLANK([1]!Tab_labo[[#This Row],[Composant 2]]),"","&gt;")</f>
        <v>&gt;</v>
      </c>
      <c r="R111" s="11">
        <v>118</v>
      </c>
      <c r="S111" s="11" t="str">
        <f>IF(ISBLANK([1]!Tab_labo[[#This Row],[Qt-g2]]),"","g")</f>
        <v>g</v>
      </c>
      <c r="T111" s="11" t="s">
        <v>54</v>
      </c>
      <c r="U111" s="11" t="str">
        <f>IF(ISBLANK([1]!Tab_labo[[#This Row],[Composant 3]]),"","&gt;")</f>
        <v>&gt;</v>
      </c>
      <c r="V111" s="11">
        <v>59</v>
      </c>
      <c r="W111" s="11" t="str">
        <f>IF(ISBLANK([1]!Tab_labo[[#This Row],[Qt-g3]]),"","g")</f>
        <v>g</v>
      </c>
      <c r="X111" s="11"/>
      <c r="Y111" s="11" t="str">
        <f>IF(ISBLANK([1]!Tab_labo[[#This Row],[Composant 4]]),"","&gt;")</f>
        <v/>
      </c>
      <c r="Z111" s="11"/>
      <c r="AA111" s="11" t="str">
        <f>IF(ISBLANK([1]!Tab_labo[[#This Row],[Qt-g4]]),"","g")</f>
        <v/>
      </c>
      <c r="AB111" s="11"/>
      <c r="AC111" s="11" t="str">
        <f>IF(ISBLANK([1]!Tab_labo[[#This Row],[Composant 5]]),"","&gt;")</f>
        <v/>
      </c>
      <c r="AD111" s="11"/>
      <c r="AE111" s="11" t="str">
        <f>IF(ISBLANK([1]!Tab_labo[[#This Row],[Qt-g5]]),"","g")</f>
        <v/>
      </c>
      <c r="AF111" s="11" t="str">
        <f>IF([1]!Tab_labo[[#This Row],[verif]]=0,"","Total")</f>
        <v>Total</v>
      </c>
      <c r="AG111" s="11" t="str">
        <f>IF([1]!Tab_labo[[#This Row],[Total]]="Total","&gt;","")</f>
        <v>&gt;</v>
      </c>
      <c r="AH1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1" s="11" t="str">
        <f>IF([1]!Tab_labo[[#This Row],[Total]]="Total","g","")</f>
        <v>g</v>
      </c>
      <c r="AJ111" s="15" t="s">
        <v>42</v>
      </c>
      <c r="AK111" s="11" t="s">
        <v>42</v>
      </c>
      <c r="AL1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11" s="11" t="str">
        <f>IF([1]!Tab_labo[[#This Row],[Total2]]&lt;&gt;1000,IF(ISBLANK(V111),[1]!Tab_labo[[#This Row],[Qt-g]]+(2*[1]!Tab_labo[[#This Row],[Qt-g2]]),IF(ISBLANK(Z111),[1]!Tab_labo[[#This Row],[Qt-g]]+[1]!Tab_labo[[#This Row],[Qt-g2]]+(2*[1]!Tab_labo[[#This Row],[Qt-g3]]),IF(ISBLANK(AD111),[1]!Tab_labo[[#This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1" s="11" t="str">
        <f>[1]!Tab_labo[[#This Row],[Teintes]]</f>
        <v>146 C</v>
      </c>
    </row>
    <row r="112" spans="1:40" ht="30" x14ac:dyDescent="0.25">
      <c r="A112" s="1" t="s">
        <v>163</v>
      </c>
      <c r="B112" s="1" t="s">
        <v>41</v>
      </c>
      <c r="C112" s="2" t="s">
        <v>42</v>
      </c>
      <c r="D112" s="3" t="s">
        <v>42</v>
      </c>
      <c r="E112" s="3" t="s">
        <v>42</v>
      </c>
      <c r="F112" s="4">
        <v>1.33</v>
      </c>
      <c r="G112" s="4">
        <v>40.83</v>
      </c>
      <c r="H112" s="4">
        <v>5.15</v>
      </c>
      <c r="I112" s="4">
        <v>27.73</v>
      </c>
      <c r="J112" s="5" t="s">
        <v>42</v>
      </c>
      <c r="K112" s="6" t="str">
        <f>[1]!Tab_labo[[#This Row],[L*]]&amp;"_"&amp;[1]!Tab_labo[[#This Row],[a*]]&amp;"_"&amp;[1]!Tab_labo[[#This Row],[b*]]</f>
        <v>40.83_5.15_27.73</v>
      </c>
      <c r="L112" s="3" t="s">
        <v>48</v>
      </c>
      <c r="M112" s="3" t="str">
        <f>IF(ISBLANK([1]!Tab_labo[[#This Row],[Composant 1]]),"","&gt;")</f>
        <v>&gt;</v>
      </c>
      <c r="N112" s="3">
        <v>636</v>
      </c>
      <c r="O112" s="3" t="str">
        <f>IF(ISBLANK([1]!Tab_labo[[#This Row],[Qt-g]]),"","g")</f>
        <v>g</v>
      </c>
      <c r="P112" s="3" t="s">
        <v>60</v>
      </c>
      <c r="Q112" s="3" t="str">
        <f>IF(ISBLANK([1]!Tab_labo[[#This Row],[Composant 2]]),"","&gt;")</f>
        <v>&gt;</v>
      </c>
      <c r="R112" s="3">
        <v>91</v>
      </c>
      <c r="S112" s="3" t="str">
        <f>IF(ISBLANK([1]!Tab_labo[[#This Row],[Qt-g2]]),"","g")</f>
        <v>g</v>
      </c>
      <c r="T112" s="3" t="s">
        <v>54</v>
      </c>
      <c r="U112" s="3" t="str">
        <f>IF(ISBLANK([1]!Tab_labo[[#This Row],[Composant 3]]),"","&gt;")</f>
        <v>&gt;</v>
      </c>
      <c r="V112" s="3">
        <v>273</v>
      </c>
      <c r="W112" s="3" t="str">
        <f>IF(ISBLANK([1]!Tab_labo[[#This Row],[Qt-g3]]),"","g")</f>
        <v>g</v>
      </c>
      <c r="X112" s="3"/>
      <c r="Y112" s="3" t="str">
        <f>IF(ISBLANK([1]!Tab_labo[[#This Row],[Composant 4]]),"","&gt;")</f>
        <v/>
      </c>
      <c r="Z112" s="3"/>
      <c r="AA112" s="3" t="str">
        <f>IF(ISBLANK([1]!Tab_labo[[#This Row],[Qt-g4]]),"","g")</f>
        <v/>
      </c>
      <c r="AB112" s="3"/>
      <c r="AC112" s="3" t="str">
        <f>IF(ISBLANK([1]!Tab_labo[[#This Row],[Composant 5]]),"","&gt;")</f>
        <v/>
      </c>
      <c r="AD112" s="3"/>
      <c r="AE112" s="3" t="str">
        <f>IF(ISBLANK([1]!Tab_labo[[#This Row],[Qt-g5]]),"","g")</f>
        <v/>
      </c>
      <c r="AF112" s="3" t="str">
        <f>IF([1]!Tab_labo[[#This Row],[verif]]=0,"","Total")</f>
        <v>Total</v>
      </c>
      <c r="AG112" s="3" t="str">
        <f>IF([1]!Tab_labo[[#This Row],[Total]]="Total","&gt;","")</f>
        <v>&gt;</v>
      </c>
      <c r="AH1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2" s="3" t="str">
        <f>IF([1]!Tab_labo[[#This Row],[Total]]="Total","g","")</f>
        <v>g</v>
      </c>
      <c r="AJ112" s="8" t="s">
        <v>42</v>
      </c>
      <c r="AK112" s="3" t="s">
        <v>42</v>
      </c>
      <c r="AL1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12" s="3" t="str">
        <f>IF([1]!Tab_labo[[#This Row],[Total2]]&lt;&gt;1000,IF(ISBLANK(V112),[1]!Tab_labo[[#This Row],[Qt-g]]+(2*[1]!Tab_labo[[#This Row],[Qt-g2]]),IF(ISBLANK(Z112),[1]!Tab_labo[[#This Row],[Qt-g]]+[1]!Tab_labo[[#This Row],[Qt-g2]]+(2*[1]!Tab_labo[[#This Row],[Qt-g3]]),IF(ISBLANK(AD112),[1]!Tab_labo[[#This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2" s="3" t="str">
        <f>[1]!Tab_labo[[#This Row],[Teintes]]</f>
        <v>147 C</v>
      </c>
    </row>
    <row r="113" spans="1:40" ht="30" x14ac:dyDescent="0.25">
      <c r="A113" s="9" t="s">
        <v>164</v>
      </c>
      <c r="B113" s="9" t="s">
        <v>41</v>
      </c>
      <c r="C113" s="10" t="s">
        <v>42</v>
      </c>
      <c r="D113" s="11" t="s">
        <v>42</v>
      </c>
      <c r="E113" s="11" t="s">
        <v>42</v>
      </c>
      <c r="F113" s="12">
        <v>1.01</v>
      </c>
      <c r="G113" s="12">
        <v>76.25</v>
      </c>
      <c r="H113" s="12">
        <v>19.23</v>
      </c>
      <c r="I113" s="12">
        <v>69.790000000000006</v>
      </c>
      <c r="J113" s="13" t="s">
        <v>42</v>
      </c>
      <c r="K113" s="14" t="str">
        <f>[1]!Tab_labo[[#This Row],[L*]]&amp;"_"&amp;[1]!Tab_labo[[#This Row],[a*]]&amp;"_"&amp;[1]!Tab_labo[[#This Row],[b*]]</f>
        <v>76.25_19.23_69.79</v>
      </c>
      <c r="L113" s="11" t="s">
        <v>68</v>
      </c>
      <c r="M113" s="11" t="str">
        <f>IF(ISBLANK([1]!Tab_labo[[#This Row],[Composant 1]]),"","&gt;")</f>
        <v>&gt;</v>
      </c>
      <c r="N113" s="11">
        <v>333.3</v>
      </c>
      <c r="O113" s="11" t="str">
        <f>IF(ISBLANK([1]!Tab_labo[[#This Row],[Qt-g]]),"","g")</f>
        <v>g</v>
      </c>
      <c r="P113" s="11" t="s">
        <v>64</v>
      </c>
      <c r="Q113" s="11" t="str">
        <f>IF(ISBLANK([1]!Tab_labo[[#This Row],[Composant 2]]),"","&gt;")</f>
        <v>&gt;</v>
      </c>
      <c r="R113" s="11">
        <v>50.5</v>
      </c>
      <c r="S113" s="11" t="str">
        <f>IF(ISBLANK([1]!Tab_labo[[#This Row],[Qt-g2]]),"","g")</f>
        <v>g</v>
      </c>
      <c r="T113" s="11" t="s">
        <v>165</v>
      </c>
      <c r="U113" s="11" t="str">
        <f>IF(ISBLANK([1]!Tab_labo[[#This Row],[Composant 3]]),"","&gt;")</f>
        <v>&gt;</v>
      </c>
      <c r="V113" s="11">
        <v>10.1</v>
      </c>
      <c r="W113" s="11" t="str">
        <f>IF(ISBLANK([1]!Tab_labo[[#This Row],[Qt-g3]]),"","g")</f>
        <v>g</v>
      </c>
      <c r="X113" s="11" t="s">
        <v>49</v>
      </c>
      <c r="Y113" s="11" t="str">
        <f>IF(ISBLANK([1]!Tab_labo[[#This Row],[Composant 4]]),"","&gt;")</f>
        <v>&gt;</v>
      </c>
      <c r="Z113" s="11">
        <v>303.10000000000002</v>
      </c>
      <c r="AA113" s="11" t="str">
        <f>IF(ISBLANK([1]!Tab_labo[[#This Row],[Qt-g4]]),"","g")</f>
        <v>g</v>
      </c>
      <c r="AB113" s="11"/>
      <c r="AC113" s="11" t="str">
        <f>IF(ISBLANK([1]!Tab_labo[[#This Row],[Composant 5]]),"","&gt;")</f>
        <v/>
      </c>
      <c r="AD113" s="11"/>
      <c r="AE113" s="11" t="str">
        <f>IF(ISBLANK([1]!Tab_labo[[#This Row],[Qt-g5]]),"","g")</f>
        <v/>
      </c>
      <c r="AF113" s="11" t="str">
        <f>IF([1]!Tab_labo[[#This Row],[verif]]=0,"","Total")</f>
        <v>Total</v>
      </c>
      <c r="AG113" s="11" t="str">
        <f>IF([1]!Tab_labo[[#This Row],[Total]]="Total","&gt;","")</f>
        <v>&gt;</v>
      </c>
      <c r="AH1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697</v>
      </c>
      <c r="AI113" s="11" t="str">
        <f>IF([1]!Tab_labo[[#This Row],[Total]]="Total","g","")</f>
        <v>g</v>
      </c>
      <c r="AJ113" s="15" t="s">
        <v>42</v>
      </c>
      <c r="AK113" s="11" t="s">
        <v>42</v>
      </c>
      <c r="AL1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3" s="11">
        <f>IF([1]!Tab_labo[[#This Row],[Total2]]&lt;&gt;1000,IF(ISBLANK(V113),[1]!Tab_labo[[#This Row],[Qt-g]]+(2*[1]!Tab_labo[[#This Row],[Qt-g2]]),IF(ISBLANK(Z113),[1]!Tab_labo[[#This Row],[Qt-g]]+[1]!Tab_labo[[#This Row],[Qt-g2]]+(2*[1]!Tab_labo[[#This Row],[Qt-g3]]),IF(ISBLANK(AD113),[1]!Tab_labo[[#This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1000.1000000000001</v>
      </c>
      <c r="AN113" s="11" t="str">
        <f>[1]!Tab_labo[[#This Row],[Teintes]]</f>
        <v>4008 C</v>
      </c>
    </row>
    <row r="114" spans="1:40" ht="30" x14ac:dyDescent="0.25">
      <c r="A114" s="1" t="s">
        <v>166</v>
      </c>
      <c r="B114" s="1" t="s">
        <v>41</v>
      </c>
      <c r="C114" s="2" t="s">
        <v>42</v>
      </c>
      <c r="D114" s="3" t="s">
        <v>42</v>
      </c>
      <c r="E114" s="3" t="s">
        <v>42</v>
      </c>
      <c r="F114" s="4">
        <v>0.9</v>
      </c>
      <c r="G114" s="4">
        <v>71.53</v>
      </c>
      <c r="H114" s="4">
        <v>27.56</v>
      </c>
      <c r="I114" s="4">
        <v>53.38</v>
      </c>
      <c r="J114" s="5" t="s">
        <v>42</v>
      </c>
      <c r="K114" s="6" t="str">
        <f>[1]!Tab_labo[[#This Row],[L*]]&amp;"_"&amp;[1]!Tab_labo[[#This Row],[a*]]&amp;"_"&amp;[1]!Tab_labo[[#This Row],[b*]]</f>
        <v>71.53_27.56_53.38</v>
      </c>
      <c r="L114" s="3" t="s">
        <v>68</v>
      </c>
      <c r="M114" s="3" t="str">
        <f>IF(ISBLANK([1]!Tab_labo[[#This Row],[Composant 1]]),"","&gt;")</f>
        <v>&gt;</v>
      </c>
      <c r="N114" s="3">
        <v>235.8</v>
      </c>
      <c r="O114" s="3" t="str">
        <f>IF(ISBLANK([1]!Tab_labo[[#This Row],[Qt-g]]),"","g")</f>
        <v>g</v>
      </c>
      <c r="P114" s="3" t="s">
        <v>104</v>
      </c>
      <c r="Q114" s="3" t="str">
        <f>IF(ISBLANK([1]!Tab_labo[[#This Row],[Composant 2]]),"","&gt;")</f>
        <v>&gt;</v>
      </c>
      <c r="R114" s="3">
        <v>106.9</v>
      </c>
      <c r="S114" s="3" t="str">
        <f>IF(ISBLANK([1]!Tab_labo[[#This Row],[Qt-g2]]),"","g")</f>
        <v>g</v>
      </c>
      <c r="T114" s="3" t="s">
        <v>54</v>
      </c>
      <c r="U114" s="3" t="str">
        <f>IF(ISBLANK([1]!Tab_labo[[#This Row],[Composant 3]]),"","&gt;")</f>
        <v>&gt;</v>
      </c>
      <c r="V114" s="3">
        <v>7.9</v>
      </c>
      <c r="W114" s="3" t="str">
        <f>IF(ISBLANK([1]!Tab_labo[[#This Row],[Qt-g3]]),"","g")</f>
        <v>g</v>
      </c>
      <c r="X114" s="3" t="s">
        <v>49</v>
      </c>
      <c r="Y114" s="3" t="str">
        <f>IF(ISBLANK([1]!Tab_labo[[#This Row],[Composant 4]]),"","&gt;")</f>
        <v>&gt;</v>
      </c>
      <c r="Z114" s="3">
        <v>324.7</v>
      </c>
      <c r="AA114" s="3" t="str">
        <f>IF(ISBLANK([1]!Tab_labo[[#This Row],[Qt-g4]]),"","g")</f>
        <v>g</v>
      </c>
      <c r="AB114" s="3"/>
      <c r="AC114" s="3" t="str">
        <f>IF(ISBLANK([1]!Tab_labo[[#This Row],[Composant 5]]),"","&gt;")</f>
        <v/>
      </c>
      <c r="AD114" s="3"/>
      <c r="AE114" s="3" t="str">
        <f>IF(ISBLANK([1]!Tab_labo[[#This Row],[Qt-g5]]),"","g")</f>
        <v/>
      </c>
      <c r="AF114" s="3" t="str">
        <f>IF([1]!Tab_labo[[#This Row],[verif]]=0,"","Total")</f>
        <v>Total</v>
      </c>
      <c r="AG114" s="3" t="str">
        <f>IF([1]!Tab_labo[[#This Row],[Total]]="Total","&gt;","")</f>
        <v>&gt;</v>
      </c>
      <c r="AH1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675.3</v>
      </c>
      <c r="AI114" s="3" t="str">
        <f>IF([1]!Tab_labo[[#This Row],[Total]]="Total","g","")</f>
        <v>g</v>
      </c>
      <c r="AJ114" s="8" t="s">
        <v>42</v>
      </c>
      <c r="AK114" s="3" t="s">
        <v>42</v>
      </c>
      <c r="AL1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4" s="3">
        <f>IF([1]!Tab_labo[[#This Row],[Total2]]&lt;&gt;1000,IF(ISBLANK(V114),[1]!Tab_labo[[#This Row],[Qt-g]]+(2*[1]!Tab_labo[[#This Row],[Qt-g2]]),IF(ISBLANK(Z114),[1]!Tab_labo[[#This Row],[Qt-g]]+[1]!Tab_labo[[#This Row],[Qt-g2]]+(2*[1]!Tab_labo[[#This Row],[Qt-g3]]),IF(ISBLANK(AD114),[1]!Tab_labo[[#This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14" s="3" t="str">
        <f>[1]!Tab_labo[[#This Row],[Teintes]]</f>
        <v>4009 C</v>
      </c>
    </row>
    <row r="115" spans="1:40" ht="30" x14ac:dyDescent="0.25">
      <c r="A115" s="9" t="s">
        <v>167</v>
      </c>
      <c r="B115" s="9" t="s">
        <v>41</v>
      </c>
      <c r="C115" s="10" t="s">
        <v>42</v>
      </c>
      <c r="D115" s="11" t="s">
        <v>42</v>
      </c>
      <c r="E115" s="11" t="s">
        <v>42</v>
      </c>
      <c r="F115" s="12">
        <v>1.38</v>
      </c>
      <c r="G115" s="12">
        <v>58.89</v>
      </c>
      <c r="H115" s="12">
        <v>45.21</v>
      </c>
      <c r="I115" s="12">
        <v>60.99</v>
      </c>
      <c r="J115" s="13" t="s">
        <v>42</v>
      </c>
      <c r="K115" s="14" t="str">
        <f>[1]!Tab_labo[[#This Row],[L*]]&amp;"_"&amp;[1]!Tab_labo[[#This Row],[a*]]&amp;"_"&amp;[1]!Tab_labo[[#This Row],[b*]]</f>
        <v>58.89_45.21_60.99</v>
      </c>
      <c r="L115" s="11" t="s">
        <v>68</v>
      </c>
      <c r="M115" s="11" t="str">
        <f>IF(ISBLANK([1]!Tab_labo[[#This Row],[Composant 1]]),"","&gt;")</f>
        <v>&gt;</v>
      </c>
      <c r="N115" s="11">
        <v>443.4</v>
      </c>
      <c r="O115" s="11" t="str">
        <f>IF(ISBLANK([1]!Tab_labo[[#This Row],[Qt-g]]),"","g")</f>
        <v>g</v>
      </c>
      <c r="P115" s="11" t="s">
        <v>104</v>
      </c>
      <c r="Q115" s="11" t="str">
        <f>IF(ISBLANK([1]!Tab_labo[[#This Row],[Composant 2]]),"","&gt;")</f>
        <v>&gt;</v>
      </c>
      <c r="R115" s="11">
        <v>302.60000000000002</v>
      </c>
      <c r="S115" s="11" t="str">
        <f>IF(ISBLANK([1]!Tab_labo[[#This Row],[Qt-g2]]),"","g")</f>
        <v>g</v>
      </c>
      <c r="T115" s="11" t="s">
        <v>54</v>
      </c>
      <c r="U115" s="11" t="str">
        <f>IF(ISBLANK([1]!Tab_labo[[#This Row],[Composant 3]]),"","&gt;")</f>
        <v>&gt;</v>
      </c>
      <c r="V115" s="11">
        <v>15.1</v>
      </c>
      <c r="W115" s="11" t="str">
        <f>IF(ISBLANK([1]!Tab_labo[[#This Row],[Qt-g3]]),"","g")</f>
        <v>g</v>
      </c>
      <c r="X115" s="11" t="s">
        <v>49</v>
      </c>
      <c r="Y115" s="11" t="str">
        <f>IF(ISBLANK([1]!Tab_labo[[#This Row],[Composant 4]]),"","&gt;")</f>
        <v>&gt;</v>
      </c>
      <c r="Z115" s="11">
        <v>238.9</v>
      </c>
      <c r="AA115" s="11" t="str">
        <f>IF(ISBLANK([1]!Tab_labo[[#This Row],[Qt-g4]]),"","g")</f>
        <v>g</v>
      </c>
      <c r="AB115" s="11"/>
      <c r="AC115" s="11" t="str">
        <f>IF(ISBLANK([1]!Tab_labo[[#This Row],[Composant 5]]),"","&gt;")</f>
        <v/>
      </c>
      <c r="AD115" s="11"/>
      <c r="AE115" s="11" t="str">
        <f>IF(ISBLANK([1]!Tab_labo[[#This Row],[Qt-g5]]),"","g")</f>
        <v/>
      </c>
      <c r="AF115" s="11" t="str">
        <f>IF([1]!Tab_labo[[#This Row],[verif]]=0,"","Total")</f>
        <v>Total</v>
      </c>
      <c r="AG115" s="11" t="str">
        <f>IF([1]!Tab_labo[[#This Row],[Total]]="Total","&gt;","")</f>
        <v>&gt;</v>
      </c>
      <c r="AH1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5" s="11" t="str">
        <f>IF([1]!Tab_labo[[#This Row],[Total]]="Total","g","")</f>
        <v>g</v>
      </c>
      <c r="AJ115" s="15" t="s">
        <v>42</v>
      </c>
      <c r="AK115" s="11" t="s">
        <v>42</v>
      </c>
      <c r="AL1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5" s="11" t="str">
        <f>IF([1]!Tab_labo[[#This Row],[Total2]]&lt;&gt;1000,IF(ISBLANK(V115),[1]!Tab_labo[[#This Row],[Qt-g]]+(2*[1]!Tab_labo[[#This Row],[Qt-g2]]),IF(ISBLANK(Z115),[1]!Tab_labo[[#This Row],[Qt-g]]+[1]!Tab_labo[[#This Row],[Qt-g2]]+(2*[1]!Tab_labo[[#This Row],[Qt-g3]]),IF(ISBLANK(AD115),[1]!Tab_labo[[#This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5" s="11" t="str">
        <f>[1]!Tab_labo[[#This Row],[Teintes]]</f>
        <v>4010 C</v>
      </c>
    </row>
    <row r="116" spans="1:40" ht="30" x14ac:dyDescent="0.25">
      <c r="A116" s="1" t="s">
        <v>168</v>
      </c>
      <c r="B116" s="1" t="s">
        <v>41</v>
      </c>
      <c r="C116" s="2" t="s">
        <v>42</v>
      </c>
      <c r="D116" s="3" t="s">
        <v>42</v>
      </c>
      <c r="E116" s="3" t="s">
        <v>42</v>
      </c>
      <c r="F116" s="4">
        <v>0.98</v>
      </c>
      <c r="G116" s="4">
        <v>60.74</v>
      </c>
      <c r="H116" s="4">
        <v>41.89</v>
      </c>
      <c r="I116" s="4">
        <v>39.700000000000003</v>
      </c>
      <c r="J116" s="5" t="s">
        <v>42</v>
      </c>
      <c r="K116" s="6" t="str">
        <f>[1]!Tab_labo[[#This Row],[L*]]&amp;"_"&amp;[1]!Tab_labo[[#This Row],[a*]]&amp;"_"&amp;[1]!Tab_labo[[#This Row],[b*]]</f>
        <v>60.74_41.89_39.7</v>
      </c>
      <c r="L116" s="3" t="s">
        <v>68</v>
      </c>
      <c r="M116" s="3" t="str">
        <f>IF(ISBLANK([1]!Tab_labo[[#This Row],[Composant 1]]),"","&gt;")</f>
        <v>&gt;</v>
      </c>
      <c r="N116" s="3">
        <v>200</v>
      </c>
      <c r="O116" s="3" t="str">
        <f>IF(ISBLANK([1]!Tab_labo[[#This Row],[Qt-g]]),"","g")</f>
        <v>g</v>
      </c>
      <c r="P116" s="3" t="s">
        <v>60</v>
      </c>
      <c r="Q116" s="3" t="str">
        <f>IF(ISBLANK([1]!Tab_labo[[#This Row],[Composant 2]]),"","&gt;")</f>
        <v>&gt;</v>
      </c>
      <c r="R116" s="3">
        <v>151</v>
      </c>
      <c r="S116" s="3" t="str">
        <f>IF(ISBLANK([1]!Tab_labo[[#This Row],[Qt-g2]]),"","g")</f>
        <v>g</v>
      </c>
      <c r="T116" s="3" t="s">
        <v>54</v>
      </c>
      <c r="U116" s="3" t="str">
        <f>IF(ISBLANK([1]!Tab_labo[[#This Row],[Composant 3]]),"","&gt;")</f>
        <v>&gt;</v>
      </c>
      <c r="V116" s="3">
        <v>2.7</v>
      </c>
      <c r="W116" s="3" t="str">
        <f>IF(ISBLANK([1]!Tab_labo[[#This Row],[Qt-g3]]),"","g")</f>
        <v>g</v>
      </c>
      <c r="X116" s="3" t="s">
        <v>49</v>
      </c>
      <c r="Y116" s="3" t="str">
        <f>IF(ISBLANK([1]!Tab_labo[[#This Row],[Composant 4]]),"","&gt;")</f>
        <v>&gt;</v>
      </c>
      <c r="Z116" s="3">
        <v>323.2</v>
      </c>
      <c r="AA116" s="3" t="str">
        <f>IF(ISBLANK([1]!Tab_labo[[#This Row],[Qt-g4]]),"","g")</f>
        <v>g</v>
      </c>
      <c r="AB116" s="3"/>
      <c r="AC116" s="3" t="str">
        <f>IF(ISBLANK([1]!Tab_labo[[#This Row],[Composant 5]]),"","&gt;")</f>
        <v/>
      </c>
      <c r="AD116" s="3"/>
      <c r="AE116" s="3" t="str">
        <f>IF(ISBLANK([1]!Tab_labo[[#This Row],[Qt-g5]]),"","g")</f>
        <v/>
      </c>
      <c r="AF116" s="3" t="str">
        <f>IF([1]!Tab_labo[[#This Row],[verif]]=0,"","Total")</f>
        <v>Total</v>
      </c>
      <c r="AG116" s="3" t="str">
        <f>IF([1]!Tab_labo[[#This Row],[Total]]="Total","&gt;","")</f>
        <v>&gt;</v>
      </c>
      <c r="AH1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676.9</v>
      </c>
      <c r="AI116" s="3" t="str">
        <f>IF([1]!Tab_labo[[#This Row],[Total]]="Total","g","")</f>
        <v>g</v>
      </c>
      <c r="AJ116" s="8" t="s">
        <v>42</v>
      </c>
      <c r="AK116" s="3" t="s">
        <v>42</v>
      </c>
      <c r="AL1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6" s="3">
        <f>IF([1]!Tab_labo[[#This Row],[Total2]]&lt;&gt;1000,IF(ISBLANK(V116),[1]!Tab_labo[[#This Row],[Qt-g]]+(2*[1]!Tab_labo[[#This Row],[Qt-g2]]),IF(ISBLANK(Z116),[1]!Tab_labo[[#This Row],[Qt-g]]+[1]!Tab_labo[[#This Row],[Qt-g2]]+(2*[1]!Tab_labo[[#This Row],[Qt-g3]]),IF(ISBLANK(AD116),[1]!Tab_labo[[#This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116" s="3" t="str">
        <f>[1]!Tab_labo[[#This Row],[Teintes]]</f>
        <v>4011 C</v>
      </c>
    </row>
    <row r="117" spans="1:40" ht="30" x14ac:dyDescent="0.25">
      <c r="A117" s="9" t="s">
        <v>169</v>
      </c>
      <c r="B117" s="9" t="s">
        <v>41</v>
      </c>
      <c r="C117" s="10" t="s">
        <v>42</v>
      </c>
      <c r="D117" s="11" t="s">
        <v>42</v>
      </c>
      <c r="E117" s="11" t="s">
        <v>42</v>
      </c>
      <c r="F117" s="12">
        <v>1.1299999999999999</v>
      </c>
      <c r="G117" s="12">
        <v>62.16</v>
      </c>
      <c r="H117" s="12">
        <v>48.81</v>
      </c>
      <c r="I117" s="12">
        <v>51.12</v>
      </c>
      <c r="J117" s="13" t="s">
        <v>42</v>
      </c>
      <c r="K117" s="14" t="str">
        <f>[1]!Tab_labo[[#This Row],[L*]]&amp;"_"&amp;[1]!Tab_labo[[#This Row],[a*]]&amp;"_"&amp;[1]!Tab_labo[[#This Row],[b*]]</f>
        <v>62.16_48.81_51.12</v>
      </c>
      <c r="L117" s="11" t="s">
        <v>69</v>
      </c>
      <c r="M117" s="11" t="str">
        <f>IF(ISBLANK([1]!Tab_labo[[#This Row],[Composant 1]]),"","&gt;")</f>
        <v>&gt;</v>
      </c>
      <c r="N117" s="11">
        <v>290.89999999999998</v>
      </c>
      <c r="O117" s="11" t="str">
        <f>IF(ISBLANK([1]!Tab_labo[[#This Row],[Qt-g]]),"","g")</f>
        <v>g</v>
      </c>
      <c r="P117" s="11" t="s">
        <v>170</v>
      </c>
      <c r="Q117" s="11" t="str">
        <f>IF(ISBLANK([1]!Tab_labo[[#This Row],[Composant 2]]),"","&gt;")</f>
        <v>&gt;</v>
      </c>
      <c r="R117" s="11">
        <v>155.19999999999999</v>
      </c>
      <c r="S117" s="11" t="str">
        <f>IF(ISBLANK([1]!Tab_labo[[#This Row],[Qt-g2]]),"","g")</f>
        <v>g</v>
      </c>
      <c r="T117" s="11" t="s">
        <v>98</v>
      </c>
      <c r="U117" s="11" t="str">
        <f>IF(ISBLANK([1]!Tab_labo[[#This Row],[Composant 3]]),"","&gt;")</f>
        <v>&gt;</v>
      </c>
      <c r="V117" s="11">
        <v>7.6</v>
      </c>
      <c r="W117" s="11" t="str">
        <f>IF(ISBLANK([1]!Tab_labo[[#This Row],[Qt-g3]]),"","g")</f>
        <v>g</v>
      </c>
      <c r="X117" s="11" t="s">
        <v>49</v>
      </c>
      <c r="Y117" s="11" t="str">
        <f>IF(ISBLANK([1]!Tab_labo[[#This Row],[Composant 4]]),"","&gt;")</f>
        <v>&gt;</v>
      </c>
      <c r="Z117" s="11">
        <v>546.29999999999995</v>
      </c>
      <c r="AA117" s="11" t="str">
        <f>IF(ISBLANK([1]!Tab_labo[[#This Row],[Qt-g4]]),"","g")</f>
        <v>g</v>
      </c>
      <c r="AB117" s="11"/>
      <c r="AC117" s="11" t="str">
        <f>IF(ISBLANK([1]!Tab_labo[[#This Row],[Composant 5]]),"","&gt;")</f>
        <v/>
      </c>
      <c r="AD117" s="11"/>
      <c r="AE117" s="11" t="str">
        <f>IF(ISBLANK([1]!Tab_labo[[#This Row],[Qt-g5]]),"","g")</f>
        <v/>
      </c>
      <c r="AF117" s="11" t="str">
        <f>IF([1]!Tab_labo[[#This Row],[verif]]=0,"","Total")</f>
        <v>Total</v>
      </c>
      <c r="AG117" s="11" t="str">
        <f>IF([1]!Tab_labo[[#This Row],[Total]]="Total","&gt;","")</f>
        <v>&gt;</v>
      </c>
      <c r="AH1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7" s="11" t="str">
        <f>IF([1]!Tab_labo[[#This Row],[Total]]="Total","g","")</f>
        <v>g</v>
      </c>
      <c r="AJ117" s="15" t="s">
        <v>42</v>
      </c>
      <c r="AK117" s="11" t="s">
        <v>42</v>
      </c>
      <c r="AL1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7" s="11" t="str">
        <f>IF([1]!Tab_labo[[#This Row],[Total2]]&lt;&gt;1000,IF(ISBLANK(V117),[1]!Tab_labo[[#This Row],[Qt-g]]+(2*[1]!Tab_labo[[#This Row],[Qt-g2]]),IF(ISBLANK(Z117),[1]!Tab_labo[[#This Row],[Qt-g]]+[1]!Tab_labo[[#This Row],[Qt-g2]]+(2*[1]!Tab_labo[[#This Row],[Qt-g3]]),IF(ISBLANK(AD117),[1]!Tab_labo[[#This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7" s="11" t="str">
        <f>[1]!Tab_labo[[#This Row],[Teintes]]</f>
        <v>4012 C</v>
      </c>
    </row>
    <row r="118" spans="1:40" ht="30" x14ac:dyDescent="0.25">
      <c r="A118" s="1" t="s">
        <v>171</v>
      </c>
      <c r="B118" s="1" t="s">
        <v>41</v>
      </c>
      <c r="C118" s="2" t="s">
        <v>42</v>
      </c>
      <c r="D118" s="3" t="s">
        <v>42</v>
      </c>
      <c r="E118" s="3" t="s">
        <v>42</v>
      </c>
      <c r="F118" s="4">
        <v>1.31</v>
      </c>
      <c r="G118" s="4">
        <v>55.5</v>
      </c>
      <c r="H118" s="4">
        <v>36.18</v>
      </c>
      <c r="I118" s="4">
        <v>50.3</v>
      </c>
      <c r="J118" s="5" t="s">
        <v>42</v>
      </c>
      <c r="K118" s="6" t="str">
        <f>[1]!Tab_labo[[#This Row],[L*]]&amp;"_"&amp;[1]!Tab_labo[[#This Row],[a*]]&amp;"_"&amp;[1]!Tab_labo[[#This Row],[b*]]</f>
        <v>55.5_36.18_50.3</v>
      </c>
      <c r="L118" s="3" t="s">
        <v>69</v>
      </c>
      <c r="M118" s="3" t="str">
        <f>IF(ISBLANK([1]!Tab_labo[[#This Row],[Composant 1]]),"","&gt;")</f>
        <v>&gt;</v>
      </c>
      <c r="N118" s="3">
        <v>390</v>
      </c>
      <c r="O118" s="3" t="str">
        <f>IF(ISBLANK([1]!Tab_labo[[#This Row],[Qt-g]]),"","g")</f>
        <v>g</v>
      </c>
      <c r="P118" s="3" t="s">
        <v>58</v>
      </c>
      <c r="Q118" s="3" t="str">
        <f>IF(ISBLANK([1]!Tab_labo[[#This Row],[Composant 2]]),"","&gt;")</f>
        <v>&gt;</v>
      </c>
      <c r="R118" s="3">
        <v>70</v>
      </c>
      <c r="S118" s="3" t="str">
        <f>IF(ISBLANK([1]!Tab_labo[[#This Row],[Qt-g2]]),"","g")</f>
        <v>g</v>
      </c>
      <c r="T118" s="3" t="s">
        <v>54</v>
      </c>
      <c r="U118" s="3" t="str">
        <f>IF(ISBLANK([1]!Tab_labo[[#This Row],[Composant 3]]),"","&gt;")</f>
        <v>&gt;</v>
      </c>
      <c r="V118" s="3">
        <v>37.5</v>
      </c>
      <c r="W118" s="3" t="str">
        <f>IF(ISBLANK([1]!Tab_labo[[#This Row],[Qt-g3]]),"","g")</f>
        <v>g</v>
      </c>
      <c r="X118" s="3" t="s">
        <v>49</v>
      </c>
      <c r="Y118" s="3" t="str">
        <f>IF(ISBLANK([1]!Tab_labo[[#This Row],[Composant 4]]),"","&gt;")</f>
        <v>&gt;</v>
      </c>
      <c r="Z118" s="3">
        <v>502.5</v>
      </c>
      <c r="AA118" s="3" t="str">
        <f>IF(ISBLANK([1]!Tab_labo[[#This Row],[Qt-g4]]),"","g")</f>
        <v>g</v>
      </c>
      <c r="AB118" s="3"/>
      <c r="AC118" s="3" t="str">
        <f>IF(ISBLANK([1]!Tab_labo[[#This Row],[Composant 5]]),"","&gt;")</f>
        <v/>
      </c>
      <c r="AD118" s="3"/>
      <c r="AE118" s="3" t="str">
        <f>IF(ISBLANK([1]!Tab_labo[[#This Row],[Qt-g5]]),"","g")</f>
        <v/>
      </c>
      <c r="AF118" s="3" t="str">
        <f>IF([1]!Tab_labo[[#This Row],[verif]]=0,"","Total")</f>
        <v>Total</v>
      </c>
      <c r="AG118" s="3" t="str">
        <f>IF([1]!Tab_labo[[#This Row],[Total]]="Total","&gt;","")</f>
        <v>&gt;</v>
      </c>
      <c r="AH1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18" s="3" t="str">
        <f>IF([1]!Tab_labo[[#This Row],[Total]]="Total","g","")</f>
        <v>g</v>
      </c>
      <c r="AJ118" s="8" t="s">
        <v>42</v>
      </c>
      <c r="AK118" s="3" t="s">
        <v>42</v>
      </c>
      <c r="AL1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8" s="3" t="str">
        <f>IF([1]!Tab_labo[[#This Row],[Total2]]&lt;&gt;1000,IF(ISBLANK(V118),[1]!Tab_labo[[#This Row],[Qt-g]]+(2*[1]!Tab_labo[[#This Row],[Qt-g2]]),IF(ISBLANK(Z118),[1]!Tab_labo[[#This Row],[Qt-g]]+[1]!Tab_labo[[#This Row],[Qt-g2]]+(2*[1]!Tab_labo[[#This Row],[Qt-g3]]),IF(ISBLANK(AD118),[1]!Tab_labo[[#This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18" s="3" t="str">
        <f>[1]!Tab_labo[[#This Row],[Teintes]]</f>
        <v>4013 C</v>
      </c>
    </row>
    <row r="119" spans="1:40" ht="30" x14ac:dyDescent="0.25">
      <c r="A119" s="9" t="s">
        <v>172</v>
      </c>
      <c r="B119" s="9" t="s">
        <v>41</v>
      </c>
      <c r="C119" s="10" t="s">
        <v>42</v>
      </c>
      <c r="D119" s="11" t="s">
        <v>42</v>
      </c>
      <c r="E119" s="11" t="s">
        <v>42</v>
      </c>
      <c r="F119" s="12">
        <v>1.06</v>
      </c>
      <c r="G119" s="12">
        <v>54.58</v>
      </c>
      <c r="H119" s="12">
        <v>33.22</v>
      </c>
      <c r="I119" s="12">
        <v>33.79</v>
      </c>
      <c r="J119" s="13" t="s">
        <v>42</v>
      </c>
      <c r="K119" s="14" t="str">
        <f>[1]!Tab_labo[[#This Row],[L*]]&amp;"_"&amp;[1]!Tab_labo[[#This Row],[a*]]&amp;"_"&amp;[1]!Tab_labo[[#This Row],[b*]]</f>
        <v>54.58_33.22_33.79</v>
      </c>
      <c r="L119" s="11" t="s">
        <v>69</v>
      </c>
      <c r="M119" s="11" t="str">
        <f>IF(ISBLANK([1]!Tab_labo[[#This Row],[Composant 1]]),"","&gt;")</f>
        <v>&gt;</v>
      </c>
      <c r="N119" s="11">
        <v>262.8</v>
      </c>
      <c r="O119" s="11" t="str">
        <f>IF(ISBLANK([1]!Tab_labo[[#This Row],[Qt-g]]),"","g")</f>
        <v>g</v>
      </c>
      <c r="P119" s="11" t="s">
        <v>173</v>
      </c>
      <c r="Q119" s="11" t="str">
        <f>IF(ISBLANK([1]!Tab_labo[[#This Row],[Composant 2]]),"","&gt;")</f>
        <v>&gt;</v>
      </c>
      <c r="R119" s="11">
        <v>114.7</v>
      </c>
      <c r="S119" s="11" t="str">
        <f>IF(ISBLANK([1]!Tab_labo[[#This Row],[Qt-g2]]),"","g")</f>
        <v>g</v>
      </c>
      <c r="T119" s="11" t="s">
        <v>54</v>
      </c>
      <c r="U119" s="11" t="str">
        <f>IF(ISBLANK([1]!Tab_labo[[#This Row],[Composant 3]]),"","&gt;")</f>
        <v>&gt;</v>
      </c>
      <c r="V119" s="11">
        <v>6.9</v>
      </c>
      <c r="W119" s="11" t="str">
        <f>IF(ISBLANK([1]!Tab_labo[[#This Row],[Qt-g3]]),"","g")</f>
        <v>g</v>
      </c>
      <c r="X119" s="11" t="s">
        <v>49</v>
      </c>
      <c r="Y119" s="11" t="str">
        <f>IF(ISBLANK([1]!Tab_labo[[#This Row],[Composant 4]]),"","&gt;")</f>
        <v>&gt;</v>
      </c>
      <c r="Z119" s="11">
        <v>307.8</v>
      </c>
      <c r="AA119" s="11" t="str">
        <f>IF(ISBLANK([1]!Tab_labo[[#This Row],[Qt-g4]]),"","g")</f>
        <v>g</v>
      </c>
      <c r="AB119" s="11"/>
      <c r="AC119" s="11" t="str">
        <f>IF(ISBLANK([1]!Tab_labo[[#This Row],[Composant 5]]),"","&gt;")</f>
        <v/>
      </c>
      <c r="AD119" s="11"/>
      <c r="AE119" s="11" t="str">
        <f>IF(ISBLANK([1]!Tab_labo[[#This Row],[Qt-g5]]),"","g")</f>
        <v/>
      </c>
      <c r="AF119" s="11" t="str">
        <f>IF([1]!Tab_labo[[#This Row],[verif]]=0,"","Total")</f>
        <v>Total</v>
      </c>
      <c r="AG119" s="11" t="str">
        <f>IF([1]!Tab_labo[[#This Row],[Total]]="Total","&gt;","")</f>
        <v>&gt;</v>
      </c>
      <c r="AH1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692.2</v>
      </c>
      <c r="AI119" s="11" t="str">
        <f>IF([1]!Tab_labo[[#This Row],[Total]]="Total","g","")</f>
        <v>g</v>
      </c>
      <c r="AJ119" s="15" t="s">
        <v>42</v>
      </c>
      <c r="AK119" s="11" t="s">
        <v>42</v>
      </c>
      <c r="AL1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19" s="11">
        <f>IF([1]!Tab_labo[[#This Row],[Total2]]&lt;&gt;1000,IF(ISBLANK(V119),[1]!Tab_labo[[#This Row],[Qt-g]]+(2*[1]!Tab_labo[[#This Row],[Qt-g2]]),IF(ISBLANK(Z119),[1]!Tab_labo[[#This Row],[Qt-g]]+[1]!Tab_labo[[#This Row],[Qt-g2]]+(2*[1]!Tab_labo[[#This Row],[Qt-g3]]),IF(ISBLANK(AD119),[1]!Tab_labo[[#This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19" s="11" t="str">
        <f>[1]!Tab_labo[[#This Row],[Teintes]]</f>
        <v>4014 C</v>
      </c>
    </row>
    <row r="120" spans="1:40" ht="30" x14ac:dyDescent="0.25">
      <c r="A120" s="1" t="s">
        <v>174</v>
      </c>
      <c r="B120" s="1" t="s">
        <v>41</v>
      </c>
      <c r="C120" s="2" t="s">
        <v>42</v>
      </c>
      <c r="D120" s="3" t="s">
        <v>42</v>
      </c>
      <c r="E120" s="3" t="s">
        <v>42</v>
      </c>
      <c r="F120" s="4">
        <v>1.37</v>
      </c>
      <c r="G120" s="4">
        <v>75.34</v>
      </c>
      <c r="H120" s="4">
        <v>16.09</v>
      </c>
      <c r="I120" s="4">
        <v>89.1</v>
      </c>
      <c r="J120" s="5" t="s">
        <v>42</v>
      </c>
      <c r="K120" s="6" t="str">
        <f>[1]!Tab_labo[[#This Row],[L*]]&amp;"_"&amp;[1]!Tab_labo[[#This Row],[a*]]&amp;"_"&amp;[1]!Tab_labo[[#This Row],[b*]]</f>
        <v>75.34_16.09_89.1</v>
      </c>
      <c r="L120" s="3" t="s">
        <v>68</v>
      </c>
      <c r="M120" s="3" t="str">
        <f>IF(ISBLANK([1]!Tab_labo[[#This Row],[Composant 1]]),"","&gt;")</f>
        <v>&gt;</v>
      </c>
      <c r="N120" s="3">
        <v>430</v>
      </c>
      <c r="O120" s="3" t="str">
        <f>IF(ISBLANK([1]!Tab_labo[[#This Row],[Qt-g]]),"","g")</f>
        <v>g</v>
      </c>
      <c r="P120" s="3" t="s">
        <v>69</v>
      </c>
      <c r="Q120" s="3" t="str">
        <f>IF(ISBLANK([1]!Tab_labo[[#This Row],[Composant 2]]),"","&gt;")</f>
        <v>&gt;</v>
      </c>
      <c r="R120" s="3">
        <v>72</v>
      </c>
      <c r="S120" s="3" t="str">
        <f>IF(ISBLANK([1]!Tab_labo[[#This Row],[Qt-g2]]),"","g")</f>
        <v>g</v>
      </c>
      <c r="T120" s="3" t="s">
        <v>54</v>
      </c>
      <c r="U120" s="3" t="str">
        <f>IF(ISBLANK([1]!Tab_labo[[#This Row],[Composant 3]]),"","&gt;")</f>
        <v>&gt;</v>
      </c>
      <c r="V120" s="3">
        <v>7</v>
      </c>
      <c r="W120" s="3" t="str">
        <f>IF(ISBLANK([1]!Tab_labo[[#This Row],[Qt-g3]]),"","g")</f>
        <v>g</v>
      </c>
      <c r="X120" s="3" t="s">
        <v>49</v>
      </c>
      <c r="Y120" s="3" t="str">
        <f>IF(ISBLANK([1]!Tab_labo[[#This Row],[Composant 4]]),"","&gt;")</f>
        <v>&gt;</v>
      </c>
      <c r="Z120" s="3">
        <v>491</v>
      </c>
      <c r="AA120" s="3" t="str">
        <f>IF(ISBLANK([1]!Tab_labo[[#This Row],[Qt-g4]]),"","g")</f>
        <v>g</v>
      </c>
      <c r="AB120" s="3"/>
      <c r="AC120" s="3" t="str">
        <f>IF(ISBLANK([1]!Tab_labo[[#This Row],[Composant 5]]),"","&gt;")</f>
        <v/>
      </c>
      <c r="AD120" s="3"/>
      <c r="AE120" s="3" t="str">
        <f>IF(ISBLANK([1]!Tab_labo[[#This Row],[Qt-g5]]),"","g")</f>
        <v/>
      </c>
      <c r="AF120" s="3" t="str">
        <f>IF([1]!Tab_labo[[#This Row],[verif]]=0,"","Total")</f>
        <v>Total</v>
      </c>
      <c r="AG120" s="3" t="str">
        <f>IF([1]!Tab_labo[[#This Row],[Total]]="Total","&gt;","")</f>
        <v>&gt;</v>
      </c>
      <c r="AH1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20" s="3" t="str">
        <f>IF([1]!Tab_labo[[#This Row],[Total]]="Total","g","")</f>
        <v>g</v>
      </c>
      <c r="AJ120" s="8" t="s">
        <v>42</v>
      </c>
      <c r="AK120" s="3" t="s">
        <v>42</v>
      </c>
      <c r="AL1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0" s="3" t="str">
        <f>IF([1]!Tab_labo[[#This Row],[Total2]]&lt;&gt;1000,IF(ISBLANK(V120),[1]!Tab_labo[[#This Row],[Qt-g]]+(2*[1]!Tab_labo[[#This Row],[Qt-g2]]),IF(ISBLANK(Z120),[1]!Tab_labo[[#This Row],[Qt-g]]+[1]!Tab_labo[[#This Row],[Qt-g2]]+(2*[1]!Tab_labo[[#This Row],[Qt-g3]]),IF(ISBLANK(AD120),[1]!Tab_labo[[#This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20" s="3" t="str">
        <f>[1]!Tab_labo[[#This Row],[Teintes]]</f>
        <v>3514 C</v>
      </c>
    </row>
    <row r="121" spans="1:40" ht="30" x14ac:dyDescent="0.25">
      <c r="A121" s="9" t="s">
        <v>175</v>
      </c>
      <c r="B121" s="9" t="s">
        <v>41</v>
      </c>
      <c r="C121" s="10" t="s">
        <v>42</v>
      </c>
      <c r="D121" s="11" t="s">
        <v>42</v>
      </c>
      <c r="E121" s="11" t="s">
        <v>42</v>
      </c>
      <c r="F121" s="12">
        <v>0.56999999999999995</v>
      </c>
      <c r="G121" s="12">
        <v>77.010000000000005</v>
      </c>
      <c r="H121" s="12">
        <v>9.32</v>
      </c>
      <c r="I121" s="12">
        <v>32.28</v>
      </c>
      <c r="J121" s="13" t="s">
        <v>42</v>
      </c>
      <c r="K121" s="14" t="str">
        <f>[1]!Tab_labo[[#This Row],[L*]]&amp;"_"&amp;[1]!Tab_labo[[#This Row],[a*]]&amp;"_"&amp;[1]!Tab_labo[[#This Row],[b*]]</f>
        <v>77.01_9.32_32.28</v>
      </c>
      <c r="L121" s="11" t="s">
        <v>69</v>
      </c>
      <c r="M121" s="11" t="str">
        <f>IF(ISBLANK([1]!Tab_labo[[#This Row],[Composant 1]]),"","&gt;")</f>
        <v>&gt;</v>
      </c>
      <c r="N121" s="11">
        <v>45</v>
      </c>
      <c r="O121" s="11" t="str">
        <f>IF(ISBLANK([1]!Tab_labo[[#This Row],[Qt-g]]),"","g")</f>
        <v>g</v>
      </c>
      <c r="P121" s="11" t="s">
        <v>68</v>
      </c>
      <c r="Q121" s="11" t="str">
        <f>IF(ISBLANK([1]!Tab_labo[[#This Row],[Composant 2]]),"","&gt;")</f>
        <v>&gt;</v>
      </c>
      <c r="R121" s="11">
        <v>20</v>
      </c>
      <c r="S121" s="11" t="str">
        <f>IF(ISBLANK([1]!Tab_labo[[#This Row],[Qt-g2]]),"","g")</f>
        <v>g</v>
      </c>
      <c r="T121" s="11" t="s">
        <v>54</v>
      </c>
      <c r="U121" s="11" t="str">
        <f>IF(ISBLANK([1]!Tab_labo[[#This Row],[Composant 3]]),"","&gt;")</f>
        <v>&gt;</v>
      </c>
      <c r="V121" s="11">
        <v>12</v>
      </c>
      <c r="W121" s="11" t="str">
        <f>IF(ISBLANK([1]!Tab_labo[[#This Row],[Qt-g3]]),"","g")</f>
        <v>g</v>
      </c>
      <c r="X121" s="11" t="s">
        <v>49</v>
      </c>
      <c r="Y121" s="11" t="str">
        <f>IF(ISBLANK([1]!Tab_labo[[#This Row],[Composant 4]]),"","&gt;")</f>
        <v>&gt;</v>
      </c>
      <c r="Z121" s="11">
        <v>461.5</v>
      </c>
      <c r="AA121" s="11" t="str">
        <f>IF(ISBLANK([1]!Tab_labo[[#This Row],[Qt-g4]]),"","g")</f>
        <v>g</v>
      </c>
      <c r="AB121" s="11"/>
      <c r="AC121" s="11" t="str">
        <f>IF(ISBLANK([1]!Tab_labo[[#This Row],[Composant 5]]),"","&gt;")</f>
        <v/>
      </c>
      <c r="AD121" s="11"/>
      <c r="AE121" s="11" t="str">
        <f>IF(ISBLANK([1]!Tab_labo[[#This Row],[Qt-g5]]),"","g")</f>
        <v/>
      </c>
      <c r="AF121" s="11" t="str">
        <f>IF([1]!Tab_labo[[#This Row],[verif]]=0,"","Total")</f>
        <v>Total</v>
      </c>
      <c r="AG121" s="11" t="str">
        <f>IF([1]!Tab_labo[[#This Row],[Total]]="Total","&gt;","")</f>
        <v>&gt;</v>
      </c>
      <c r="AH1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538.5</v>
      </c>
      <c r="AI121" s="11" t="str">
        <f>IF([1]!Tab_labo[[#This Row],[Total]]="Total","g","")</f>
        <v>g</v>
      </c>
      <c r="AJ121" s="15" t="s">
        <v>42</v>
      </c>
      <c r="AK121" s="11" t="s">
        <v>42</v>
      </c>
      <c r="AL1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1" s="11">
        <f>IF([1]!Tab_labo[[#This Row],[Total2]]&lt;&gt;1000,IF(ISBLANK(V121),[1]!Tab_labo[[#This Row],[Qt-g]]+(2*[1]!Tab_labo[[#This Row],[Qt-g2]]),IF(ISBLANK(Z121),[1]!Tab_labo[[#This Row],[Qt-g]]+[1]!Tab_labo[[#This Row],[Qt-g2]]+(2*[1]!Tab_labo[[#This Row],[Qt-g3]]),IF(ISBLANK(AD121),[1]!Tab_labo[[#This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21" s="11" t="str">
        <f>[1]!Tab_labo[[#This Row],[Teintes]]</f>
        <v>3596 C</v>
      </c>
    </row>
    <row r="122" spans="1:40" ht="30" x14ac:dyDescent="0.25">
      <c r="A122" s="1" t="s">
        <v>176</v>
      </c>
      <c r="B122" s="1" t="s">
        <v>41</v>
      </c>
      <c r="C122" s="2" t="s">
        <v>42</v>
      </c>
      <c r="D122" s="3" t="s">
        <v>42</v>
      </c>
      <c r="E122" s="3" t="s">
        <v>42</v>
      </c>
      <c r="F122" s="4">
        <v>1.34</v>
      </c>
      <c r="G122" s="4">
        <v>61.57</v>
      </c>
      <c r="H122" s="4">
        <v>16.39</v>
      </c>
      <c r="I122" s="4">
        <v>63.51</v>
      </c>
      <c r="J122" s="5" t="s">
        <v>42</v>
      </c>
      <c r="K122" s="6" t="str">
        <f>[1]!Tab_labo[[#This Row],[L*]]&amp;"_"&amp;[1]!Tab_labo[[#This Row],[a*]]&amp;"_"&amp;[1]!Tab_labo[[#This Row],[b*]]</f>
        <v>61.57_16.39_63.51</v>
      </c>
      <c r="L122" s="3" t="s">
        <v>68</v>
      </c>
      <c r="M122" s="3" t="str">
        <f>IF(ISBLANK([1]!Tab_labo[[#This Row],[Composant 1]]),"","&gt;")</f>
        <v>&gt;</v>
      </c>
      <c r="N122" s="3">
        <v>170</v>
      </c>
      <c r="O122" s="3" t="str">
        <f>IF(ISBLANK([1]!Tab_labo[[#This Row],[Qt-g]]),"","g")</f>
        <v>g</v>
      </c>
      <c r="P122" s="3" t="s">
        <v>69</v>
      </c>
      <c r="Q122" s="3" t="str">
        <f>IF(ISBLANK([1]!Tab_labo[[#This Row],[Composant 2]]),"","&gt;")</f>
        <v>&gt;</v>
      </c>
      <c r="R122" s="3">
        <v>130</v>
      </c>
      <c r="S122" s="3" t="str">
        <f>IF(ISBLANK([1]!Tab_labo[[#This Row],[Qt-g2]]),"","g")</f>
        <v>g</v>
      </c>
      <c r="T122" s="3" t="s">
        <v>54</v>
      </c>
      <c r="U122" s="3" t="str">
        <f>IF(ISBLANK([1]!Tab_labo[[#This Row],[Composant 3]]),"","&gt;")</f>
        <v>&gt;</v>
      </c>
      <c r="V122" s="3">
        <v>35</v>
      </c>
      <c r="W122" s="3" t="str">
        <f>IF(ISBLANK([1]!Tab_labo[[#This Row],[Qt-g3]]),"","g")</f>
        <v>g</v>
      </c>
      <c r="X122" s="3" t="s">
        <v>49</v>
      </c>
      <c r="Y122" s="3" t="str">
        <f>IF(ISBLANK([1]!Tab_labo[[#This Row],[Composant 4]]),"","&gt;")</f>
        <v>&gt;</v>
      </c>
      <c r="Z122" s="3">
        <v>332.5</v>
      </c>
      <c r="AA122" s="3" t="str">
        <f>IF(ISBLANK([1]!Tab_labo[[#This Row],[Qt-g4]]),"","g")</f>
        <v>g</v>
      </c>
      <c r="AB122" s="3"/>
      <c r="AC122" s="3" t="str">
        <f>IF(ISBLANK([1]!Tab_labo[[#This Row],[Composant 5]]),"","&gt;")</f>
        <v/>
      </c>
      <c r="AD122" s="3"/>
      <c r="AE122" s="3" t="str">
        <f>IF(ISBLANK([1]!Tab_labo[[#This Row],[Qt-g5]]),"","g")</f>
        <v/>
      </c>
      <c r="AF122" s="3" t="str">
        <f>IF([1]!Tab_labo[[#This Row],[verif]]=0,"","Total")</f>
        <v>Total</v>
      </c>
      <c r="AG122" s="3" t="str">
        <f>IF([1]!Tab_labo[[#This Row],[Total]]="Total","&gt;","")</f>
        <v>&gt;</v>
      </c>
      <c r="AH1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667.5</v>
      </c>
      <c r="AI122" s="3" t="str">
        <f>IF([1]!Tab_labo[[#This Row],[Total]]="Total","g","")</f>
        <v>g</v>
      </c>
      <c r="AJ122" s="8" t="s">
        <v>42</v>
      </c>
      <c r="AK122" s="3" t="s">
        <v>42</v>
      </c>
      <c r="AL1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2" s="3">
        <f>IF([1]!Tab_labo[[#This Row],[Total2]]&lt;&gt;1000,IF(ISBLANK(V122),[1]!Tab_labo[[#This Row],[Qt-g]]+(2*[1]!Tab_labo[[#This Row],[Qt-g2]]),IF(ISBLANK(Z122),[1]!Tab_labo[[#This Row],[Qt-g]]+[1]!Tab_labo[[#This Row],[Qt-g2]]+(2*[1]!Tab_labo[[#This Row],[Qt-g3]]),IF(ISBLANK(AD122),[1]!Tab_labo[[#This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22" s="3" t="str">
        <f>[1]!Tab_labo[[#This Row],[Teintes]]</f>
        <v>3547 C</v>
      </c>
    </row>
    <row r="123" spans="1:40" ht="30" x14ac:dyDescent="0.25">
      <c r="A123" s="9" t="s">
        <v>177</v>
      </c>
      <c r="B123" s="9" t="s">
        <v>41</v>
      </c>
      <c r="C123" s="10" t="s">
        <v>42</v>
      </c>
      <c r="D123" s="11" t="s">
        <v>42</v>
      </c>
      <c r="E123" s="11" t="s">
        <v>42</v>
      </c>
      <c r="F123" s="12">
        <v>1.2</v>
      </c>
      <c r="G123" s="12">
        <v>70.78</v>
      </c>
      <c r="H123" s="12">
        <v>39.24</v>
      </c>
      <c r="I123" s="12">
        <v>70.52</v>
      </c>
      <c r="J123" s="13" t="s">
        <v>42</v>
      </c>
      <c r="K123" s="14" t="str">
        <f>[1]!Tab_labo[[#This Row],[L*]]&amp;"_"&amp;[1]!Tab_labo[[#This Row],[a*]]&amp;"_"&amp;[1]!Tab_labo[[#This Row],[b*]]</f>
        <v>70.78_39.24_70.52</v>
      </c>
      <c r="L123" s="11" t="s">
        <v>69</v>
      </c>
      <c r="M123" s="11" t="str">
        <f>IF(ISBLANK([1]!Tab_labo[[#This Row],[Composant 1]]),"","&gt;")</f>
        <v>&gt;</v>
      </c>
      <c r="N123" s="11">
        <v>260</v>
      </c>
      <c r="O123" s="11" t="str">
        <f>IF(ISBLANK([1]!Tab_labo[[#This Row],[Qt-g]]),"","g")</f>
        <v>g</v>
      </c>
      <c r="P123" s="11" t="s">
        <v>68</v>
      </c>
      <c r="Q123" s="11" t="str">
        <f>IF(ISBLANK([1]!Tab_labo[[#This Row],[Composant 2]]),"","&gt;")</f>
        <v>&gt;</v>
      </c>
      <c r="R123" s="11">
        <v>23</v>
      </c>
      <c r="S123" s="11" t="str">
        <f>IF(ISBLANK([1]!Tab_labo[[#This Row],[Qt-g2]]),"","g")</f>
        <v>g</v>
      </c>
      <c r="T123" s="11" t="s">
        <v>54</v>
      </c>
      <c r="U123" s="11" t="str">
        <f>IF(ISBLANK([1]!Tab_labo[[#This Row],[Composant 3]]),"","&gt;")</f>
        <v>&gt;</v>
      </c>
      <c r="V123" s="11">
        <v>1.5</v>
      </c>
      <c r="W123" s="11" t="str">
        <f>IF(ISBLANK([1]!Tab_labo[[#This Row],[Qt-g3]]),"","g")</f>
        <v>g</v>
      </c>
      <c r="X123" s="11" t="s">
        <v>49</v>
      </c>
      <c r="Y123" s="11" t="str">
        <f>IF(ISBLANK([1]!Tab_labo[[#This Row],[Composant 4]]),"","&gt;")</f>
        <v>&gt;</v>
      </c>
      <c r="Z123" s="11">
        <v>357.8</v>
      </c>
      <c r="AA123" s="11" t="str">
        <f>IF(ISBLANK([1]!Tab_labo[[#This Row],[Qt-g4]]),"","g")</f>
        <v>g</v>
      </c>
      <c r="AB123" s="11"/>
      <c r="AC123" s="11" t="str">
        <f>IF(ISBLANK([1]!Tab_labo[[#This Row],[Composant 5]]),"","&gt;")</f>
        <v/>
      </c>
      <c r="AD123" s="11"/>
      <c r="AE123" s="11" t="str">
        <f>IF(ISBLANK([1]!Tab_labo[[#This Row],[Qt-g5]]),"","g")</f>
        <v/>
      </c>
      <c r="AF123" s="11" t="str">
        <f>IF([1]!Tab_labo[[#This Row],[verif]]=0,"","Total")</f>
        <v>Total</v>
      </c>
      <c r="AG123" s="11" t="str">
        <f>IF([1]!Tab_labo[[#This Row],[Total]]="Total","&gt;","")</f>
        <v>&gt;</v>
      </c>
      <c r="AH1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642.29999999999995</v>
      </c>
      <c r="AI123" s="11" t="str">
        <f>IF([1]!Tab_labo[[#This Row],[Total]]="Total","g","")</f>
        <v>g</v>
      </c>
      <c r="AJ123" s="15" t="s">
        <v>42</v>
      </c>
      <c r="AK123" s="11" t="s">
        <v>42</v>
      </c>
      <c r="AL1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3" s="11">
        <f>IF([1]!Tab_labo[[#This Row],[Total2]]&lt;&gt;1000,IF(ISBLANK(V123),[1]!Tab_labo[[#This Row],[Qt-g]]+(2*[1]!Tab_labo[[#This Row],[Qt-g2]]),IF(ISBLANK(Z123),[1]!Tab_labo[[#This Row],[Qt-g]]+[1]!Tab_labo[[#This Row],[Qt-g2]]+(2*[1]!Tab_labo[[#This Row],[Qt-g3]]),IF(ISBLANK(AD123),[1]!Tab_labo[[#This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23" s="11" t="str">
        <f>[1]!Tab_labo[[#This Row],[Teintes]]</f>
        <v>3588 C</v>
      </c>
    </row>
    <row r="124" spans="1:40" ht="30" x14ac:dyDescent="0.25">
      <c r="A124" s="1" t="s">
        <v>178</v>
      </c>
      <c r="B124" s="1" t="s">
        <v>41</v>
      </c>
      <c r="C124" s="2" t="s">
        <v>42</v>
      </c>
      <c r="D124" s="3" t="s">
        <v>42</v>
      </c>
      <c r="E124" s="3" t="s">
        <v>42</v>
      </c>
      <c r="F124" s="4">
        <v>1.76</v>
      </c>
      <c r="G124" s="4">
        <v>56.83</v>
      </c>
      <c r="H124" s="4">
        <v>45.84</v>
      </c>
      <c r="I124" s="4">
        <v>73.81</v>
      </c>
      <c r="J124" s="5" t="s">
        <v>42</v>
      </c>
      <c r="K124" s="6" t="str">
        <f>[1]!Tab_labo[[#This Row],[L*]]&amp;"_"&amp;[1]!Tab_labo[[#This Row],[a*]]&amp;"_"&amp;[1]!Tab_labo[[#This Row],[b*]]</f>
        <v>56.83_45.84_73.81</v>
      </c>
      <c r="L124" s="3" t="s">
        <v>69</v>
      </c>
      <c r="M124" s="3" t="str">
        <f>IF(ISBLANK([1]!Tab_labo[[#This Row],[Composant 1]]),"","&gt;")</f>
        <v>&gt;</v>
      </c>
      <c r="N124" s="3">
        <v>676</v>
      </c>
      <c r="O124" s="3" t="str">
        <f>IF(ISBLANK([1]!Tab_labo[[#This Row],[Qt-g]]),"","g")</f>
        <v>g</v>
      </c>
      <c r="P124" s="3" t="s">
        <v>68</v>
      </c>
      <c r="Q124" s="3" t="str">
        <f>IF(ISBLANK([1]!Tab_labo[[#This Row],[Composant 2]]),"","&gt;")</f>
        <v>&gt;</v>
      </c>
      <c r="R124" s="3">
        <v>319</v>
      </c>
      <c r="S124" s="3" t="str">
        <f>IF(ISBLANK([1]!Tab_labo[[#This Row],[Qt-g2]]),"","g")</f>
        <v>g</v>
      </c>
      <c r="T124" s="3" t="s">
        <v>54</v>
      </c>
      <c r="U124" s="3" t="str">
        <f>IF(ISBLANK([1]!Tab_labo[[#This Row],[Composant 3]]),"","&gt;")</f>
        <v>&gt;</v>
      </c>
      <c r="V124" s="3">
        <v>5</v>
      </c>
      <c r="W124" s="3" t="str">
        <f>IF(ISBLANK([1]!Tab_labo[[#This Row],[Qt-g3]]),"","g")</f>
        <v>g</v>
      </c>
      <c r="X124" s="3"/>
      <c r="Y124" s="3" t="str">
        <f>IF(ISBLANK([1]!Tab_labo[[#This Row],[Composant 4]]),"","&gt;")</f>
        <v/>
      </c>
      <c r="Z124" s="3"/>
      <c r="AA124" s="3" t="str">
        <f>IF(ISBLANK([1]!Tab_labo[[#This Row],[Qt-g4]]),"","g")</f>
        <v/>
      </c>
      <c r="AB124" s="3"/>
      <c r="AC124" s="3" t="str">
        <f>IF(ISBLANK([1]!Tab_labo[[#This Row],[Composant 5]]),"","&gt;")</f>
        <v/>
      </c>
      <c r="AD124" s="3"/>
      <c r="AE124" s="3" t="str">
        <f>IF(ISBLANK([1]!Tab_labo[[#This Row],[Qt-g5]]),"","g")</f>
        <v/>
      </c>
      <c r="AF124" s="3" t="str">
        <f>IF([1]!Tab_labo[[#This Row],[verif]]=0,"","Total")</f>
        <v>Total</v>
      </c>
      <c r="AG124" s="3" t="str">
        <f>IF([1]!Tab_labo[[#This Row],[Total]]="Total","&gt;","")</f>
        <v>&gt;</v>
      </c>
      <c r="AH1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24" s="3" t="str">
        <f>IF([1]!Tab_labo[[#This Row],[Total]]="Total","g","")</f>
        <v>g</v>
      </c>
      <c r="AJ124" s="8" t="s">
        <v>42</v>
      </c>
      <c r="AK124" s="3" t="s">
        <v>42</v>
      </c>
      <c r="AL1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24" s="3" t="str">
        <f>IF([1]!Tab_labo[[#This Row],[Total2]]&lt;&gt;1000,IF(ISBLANK(V124),[1]!Tab_labo[[#This Row],[Qt-g]]+(2*[1]!Tab_labo[[#This Row],[Qt-g2]]),IF(ISBLANK(Z124),[1]!Tab_labo[[#This Row],[Qt-g]]+[1]!Tab_labo[[#This Row],[Qt-g2]]+(2*[1]!Tab_labo[[#This Row],[Qt-g3]]),IF(ISBLANK(AD124),[1]!Tab_labo[[#This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24" s="3" t="str">
        <f>[1]!Tab_labo[[#This Row],[Teintes]]</f>
        <v>3564 C</v>
      </c>
    </row>
    <row r="125" spans="1:40" ht="30" x14ac:dyDescent="0.25">
      <c r="A125" s="9" t="s">
        <v>179</v>
      </c>
      <c r="B125" s="9" t="s">
        <v>41</v>
      </c>
      <c r="C125" s="10" t="s">
        <v>42</v>
      </c>
      <c r="D125" s="11" t="s">
        <v>42</v>
      </c>
      <c r="E125" s="11" t="s">
        <v>42</v>
      </c>
      <c r="F125" s="12">
        <v>1.17</v>
      </c>
      <c r="G125" s="12">
        <v>64.22</v>
      </c>
      <c r="H125" s="12">
        <v>28.31</v>
      </c>
      <c r="I125" s="12">
        <v>57.12</v>
      </c>
      <c r="J125" s="13" t="s">
        <v>42</v>
      </c>
      <c r="K125" s="14" t="str">
        <f>[1]!Tab_labo[[#This Row],[L*]]&amp;"_"&amp;[1]!Tab_labo[[#This Row],[a*]]&amp;"_"&amp;[1]!Tab_labo[[#This Row],[b*]]</f>
        <v>64.22_28.31_57.12</v>
      </c>
      <c r="L125" s="11" t="s">
        <v>69</v>
      </c>
      <c r="M125" s="11" t="str">
        <f>IF(ISBLANK([1]!Tab_labo[[#This Row],[Composant 1]]),"","&gt;")</f>
        <v>&gt;</v>
      </c>
      <c r="N125" s="11">
        <v>245</v>
      </c>
      <c r="O125" s="11" t="str">
        <f>IF(ISBLANK([1]!Tab_labo[[#This Row],[Qt-g]]),"","g")</f>
        <v>g</v>
      </c>
      <c r="P125" s="11" t="s">
        <v>68</v>
      </c>
      <c r="Q125" s="11" t="str">
        <f>IF(ISBLANK([1]!Tab_labo[[#This Row],[Composant 2]]),"","&gt;")</f>
        <v>&gt;</v>
      </c>
      <c r="R125" s="11">
        <v>55</v>
      </c>
      <c r="S125" s="11" t="str">
        <f>IF(ISBLANK([1]!Tab_labo[[#This Row],[Qt-g2]]),"","g")</f>
        <v>g</v>
      </c>
      <c r="T125" s="11" t="s">
        <v>54</v>
      </c>
      <c r="U125" s="11" t="str">
        <f>IF(ISBLANK([1]!Tab_labo[[#This Row],[Composant 3]]),"","&gt;")</f>
        <v>&gt;</v>
      </c>
      <c r="V125" s="11">
        <v>20</v>
      </c>
      <c r="W125" s="11" t="str">
        <f>IF(ISBLANK([1]!Tab_labo[[#This Row],[Qt-g3]]),"","g")</f>
        <v>g</v>
      </c>
      <c r="X125" s="11" t="s">
        <v>49</v>
      </c>
      <c r="Y125" s="11" t="str">
        <f>IF(ISBLANK([1]!Tab_labo[[#This Row],[Composant 4]]),"","&gt;")</f>
        <v>&gt;</v>
      </c>
      <c r="Z125" s="11">
        <v>340</v>
      </c>
      <c r="AA125" s="11" t="str">
        <f>IF(ISBLANK([1]!Tab_labo[[#This Row],[Qt-g4]]),"","g")</f>
        <v>g</v>
      </c>
      <c r="AB125" s="11"/>
      <c r="AC125" s="11" t="str">
        <f>IF(ISBLANK([1]!Tab_labo[[#This Row],[Composant 5]]),"","&gt;")</f>
        <v/>
      </c>
      <c r="AD125" s="11"/>
      <c r="AE125" s="11" t="str">
        <f>IF(ISBLANK([1]!Tab_labo[[#This Row],[Qt-g5]]),"","g")</f>
        <v/>
      </c>
      <c r="AF125" s="11" t="str">
        <f>IF([1]!Tab_labo[[#This Row],[verif]]=0,"","Total")</f>
        <v>Total</v>
      </c>
      <c r="AG125" s="11" t="str">
        <f>IF([1]!Tab_labo[[#This Row],[Total]]="Total","&gt;","")</f>
        <v>&gt;</v>
      </c>
      <c r="AH1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660</v>
      </c>
      <c r="AI125" s="11" t="str">
        <f>IF([1]!Tab_labo[[#This Row],[Total]]="Total","g","")</f>
        <v>g</v>
      </c>
      <c r="AJ125" s="15" t="s">
        <v>42</v>
      </c>
      <c r="AK125" s="11" t="s">
        <v>42</v>
      </c>
      <c r="AL1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5" s="11">
        <f>IF([1]!Tab_labo[[#This Row],[Total2]]&lt;&gt;1000,IF(ISBLANK(V125),[1]!Tab_labo[[#This Row],[Qt-g]]+(2*[1]!Tab_labo[[#This Row],[Qt-g2]]),IF(ISBLANK(Z125),[1]!Tab_labo[[#This Row],[Qt-g]]+[1]!Tab_labo[[#This Row],[Qt-g2]]+(2*[1]!Tab_labo[[#This Row],[Qt-g3]]),IF(ISBLANK(AD125),[1]!Tab_labo[[#This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25" s="11" t="str">
        <f>[1]!Tab_labo[[#This Row],[Teintes]]</f>
        <v>2428 C</v>
      </c>
    </row>
    <row r="126" spans="1:40" ht="30" x14ac:dyDescent="0.25">
      <c r="A126" s="1" t="s">
        <v>180</v>
      </c>
      <c r="B126" s="1" t="s">
        <v>41</v>
      </c>
      <c r="C126" s="2" t="s">
        <v>42</v>
      </c>
      <c r="D126" s="3" t="s">
        <v>42</v>
      </c>
      <c r="E126" s="3" t="s">
        <v>42</v>
      </c>
      <c r="F126" s="4">
        <v>1.43</v>
      </c>
      <c r="G126" s="4">
        <v>51.41</v>
      </c>
      <c r="H126" s="4">
        <v>37.049999999999997</v>
      </c>
      <c r="I126" s="4">
        <v>49.56</v>
      </c>
      <c r="J126" s="5" t="s">
        <v>42</v>
      </c>
      <c r="K126" s="6" t="str">
        <f>[1]!Tab_labo[[#This Row],[L*]]&amp;"_"&amp;[1]!Tab_labo[[#This Row],[a*]]&amp;"_"&amp;[1]!Tab_labo[[#This Row],[b*]]</f>
        <v>51.41_37.05_49.56</v>
      </c>
      <c r="L126" s="3" t="s">
        <v>69</v>
      </c>
      <c r="M126" s="3" t="str">
        <f>IF(ISBLANK([1]!Tab_labo[[#This Row],[Composant 1]]),"","&gt;")</f>
        <v>&gt;</v>
      </c>
      <c r="N126" s="3">
        <v>327</v>
      </c>
      <c r="O126" s="3" t="str">
        <f>IF(ISBLANK([1]!Tab_labo[[#This Row],[Qt-g]]),"","g")</f>
        <v>g</v>
      </c>
      <c r="P126" s="3" t="s">
        <v>58</v>
      </c>
      <c r="Q126" s="3" t="str">
        <f>IF(ISBLANK([1]!Tab_labo[[#This Row],[Composant 2]]),"","&gt;")</f>
        <v>&gt;</v>
      </c>
      <c r="R126" s="3">
        <v>82</v>
      </c>
      <c r="S126" s="3" t="str">
        <f>IF(ISBLANK([1]!Tab_labo[[#This Row],[Qt-g2]]),"","g")</f>
        <v>g</v>
      </c>
      <c r="T126" s="3" t="s">
        <v>54</v>
      </c>
      <c r="U126" s="3" t="str">
        <f>IF(ISBLANK([1]!Tab_labo[[#This Row],[Composant 3]]),"","&gt;")</f>
        <v>&gt;</v>
      </c>
      <c r="V126" s="3">
        <v>36</v>
      </c>
      <c r="W126" s="3" t="str">
        <f>IF(ISBLANK([1]!Tab_labo[[#This Row],[Qt-g3]]),"","g")</f>
        <v>g</v>
      </c>
      <c r="X126" s="3" t="s">
        <v>49</v>
      </c>
      <c r="Y126" s="3" t="str">
        <f>IF(ISBLANK([1]!Tab_labo[[#This Row],[Composant 4]]),"","&gt;")</f>
        <v>&gt;</v>
      </c>
      <c r="Z126" s="3">
        <v>555</v>
      </c>
      <c r="AA126" s="3" t="str">
        <f>IF(ISBLANK([1]!Tab_labo[[#This Row],[Qt-g4]]),"","g")</f>
        <v>g</v>
      </c>
      <c r="AB126" s="3"/>
      <c r="AC126" s="3" t="str">
        <f>IF(ISBLANK([1]!Tab_labo[[#This Row],[Composant 5]]),"","&gt;")</f>
        <v/>
      </c>
      <c r="AD126" s="3"/>
      <c r="AE126" s="3" t="str">
        <f>IF(ISBLANK([1]!Tab_labo[[#This Row],[Qt-g5]]),"","g")</f>
        <v/>
      </c>
      <c r="AF126" s="3" t="str">
        <f>IF([1]!Tab_labo[[#This Row],[verif]]=0,"","Total")</f>
        <v>Total</v>
      </c>
      <c r="AG126" s="3" t="str">
        <f>IF([1]!Tab_labo[[#This Row],[Total]]="Total","&gt;","")</f>
        <v>&gt;</v>
      </c>
      <c r="AH1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26" s="3" t="str">
        <f>IF([1]!Tab_labo[[#This Row],[Total]]="Total","g","")</f>
        <v>g</v>
      </c>
      <c r="AJ126" s="8" t="s">
        <v>42</v>
      </c>
      <c r="AK126" s="3" t="s">
        <v>42</v>
      </c>
      <c r="AL1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6" s="3" t="str">
        <f>IF([1]!Tab_labo[[#This Row],[Total2]]&lt;&gt;1000,IF(ISBLANK(V126),[1]!Tab_labo[[#This Row],[Qt-g]]+(2*[1]!Tab_labo[[#This Row],[Qt-g2]]),IF(ISBLANK(Z126),[1]!Tab_labo[[#This Row],[Qt-g]]+[1]!Tab_labo[[#This Row],[Qt-g2]]+(2*[1]!Tab_labo[[#This Row],[Qt-g3]]),IF(ISBLANK(AD126),[1]!Tab_labo[[#This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26" s="3" t="str">
        <f>[1]!Tab_labo[[#This Row],[Teintes]]</f>
        <v>2429 C</v>
      </c>
    </row>
    <row r="127" spans="1:40" ht="45" x14ac:dyDescent="0.25">
      <c r="A127" s="9" t="s">
        <v>181</v>
      </c>
      <c r="B127" s="9" t="s">
        <v>41</v>
      </c>
      <c r="C127" s="10" t="s">
        <v>42</v>
      </c>
      <c r="D127" s="11" t="s">
        <v>42</v>
      </c>
      <c r="E127" s="11" t="s">
        <v>42</v>
      </c>
      <c r="F127" s="12">
        <v>0.71</v>
      </c>
      <c r="G127" s="12">
        <v>77.930000000000007</v>
      </c>
      <c r="H127" s="12">
        <v>-2.67</v>
      </c>
      <c r="I127" s="12">
        <v>48.17</v>
      </c>
      <c r="J127" s="13" t="s">
        <v>42</v>
      </c>
      <c r="K127" s="14" t="str">
        <f>[1]!Tab_labo[[#This Row],[L*]]&amp;"_"&amp;[1]!Tab_labo[[#This Row],[a*]]&amp;"_"&amp;[1]!Tab_labo[[#This Row],[b*]]</f>
        <v>77.93_-2.67_48.17</v>
      </c>
      <c r="L127" s="11" t="s">
        <v>68</v>
      </c>
      <c r="M127" s="11" t="str">
        <f>IF(ISBLANK([1]!Tab_labo[[#This Row],[Composant 1]]),"","&gt;")</f>
        <v>&gt;</v>
      </c>
      <c r="N127" s="11">
        <v>148</v>
      </c>
      <c r="O127" s="11" t="str">
        <f>IF(ISBLANK([1]!Tab_labo[[#This Row],[Qt-g]]),"","g")</f>
        <v>g</v>
      </c>
      <c r="P127" s="11" t="s">
        <v>170</v>
      </c>
      <c r="Q127" s="11" t="str">
        <f>IF(ISBLANK([1]!Tab_labo[[#This Row],[Composant 2]]),"","&gt;")</f>
        <v>&gt;</v>
      </c>
      <c r="R127" s="11">
        <v>20.399999999999999</v>
      </c>
      <c r="S127" s="11" t="str">
        <f>IF(ISBLANK([1]!Tab_labo[[#This Row],[Qt-g2]]),"","g")</f>
        <v>g</v>
      </c>
      <c r="T127" s="11" t="s">
        <v>100</v>
      </c>
      <c r="U127" s="11" t="str">
        <f>IF(ISBLANK([1]!Tab_labo[[#This Row],[Composant 3]]),"","&gt;")</f>
        <v>&gt;</v>
      </c>
      <c r="V127" s="11">
        <v>10.1</v>
      </c>
      <c r="W127" s="11" t="str">
        <f>IF(ISBLANK([1]!Tab_labo[[#This Row],[Qt-g3]]),"","g")</f>
        <v>g</v>
      </c>
      <c r="X127" s="11" t="s">
        <v>49</v>
      </c>
      <c r="Y127" s="11" t="str">
        <f>IF(ISBLANK([1]!Tab_labo[[#This Row],[Composant 4]]),"","&gt;")</f>
        <v>&gt;</v>
      </c>
      <c r="Z127" s="11">
        <v>410.8</v>
      </c>
      <c r="AA127" s="11" t="str">
        <f>IF(ISBLANK([1]!Tab_labo[[#This Row],[Qt-g4]]),"","g")</f>
        <v>g</v>
      </c>
      <c r="AB127" s="11"/>
      <c r="AC127" s="11" t="str">
        <f>IF(ISBLANK([1]!Tab_labo[[#This Row],[Composant 5]]),"","&gt;")</f>
        <v/>
      </c>
      <c r="AD127" s="11"/>
      <c r="AE127" s="11" t="str">
        <f>IF(ISBLANK([1]!Tab_labo[[#This Row],[Qt-g5]]),"","g")</f>
        <v/>
      </c>
      <c r="AF127" s="11" t="str">
        <f>IF([1]!Tab_labo[[#This Row],[verif]]=0,"","Total")</f>
        <v>Total</v>
      </c>
      <c r="AG127" s="11" t="str">
        <f>IF([1]!Tab_labo[[#This Row],[Total]]="Total","&gt;","")</f>
        <v>&gt;</v>
      </c>
      <c r="AH1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589.29999999999995</v>
      </c>
      <c r="AI127" s="11" t="str">
        <f>IF([1]!Tab_labo[[#This Row],[Total]]="Total","g","")</f>
        <v>g</v>
      </c>
      <c r="AJ127" s="15" t="s">
        <v>42</v>
      </c>
      <c r="AK127" s="11" t="s">
        <v>42</v>
      </c>
      <c r="AL1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7" s="11">
        <f>IF([1]!Tab_labo[[#This Row],[Total2]]&lt;&gt;1000,IF(ISBLANK(V127),[1]!Tab_labo[[#This Row],[Qt-g]]+(2*[1]!Tab_labo[[#This Row],[Qt-g2]]),IF(ISBLANK(Z127),[1]!Tab_labo[[#This Row],[Qt-g]]+[1]!Tab_labo[[#This Row],[Qt-g2]]+(2*[1]!Tab_labo[[#This Row],[Qt-g3]]),IF(ISBLANK(AD127),[1]!Tab_labo[[#This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27" s="11" t="str">
        <f>[1]!Tab_labo[[#This Row],[Teintes]]</f>
        <v>4015 C</v>
      </c>
    </row>
    <row r="128" spans="1:40" ht="30" x14ac:dyDescent="0.25">
      <c r="A128" s="1" t="s">
        <v>182</v>
      </c>
      <c r="B128" s="1" t="s">
        <v>41</v>
      </c>
      <c r="C128" s="2" t="s">
        <v>42</v>
      </c>
      <c r="D128" s="3" t="s">
        <v>42</v>
      </c>
      <c r="E128" s="3" t="s">
        <v>42</v>
      </c>
      <c r="F128" s="4">
        <v>0.92</v>
      </c>
      <c r="G128" s="4">
        <v>76.709999999999994</v>
      </c>
      <c r="H128" s="4">
        <v>0.27</v>
      </c>
      <c r="I128" s="4">
        <v>63.56</v>
      </c>
      <c r="J128" s="5" t="s">
        <v>42</v>
      </c>
      <c r="K128" s="6" t="str">
        <f>[1]!Tab_labo[[#This Row],[L*]]&amp;"_"&amp;[1]!Tab_labo[[#This Row],[a*]]&amp;"_"&amp;[1]!Tab_labo[[#This Row],[b*]]</f>
        <v>76.71_0.27_63.56</v>
      </c>
      <c r="L128" s="3" t="s">
        <v>68</v>
      </c>
      <c r="M128" s="3" t="str">
        <f>IF(ISBLANK([1]!Tab_labo[[#This Row],[Composant 1]]),"","&gt;")</f>
        <v>&gt;</v>
      </c>
      <c r="N128" s="3">
        <v>212.5</v>
      </c>
      <c r="O128" s="3" t="str">
        <f>IF(ISBLANK([1]!Tab_labo[[#This Row],[Qt-g]]),"","g")</f>
        <v>g</v>
      </c>
      <c r="P128" s="3" t="s">
        <v>58</v>
      </c>
      <c r="Q128" s="3" t="str">
        <f>IF(ISBLANK([1]!Tab_labo[[#This Row],[Composant 2]]),"","&gt;")</f>
        <v>&gt;</v>
      </c>
      <c r="R128" s="3">
        <v>11</v>
      </c>
      <c r="S128" s="3" t="str">
        <f>IF(ISBLANK([1]!Tab_labo[[#This Row],[Qt-g2]]),"","g")</f>
        <v>g</v>
      </c>
      <c r="T128" s="3" t="s">
        <v>54</v>
      </c>
      <c r="U128" s="3" t="str">
        <f>IF(ISBLANK([1]!Tab_labo[[#This Row],[Composant 3]]),"","&gt;")</f>
        <v>&gt;</v>
      </c>
      <c r="V128" s="3">
        <v>14</v>
      </c>
      <c r="W128" s="3" t="str">
        <f>IF(ISBLANK([1]!Tab_labo[[#This Row],[Qt-g3]]),"","g")</f>
        <v>g</v>
      </c>
      <c r="X128" s="3" t="s">
        <v>49</v>
      </c>
      <c r="Y128" s="3" t="str">
        <f>IF(ISBLANK([1]!Tab_labo[[#This Row],[Composant 4]]),"","&gt;")</f>
        <v>&gt;</v>
      </c>
      <c r="Z128" s="3">
        <v>381.3</v>
      </c>
      <c r="AA128" s="3" t="str">
        <f>IF(ISBLANK([1]!Tab_labo[[#This Row],[Qt-g4]]),"","g")</f>
        <v>g</v>
      </c>
      <c r="AB128" s="3"/>
      <c r="AC128" s="3" t="str">
        <f>IF(ISBLANK([1]!Tab_labo[[#This Row],[Composant 5]]),"","&gt;")</f>
        <v/>
      </c>
      <c r="AD128" s="3"/>
      <c r="AE128" s="3" t="str">
        <f>IF(ISBLANK([1]!Tab_labo[[#This Row],[Qt-g5]]),"","g")</f>
        <v/>
      </c>
      <c r="AF128" s="3" t="str">
        <f>IF([1]!Tab_labo[[#This Row],[verif]]=0,"","Total")</f>
        <v>Total</v>
      </c>
      <c r="AG128" s="3" t="str">
        <f>IF([1]!Tab_labo[[#This Row],[Total]]="Total","&gt;","")</f>
        <v>&gt;</v>
      </c>
      <c r="AH1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618.79999999999995</v>
      </c>
      <c r="AI128" s="3" t="str">
        <f>IF([1]!Tab_labo[[#This Row],[Total]]="Total","g","")</f>
        <v>g</v>
      </c>
      <c r="AJ128" s="8" t="s">
        <v>42</v>
      </c>
      <c r="AK128" s="3" t="s">
        <v>42</v>
      </c>
      <c r="AL1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8" s="3">
        <f>IF([1]!Tab_labo[[#This Row],[Total2]]&lt;&gt;1000,IF(ISBLANK(V128),[1]!Tab_labo[[#This Row],[Qt-g]]+(2*[1]!Tab_labo[[#This Row],[Qt-g2]]),IF(ISBLANK(Z128),[1]!Tab_labo[[#This Row],[Qt-g]]+[1]!Tab_labo[[#This Row],[Qt-g2]]+(2*[1]!Tab_labo[[#This Row],[Qt-g3]]),IF(ISBLANK(AD128),[1]!Tab_labo[[#This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28" s="3" t="str">
        <f>[1]!Tab_labo[[#This Row],[Teintes]]</f>
        <v>4016 C</v>
      </c>
    </row>
    <row r="129" spans="1:40" ht="30" x14ac:dyDescent="0.25">
      <c r="A129" s="9" t="s">
        <v>183</v>
      </c>
      <c r="B129" s="9" t="s">
        <v>41</v>
      </c>
      <c r="C129" s="10" t="s">
        <v>42</v>
      </c>
      <c r="D129" s="11" t="s">
        <v>42</v>
      </c>
      <c r="E129" s="11" t="s">
        <v>42</v>
      </c>
      <c r="F129" s="12">
        <v>0.92</v>
      </c>
      <c r="G129" s="12">
        <v>75.150000000000006</v>
      </c>
      <c r="H129" s="12">
        <v>6.75</v>
      </c>
      <c r="I129" s="12">
        <v>60.72</v>
      </c>
      <c r="J129" s="13" t="s">
        <v>42</v>
      </c>
      <c r="K129" s="14" t="str">
        <f>[1]!Tab_labo[[#This Row],[L*]]&amp;"_"&amp;[1]!Tab_labo[[#This Row],[a*]]&amp;"_"&amp;[1]!Tab_labo[[#This Row],[b*]]</f>
        <v>75.15_6.75_60.72</v>
      </c>
      <c r="L129" s="11" t="s">
        <v>68</v>
      </c>
      <c r="M129" s="11" t="str">
        <f>IF(ISBLANK([1]!Tab_labo[[#This Row],[Composant 1]]),"","&gt;")</f>
        <v>&gt;</v>
      </c>
      <c r="N129" s="11">
        <v>352.8</v>
      </c>
      <c r="O129" s="11" t="str">
        <f>IF(ISBLANK([1]!Tab_labo[[#This Row],[Qt-g]]),"","g")</f>
        <v>g</v>
      </c>
      <c r="P129" s="11" t="s">
        <v>69</v>
      </c>
      <c r="Q129" s="11" t="str">
        <f>IF(ISBLANK([1]!Tab_labo[[#This Row],[Composant 2]]),"","&gt;")</f>
        <v>&gt;</v>
      </c>
      <c r="R129" s="11">
        <v>70.599999999999994</v>
      </c>
      <c r="S129" s="11" t="str">
        <f>IF(ISBLANK([1]!Tab_labo[[#This Row],[Qt-g2]]),"","g")</f>
        <v>g</v>
      </c>
      <c r="T129" s="11" t="s">
        <v>100</v>
      </c>
      <c r="U129" s="11" t="str">
        <f>IF(ISBLANK([1]!Tab_labo[[#This Row],[Composant 3]]),"","&gt;")</f>
        <v>&gt;</v>
      </c>
      <c r="V129" s="11">
        <v>29.5</v>
      </c>
      <c r="W129" s="11" t="str">
        <f>IF(ISBLANK([1]!Tab_labo[[#This Row],[Qt-g3]]),"","g")</f>
        <v>g</v>
      </c>
      <c r="X129" s="11" t="s">
        <v>49</v>
      </c>
      <c r="Y129" s="11" t="str">
        <f>IF(ISBLANK([1]!Tab_labo[[#This Row],[Composant 4]]),"","&gt;")</f>
        <v>&gt;</v>
      </c>
      <c r="Z129" s="11">
        <v>547.1</v>
      </c>
      <c r="AA129" s="11" t="str">
        <f>IF(ISBLANK([1]!Tab_labo[[#This Row],[Qt-g4]]),"","g")</f>
        <v>g</v>
      </c>
      <c r="AB129" s="11"/>
      <c r="AC129" s="11" t="str">
        <f>IF(ISBLANK([1]!Tab_labo[[#This Row],[Composant 5]]),"","&gt;")</f>
        <v/>
      </c>
      <c r="AD129" s="11"/>
      <c r="AE129" s="11" t="str">
        <f>IF(ISBLANK([1]!Tab_labo[[#This Row],[Qt-g5]]),"","g")</f>
        <v/>
      </c>
      <c r="AF129" s="11" t="str">
        <f>IF([1]!Tab_labo[[#This Row],[verif]]=0,"","Total")</f>
        <v>Total</v>
      </c>
      <c r="AG129" s="11" t="str">
        <f>IF([1]!Tab_labo[[#This Row],[Total]]="Total","&gt;","")</f>
        <v>&gt;</v>
      </c>
      <c r="AH1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29" s="11" t="str">
        <f>IF([1]!Tab_labo[[#This Row],[Total]]="Total","g","")</f>
        <v>g</v>
      </c>
      <c r="AJ129" s="15" t="s">
        <v>42</v>
      </c>
      <c r="AK129" s="11" t="s">
        <v>42</v>
      </c>
      <c r="AL1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29" s="11" t="str">
        <f>IF([1]!Tab_labo[[#This Row],[Total2]]&lt;&gt;1000,IF(ISBLANK(V129),[1]!Tab_labo[[#This Row],[Qt-g]]+(2*[1]!Tab_labo[[#This Row],[Qt-g2]]),IF(ISBLANK(Z129),[1]!Tab_labo[[#This Row],[Qt-g]]+[1]!Tab_labo[[#This Row],[Qt-g2]]+(2*[1]!Tab_labo[[#This Row],[Qt-g3]]),IF(ISBLANK(AD129),[1]!Tab_labo[[#This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29" s="11" t="str">
        <f>[1]!Tab_labo[[#This Row],[Teintes]]</f>
        <v>4017 C</v>
      </c>
    </row>
    <row r="130" spans="1:40" ht="30" x14ac:dyDescent="0.25">
      <c r="A130" s="1" t="s">
        <v>184</v>
      </c>
      <c r="B130" s="1" t="s">
        <v>41</v>
      </c>
      <c r="C130" s="2" t="s">
        <v>42</v>
      </c>
      <c r="D130" s="3" t="s">
        <v>42</v>
      </c>
      <c r="E130" s="3" t="s">
        <v>42</v>
      </c>
      <c r="F130" s="4">
        <v>0.89</v>
      </c>
      <c r="G130" s="4">
        <v>72.739999999999995</v>
      </c>
      <c r="H130" s="4">
        <v>5.74</v>
      </c>
      <c r="I130" s="4">
        <v>53.43</v>
      </c>
      <c r="J130" s="5" t="s">
        <v>42</v>
      </c>
      <c r="K130" s="6" t="str">
        <f>[1]!Tab_labo[[#This Row],[L*]]&amp;"_"&amp;[1]!Tab_labo[[#This Row],[a*]]&amp;"_"&amp;[1]!Tab_labo[[#This Row],[b*]]</f>
        <v>72.74_5.74_53.43</v>
      </c>
      <c r="L130" s="3" t="s">
        <v>68</v>
      </c>
      <c r="M130" s="3" t="str">
        <f>IF(ISBLANK([1]!Tab_labo[[#This Row],[Composant 1]]),"","&gt;")</f>
        <v>&gt;</v>
      </c>
      <c r="N130" s="3">
        <v>180.8</v>
      </c>
      <c r="O130" s="3" t="str">
        <f>IF(ISBLANK([1]!Tab_labo[[#This Row],[Qt-g]]),"","g")</f>
        <v>g</v>
      </c>
      <c r="P130" s="3" t="s">
        <v>69</v>
      </c>
      <c r="Q130" s="3" t="str">
        <f>IF(ISBLANK([1]!Tab_labo[[#This Row],[Composant 2]]),"","&gt;")</f>
        <v>&gt;</v>
      </c>
      <c r="R130" s="3">
        <v>41.6</v>
      </c>
      <c r="S130" s="3" t="str">
        <f>IF(ISBLANK([1]!Tab_labo[[#This Row],[Qt-g2]]),"","g")</f>
        <v>g</v>
      </c>
      <c r="T130" s="3" t="s">
        <v>54</v>
      </c>
      <c r="U130" s="3" t="str">
        <f>IF(ISBLANK([1]!Tab_labo[[#This Row],[Composant 3]]),"","&gt;")</f>
        <v>&gt;</v>
      </c>
      <c r="V130" s="3">
        <v>25.4</v>
      </c>
      <c r="W130" s="3" t="str">
        <f>IF(ISBLANK([1]!Tab_labo[[#This Row],[Qt-g3]]),"","g")</f>
        <v>g</v>
      </c>
      <c r="X130" s="3" t="s">
        <v>49</v>
      </c>
      <c r="Y130" s="3" t="str">
        <f>IF(ISBLANK([1]!Tab_labo[[#This Row],[Composant 4]]),"","&gt;")</f>
        <v>&gt;</v>
      </c>
      <c r="Z130" s="3">
        <v>376.1</v>
      </c>
      <c r="AA130" s="3" t="str">
        <f>IF(ISBLANK([1]!Tab_labo[[#This Row],[Qt-g4]]),"","g")</f>
        <v>g</v>
      </c>
      <c r="AB130" s="3"/>
      <c r="AC130" s="3" t="str">
        <f>IF(ISBLANK([1]!Tab_labo[[#This Row],[Composant 5]]),"","&gt;")</f>
        <v/>
      </c>
      <c r="AD130" s="3"/>
      <c r="AE130" s="3" t="str">
        <f>IF(ISBLANK([1]!Tab_labo[[#This Row],[Qt-g5]]),"","g")</f>
        <v/>
      </c>
      <c r="AF130" s="3" t="str">
        <f>IF([1]!Tab_labo[[#This Row],[verif]]=0,"","Total")</f>
        <v>Total</v>
      </c>
      <c r="AG130" s="3" t="str">
        <f>IF([1]!Tab_labo[[#This Row],[Total]]="Total","&gt;","")</f>
        <v>&gt;</v>
      </c>
      <c r="AH1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623.90000000000009</v>
      </c>
      <c r="AI130" s="3" t="str">
        <f>IF([1]!Tab_labo[[#This Row],[Total]]="Total","g","")</f>
        <v>g</v>
      </c>
      <c r="AJ130" s="8" t="s">
        <v>42</v>
      </c>
      <c r="AK130" s="3" t="s">
        <v>42</v>
      </c>
      <c r="AL1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0" s="3">
        <f>IF([1]!Tab_labo[[#This Row],[Total2]]&lt;&gt;1000,IF(ISBLANK(V130),[1]!Tab_labo[[#This Row],[Qt-g]]+(2*[1]!Tab_labo[[#This Row],[Qt-g2]]),IF(ISBLANK(Z130),[1]!Tab_labo[[#This Row],[Qt-g]]+[1]!Tab_labo[[#This Row],[Qt-g2]]+(2*[1]!Tab_labo[[#This Row],[Qt-g3]]),IF(ISBLANK(AD130),[1]!Tab_labo[[#This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30" s="3" t="str">
        <f>[1]!Tab_labo[[#This Row],[Teintes]]</f>
        <v>4018 C</v>
      </c>
    </row>
    <row r="131" spans="1:40" ht="30" x14ac:dyDescent="0.25">
      <c r="A131" s="9" t="s">
        <v>185</v>
      </c>
      <c r="B131" s="9" t="s">
        <v>41</v>
      </c>
      <c r="C131" s="10" t="s">
        <v>42</v>
      </c>
      <c r="D131" s="11" t="s">
        <v>42</v>
      </c>
      <c r="E131" s="11" t="s">
        <v>42</v>
      </c>
      <c r="F131" s="12">
        <v>0.89</v>
      </c>
      <c r="G131" s="12">
        <v>68.66</v>
      </c>
      <c r="H131" s="12">
        <v>3.37</v>
      </c>
      <c r="I131" s="12">
        <v>46.69</v>
      </c>
      <c r="J131" s="13" t="s">
        <v>42</v>
      </c>
      <c r="K131" s="14" t="str">
        <f>[1]!Tab_labo[[#This Row],[L*]]&amp;"_"&amp;[1]!Tab_labo[[#This Row],[a*]]&amp;"_"&amp;[1]!Tab_labo[[#This Row],[b*]]</f>
        <v>68.66_3.37_46.69</v>
      </c>
      <c r="L131" s="11" t="s">
        <v>68</v>
      </c>
      <c r="M131" s="11" t="str">
        <f>IF(ISBLANK([1]!Tab_labo[[#This Row],[Composant 1]]),"","&gt;")</f>
        <v>&gt;</v>
      </c>
      <c r="N131" s="11">
        <v>147.5</v>
      </c>
      <c r="O131" s="11" t="str">
        <f>IF(ISBLANK([1]!Tab_labo[[#This Row],[Qt-g]]),"","g")</f>
        <v>g</v>
      </c>
      <c r="P131" s="11" t="s">
        <v>69</v>
      </c>
      <c r="Q131" s="11" t="str">
        <f>IF(ISBLANK([1]!Tab_labo[[#This Row],[Composant 2]]),"","&gt;")</f>
        <v>&gt;</v>
      </c>
      <c r="R131" s="11">
        <v>27.4</v>
      </c>
      <c r="S131" s="11" t="str">
        <f>IF(ISBLANK([1]!Tab_labo[[#This Row],[Qt-g2]]),"","g")</f>
        <v>g</v>
      </c>
      <c r="T131" s="11" t="s">
        <v>54</v>
      </c>
      <c r="U131" s="11" t="str">
        <f>IF(ISBLANK([1]!Tab_labo[[#This Row],[Composant 3]]),"","&gt;")</f>
        <v>&gt;</v>
      </c>
      <c r="V131" s="11">
        <v>36.1</v>
      </c>
      <c r="W131" s="11" t="str">
        <f>IF(ISBLANK([1]!Tab_labo[[#This Row],[Qt-g3]]),"","g")</f>
        <v>g</v>
      </c>
      <c r="X131" s="11" t="s">
        <v>49</v>
      </c>
      <c r="Y131" s="11" t="str">
        <f>IF(ISBLANK([1]!Tab_labo[[#This Row],[Composant 4]]),"","&gt;")</f>
        <v>&gt;</v>
      </c>
      <c r="Z131" s="11">
        <v>394.5</v>
      </c>
      <c r="AA131" s="11" t="str">
        <f>IF(ISBLANK([1]!Tab_labo[[#This Row],[Qt-g4]]),"","g")</f>
        <v>g</v>
      </c>
      <c r="AB131" s="11"/>
      <c r="AC131" s="11" t="str">
        <f>IF(ISBLANK([1]!Tab_labo[[#This Row],[Composant 5]]),"","&gt;")</f>
        <v/>
      </c>
      <c r="AD131" s="11"/>
      <c r="AE131" s="11" t="str">
        <f>IF(ISBLANK([1]!Tab_labo[[#This Row],[Qt-g5]]),"","g")</f>
        <v/>
      </c>
      <c r="AF131" s="11" t="str">
        <f>IF([1]!Tab_labo[[#This Row],[verif]]=0,"","Total")</f>
        <v>Total</v>
      </c>
      <c r="AG131" s="11" t="str">
        <f>IF([1]!Tab_labo[[#This Row],[Total]]="Total","&gt;","")</f>
        <v>&gt;</v>
      </c>
      <c r="AH1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605.5</v>
      </c>
      <c r="AI131" s="11" t="str">
        <f>IF([1]!Tab_labo[[#This Row],[Total]]="Total","g","")</f>
        <v>g</v>
      </c>
      <c r="AJ131" s="15" t="s">
        <v>42</v>
      </c>
      <c r="AK131" s="11" t="s">
        <v>42</v>
      </c>
      <c r="AL1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1" s="11">
        <f>IF([1]!Tab_labo[[#This Row],[Total2]]&lt;&gt;1000,IF(ISBLANK(V131),[1]!Tab_labo[[#This Row],[Qt-g]]+(2*[1]!Tab_labo[[#This Row],[Qt-g2]]),IF(ISBLANK(Z131),[1]!Tab_labo[[#This Row],[Qt-g]]+[1]!Tab_labo[[#This Row],[Qt-g2]]+(2*[1]!Tab_labo[[#This Row],[Qt-g3]]),IF(ISBLANK(AD131),[1]!Tab_labo[[#This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31" s="11" t="str">
        <f>[1]!Tab_labo[[#This Row],[Teintes]]</f>
        <v>4019 C</v>
      </c>
    </row>
    <row r="132" spans="1:40" ht="30" x14ac:dyDescent="0.25">
      <c r="A132" s="1" t="s">
        <v>186</v>
      </c>
      <c r="B132" s="1" t="s">
        <v>41</v>
      </c>
      <c r="C132" s="2" t="s">
        <v>42</v>
      </c>
      <c r="D132" s="3" t="s">
        <v>42</v>
      </c>
      <c r="E132" s="3" t="s">
        <v>42</v>
      </c>
      <c r="F132" s="4">
        <v>1.35</v>
      </c>
      <c r="G132" s="4">
        <v>66.55</v>
      </c>
      <c r="H132" s="4">
        <v>3.98</v>
      </c>
      <c r="I132" s="4">
        <v>73.64</v>
      </c>
      <c r="J132" s="5" t="s">
        <v>42</v>
      </c>
      <c r="K132" s="6" t="str">
        <f>[1]!Tab_labo[[#This Row],[L*]]&amp;"_"&amp;[1]!Tab_labo[[#This Row],[a*]]&amp;"_"&amp;[1]!Tab_labo[[#This Row],[b*]]</f>
        <v>66.55_3.98_73.64</v>
      </c>
      <c r="L132" s="3" t="s">
        <v>68</v>
      </c>
      <c r="M132" s="3" t="str">
        <f>IF(ISBLANK([1]!Tab_labo[[#This Row],[Composant 1]]),"","&gt;")</f>
        <v>&gt;</v>
      </c>
      <c r="N132" s="3">
        <v>870</v>
      </c>
      <c r="O132" s="3" t="str">
        <f>IF(ISBLANK([1]!Tab_labo[[#This Row],[Qt-g]]),"","g")</f>
        <v>g</v>
      </c>
      <c r="P132" s="3" t="s">
        <v>100</v>
      </c>
      <c r="Q132" s="3" t="str">
        <f>IF(ISBLANK([1]!Tab_labo[[#This Row],[Composant 2]]),"","&gt;")</f>
        <v>&gt;</v>
      </c>
      <c r="R132" s="3">
        <v>36.5</v>
      </c>
      <c r="S132" s="3" t="str">
        <f>IF(ISBLANK([1]!Tab_labo[[#This Row],[Qt-g2]]),"","g")</f>
        <v>g</v>
      </c>
      <c r="T132" s="3" t="s">
        <v>104</v>
      </c>
      <c r="U132" s="3" t="str">
        <f>IF(ISBLANK([1]!Tab_labo[[#This Row],[Composant 3]]),"","&gt;")</f>
        <v>&gt;</v>
      </c>
      <c r="V132" s="3">
        <v>30</v>
      </c>
      <c r="W132" s="3" t="str">
        <f>IF(ISBLANK([1]!Tab_labo[[#This Row],[Qt-g3]]),"","g")</f>
        <v>g</v>
      </c>
      <c r="X132" s="3" t="s">
        <v>49</v>
      </c>
      <c r="Y132" s="3" t="str">
        <f>IF(ISBLANK([1]!Tab_labo[[#This Row],[Composant 4]]),"","&gt;")</f>
        <v>&gt;</v>
      </c>
      <c r="Z132" s="3">
        <v>63.5</v>
      </c>
      <c r="AA132" s="3" t="str">
        <f>IF(ISBLANK([1]!Tab_labo[[#This Row],[Qt-g4]]),"","g")</f>
        <v>g</v>
      </c>
      <c r="AB132" s="3"/>
      <c r="AC132" s="3" t="str">
        <f>IF(ISBLANK([1]!Tab_labo[[#This Row],[Composant 5]]),"","&gt;")</f>
        <v/>
      </c>
      <c r="AD132" s="3"/>
      <c r="AE132" s="3" t="str">
        <f>IF(ISBLANK([1]!Tab_labo[[#This Row],[Qt-g5]]),"","g")</f>
        <v/>
      </c>
      <c r="AF132" s="3" t="str">
        <f>IF([1]!Tab_labo[[#This Row],[verif]]=0,"","Total")</f>
        <v>Total</v>
      </c>
      <c r="AG132" s="3" t="str">
        <f>IF([1]!Tab_labo[[#This Row],[Total]]="Total","&gt;","")</f>
        <v>&gt;</v>
      </c>
      <c r="AH1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32" s="3" t="str">
        <f>IF([1]!Tab_labo[[#This Row],[Total]]="Total","g","")</f>
        <v>g</v>
      </c>
      <c r="AJ132" s="8" t="s">
        <v>42</v>
      </c>
      <c r="AK132" s="3" t="s">
        <v>42</v>
      </c>
      <c r="AL1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2" s="3" t="str">
        <f>IF([1]!Tab_labo[[#This Row],[Total2]]&lt;&gt;1000,IF(ISBLANK(V132),[1]!Tab_labo[[#This Row],[Qt-g]]+(2*[1]!Tab_labo[[#This Row],[Qt-g2]]),IF(ISBLANK(Z132),[1]!Tab_labo[[#This Row],[Qt-g]]+[1]!Tab_labo[[#This Row],[Qt-g2]]+(2*[1]!Tab_labo[[#This Row],[Qt-g3]]),IF(ISBLANK(AD132),[1]!Tab_labo[[#This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32" s="3" t="str">
        <f>[1]!Tab_labo[[#This Row],[Teintes]]</f>
        <v>4020 C</v>
      </c>
    </row>
    <row r="133" spans="1:40" ht="30" x14ac:dyDescent="0.25">
      <c r="A133" s="9" t="s">
        <v>187</v>
      </c>
      <c r="B133" s="9" t="s">
        <v>41</v>
      </c>
      <c r="C133" s="10" t="s">
        <v>42</v>
      </c>
      <c r="D133" s="11" t="s">
        <v>42</v>
      </c>
      <c r="E133" s="11" t="s">
        <v>42</v>
      </c>
      <c r="F133" s="12">
        <v>1.06</v>
      </c>
      <c r="G133" s="12">
        <v>62.43</v>
      </c>
      <c r="H133" s="12">
        <v>4.21</v>
      </c>
      <c r="I133" s="12">
        <v>48.25</v>
      </c>
      <c r="J133" s="13" t="s">
        <v>42</v>
      </c>
      <c r="K133" s="14" t="str">
        <f>[1]!Tab_labo[[#This Row],[L*]]&amp;"_"&amp;[1]!Tab_labo[[#This Row],[a*]]&amp;"_"&amp;[1]!Tab_labo[[#This Row],[b*]]</f>
        <v>62.43_4.21_48.25</v>
      </c>
      <c r="L133" s="11" t="s">
        <v>68</v>
      </c>
      <c r="M133" s="11" t="str">
        <f>IF(ISBLANK([1]!Tab_labo[[#This Row],[Composant 1]]),"","&gt;")</f>
        <v>&gt;</v>
      </c>
      <c r="N133" s="11">
        <v>281.2</v>
      </c>
      <c r="O133" s="11" t="str">
        <f>IF(ISBLANK([1]!Tab_labo[[#This Row],[Qt-g]]),"","g")</f>
        <v>g</v>
      </c>
      <c r="P133" s="11" t="s">
        <v>58</v>
      </c>
      <c r="Q133" s="11" t="str">
        <f>IF(ISBLANK([1]!Tab_labo[[#This Row],[Composant 2]]),"","&gt;")</f>
        <v>&gt;</v>
      </c>
      <c r="R133" s="11">
        <v>41.7</v>
      </c>
      <c r="S133" s="11" t="str">
        <f>IF(ISBLANK([1]!Tab_labo[[#This Row],[Qt-g2]]),"","g")</f>
        <v>g</v>
      </c>
      <c r="T133" s="11" t="s">
        <v>54</v>
      </c>
      <c r="U133" s="11" t="str">
        <f>IF(ISBLANK([1]!Tab_labo[[#This Row],[Composant 3]]),"","&gt;")</f>
        <v>&gt;</v>
      </c>
      <c r="V133" s="11">
        <v>60.5</v>
      </c>
      <c r="W133" s="11" t="str">
        <f>IF(ISBLANK([1]!Tab_labo[[#This Row],[Qt-g3]]),"","g")</f>
        <v>g</v>
      </c>
      <c r="X133" s="11" t="s">
        <v>49</v>
      </c>
      <c r="Y133" s="11" t="str">
        <f>IF(ISBLANK([1]!Tab_labo[[#This Row],[Composant 4]]),"","&gt;")</f>
        <v>&gt;</v>
      </c>
      <c r="Z133" s="11">
        <v>308.3</v>
      </c>
      <c r="AA133" s="11" t="str">
        <f>IF(ISBLANK([1]!Tab_labo[[#This Row],[Qt-g4]]),"","g")</f>
        <v>g</v>
      </c>
      <c r="AB133" s="11"/>
      <c r="AC133" s="11" t="str">
        <f>IF(ISBLANK([1]!Tab_labo[[#This Row],[Composant 5]]),"","&gt;")</f>
        <v/>
      </c>
      <c r="AD133" s="11"/>
      <c r="AE133" s="11" t="str">
        <f>IF(ISBLANK([1]!Tab_labo[[#This Row],[Qt-g5]]),"","g")</f>
        <v/>
      </c>
      <c r="AF133" s="11" t="str">
        <f>IF([1]!Tab_labo[[#This Row],[verif]]=0,"","Total")</f>
        <v>Total</v>
      </c>
      <c r="AG133" s="11" t="str">
        <f>IF([1]!Tab_labo[[#This Row],[Total]]="Total","&gt;","")</f>
        <v>&gt;</v>
      </c>
      <c r="AH1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691.7</v>
      </c>
      <c r="AI133" s="11" t="str">
        <f>IF([1]!Tab_labo[[#This Row],[Total]]="Total","g","")</f>
        <v>g</v>
      </c>
      <c r="AJ133" s="15" t="s">
        <v>42</v>
      </c>
      <c r="AK133" s="11" t="s">
        <v>42</v>
      </c>
      <c r="AL1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3" s="11">
        <f>IF([1]!Tab_labo[[#This Row],[Total2]]&lt;&gt;1000,IF(ISBLANK(V133),[1]!Tab_labo[[#This Row],[Qt-g]]+(2*[1]!Tab_labo[[#This Row],[Qt-g2]]),IF(ISBLANK(Z133),[1]!Tab_labo[[#This Row],[Qt-g]]+[1]!Tab_labo[[#This Row],[Qt-g2]]+(2*[1]!Tab_labo[[#This Row],[Qt-g3]]),IF(ISBLANK(AD133),[1]!Tab_labo[[#This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33" s="11" t="str">
        <f>[1]!Tab_labo[[#This Row],[Teintes]]</f>
        <v>4021 C</v>
      </c>
    </row>
    <row r="134" spans="1:40" ht="30" x14ac:dyDescent="0.25">
      <c r="A134" s="1" t="s">
        <v>188</v>
      </c>
      <c r="B134" s="1" t="s">
        <v>41</v>
      </c>
      <c r="C134" s="2" t="s">
        <v>42</v>
      </c>
      <c r="D134" s="3" t="s">
        <v>42</v>
      </c>
      <c r="E134" s="3" t="s">
        <v>42</v>
      </c>
      <c r="F134" s="4">
        <v>1.08</v>
      </c>
      <c r="G134" s="4">
        <v>79.5</v>
      </c>
      <c r="H134" s="4">
        <v>12.59</v>
      </c>
      <c r="I134" s="4">
        <v>79.66</v>
      </c>
      <c r="J134" s="5" t="s">
        <v>42</v>
      </c>
      <c r="K134" s="6" t="str">
        <f>[1]!Tab_labo[[#This Row],[L*]]&amp;"_"&amp;[1]!Tab_labo[[#This Row],[a*]]&amp;"_"&amp;[1]!Tab_labo[[#This Row],[b*]]</f>
        <v>79.5_12.59_79.66</v>
      </c>
      <c r="L134" s="3" t="s">
        <v>48</v>
      </c>
      <c r="M134" s="3" t="str">
        <f>IF(ISBLANK([1]!Tab_labo[[#This Row],[Composant 1]]),"","&gt;")</f>
        <v>&gt;</v>
      </c>
      <c r="N134" s="3">
        <v>935</v>
      </c>
      <c r="O134" s="3" t="str">
        <f>IF(ISBLANK([1]!Tab_labo[[#This Row],[Qt-g]]),"","g")</f>
        <v>g</v>
      </c>
      <c r="P134" s="3" t="s">
        <v>64</v>
      </c>
      <c r="Q134" s="3" t="str">
        <f>IF(ISBLANK([1]!Tab_labo[[#This Row],[Composant 2]]),"","&gt;")</f>
        <v>&gt;</v>
      </c>
      <c r="R134" s="3">
        <v>58</v>
      </c>
      <c r="S134" s="3" t="str">
        <f>IF(ISBLANK([1]!Tab_labo[[#This Row],[Qt-g2]]),"","g")</f>
        <v>g</v>
      </c>
      <c r="T134" s="3" t="s">
        <v>54</v>
      </c>
      <c r="U134" s="3" t="str">
        <f>IF(ISBLANK([1]!Tab_labo[[#This Row],[Composant 3]]),"","&gt;")</f>
        <v>&gt;</v>
      </c>
      <c r="V134" s="3">
        <v>7</v>
      </c>
      <c r="W134" s="3" t="str">
        <f>IF(ISBLANK([1]!Tab_labo[[#This Row],[Qt-g3]]),"","g")</f>
        <v>g</v>
      </c>
      <c r="X134" s="3"/>
      <c r="Y134" s="3" t="str">
        <f>IF(ISBLANK([1]!Tab_labo[[#This Row],[Composant 4]]),"","&gt;")</f>
        <v/>
      </c>
      <c r="Z134" s="3"/>
      <c r="AA134" s="3" t="str">
        <f>IF(ISBLANK([1]!Tab_labo[[#This Row],[Qt-g4]]),"","g")</f>
        <v/>
      </c>
      <c r="AB134" s="3"/>
      <c r="AC134" s="3" t="str">
        <f>IF(ISBLANK([1]!Tab_labo[[#This Row],[Composant 5]]),"","&gt;")</f>
        <v/>
      </c>
      <c r="AD134" s="3"/>
      <c r="AE134" s="3" t="str">
        <f>IF(ISBLANK([1]!Tab_labo[[#This Row],[Qt-g5]]),"","g")</f>
        <v/>
      </c>
      <c r="AF134" s="3" t="str">
        <f>IF([1]!Tab_labo[[#This Row],[verif]]=0,"","Total")</f>
        <v>Total</v>
      </c>
      <c r="AG134" s="3" t="str">
        <f>IF([1]!Tab_labo[[#This Row],[Total]]="Total","&gt;","")</f>
        <v>&gt;</v>
      </c>
      <c r="AH1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34" s="3" t="str">
        <f>IF([1]!Tab_labo[[#This Row],[Total]]="Total","g","")</f>
        <v>g</v>
      </c>
      <c r="AJ134" s="8" t="s">
        <v>42</v>
      </c>
      <c r="AK134" s="3" t="s">
        <v>42</v>
      </c>
      <c r="AL1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34" s="3" t="str">
        <f>IF([1]!Tab_labo[[#This Row],[Total2]]&lt;&gt;1000,IF(ISBLANK(V134),[1]!Tab_labo[[#This Row],[Qt-g]]+(2*[1]!Tab_labo[[#This Row],[Qt-g2]]),IF(ISBLANK(Z134),[1]!Tab_labo[[#This Row],[Qt-g]]+[1]!Tab_labo[[#This Row],[Qt-g2]]+(2*[1]!Tab_labo[[#This Row],[Qt-g3]]),IF(ISBLANK(AD134),[1]!Tab_labo[[#This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34" s="3" t="str">
        <f>[1]!Tab_labo[[#This Row],[Teintes]]</f>
        <v>7408 C</v>
      </c>
    </row>
    <row r="135" spans="1:40" ht="30" x14ac:dyDescent="0.25">
      <c r="A135" s="9" t="s">
        <v>189</v>
      </c>
      <c r="B135" s="9" t="s">
        <v>41</v>
      </c>
      <c r="C135" s="10" t="s">
        <v>42</v>
      </c>
      <c r="D135" s="11" t="s">
        <v>42</v>
      </c>
      <c r="E135" s="11" t="s">
        <v>42</v>
      </c>
      <c r="F135" s="12">
        <v>1.03</v>
      </c>
      <c r="G135" s="12">
        <v>76.66</v>
      </c>
      <c r="H135" s="12">
        <v>17.57</v>
      </c>
      <c r="I135" s="12">
        <v>71.89</v>
      </c>
      <c r="J135" s="13" t="s">
        <v>42</v>
      </c>
      <c r="K135" s="14" t="str">
        <f>[1]!Tab_labo[[#This Row],[L*]]&amp;"_"&amp;[1]!Tab_labo[[#This Row],[a*]]&amp;"_"&amp;[1]!Tab_labo[[#This Row],[b*]]</f>
        <v>76.66_17.57_71.89</v>
      </c>
      <c r="L135" s="11" t="s">
        <v>48</v>
      </c>
      <c r="M135" s="11" t="str">
        <f>IF(ISBLANK([1]!Tab_labo[[#This Row],[Composant 1]]),"","&gt;")</f>
        <v>&gt;</v>
      </c>
      <c r="N135" s="11">
        <v>390</v>
      </c>
      <c r="O135" s="11" t="str">
        <f>IF(ISBLANK([1]!Tab_labo[[#This Row],[Qt-g]]),"","g")</f>
        <v>g</v>
      </c>
      <c r="P135" s="11" t="s">
        <v>60</v>
      </c>
      <c r="Q135" s="11" t="str">
        <f>IF(ISBLANK([1]!Tab_labo[[#This Row],[Composant 2]]),"","&gt;")</f>
        <v>&gt;</v>
      </c>
      <c r="R135" s="11">
        <v>44</v>
      </c>
      <c r="S135" s="11" t="str">
        <f>IF(ISBLANK([1]!Tab_labo[[#This Row],[Qt-g2]]),"","g")</f>
        <v>g</v>
      </c>
      <c r="T135" s="11" t="s">
        <v>49</v>
      </c>
      <c r="U135" s="11" t="str">
        <f>IF(ISBLANK([1]!Tab_labo[[#This Row],[Composant 3]]),"","&gt;")</f>
        <v>&gt;</v>
      </c>
      <c r="V135" s="11">
        <v>566</v>
      </c>
      <c r="W135" s="11" t="str">
        <f>IF(ISBLANK([1]!Tab_labo[[#This Row],[Qt-g3]]),"","g")</f>
        <v>g</v>
      </c>
      <c r="X135" s="11"/>
      <c r="Y135" s="11" t="str">
        <f>IF(ISBLANK([1]!Tab_labo[[#This Row],[Composant 4]]),"","&gt;")</f>
        <v/>
      </c>
      <c r="Z135" s="11"/>
      <c r="AA135" s="11" t="str">
        <f>IF(ISBLANK([1]!Tab_labo[[#This Row],[Qt-g4]]),"","g")</f>
        <v/>
      </c>
      <c r="AB135" s="11"/>
      <c r="AC135" s="11" t="str">
        <f>IF(ISBLANK([1]!Tab_labo[[#This Row],[Composant 5]]),"","&gt;")</f>
        <v/>
      </c>
      <c r="AD135" s="11"/>
      <c r="AE135" s="11" t="str">
        <f>IF(ISBLANK([1]!Tab_labo[[#This Row],[Qt-g5]]),"","g")</f>
        <v/>
      </c>
      <c r="AF135" s="11" t="str">
        <f>IF([1]!Tab_labo[[#This Row],[verif]]=0,"","Total")</f>
        <v>Total</v>
      </c>
      <c r="AG135" s="11" t="str">
        <f>IF([1]!Tab_labo[[#This Row],[Total]]="Total","&gt;","")</f>
        <v>&gt;</v>
      </c>
      <c r="AH1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35" s="11" t="str">
        <f>IF([1]!Tab_labo[[#This Row],[Total]]="Total","g","")</f>
        <v>g</v>
      </c>
      <c r="AJ135" s="15" t="s">
        <v>42</v>
      </c>
      <c r="AK135" s="11" t="s">
        <v>42</v>
      </c>
      <c r="AL1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35" s="11" t="str">
        <f>IF([1]!Tab_labo[[#This Row],[Total2]]&lt;&gt;1000,IF(ISBLANK(V135),[1]!Tab_labo[[#This Row],[Qt-g]]+(2*[1]!Tab_labo[[#This Row],[Qt-g2]]),IF(ISBLANK(Z135),[1]!Tab_labo[[#This Row],[Qt-g]]+[1]!Tab_labo[[#This Row],[Qt-g2]]+(2*[1]!Tab_labo[[#This Row],[Qt-g3]]),IF(ISBLANK(AD135),[1]!Tab_labo[[#This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35" s="11" t="str">
        <f>[1]!Tab_labo[[#This Row],[Teintes]]</f>
        <v>7409 C</v>
      </c>
    </row>
    <row r="136" spans="1:40" ht="30" x14ac:dyDescent="0.25">
      <c r="A136" s="1" t="s">
        <v>190</v>
      </c>
      <c r="B136" s="1" t="s">
        <v>41</v>
      </c>
      <c r="C136" s="2" t="s">
        <v>42</v>
      </c>
      <c r="D136" s="3" t="s">
        <v>42</v>
      </c>
      <c r="E136" s="3" t="s">
        <v>42</v>
      </c>
      <c r="F136" s="4">
        <v>0.68</v>
      </c>
      <c r="G136" s="4">
        <v>76.239999999999995</v>
      </c>
      <c r="H136" s="4">
        <v>27.55</v>
      </c>
      <c r="I136" s="4">
        <v>40.11</v>
      </c>
      <c r="J136" s="5" t="s">
        <v>42</v>
      </c>
      <c r="K136" s="6" t="str">
        <f>[1]!Tab_labo[[#This Row],[L*]]&amp;"_"&amp;[1]!Tab_labo[[#This Row],[a*]]&amp;"_"&amp;[1]!Tab_labo[[#This Row],[b*]]</f>
        <v>76.24_27.55_40.11</v>
      </c>
      <c r="L136" s="3" t="s">
        <v>69</v>
      </c>
      <c r="M136" s="3" t="str">
        <f>IF(ISBLANK([1]!Tab_labo[[#This Row],[Composant 1]]),"","&gt;")</f>
        <v>&gt;</v>
      </c>
      <c r="N136" s="3">
        <v>120</v>
      </c>
      <c r="O136" s="3" t="str">
        <f>IF(ISBLANK([1]!Tab_labo[[#This Row],[Qt-g]]),"","g")</f>
        <v>g</v>
      </c>
      <c r="P136" s="3" t="s">
        <v>64</v>
      </c>
      <c r="Q136" s="3" t="str">
        <f>IF(ISBLANK([1]!Tab_labo[[#This Row],[Composant 2]]),"","&gt;")</f>
        <v>&gt;</v>
      </c>
      <c r="R136" s="3">
        <v>15</v>
      </c>
      <c r="S136" s="3" t="str">
        <f>IF(ISBLANK([1]!Tab_labo[[#This Row],[Qt-g2]]),"","g")</f>
        <v>g</v>
      </c>
      <c r="T136" s="3" t="s">
        <v>54</v>
      </c>
      <c r="U136" s="3" t="str">
        <f>IF(ISBLANK([1]!Tab_labo[[#This Row],[Composant 3]]),"","&gt;")</f>
        <v>&gt;</v>
      </c>
      <c r="V136" s="3">
        <v>4</v>
      </c>
      <c r="W136" s="3" t="str">
        <f>IF(ISBLANK([1]!Tab_labo[[#This Row],[Qt-g3]]),"","g")</f>
        <v>g</v>
      </c>
      <c r="X136" s="3" t="s">
        <v>49</v>
      </c>
      <c r="Y136" s="3" t="str">
        <f>IF(ISBLANK([1]!Tab_labo[[#This Row],[Composant 4]]),"","&gt;")</f>
        <v>&gt;</v>
      </c>
      <c r="Z136" s="3">
        <v>430.5</v>
      </c>
      <c r="AA136" s="3" t="str">
        <f>IF(ISBLANK([1]!Tab_labo[[#This Row],[Qt-g4]]),"","g")</f>
        <v>g</v>
      </c>
      <c r="AB136" s="3"/>
      <c r="AC136" s="3" t="str">
        <f>IF(ISBLANK([1]!Tab_labo[[#This Row],[Composant 5]]),"","&gt;")</f>
        <v/>
      </c>
      <c r="AD136" s="3"/>
      <c r="AE136" s="3" t="str">
        <f>IF(ISBLANK([1]!Tab_labo[[#This Row],[Qt-g5]]),"","g")</f>
        <v/>
      </c>
      <c r="AF136" s="3" t="str">
        <f>IF([1]!Tab_labo[[#This Row],[verif]]=0,"","Total")</f>
        <v>Total</v>
      </c>
      <c r="AG136" s="3" t="str">
        <f>IF([1]!Tab_labo[[#This Row],[Total]]="Total","&gt;","")</f>
        <v>&gt;</v>
      </c>
      <c r="AH13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569.5</v>
      </c>
      <c r="AI136" s="3" t="str">
        <f>IF([1]!Tab_labo[[#This Row],[Total]]="Total","g","")</f>
        <v>g</v>
      </c>
      <c r="AJ136" s="8" t="s">
        <v>42</v>
      </c>
      <c r="AK136" s="3" t="s">
        <v>42</v>
      </c>
      <c r="AL1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6" s="3">
        <f>IF([1]!Tab_labo[[#This Row],[Total2]]&lt;&gt;1000,IF(ISBLANK(V136),[1]!Tab_labo[[#This Row],[Qt-g]]+(2*[1]!Tab_labo[[#This Row],[Qt-g2]]),IF(ISBLANK(Z136),[1]!Tab_labo[[#This Row],[Qt-g]]+[1]!Tab_labo[[#This Row],[Qt-g2]]+(2*[1]!Tab_labo[[#This Row],[Qt-g3]]),IF(ISBLANK(AD136),[1]!Tab_labo[[#This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36" s="3" t="str">
        <f>[1]!Tab_labo[[#This Row],[Teintes]]</f>
        <v>7410 C</v>
      </c>
    </row>
    <row r="137" spans="1:40" ht="30" x14ac:dyDescent="0.25">
      <c r="A137" s="9" t="s">
        <v>191</v>
      </c>
      <c r="B137" s="9" t="s">
        <v>41</v>
      </c>
      <c r="C137" s="10" t="s">
        <v>42</v>
      </c>
      <c r="D137" s="11" t="s">
        <v>42</v>
      </c>
      <c r="E137" s="11" t="s">
        <v>42</v>
      </c>
      <c r="F137" s="12">
        <v>0.8</v>
      </c>
      <c r="G137" s="12">
        <v>71.97</v>
      </c>
      <c r="H137" s="12">
        <v>22.43</v>
      </c>
      <c r="I137" s="12">
        <v>45.17</v>
      </c>
      <c r="J137" s="13" t="s">
        <v>42</v>
      </c>
      <c r="K137" s="14" t="str">
        <f>[1]!Tab_labo[[#This Row],[L*]]&amp;"_"&amp;[1]!Tab_labo[[#This Row],[a*]]&amp;"_"&amp;[1]!Tab_labo[[#This Row],[b*]]</f>
        <v>71.97_22.43_45.17</v>
      </c>
      <c r="L137" s="11" t="s">
        <v>48</v>
      </c>
      <c r="M137" s="11" t="str">
        <f>IF(ISBLANK([1]!Tab_labo[[#This Row],[Composant 1]]),"","&gt;")</f>
        <v>&gt;</v>
      </c>
      <c r="N137" s="11">
        <v>185</v>
      </c>
      <c r="O137" s="11" t="str">
        <f>IF(ISBLANK([1]!Tab_labo[[#This Row],[Qt-g]]),"","g")</f>
        <v>g</v>
      </c>
      <c r="P137" s="11" t="s">
        <v>60</v>
      </c>
      <c r="Q137" s="11" t="str">
        <f>IF(ISBLANK([1]!Tab_labo[[#This Row],[Composant 2]]),"","&gt;")</f>
        <v>&gt;</v>
      </c>
      <c r="R137" s="11">
        <v>61</v>
      </c>
      <c r="S137" s="11" t="str">
        <f>IF(ISBLANK([1]!Tab_labo[[#This Row],[Qt-g2]]),"","g")</f>
        <v>g</v>
      </c>
      <c r="T137" s="11" t="s">
        <v>54</v>
      </c>
      <c r="U137" s="11" t="str">
        <f>IF(ISBLANK([1]!Tab_labo[[#This Row],[Composant 3]]),"","&gt;")</f>
        <v>&gt;</v>
      </c>
      <c r="V137" s="11">
        <v>4</v>
      </c>
      <c r="W137" s="11" t="str">
        <f>IF(ISBLANK([1]!Tab_labo[[#This Row],[Qt-g3]]),"","g")</f>
        <v>g</v>
      </c>
      <c r="X137" s="11" t="s">
        <v>49</v>
      </c>
      <c r="Y137" s="11" t="str">
        <f>IF(ISBLANK([1]!Tab_labo[[#This Row],[Composant 4]]),"","&gt;")</f>
        <v>&gt;</v>
      </c>
      <c r="Z137" s="11">
        <v>375</v>
      </c>
      <c r="AA137" s="11" t="str">
        <f>IF(ISBLANK([1]!Tab_labo[[#This Row],[Qt-g4]]),"","g")</f>
        <v>g</v>
      </c>
      <c r="AB137" s="11"/>
      <c r="AC137" s="11" t="str">
        <f>IF(ISBLANK([1]!Tab_labo[[#This Row],[Composant 5]]),"","&gt;")</f>
        <v/>
      </c>
      <c r="AD137" s="11"/>
      <c r="AE137" s="11" t="str">
        <f>IF(ISBLANK([1]!Tab_labo[[#This Row],[Qt-g5]]),"","g")</f>
        <v/>
      </c>
      <c r="AF137" s="11" t="str">
        <f>IF([1]!Tab_labo[[#This Row],[verif]]=0,"","Total")</f>
        <v>Total</v>
      </c>
      <c r="AG137" s="11" t="str">
        <f>IF([1]!Tab_labo[[#This Row],[Total]]="Total","&gt;","")</f>
        <v>&gt;</v>
      </c>
      <c r="AH1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137" s="11" t="str">
        <f>IF([1]!Tab_labo[[#This Row],[Total]]="Total","g","")</f>
        <v>g</v>
      </c>
      <c r="AJ137" s="15" t="s">
        <v>42</v>
      </c>
      <c r="AK137" s="11" t="s">
        <v>42</v>
      </c>
      <c r="AL1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7" s="11">
        <f>IF([1]!Tab_labo[[#This Row],[Total2]]&lt;&gt;1000,IF(ISBLANK(V137),[1]!Tab_labo[[#This Row],[Qt-g]]+(2*[1]!Tab_labo[[#This Row],[Qt-g2]]),IF(ISBLANK(Z137),[1]!Tab_labo[[#This Row],[Qt-g]]+[1]!Tab_labo[[#This Row],[Qt-g2]]+(2*[1]!Tab_labo[[#This Row],[Qt-g3]]),IF(ISBLANK(AD137),[1]!Tab_labo[[#This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37" s="11" t="str">
        <f>[1]!Tab_labo[[#This Row],[Teintes]]</f>
        <v>7411 C</v>
      </c>
    </row>
    <row r="138" spans="1:40" ht="30" x14ac:dyDescent="0.25">
      <c r="A138" s="1" t="s">
        <v>192</v>
      </c>
      <c r="B138" s="1" t="s">
        <v>41</v>
      </c>
      <c r="C138" s="2" t="s">
        <v>42</v>
      </c>
      <c r="D138" s="3" t="s">
        <v>42</v>
      </c>
      <c r="E138" s="3" t="s">
        <v>42</v>
      </c>
      <c r="F138" s="4">
        <v>1.1499999999999999</v>
      </c>
      <c r="G138" s="4">
        <v>60.98</v>
      </c>
      <c r="H138" s="4">
        <v>27.36</v>
      </c>
      <c r="I138" s="4">
        <v>49.89</v>
      </c>
      <c r="J138" s="5" t="s">
        <v>42</v>
      </c>
      <c r="K138" s="6" t="str">
        <f>[1]!Tab_labo[[#This Row],[L*]]&amp;"_"&amp;[1]!Tab_labo[[#This Row],[a*]]&amp;"_"&amp;[1]!Tab_labo[[#This Row],[b*]]</f>
        <v>60.98_27.36_49.89</v>
      </c>
      <c r="L138" s="3" t="s">
        <v>69</v>
      </c>
      <c r="M138" s="3" t="str">
        <f>IF(ISBLANK([1]!Tab_labo[[#This Row],[Composant 1]]),"","&gt;")</f>
        <v>&gt;</v>
      </c>
      <c r="N138" s="3">
        <v>210</v>
      </c>
      <c r="O138" s="3" t="str">
        <f>IF(ISBLANK([1]!Tab_labo[[#This Row],[Qt-g]]),"","g")</f>
        <v>g</v>
      </c>
      <c r="P138" s="3" t="s">
        <v>54</v>
      </c>
      <c r="Q138" s="3" t="str">
        <f>IF(ISBLANK([1]!Tab_labo[[#This Row],[Composant 2]]),"","&gt;")</f>
        <v>&gt;</v>
      </c>
      <c r="R138" s="3">
        <v>25</v>
      </c>
      <c r="S138" s="3" t="str">
        <f>IF(ISBLANK([1]!Tab_labo[[#This Row],[Qt-g2]]),"","g")</f>
        <v>g</v>
      </c>
      <c r="T138" s="3" t="s">
        <v>49</v>
      </c>
      <c r="U138" s="3" t="str">
        <f>IF(ISBLANK([1]!Tab_labo[[#This Row],[Composant 3]]),"","&gt;")</f>
        <v>&gt;</v>
      </c>
      <c r="V138" s="3">
        <v>382.5</v>
      </c>
      <c r="W138" s="3" t="str">
        <f>IF(ISBLANK([1]!Tab_labo[[#This Row],[Qt-g3]]),"","g")</f>
        <v>g</v>
      </c>
      <c r="X138" s="3"/>
      <c r="Y138" s="3" t="str">
        <f>IF(ISBLANK([1]!Tab_labo[[#This Row],[Composant 4]]),"","&gt;")</f>
        <v/>
      </c>
      <c r="Z138" s="3"/>
      <c r="AA138" s="3" t="str">
        <f>IF(ISBLANK([1]!Tab_labo[[#This Row],[Qt-g4]]),"","g")</f>
        <v/>
      </c>
      <c r="AB138" s="3"/>
      <c r="AC138" s="3" t="str">
        <f>IF(ISBLANK([1]!Tab_labo[[#This Row],[Composant 5]]),"","&gt;")</f>
        <v/>
      </c>
      <c r="AD138" s="3"/>
      <c r="AE138" s="3" t="str">
        <f>IF(ISBLANK([1]!Tab_labo[[#This Row],[Qt-g5]]),"","g")</f>
        <v/>
      </c>
      <c r="AF138" s="3" t="str">
        <f>IF([1]!Tab_labo[[#This Row],[verif]]=0,"","Total")</f>
        <v>Total</v>
      </c>
      <c r="AG138" s="3" t="str">
        <f>IF([1]!Tab_labo[[#This Row],[Total]]="Total","&gt;","")</f>
        <v>&gt;</v>
      </c>
      <c r="AH1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617.5</v>
      </c>
      <c r="AI138" s="3" t="str">
        <f>IF([1]!Tab_labo[[#This Row],[Total]]="Total","g","")</f>
        <v>g</v>
      </c>
      <c r="AJ138" s="8" t="s">
        <v>42</v>
      </c>
      <c r="AK138" s="3" t="s">
        <v>42</v>
      </c>
      <c r="AL1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38" s="3">
        <f>IF([1]!Tab_labo[[#This Row],[Total2]]&lt;&gt;1000,IF(ISBLANK(V138),[1]!Tab_labo[[#This Row],[Qt-g]]+(2*[1]!Tab_labo[[#This Row],[Qt-g2]]),IF(ISBLANK(Z138),[1]!Tab_labo[[#This Row],[Qt-g]]+[1]!Tab_labo[[#This Row],[Qt-g2]]+(2*[1]!Tab_labo[[#This Row],[Qt-g3]]),IF(ISBLANK(AD138),[1]!Tab_labo[[#This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38" s="3" t="str">
        <f>[1]!Tab_labo[[#This Row],[Teintes]]</f>
        <v>7412 C</v>
      </c>
    </row>
    <row r="139" spans="1:40" ht="30" x14ac:dyDescent="0.25">
      <c r="A139" s="9" t="s">
        <v>193</v>
      </c>
      <c r="B139" s="9" t="s">
        <v>41</v>
      </c>
      <c r="C139" s="10" t="s">
        <v>42</v>
      </c>
      <c r="D139" s="11" t="s">
        <v>42</v>
      </c>
      <c r="E139" s="11" t="s">
        <v>42</v>
      </c>
      <c r="F139" s="12">
        <v>1.1000000000000001</v>
      </c>
      <c r="G139" s="12">
        <v>63.36</v>
      </c>
      <c r="H139" s="12">
        <v>30.57</v>
      </c>
      <c r="I139" s="12">
        <v>53.09</v>
      </c>
      <c r="J139" s="13" t="s">
        <v>42</v>
      </c>
      <c r="K139" s="14" t="str">
        <f>[1]!Tab_labo[[#This Row],[L*]]&amp;"_"&amp;[1]!Tab_labo[[#This Row],[a*]]&amp;"_"&amp;[1]!Tab_labo[[#This Row],[b*]]</f>
        <v>63.36_30.57_53.09</v>
      </c>
      <c r="L139" s="11" t="s">
        <v>48</v>
      </c>
      <c r="M139" s="11" t="str">
        <f>IF(ISBLANK([1]!Tab_labo[[#This Row],[Composant 1]]),"","&gt;")</f>
        <v>&gt;</v>
      </c>
      <c r="N139" s="11">
        <v>370</v>
      </c>
      <c r="O139" s="11" t="str">
        <f>IF(ISBLANK([1]!Tab_labo[[#This Row],[Qt-g]]),"","g")</f>
        <v>g</v>
      </c>
      <c r="P139" s="11" t="s">
        <v>60</v>
      </c>
      <c r="Q139" s="11" t="str">
        <f>IF(ISBLANK([1]!Tab_labo[[#This Row],[Composant 2]]),"","&gt;")</f>
        <v>&gt;</v>
      </c>
      <c r="R139" s="11">
        <v>123</v>
      </c>
      <c r="S139" s="11" t="str">
        <f>IF(ISBLANK([1]!Tab_labo[[#This Row],[Qt-g2]]),"","g")</f>
        <v>g</v>
      </c>
      <c r="T139" s="11" t="s">
        <v>54</v>
      </c>
      <c r="U139" s="11" t="str">
        <f>IF(ISBLANK([1]!Tab_labo[[#This Row],[Composant 3]]),"","&gt;")</f>
        <v>&gt;</v>
      </c>
      <c r="V139" s="11">
        <v>7</v>
      </c>
      <c r="W139" s="11" t="str">
        <f>IF(ISBLANK([1]!Tab_labo[[#This Row],[Qt-g3]]),"","g")</f>
        <v>g</v>
      </c>
      <c r="X139" s="11" t="s">
        <v>49</v>
      </c>
      <c r="Y139" s="11" t="str">
        <f>IF(ISBLANK([1]!Tab_labo[[#This Row],[Composant 4]]),"","&gt;")</f>
        <v>&gt;</v>
      </c>
      <c r="Z139" s="11">
        <v>500</v>
      </c>
      <c r="AA139" s="11" t="str">
        <f>IF(ISBLANK([1]!Tab_labo[[#This Row],[Qt-g4]]),"","g")</f>
        <v>g</v>
      </c>
      <c r="AB139" s="11"/>
      <c r="AC139" s="11" t="str">
        <f>IF(ISBLANK([1]!Tab_labo[[#This Row],[Composant 5]]),"","&gt;")</f>
        <v/>
      </c>
      <c r="AD139" s="11"/>
      <c r="AE139" s="11" t="str">
        <f>IF(ISBLANK([1]!Tab_labo[[#This Row],[Qt-g5]]),"","g")</f>
        <v/>
      </c>
      <c r="AF139" s="11" t="str">
        <f>IF([1]!Tab_labo[[#This Row],[verif]]=0,"","Total")</f>
        <v>Total</v>
      </c>
      <c r="AG139" s="11" t="str">
        <f>IF([1]!Tab_labo[[#This Row],[Total]]="Total","&gt;","")</f>
        <v>&gt;</v>
      </c>
      <c r="AH1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39" s="11" t="str">
        <f>IF([1]!Tab_labo[[#This Row],[Total]]="Total","g","")</f>
        <v>g</v>
      </c>
      <c r="AJ139" s="15" t="s">
        <v>42</v>
      </c>
      <c r="AK139" s="11" t="s">
        <v>42</v>
      </c>
      <c r="AL1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39" s="11" t="str">
        <f>IF([1]!Tab_labo[[#This Row],[Total2]]&lt;&gt;1000,IF(ISBLANK(V139),[1]!Tab_labo[[#This Row],[Qt-g]]+(2*[1]!Tab_labo[[#This Row],[Qt-g2]]),IF(ISBLANK(Z139),[1]!Tab_labo[[#This Row],[Qt-g]]+[1]!Tab_labo[[#This Row],[Qt-g2]]+(2*[1]!Tab_labo[[#This Row],[Qt-g3]]),IF(ISBLANK(AD139),[1]!Tab_labo[[#This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39" s="11" t="str">
        <f>[1]!Tab_labo[[#This Row],[Teintes]]</f>
        <v>7413 C</v>
      </c>
    </row>
    <row r="140" spans="1:40" ht="30" x14ac:dyDescent="0.25">
      <c r="A140" s="1" t="s">
        <v>194</v>
      </c>
      <c r="B140" s="1" t="s">
        <v>41</v>
      </c>
      <c r="C140" s="2" t="s">
        <v>42</v>
      </c>
      <c r="D140" s="3" t="s">
        <v>42</v>
      </c>
      <c r="E140" s="3" t="s">
        <v>42</v>
      </c>
      <c r="F140" s="4">
        <v>1.34</v>
      </c>
      <c r="G140" s="4">
        <v>55.12</v>
      </c>
      <c r="H140" s="4">
        <v>28.36</v>
      </c>
      <c r="I140" s="4">
        <v>51.28</v>
      </c>
      <c r="J140" s="5" t="s">
        <v>42</v>
      </c>
      <c r="K140" s="6" t="str">
        <f>[1]!Tab_labo[[#This Row],[L*]]&amp;"_"&amp;[1]!Tab_labo[[#This Row],[a*]]&amp;"_"&amp;[1]!Tab_labo[[#This Row],[b*]]</f>
        <v>55.12_28.36_51.28</v>
      </c>
      <c r="L140" s="3" t="s">
        <v>69</v>
      </c>
      <c r="M140" s="3" t="str">
        <f>IF(ISBLANK([1]!Tab_labo[[#This Row],[Composant 1]]),"","&gt;")</f>
        <v>&gt;</v>
      </c>
      <c r="N140" s="3">
        <v>493</v>
      </c>
      <c r="O140" s="3" t="str">
        <f>IF(ISBLANK([1]!Tab_labo[[#This Row],[Qt-g]]),"","g")</f>
        <v>g</v>
      </c>
      <c r="P140" s="3" t="s">
        <v>54</v>
      </c>
      <c r="Q140" s="3" t="str">
        <f>IF(ISBLANK([1]!Tab_labo[[#This Row],[Composant 2]]),"","&gt;")</f>
        <v>&gt;</v>
      </c>
      <c r="R140" s="3">
        <v>62</v>
      </c>
      <c r="S140" s="3" t="str">
        <f>IF(ISBLANK([1]!Tab_labo[[#This Row],[Qt-g2]]),"","g")</f>
        <v>g</v>
      </c>
      <c r="T140" s="3" t="s">
        <v>49</v>
      </c>
      <c r="U140" s="3" t="str">
        <f>IF(ISBLANK([1]!Tab_labo[[#This Row],[Composant 3]]),"","&gt;")</f>
        <v>&gt;</v>
      </c>
      <c r="V140" s="3">
        <v>445</v>
      </c>
      <c r="W140" s="3" t="str">
        <f>IF(ISBLANK([1]!Tab_labo[[#This Row],[Qt-g3]]),"","g")</f>
        <v>g</v>
      </c>
      <c r="X140" s="3"/>
      <c r="Y140" s="3" t="str">
        <f>IF(ISBLANK([1]!Tab_labo[[#This Row],[Composant 4]]),"","&gt;")</f>
        <v/>
      </c>
      <c r="Z140" s="3"/>
      <c r="AA140" s="3" t="str">
        <f>IF(ISBLANK([1]!Tab_labo[[#This Row],[Qt-g4]]),"","g")</f>
        <v/>
      </c>
      <c r="AB140" s="3"/>
      <c r="AC140" s="3" t="str">
        <f>IF(ISBLANK([1]!Tab_labo[[#This Row],[Composant 5]]),"","&gt;")</f>
        <v/>
      </c>
      <c r="AD140" s="3"/>
      <c r="AE140" s="3" t="str">
        <f>IF(ISBLANK([1]!Tab_labo[[#This Row],[Qt-g5]]),"","g")</f>
        <v/>
      </c>
      <c r="AF140" s="3" t="str">
        <f>IF([1]!Tab_labo[[#This Row],[verif]]=0,"","Total")</f>
        <v>Total</v>
      </c>
      <c r="AG140" s="3" t="str">
        <f>IF([1]!Tab_labo[[#This Row],[Total]]="Total","&gt;","")</f>
        <v>&gt;</v>
      </c>
      <c r="AH1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40" s="3" t="str">
        <f>IF([1]!Tab_labo[[#This Row],[Total]]="Total","g","")</f>
        <v>g</v>
      </c>
      <c r="AJ140" s="8" t="s">
        <v>42</v>
      </c>
      <c r="AK140" s="3" t="s">
        <v>42</v>
      </c>
      <c r="AL1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40" s="3" t="str">
        <f>IF([1]!Tab_labo[[#This Row],[Total2]]&lt;&gt;1000,IF(ISBLANK(V140),[1]!Tab_labo[[#This Row],[Qt-g]]+(2*[1]!Tab_labo[[#This Row],[Qt-g2]]),IF(ISBLANK(Z140),[1]!Tab_labo[[#This Row],[Qt-g]]+[1]!Tab_labo[[#This Row],[Qt-g2]]+(2*[1]!Tab_labo[[#This Row],[Qt-g3]]),IF(ISBLANK(AD140),[1]!Tab_labo[[#This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40" s="3" t="str">
        <f>[1]!Tab_labo[[#This Row],[Teintes]]</f>
        <v>7414 C</v>
      </c>
    </row>
    <row r="141" spans="1:40" ht="30" x14ac:dyDescent="0.25">
      <c r="A141" s="9" t="s">
        <v>195</v>
      </c>
      <c r="B141" s="9" t="s">
        <v>41</v>
      </c>
      <c r="C141" s="10" t="s">
        <v>42</v>
      </c>
      <c r="D141" s="11" t="s">
        <v>42</v>
      </c>
      <c r="E141" s="11" t="s">
        <v>42</v>
      </c>
      <c r="F141" s="12">
        <v>0.79</v>
      </c>
      <c r="G141" s="12">
        <v>65.62</v>
      </c>
      <c r="H141" s="12">
        <v>8.49</v>
      </c>
      <c r="I141" s="12">
        <v>32.67</v>
      </c>
      <c r="J141" s="13" t="s">
        <v>42</v>
      </c>
      <c r="K141" s="14" t="str">
        <f>[1]!Tab_labo[[#This Row],[L*]]&amp;"_"&amp;[1]!Tab_labo[[#This Row],[a*]]&amp;"_"&amp;[1]!Tab_labo[[#This Row],[b*]]</f>
        <v>65.62_8.49_32.67</v>
      </c>
      <c r="L141" s="11" t="s">
        <v>68</v>
      </c>
      <c r="M141" s="11" t="str">
        <f>IF(ISBLANK([1]!Tab_labo[[#This Row],[Composant 1]]),"","&gt;")</f>
        <v>&gt;</v>
      </c>
      <c r="N141" s="11">
        <v>64.5</v>
      </c>
      <c r="O141" s="11" t="str">
        <f>IF(ISBLANK([1]!Tab_labo[[#This Row],[Qt-g]]),"","g")</f>
        <v>g</v>
      </c>
      <c r="P141" s="11" t="s">
        <v>69</v>
      </c>
      <c r="Q141" s="11" t="str">
        <f>IF(ISBLANK([1]!Tab_labo[[#This Row],[Composant 2]]),"","&gt;")</f>
        <v>&gt;</v>
      </c>
      <c r="R141" s="11">
        <v>60</v>
      </c>
      <c r="S141" s="11" t="str">
        <f>IF(ISBLANK([1]!Tab_labo[[#This Row],[Qt-g2]]),"","g")</f>
        <v>g</v>
      </c>
      <c r="T141" s="11" t="s">
        <v>54</v>
      </c>
      <c r="U141" s="11" t="str">
        <f>IF(ISBLANK([1]!Tab_labo[[#This Row],[Composant 3]]),"","&gt;")</f>
        <v>&gt;</v>
      </c>
      <c r="V141" s="11">
        <v>39</v>
      </c>
      <c r="W141" s="11" t="str">
        <f>IF(ISBLANK([1]!Tab_labo[[#This Row],[Qt-g3]]),"","g")</f>
        <v>g</v>
      </c>
      <c r="X141" s="11" t="s">
        <v>49</v>
      </c>
      <c r="Y141" s="11" t="str">
        <f>IF(ISBLANK([1]!Tab_labo[[#This Row],[Composant 4]]),"","&gt;")</f>
        <v>&gt;</v>
      </c>
      <c r="Z141" s="11">
        <v>418.3</v>
      </c>
      <c r="AA141" s="11" t="str">
        <f>IF(ISBLANK([1]!Tab_labo[[#This Row],[Qt-g4]]),"","g")</f>
        <v>g</v>
      </c>
      <c r="AB141" s="11"/>
      <c r="AC141" s="11" t="str">
        <f>IF(ISBLANK([1]!Tab_labo[[#This Row],[Composant 5]]),"","&gt;")</f>
        <v/>
      </c>
      <c r="AD141" s="11"/>
      <c r="AE141" s="11" t="str">
        <f>IF(ISBLANK([1]!Tab_labo[[#This Row],[Qt-g5]]),"","g")</f>
        <v/>
      </c>
      <c r="AF141" s="11" t="str">
        <f>IF([1]!Tab_labo[[#This Row],[verif]]=0,"","Total")</f>
        <v>Total</v>
      </c>
      <c r="AG141" s="11" t="str">
        <f>IF([1]!Tab_labo[[#This Row],[Total]]="Total","&gt;","")</f>
        <v>&gt;</v>
      </c>
      <c r="AH1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581.79999999999995</v>
      </c>
      <c r="AI141" s="11" t="str">
        <f>IF([1]!Tab_labo[[#This Row],[Total]]="Total","g","")</f>
        <v>g</v>
      </c>
      <c r="AJ141" s="15" t="s">
        <v>42</v>
      </c>
      <c r="AK141" s="11" t="s">
        <v>42</v>
      </c>
      <c r="AL1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1" s="11">
        <f>IF([1]!Tab_labo[[#This Row],[Total2]]&lt;&gt;1000,IF(ISBLANK(V141),[1]!Tab_labo[[#This Row],[Qt-g]]+(2*[1]!Tab_labo[[#This Row],[Qt-g2]]),IF(ISBLANK(Z141),[1]!Tab_labo[[#This Row],[Qt-g]]+[1]!Tab_labo[[#This Row],[Qt-g2]]+(2*[1]!Tab_labo[[#This Row],[Qt-g3]]),IF(ISBLANK(AD141),[1]!Tab_labo[[#This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41" s="11" t="str">
        <f>[1]!Tab_labo[[#This Row],[Teintes]]</f>
        <v>7562 C</v>
      </c>
    </row>
    <row r="142" spans="1:40" ht="30" x14ac:dyDescent="0.25">
      <c r="A142" s="1" t="s">
        <v>196</v>
      </c>
      <c r="B142" s="1" t="s">
        <v>41</v>
      </c>
      <c r="C142" s="2" t="s">
        <v>42</v>
      </c>
      <c r="D142" s="3" t="s">
        <v>42</v>
      </c>
      <c r="E142" s="3" t="s">
        <v>42</v>
      </c>
      <c r="F142" s="4">
        <v>1.1100000000000001</v>
      </c>
      <c r="G142" s="4">
        <v>66.94</v>
      </c>
      <c r="H142" s="4">
        <v>17.440000000000001</v>
      </c>
      <c r="I142" s="4">
        <v>58.91</v>
      </c>
      <c r="J142" s="5" t="s">
        <v>42</v>
      </c>
      <c r="K142" s="6" t="str">
        <f>[1]!Tab_labo[[#This Row],[L*]]&amp;"_"&amp;[1]!Tab_labo[[#This Row],[a*]]&amp;"_"&amp;[1]!Tab_labo[[#This Row],[b*]]</f>
        <v>66.94_17.44_58.91</v>
      </c>
      <c r="L142" s="3" t="s">
        <v>68</v>
      </c>
      <c r="M142" s="3" t="str">
        <f>IF(ISBLANK([1]!Tab_labo[[#This Row],[Composant 1]]),"","&gt;")</f>
        <v>&gt;</v>
      </c>
      <c r="N142" s="3">
        <v>142.5</v>
      </c>
      <c r="O142" s="3" t="str">
        <f>IF(ISBLANK([1]!Tab_labo[[#This Row],[Qt-g]]),"","g")</f>
        <v>g</v>
      </c>
      <c r="P142" s="3" t="s">
        <v>69</v>
      </c>
      <c r="Q142" s="3" t="str">
        <f>IF(ISBLANK([1]!Tab_labo[[#This Row],[Composant 2]]),"","&gt;")</f>
        <v>&gt;</v>
      </c>
      <c r="R142" s="3">
        <v>98.5</v>
      </c>
      <c r="S142" s="3" t="str">
        <f>IF(ISBLANK([1]!Tab_labo[[#This Row],[Qt-g2]]),"","g")</f>
        <v>g</v>
      </c>
      <c r="T142" s="3" t="s">
        <v>54</v>
      </c>
      <c r="U142" s="3" t="str">
        <f>IF(ISBLANK([1]!Tab_labo[[#This Row],[Composant 3]]),"","&gt;")</f>
        <v>&gt;</v>
      </c>
      <c r="V142" s="3">
        <v>21</v>
      </c>
      <c r="W142" s="3" t="str">
        <f>IF(ISBLANK([1]!Tab_labo[[#This Row],[Qt-g3]]),"","g")</f>
        <v>g</v>
      </c>
      <c r="X142" s="3" t="s">
        <v>49</v>
      </c>
      <c r="Y142" s="3" t="str">
        <f>IF(ISBLANK([1]!Tab_labo[[#This Row],[Composant 4]]),"","&gt;")</f>
        <v>&gt;</v>
      </c>
      <c r="Z142" s="3">
        <v>369</v>
      </c>
      <c r="AA142" s="3" t="str">
        <f>IF(ISBLANK([1]!Tab_labo[[#This Row],[Qt-g4]]),"","g")</f>
        <v>g</v>
      </c>
      <c r="AB142" s="3"/>
      <c r="AC142" s="3" t="str">
        <f>IF(ISBLANK([1]!Tab_labo[[#This Row],[Composant 5]]),"","&gt;")</f>
        <v/>
      </c>
      <c r="AD142" s="3"/>
      <c r="AE142" s="3" t="str">
        <f>IF(ISBLANK([1]!Tab_labo[[#This Row],[Qt-g5]]),"","g")</f>
        <v/>
      </c>
      <c r="AF142" s="3" t="str">
        <f>IF([1]!Tab_labo[[#This Row],[verif]]=0,"","Total")</f>
        <v>Total</v>
      </c>
      <c r="AG142" s="3" t="str">
        <f>IF([1]!Tab_labo[[#This Row],[Total]]="Total","&gt;","")</f>
        <v>&gt;</v>
      </c>
      <c r="AH1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631</v>
      </c>
      <c r="AI142" s="3" t="str">
        <f>IF([1]!Tab_labo[[#This Row],[Total]]="Total","g","")</f>
        <v>g</v>
      </c>
      <c r="AJ142" s="8" t="s">
        <v>42</v>
      </c>
      <c r="AK142" s="3" t="s">
        <v>42</v>
      </c>
      <c r="AL1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2" s="3">
        <f>IF([1]!Tab_labo[[#This Row],[Total2]]&lt;&gt;1000,IF(ISBLANK(V142),[1]!Tab_labo[[#This Row],[Qt-g]]+(2*[1]!Tab_labo[[#This Row],[Qt-g2]]),IF(ISBLANK(Z142),[1]!Tab_labo[[#This Row],[Qt-g]]+[1]!Tab_labo[[#This Row],[Qt-g2]]+(2*[1]!Tab_labo[[#This Row],[Qt-g3]]),IF(ISBLANK(AD142),[1]!Tab_labo[[#This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42" s="3" t="str">
        <f>[1]!Tab_labo[[#This Row],[Teintes]]</f>
        <v>7563 C</v>
      </c>
    </row>
    <row r="143" spans="1:40" ht="30" x14ac:dyDescent="0.25">
      <c r="A143" s="9" t="s">
        <v>197</v>
      </c>
      <c r="B143" s="9" t="s">
        <v>41</v>
      </c>
      <c r="C143" s="10" t="s">
        <v>42</v>
      </c>
      <c r="D143" s="11" t="s">
        <v>42</v>
      </c>
      <c r="E143" s="11" t="s">
        <v>42</v>
      </c>
      <c r="F143" s="12">
        <v>1.32</v>
      </c>
      <c r="G143" s="12">
        <v>63.51</v>
      </c>
      <c r="H143" s="12">
        <v>26.99</v>
      </c>
      <c r="I143" s="12">
        <v>65.27</v>
      </c>
      <c r="J143" s="13" t="s">
        <v>42</v>
      </c>
      <c r="K143" s="14" t="str">
        <f>[1]!Tab_labo[[#This Row],[L*]]&amp;"_"&amp;[1]!Tab_labo[[#This Row],[a*]]&amp;"_"&amp;[1]!Tab_labo[[#This Row],[b*]]</f>
        <v>63.51_26.99_65.27</v>
      </c>
      <c r="L143" s="11" t="s">
        <v>69</v>
      </c>
      <c r="M143" s="11" t="str">
        <f>IF(ISBLANK([1]!Tab_labo[[#This Row],[Composant 1]]),"","&gt;")</f>
        <v>&gt;</v>
      </c>
      <c r="N143" s="11">
        <v>177</v>
      </c>
      <c r="O143" s="11" t="str">
        <f>IF(ISBLANK([1]!Tab_labo[[#This Row],[Qt-g]]),"","g")</f>
        <v>g</v>
      </c>
      <c r="P143" s="11" t="s">
        <v>68</v>
      </c>
      <c r="Q143" s="11" t="str">
        <f>IF(ISBLANK([1]!Tab_labo[[#This Row],[Composant 2]]),"","&gt;")</f>
        <v>&gt;</v>
      </c>
      <c r="R143" s="11">
        <v>151.69999999999999</v>
      </c>
      <c r="S143" s="11" t="str">
        <f>IF(ISBLANK([1]!Tab_labo[[#This Row],[Qt-g2]]),"","g")</f>
        <v>g</v>
      </c>
      <c r="T143" s="11" t="s">
        <v>54</v>
      </c>
      <c r="U143" s="11" t="str">
        <f>IF(ISBLANK([1]!Tab_labo[[#This Row],[Composant 3]]),"","&gt;")</f>
        <v>&gt;</v>
      </c>
      <c r="V143" s="11">
        <v>18.5</v>
      </c>
      <c r="W143" s="11" t="str">
        <f>IF(ISBLANK([1]!Tab_labo[[#This Row],[Qt-g3]]),"","g")</f>
        <v>g</v>
      </c>
      <c r="X143" s="11" t="s">
        <v>49</v>
      </c>
      <c r="Y143" s="11" t="str">
        <f>IF(ISBLANK([1]!Tab_labo[[#This Row],[Composant 4]]),"","&gt;")</f>
        <v>&gt;</v>
      </c>
      <c r="Z143" s="11">
        <v>326.39999999999998</v>
      </c>
      <c r="AA143" s="11" t="str">
        <f>IF(ISBLANK([1]!Tab_labo[[#This Row],[Qt-g4]]),"","g")</f>
        <v>g</v>
      </c>
      <c r="AB143" s="11"/>
      <c r="AC143" s="11" t="str">
        <f>IF(ISBLANK([1]!Tab_labo[[#This Row],[Composant 5]]),"","&gt;")</f>
        <v/>
      </c>
      <c r="AD143" s="11"/>
      <c r="AE143" s="11" t="str">
        <f>IF(ISBLANK([1]!Tab_labo[[#This Row],[Qt-g5]]),"","g")</f>
        <v/>
      </c>
      <c r="AF143" s="11" t="str">
        <f>IF([1]!Tab_labo[[#This Row],[verif]]=0,"","Total")</f>
        <v>Total</v>
      </c>
      <c r="AG143" s="11" t="str">
        <f>IF([1]!Tab_labo[[#This Row],[Total]]="Total","&gt;","")</f>
        <v>&gt;</v>
      </c>
      <c r="AH1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673.59999999999991</v>
      </c>
      <c r="AI143" s="11" t="str">
        <f>IF([1]!Tab_labo[[#This Row],[Total]]="Total","g","")</f>
        <v>g</v>
      </c>
      <c r="AJ143" s="15" t="s">
        <v>42</v>
      </c>
      <c r="AK143" s="11" t="s">
        <v>42</v>
      </c>
      <c r="AL1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3" s="11">
        <f>IF([1]!Tab_labo[[#This Row],[Total2]]&lt;&gt;1000,IF(ISBLANK(V143),[1]!Tab_labo[[#This Row],[Qt-g]]+(2*[1]!Tab_labo[[#This Row],[Qt-g2]]),IF(ISBLANK(Z143),[1]!Tab_labo[[#This Row],[Qt-g]]+[1]!Tab_labo[[#This Row],[Qt-g2]]+(2*[1]!Tab_labo[[#This Row],[Qt-g3]]),IF(ISBLANK(AD143),[1]!Tab_labo[[#This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43" s="11" t="str">
        <f>[1]!Tab_labo[[#This Row],[Teintes]]</f>
        <v>7564 C</v>
      </c>
    </row>
    <row r="144" spans="1:40" ht="30" x14ac:dyDescent="0.25">
      <c r="A144" s="1" t="s">
        <v>198</v>
      </c>
      <c r="B144" s="1" t="s">
        <v>41</v>
      </c>
      <c r="C144" s="2" t="s">
        <v>42</v>
      </c>
      <c r="D144" s="3" t="s">
        <v>42</v>
      </c>
      <c r="E144" s="3" t="s">
        <v>42</v>
      </c>
      <c r="F144" s="4">
        <v>1.26</v>
      </c>
      <c r="G144" s="4">
        <v>58.58</v>
      </c>
      <c r="H144" s="4">
        <v>27.35</v>
      </c>
      <c r="I144" s="4">
        <v>53.05</v>
      </c>
      <c r="J144" s="5" t="s">
        <v>42</v>
      </c>
      <c r="K144" s="6" t="str">
        <f>[1]!Tab_labo[[#This Row],[L*]]&amp;"_"&amp;[1]!Tab_labo[[#This Row],[a*]]&amp;"_"&amp;[1]!Tab_labo[[#This Row],[b*]]</f>
        <v>58.58_27.35_53.05</v>
      </c>
      <c r="L144" s="3" t="s">
        <v>69</v>
      </c>
      <c r="M144" s="3" t="str">
        <f>IF(ISBLANK([1]!Tab_labo[[#This Row],[Composant 1]]),"","&gt;")</f>
        <v>&gt;</v>
      </c>
      <c r="N144" s="3">
        <v>293.7</v>
      </c>
      <c r="O144" s="3" t="str">
        <f>IF(ISBLANK([1]!Tab_labo[[#This Row],[Qt-g]]),"","g")</f>
        <v>g</v>
      </c>
      <c r="P144" s="3" t="s">
        <v>68</v>
      </c>
      <c r="Q144" s="3" t="str">
        <f>IF(ISBLANK([1]!Tab_labo[[#This Row],[Composant 2]]),"","&gt;")</f>
        <v>&gt;</v>
      </c>
      <c r="R144" s="3">
        <v>29</v>
      </c>
      <c r="S144" s="3" t="str">
        <f>IF(ISBLANK([1]!Tab_labo[[#This Row],[Qt-g2]]),"","g")</f>
        <v>g</v>
      </c>
      <c r="T144" s="3" t="s">
        <v>54</v>
      </c>
      <c r="U144" s="3" t="str">
        <f>IF(ISBLANK([1]!Tab_labo[[#This Row],[Composant 3]]),"","&gt;")</f>
        <v>&gt;</v>
      </c>
      <c r="V144" s="3">
        <v>34</v>
      </c>
      <c r="W144" s="3" t="str">
        <f>IF(ISBLANK([1]!Tab_labo[[#This Row],[Qt-g3]]),"","g")</f>
        <v>g</v>
      </c>
      <c r="X144" s="3" t="s">
        <v>49</v>
      </c>
      <c r="Y144" s="3" t="str">
        <f>IF(ISBLANK([1]!Tab_labo[[#This Row],[Composant 4]]),"","&gt;")</f>
        <v>&gt;</v>
      </c>
      <c r="Z144" s="3">
        <v>321.7</v>
      </c>
      <c r="AA144" s="3" t="str">
        <f>IF(ISBLANK([1]!Tab_labo[[#This Row],[Qt-g4]]),"","g")</f>
        <v>g</v>
      </c>
      <c r="AB144" s="3"/>
      <c r="AC144" s="3" t="str">
        <f>IF(ISBLANK([1]!Tab_labo[[#This Row],[Composant 5]]),"","&gt;")</f>
        <v/>
      </c>
      <c r="AD144" s="3"/>
      <c r="AE144" s="3" t="str">
        <f>IF(ISBLANK([1]!Tab_labo[[#This Row],[Qt-g5]]),"","g")</f>
        <v/>
      </c>
      <c r="AF144" s="3" t="str">
        <f>IF([1]!Tab_labo[[#This Row],[verif]]=0,"","Total")</f>
        <v>Total</v>
      </c>
      <c r="AG144" s="3" t="str">
        <f>IF([1]!Tab_labo[[#This Row],[Total]]="Total","&gt;","")</f>
        <v>&gt;</v>
      </c>
      <c r="AH1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678.4</v>
      </c>
      <c r="AI144" s="3" t="str">
        <f>IF([1]!Tab_labo[[#This Row],[Total]]="Total","g","")</f>
        <v>g</v>
      </c>
      <c r="AJ144" s="8" t="s">
        <v>42</v>
      </c>
      <c r="AK144" s="3" t="s">
        <v>42</v>
      </c>
      <c r="AL1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4" s="3">
        <f>IF([1]!Tab_labo[[#This Row],[Total2]]&lt;&gt;1000,IF(ISBLANK(V144),[1]!Tab_labo[[#This Row],[Qt-g]]+(2*[1]!Tab_labo[[#This Row],[Qt-g2]]),IF(ISBLANK(Z144),[1]!Tab_labo[[#This Row],[Qt-g]]+[1]!Tab_labo[[#This Row],[Qt-g2]]+(2*[1]!Tab_labo[[#This Row],[Qt-g3]]),IF(ISBLANK(AD144),[1]!Tab_labo[[#This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144" s="3" t="str">
        <f>[1]!Tab_labo[[#This Row],[Teintes]]</f>
        <v>7565 C</v>
      </c>
    </row>
    <row r="145" spans="1:40" ht="30" x14ac:dyDescent="0.25">
      <c r="A145" s="9" t="s">
        <v>199</v>
      </c>
      <c r="B145" s="9" t="s">
        <v>41</v>
      </c>
      <c r="C145" s="10" t="s">
        <v>42</v>
      </c>
      <c r="D145" s="11" t="s">
        <v>42</v>
      </c>
      <c r="E145" s="11" t="s">
        <v>42</v>
      </c>
      <c r="F145" s="12">
        <v>1.28</v>
      </c>
      <c r="G145" s="12">
        <v>49.69</v>
      </c>
      <c r="H145" s="12">
        <v>28.97</v>
      </c>
      <c r="I145" s="12">
        <v>39.79</v>
      </c>
      <c r="J145" s="13" t="s">
        <v>42</v>
      </c>
      <c r="K145" s="14" t="str">
        <f>[1]!Tab_labo[[#This Row],[L*]]&amp;"_"&amp;[1]!Tab_labo[[#This Row],[a*]]&amp;"_"&amp;[1]!Tab_labo[[#This Row],[b*]]</f>
        <v>49.69_28.97_39.79</v>
      </c>
      <c r="L145" s="11" t="s">
        <v>68</v>
      </c>
      <c r="M145" s="11" t="str">
        <f>IF(ISBLANK([1]!Tab_labo[[#This Row],[Composant 1]]),"","&gt;")</f>
        <v>&gt;</v>
      </c>
      <c r="N145" s="11">
        <v>263.2</v>
      </c>
      <c r="O145" s="11" t="str">
        <f>IF(ISBLANK([1]!Tab_labo[[#This Row],[Qt-g]]),"","g")</f>
        <v>g</v>
      </c>
      <c r="P145" s="11" t="s">
        <v>58</v>
      </c>
      <c r="Q145" s="11" t="str">
        <f>IF(ISBLANK([1]!Tab_labo[[#This Row],[Composant 2]]),"","&gt;")</f>
        <v>&gt;</v>
      </c>
      <c r="R145" s="11">
        <v>236.5</v>
      </c>
      <c r="S145" s="11" t="str">
        <f>IF(ISBLANK([1]!Tab_labo[[#This Row],[Qt-g2]]),"","g")</f>
        <v>g</v>
      </c>
      <c r="T145" s="11" t="s">
        <v>54</v>
      </c>
      <c r="U145" s="11" t="str">
        <f>IF(ISBLANK([1]!Tab_labo[[#This Row],[Composant 3]]),"","&gt;")</f>
        <v>&gt;</v>
      </c>
      <c r="V145" s="11">
        <v>61.6</v>
      </c>
      <c r="W145" s="11" t="str">
        <f>IF(ISBLANK([1]!Tab_labo[[#This Row],[Qt-g3]]),"","g")</f>
        <v>g</v>
      </c>
      <c r="X145" s="11" t="s">
        <v>49</v>
      </c>
      <c r="Y145" s="11" t="str">
        <f>IF(ISBLANK([1]!Tab_labo[[#This Row],[Composant 4]]),"","&gt;")</f>
        <v>&gt;</v>
      </c>
      <c r="Z145" s="11">
        <v>438.7</v>
      </c>
      <c r="AA145" s="11" t="str">
        <f>IF(ISBLANK([1]!Tab_labo[[#This Row],[Qt-g4]]),"","g")</f>
        <v>g</v>
      </c>
      <c r="AB145" s="11"/>
      <c r="AC145" s="11" t="str">
        <f>IF(ISBLANK([1]!Tab_labo[[#This Row],[Composant 5]]),"","&gt;")</f>
        <v/>
      </c>
      <c r="AD145" s="11"/>
      <c r="AE145" s="11" t="str">
        <f>IF(ISBLANK([1]!Tab_labo[[#This Row],[Qt-g5]]),"","g")</f>
        <v/>
      </c>
      <c r="AF145" s="11" t="str">
        <f>IF([1]!Tab_labo[[#This Row],[verif]]=0,"","Total")</f>
        <v>Total</v>
      </c>
      <c r="AG145" s="11" t="str">
        <f>IF([1]!Tab_labo[[#This Row],[Total]]="Total","&gt;","")</f>
        <v>&gt;</v>
      </c>
      <c r="AH1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45" s="11" t="str">
        <f>IF([1]!Tab_labo[[#This Row],[Total]]="Total","g","")</f>
        <v>g</v>
      </c>
      <c r="AJ145" s="15" t="s">
        <v>42</v>
      </c>
      <c r="AK145" s="11" t="s">
        <v>42</v>
      </c>
      <c r="AL1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5" s="11" t="str">
        <f>IF([1]!Tab_labo[[#This Row],[Total2]]&lt;&gt;1000,IF(ISBLANK(V145),[1]!Tab_labo[[#This Row],[Qt-g]]+(2*[1]!Tab_labo[[#This Row],[Qt-g2]]),IF(ISBLANK(Z145),[1]!Tab_labo[[#This Row],[Qt-g]]+[1]!Tab_labo[[#This Row],[Qt-g2]]+(2*[1]!Tab_labo[[#This Row],[Qt-g3]]),IF(ISBLANK(AD145),[1]!Tab_labo[[#This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45" s="11" t="str">
        <f>[1]!Tab_labo[[#This Row],[Teintes]]</f>
        <v>7566 C</v>
      </c>
    </row>
    <row r="146" spans="1:40" ht="30" x14ac:dyDescent="0.25">
      <c r="A146" s="1" t="s">
        <v>200</v>
      </c>
      <c r="B146" s="1" t="s">
        <v>41</v>
      </c>
      <c r="C146" s="2" t="s">
        <v>42</v>
      </c>
      <c r="D146" s="3" t="s">
        <v>42</v>
      </c>
      <c r="E146" s="3" t="s">
        <v>42</v>
      </c>
      <c r="F146" s="4">
        <v>1.37</v>
      </c>
      <c r="G146" s="4">
        <v>40.47</v>
      </c>
      <c r="H146" s="4">
        <v>20.96</v>
      </c>
      <c r="I146" s="4">
        <v>28.35</v>
      </c>
      <c r="J146" s="5" t="s">
        <v>42</v>
      </c>
      <c r="K146" s="6" t="str">
        <f>[1]!Tab_labo[[#This Row],[L*]]&amp;"_"&amp;[1]!Tab_labo[[#This Row],[a*]]&amp;"_"&amp;[1]!Tab_labo[[#This Row],[b*]]</f>
        <v>40.47_20.96_28.35</v>
      </c>
      <c r="L146" s="3" t="s">
        <v>68</v>
      </c>
      <c r="M146" s="3" t="str">
        <f>IF(ISBLANK([1]!Tab_labo[[#This Row],[Composant 1]]),"","&gt;")</f>
        <v>&gt;</v>
      </c>
      <c r="N146" s="3">
        <v>225.5</v>
      </c>
      <c r="O146" s="3" t="str">
        <f>IF(ISBLANK([1]!Tab_labo[[#This Row],[Qt-g]]),"","g")</f>
        <v>g</v>
      </c>
      <c r="P146" s="3" t="s">
        <v>58</v>
      </c>
      <c r="Q146" s="3" t="str">
        <f>IF(ISBLANK([1]!Tab_labo[[#This Row],[Composant 2]]),"","&gt;")</f>
        <v>&gt;</v>
      </c>
      <c r="R146" s="3">
        <v>211.1</v>
      </c>
      <c r="S146" s="3" t="str">
        <f>IF(ISBLANK([1]!Tab_labo[[#This Row],[Qt-g2]]),"","g")</f>
        <v>g</v>
      </c>
      <c r="T146" s="3" t="s">
        <v>54</v>
      </c>
      <c r="U146" s="3" t="str">
        <f>IF(ISBLANK([1]!Tab_labo[[#This Row],[Composant 3]]),"","&gt;")</f>
        <v>&gt;</v>
      </c>
      <c r="V146" s="3">
        <v>117.4</v>
      </c>
      <c r="W146" s="3" t="str">
        <f>IF(ISBLANK([1]!Tab_labo[[#This Row],[Qt-g3]]),"","g")</f>
        <v>g</v>
      </c>
      <c r="X146" s="3" t="s">
        <v>49</v>
      </c>
      <c r="Y146" s="3" t="str">
        <f>IF(ISBLANK([1]!Tab_labo[[#This Row],[Composant 4]]),"","&gt;")</f>
        <v>&gt;</v>
      </c>
      <c r="Z146" s="3">
        <v>446</v>
      </c>
      <c r="AA146" s="3" t="str">
        <f>IF(ISBLANK([1]!Tab_labo[[#This Row],[Qt-g4]]),"","g")</f>
        <v>g</v>
      </c>
      <c r="AB146" s="3"/>
      <c r="AC146" s="3" t="str">
        <f>IF(ISBLANK([1]!Tab_labo[[#This Row],[Composant 5]]),"","&gt;")</f>
        <v/>
      </c>
      <c r="AD146" s="3"/>
      <c r="AE146" s="3" t="str">
        <f>IF(ISBLANK([1]!Tab_labo[[#This Row],[Qt-g5]]),"","g")</f>
        <v/>
      </c>
      <c r="AF146" s="3" t="str">
        <f>IF([1]!Tab_labo[[#This Row],[verif]]=0,"","Total")</f>
        <v>Total</v>
      </c>
      <c r="AG146" s="3" t="str">
        <f>IF([1]!Tab_labo[[#This Row],[Total]]="Total","&gt;","")</f>
        <v>&gt;</v>
      </c>
      <c r="AH1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46" s="3" t="str">
        <f>IF([1]!Tab_labo[[#This Row],[Total]]="Total","g","")</f>
        <v>g</v>
      </c>
      <c r="AJ146" s="8" t="s">
        <v>42</v>
      </c>
      <c r="AK146" s="3" t="s">
        <v>42</v>
      </c>
      <c r="AL1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6" s="3" t="str">
        <f>IF([1]!Tab_labo[[#This Row],[Total2]]&lt;&gt;1000,IF(ISBLANK(V146),[1]!Tab_labo[[#This Row],[Qt-g]]+(2*[1]!Tab_labo[[#This Row],[Qt-g2]]),IF(ISBLANK(Z146),[1]!Tab_labo[[#This Row],[Qt-g]]+[1]!Tab_labo[[#This Row],[Qt-g2]]+(2*[1]!Tab_labo[[#This Row],[Qt-g3]]),IF(ISBLANK(AD146),[1]!Tab_labo[[#This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46" s="3" t="str">
        <f>[1]!Tab_labo[[#This Row],[Teintes]]</f>
        <v>7567 C</v>
      </c>
    </row>
    <row r="147" spans="1:40" ht="30" x14ac:dyDescent="0.25">
      <c r="A147" s="9" t="s">
        <v>201</v>
      </c>
      <c r="B147" s="9" t="s">
        <v>41</v>
      </c>
      <c r="C147" s="10" t="s">
        <v>42</v>
      </c>
      <c r="D147" s="11" t="s">
        <v>42</v>
      </c>
      <c r="E147" s="11" t="s">
        <v>42</v>
      </c>
      <c r="F147" s="12">
        <v>1.31</v>
      </c>
      <c r="G147" s="12">
        <v>38.39</v>
      </c>
      <c r="H147" s="12">
        <v>13.2</v>
      </c>
      <c r="I147" s="12">
        <v>21.18</v>
      </c>
      <c r="J147" s="13" t="s">
        <v>42</v>
      </c>
      <c r="K147" s="14" t="str">
        <f>[1]!Tab_labo[[#This Row],[L*]]&amp;"_"&amp;[1]!Tab_labo[[#This Row],[a*]]&amp;"_"&amp;[1]!Tab_labo[[#This Row],[b*]]</f>
        <v>38.39_13.2_21.18</v>
      </c>
      <c r="L147" s="11" t="s">
        <v>68</v>
      </c>
      <c r="M147" s="11" t="str">
        <f>IF(ISBLANK([1]!Tab_labo[[#This Row],[Composant 1]]),"","&gt;")</f>
        <v>&gt;</v>
      </c>
      <c r="N147" s="11">
        <v>158.5</v>
      </c>
      <c r="O147" s="11" t="str">
        <f>IF(ISBLANK([1]!Tab_labo[[#This Row],[Qt-g]]),"","g")</f>
        <v>g</v>
      </c>
      <c r="P147" s="11" t="s">
        <v>58</v>
      </c>
      <c r="Q147" s="11" t="str">
        <f>IF(ISBLANK([1]!Tab_labo[[#This Row],[Composant 2]]),"","&gt;")</f>
        <v>&gt;</v>
      </c>
      <c r="R147" s="11">
        <v>158.4</v>
      </c>
      <c r="S147" s="11" t="str">
        <f>IF(ISBLANK([1]!Tab_labo[[#This Row],[Qt-g2]]),"","g")</f>
        <v>g</v>
      </c>
      <c r="T147" s="11" t="s">
        <v>54</v>
      </c>
      <c r="U147" s="11" t="str">
        <f>IF(ISBLANK([1]!Tab_labo[[#This Row],[Composant 3]]),"","&gt;")</f>
        <v>&gt;</v>
      </c>
      <c r="V147" s="11">
        <v>152.30000000000001</v>
      </c>
      <c r="W147" s="11" t="str">
        <f>IF(ISBLANK([1]!Tab_labo[[#This Row],[Qt-g3]]),"","g")</f>
        <v>g</v>
      </c>
      <c r="X147" s="11" t="s">
        <v>49</v>
      </c>
      <c r="Y147" s="11" t="str">
        <f>IF(ISBLANK([1]!Tab_labo[[#This Row],[Composant 4]]),"","&gt;")</f>
        <v>&gt;</v>
      </c>
      <c r="Z147" s="11">
        <v>530.79999999999995</v>
      </c>
      <c r="AA147" s="11" t="str">
        <f>IF(ISBLANK([1]!Tab_labo[[#This Row],[Qt-g4]]),"","g")</f>
        <v>g</v>
      </c>
      <c r="AB147" s="11"/>
      <c r="AC147" s="11" t="str">
        <f>IF(ISBLANK([1]!Tab_labo[[#This Row],[Composant 5]]),"","&gt;")</f>
        <v/>
      </c>
      <c r="AD147" s="11"/>
      <c r="AE147" s="11" t="str">
        <f>IF(ISBLANK([1]!Tab_labo[[#This Row],[Qt-g5]]),"","g")</f>
        <v/>
      </c>
      <c r="AF147" s="11" t="str">
        <f>IF([1]!Tab_labo[[#This Row],[verif]]=0,"","Total")</f>
        <v>Total</v>
      </c>
      <c r="AG147" s="11" t="str">
        <f>IF([1]!Tab_labo[[#This Row],[Total]]="Total","&gt;","")</f>
        <v>&gt;</v>
      </c>
      <c r="AH1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47" s="11" t="str">
        <f>IF([1]!Tab_labo[[#This Row],[Total]]="Total","g","")</f>
        <v>g</v>
      </c>
      <c r="AJ147" s="15" t="s">
        <v>42</v>
      </c>
      <c r="AK147" s="11" t="s">
        <v>42</v>
      </c>
      <c r="AL1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7" s="11" t="str">
        <f>IF([1]!Tab_labo[[#This Row],[Total2]]&lt;&gt;1000,IF(ISBLANK(V147),[1]!Tab_labo[[#This Row],[Qt-g]]+(2*[1]!Tab_labo[[#This Row],[Qt-g2]]),IF(ISBLANK(Z147),[1]!Tab_labo[[#This Row],[Qt-g]]+[1]!Tab_labo[[#This Row],[Qt-g2]]+(2*[1]!Tab_labo[[#This Row],[Qt-g3]]),IF(ISBLANK(AD147),[1]!Tab_labo[[#This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47" s="11" t="str">
        <f>[1]!Tab_labo[[#This Row],[Teintes]]</f>
        <v>7568 C</v>
      </c>
    </row>
    <row r="148" spans="1:40" ht="30" x14ac:dyDescent="0.25">
      <c r="A148" s="1" t="s">
        <v>202</v>
      </c>
      <c r="B148" s="1" t="s">
        <v>41</v>
      </c>
      <c r="C148" s="2" t="s">
        <v>42</v>
      </c>
      <c r="D148" s="3" t="s">
        <v>42</v>
      </c>
      <c r="E148" s="3" t="s">
        <v>42</v>
      </c>
      <c r="F148" s="4">
        <v>1.23</v>
      </c>
      <c r="G148" s="4">
        <v>61.59</v>
      </c>
      <c r="H148" s="4">
        <v>26.36</v>
      </c>
      <c r="I148" s="4">
        <v>58.24</v>
      </c>
      <c r="J148" s="5" t="s">
        <v>42</v>
      </c>
      <c r="K148" s="6" t="str">
        <f>[1]!Tab_labo[[#This Row],[L*]]&amp;"_"&amp;[1]!Tab_labo[[#This Row],[a*]]&amp;"_"&amp;[1]!Tab_labo[[#This Row],[b*]]</f>
        <v>61.59_26.36_58.24</v>
      </c>
      <c r="L148" s="3" t="s">
        <v>68</v>
      </c>
      <c r="M148" s="3" t="str">
        <f>IF(ISBLANK([1]!Tab_labo[[#This Row],[Composant 1]]),"","&gt;")</f>
        <v>&gt;</v>
      </c>
      <c r="N148" s="3">
        <v>416.7</v>
      </c>
      <c r="O148" s="3" t="str">
        <f>IF(ISBLANK([1]!Tab_labo[[#This Row],[Qt-g]]),"","g")</f>
        <v>g</v>
      </c>
      <c r="P148" s="3" t="s">
        <v>58</v>
      </c>
      <c r="Q148" s="3" t="str">
        <f>IF(ISBLANK([1]!Tab_labo[[#This Row],[Composant 2]]),"","&gt;")</f>
        <v>&gt;</v>
      </c>
      <c r="R148" s="3">
        <v>142.6</v>
      </c>
      <c r="S148" s="3" t="str">
        <f>IF(ISBLANK([1]!Tab_labo[[#This Row],[Qt-g2]]),"","g")</f>
        <v>g</v>
      </c>
      <c r="T148" s="3" t="s">
        <v>54</v>
      </c>
      <c r="U148" s="3" t="str">
        <f>IF(ISBLANK([1]!Tab_labo[[#This Row],[Composant 3]]),"","&gt;")</f>
        <v>&gt;</v>
      </c>
      <c r="V148" s="3">
        <v>19.100000000000001</v>
      </c>
      <c r="W148" s="3" t="str">
        <f>IF(ISBLANK([1]!Tab_labo[[#This Row],[Qt-g3]]),"","g")</f>
        <v>g</v>
      </c>
      <c r="X148" s="3" t="s">
        <v>49</v>
      </c>
      <c r="Y148" s="3" t="str">
        <f>IF(ISBLANK([1]!Tab_labo[[#This Row],[Composant 4]]),"","&gt;")</f>
        <v>&gt;</v>
      </c>
      <c r="Z148" s="3">
        <v>421.6</v>
      </c>
      <c r="AA148" s="3" t="str">
        <f>IF(ISBLANK([1]!Tab_labo[[#This Row],[Qt-g4]]),"","g")</f>
        <v>g</v>
      </c>
      <c r="AB148" s="3"/>
      <c r="AC148" s="3" t="str">
        <f>IF(ISBLANK([1]!Tab_labo[[#This Row],[Composant 5]]),"","&gt;")</f>
        <v/>
      </c>
      <c r="AD148" s="3"/>
      <c r="AE148" s="3" t="str">
        <f>IF(ISBLANK([1]!Tab_labo[[#This Row],[Qt-g5]]),"","g")</f>
        <v/>
      </c>
      <c r="AF148" s="3" t="str">
        <f>IF([1]!Tab_labo[[#This Row],[verif]]=0,"","Total")</f>
        <v>Total</v>
      </c>
      <c r="AG148" s="3" t="str">
        <f>IF([1]!Tab_labo[[#This Row],[Total]]="Total","&gt;","")</f>
        <v>&gt;</v>
      </c>
      <c r="AH1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48" s="3" t="str">
        <f>IF([1]!Tab_labo[[#This Row],[Total]]="Total","g","")</f>
        <v>g</v>
      </c>
      <c r="AJ148" s="8" t="s">
        <v>42</v>
      </c>
      <c r="AK148" s="3" t="s">
        <v>42</v>
      </c>
      <c r="AL1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8" s="3" t="str">
        <f>IF([1]!Tab_labo[[#This Row],[Total2]]&lt;&gt;1000,IF(ISBLANK(V148),[1]!Tab_labo[[#This Row],[Qt-g]]+(2*[1]!Tab_labo[[#This Row],[Qt-g2]]),IF(ISBLANK(Z148),[1]!Tab_labo[[#This Row],[Qt-g]]+[1]!Tab_labo[[#This Row],[Qt-g2]]+(2*[1]!Tab_labo[[#This Row],[Qt-g3]]),IF(ISBLANK(AD148),[1]!Tab_labo[[#This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48" s="3" t="str">
        <f>[1]!Tab_labo[[#This Row],[Teintes]]</f>
        <v>7569 C</v>
      </c>
    </row>
    <row r="149" spans="1:40" ht="30" x14ac:dyDescent="0.25">
      <c r="A149" s="9" t="s">
        <v>203</v>
      </c>
      <c r="B149" s="9" t="s">
        <v>41</v>
      </c>
      <c r="C149" s="10" t="s">
        <v>42</v>
      </c>
      <c r="D149" s="11" t="s">
        <v>42</v>
      </c>
      <c r="E149" s="11" t="s">
        <v>42</v>
      </c>
      <c r="F149" s="12">
        <v>1.22</v>
      </c>
      <c r="G149" s="12">
        <v>61.22</v>
      </c>
      <c r="H149" s="12">
        <v>28.03</v>
      </c>
      <c r="I149" s="12">
        <v>56.56</v>
      </c>
      <c r="J149" s="13" t="s">
        <v>42</v>
      </c>
      <c r="K149" s="14" t="str">
        <f>[1]!Tab_labo[[#This Row],[L*]]&amp;"_"&amp;[1]!Tab_labo[[#This Row],[a*]]&amp;"_"&amp;[1]!Tab_labo[[#This Row],[b*]]</f>
        <v>61.22_28.03_56.56</v>
      </c>
      <c r="L149" s="11" t="s">
        <v>68</v>
      </c>
      <c r="M149" s="11" t="str">
        <f>IF(ISBLANK([1]!Tab_labo[[#This Row],[Composant 1]]),"","&gt;")</f>
        <v>&gt;</v>
      </c>
      <c r="N149" s="11">
        <v>315.5</v>
      </c>
      <c r="O149" s="11" t="str">
        <f>IF(ISBLANK([1]!Tab_labo[[#This Row],[Qt-g]]),"","g")</f>
        <v>g</v>
      </c>
      <c r="P149" s="11" t="s">
        <v>58</v>
      </c>
      <c r="Q149" s="11" t="str">
        <f>IF(ISBLANK([1]!Tab_labo[[#This Row],[Composant 2]]),"","&gt;")</f>
        <v>&gt;</v>
      </c>
      <c r="R149" s="11">
        <v>151.30000000000001</v>
      </c>
      <c r="S149" s="11" t="str">
        <f>IF(ISBLANK([1]!Tab_labo[[#This Row],[Qt-g2]]),"","g")</f>
        <v>g</v>
      </c>
      <c r="T149" s="11" t="s">
        <v>54</v>
      </c>
      <c r="U149" s="11" t="str">
        <f>IF(ISBLANK([1]!Tab_labo[[#This Row],[Composant 3]]),"","&gt;")</f>
        <v>&gt;</v>
      </c>
      <c r="V149" s="11">
        <v>24.4</v>
      </c>
      <c r="W149" s="11" t="str">
        <f>IF(ISBLANK([1]!Tab_labo[[#This Row],[Qt-g3]]),"","g")</f>
        <v>g</v>
      </c>
      <c r="X149" s="11" t="s">
        <v>49</v>
      </c>
      <c r="Y149" s="11" t="str">
        <f>IF(ISBLANK([1]!Tab_labo[[#This Row],[Composant 4]]),"","&gt;")</f>
        <v>&gt;</v>
      </c>
      <c r="Z149" s="11">
        <v>508.8</v>
      </c>
      <c r="AA149" s="11" t="str">
        <f>IF(ISBLANK([1]!Tab_labo[[#This Row],[Qt-g4]]),"","g")</f>
        <v>g</v>
      </c>
      <c r="AB149" s="11"/>
      <c r="AC149" s="11" t="str">
        <f>IF(ISBLANK([1]!Tab_labo[[#This Row],[Composant 5]]),"","&gt;")</f>
        <v/>
      </c>
      <c r="AD149" s="11"/>
      <c r="AE149" s="11" t="str">
        <f>IF(ISBLANK([1]!Tab_labo[[#This Row],[Qt-g5]]),"","g")</f>
        <v/>
      </c>
      <c r="AF149" s="11" t="str">
        <f>IF([1]!Tab_labo[[#This Row],[verif]]=0,"","Total")</f>
        <v>Total</v>
      </c>
      <c r="AG149" s="11" t="str">
        <f>IF([1]!Tab_labo[[#This Row],[Total]]="Total","&gt;","")</f>
        <v>&gt;</v>
      </c>
      <c r="AH1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49" s="11" t="str">
        <f>IF([1]!Tab_labo[[#This Row],[Total]]="Total","g","")</f>
        <v>g</v>
      </c>
      <c r="AJ149" s="15" t="s">
        <v>42</v>
      </c>
      <c r="AK149" s="11" t="s">
        <v>42</v>
      </c>
      <c r="AL1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49" s="11" t="str">
        <f>IF([1]!Tab_labo[[#This Row],[Total2]]&lt;&gt;1000,IF(ISBLANK(V149),[1]!Tab_labo[[#This Row],[Qt-g]]+(2*[1]!Tab_labo[[#This Row],[Qt-g2]]),IF(ISBLANK(Z149),[1]!Tab_labo[[#This Row],[Qt-g]]+[1]!Tab_labo[[#This Row],[Qt-g2]]+(2*[1]!Tab_labo[[#This Row],[Qt-g3]]),IF(ISBLANK(AD149),[1]!Tab_labo[[#This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49" s="11" t="str">
        <f>[1]!Tab_labo[[#This Row],[Teintes]]</f>
        <v>7570 C</v>
      </c>
    </row>
    <row r="150" spans="1:40" ht="30" x14ac:dyDescent="0.25">
      <c r="A150" s="1" t="s">
        <v>204</v>
      </c>
      <c r="B150" s="1" t="s">
        <v>41</v>
      </c>
      <c r="C150" s="2" t="s">
        <v>42</v>
      </c>
      <c r="D150" s="3" t="s">
        <v>42</v>
      </c>
      <c r="E150" s="3" t="s">
        <v>42</v>
      </c>
      <c r="F150" s="4">
        <v>1.21</v>
      </c>
      <c r="G150" s="4">
        <v>57.93</v>
      </c>
      <c r="H150" s="4">
        <v>25.19</v>
      </c>
      <c r="I150" s="4">
        <v>50.06</v>
      </c>
      <c r="J150" s="5" t="s">
        <v>42</v>
      </c>
      <c r="K150" s="6" t="str">
        <f>[1]!Tab_labo[[#This Row],[L*]]&amp;"_"&amp;[1]!Tab_labo[[#This Row],[a*]]&amp;"_"&amp;[1]!Tab_labo[[#This Row],[b*]]</f>
        <v>57.93_25.19_50.06</v>
      </c>
      <c r="L150" s="3" t="s">
        <v>68</v>
      </c>
      <c r="M150" s="3" t="str">
        <f>IF(ISBLANK([1]!Tab_labo[[#This Row],[Composant 1]]),"","&gt;")</f>
        <v>&gt;</v>
      </c>
      <c r="N150" s="3">
        <v>305</v>
      </c>
      <c r="O150" s="3" t="str">
        <f>IF(ISBLANK([1]!Tab_labo[[#This Row],[Qt-g]]),"","g")</f>
        <v>g</v>
      </c>
      <c r="P150" s="3" t="s">
        <v>58</v>
      </c>
      <c r="Q150" s="3" t="str">
        <f>IF(ISBLANK([1]!Tab_labo[[#This Row],[Composant 2]]),"","&gt;")</f>
        <v>&gt;</v>
      </c>
      <c r="R150" s="3">
        <v>155.9</v>
      </c>
      <c r="S150" s="3" t="str">
        <f>IF(ISBLANK([1]!Tab_labo[[#This Row],[Qt-g2]]),"","g")</f>
        <v>g</v>
      </c>
      <c r="T150" s="3" t="s">
        <v>54</v>
      </c>
      <c r="U150" s="3" t="str">
        <f>IF(ISBLANK([1]!Tab_labo[[#This Row],[Composant 3]]),"","&gt;")</f>
        <v>&gt;</v>
      </c>
      <c r="V150" s="3">
        <v>36.200000000000003</v>
      </c>
      <c r="W150" s="3" t="str">
        <f>IF(ISBLANK([1]!Tab_labo[[#This Row],[Qt-g3]]),"","g")</f>
        <v>g</v>
      </c>
      <c r="X150" s="3" t="s">
        <v>49</v>
      </c>
      <c r="Y150" s="3" t="str">
        <f>IF(ISBLANK([1]!Tab_labo[[#This Row],[Composant 4]]),"","&gt;")</f>
        <v>&gt;</v>
      </c>
      <c r="Z150" s="3">
        <v>502.9</v>
      </c>
      <c r="AA150" s="3" t="str">
        <f>IF(ISBLANK([1]!Tab_labo[[#This Row],[Qt-g4]]),"","g")</f>
        <v>g</v>
      </c>
      <c r="AB150" s="3"/>
      <c r="AC150" s="3" t="str">
        <f>IF(ISBLANK([1]!Tab_labo[[#This Row],[Composant 5]]),"","&gt;")</f>
        <v/>
      </c>
      <c r="AD150" s="3"/>
      <c r="AE150" s="3" t="str">
        <f>IF(ISBLANK([1]!Tab_labo[[#This Row],[Qt-g5]]),"","g")</f>
        <v/>
      </c>
      <c r="AF150" s="3" t="str">
        <f>IF([1]!Tab_labo[[#This Row],[verif]]=0,"","Total")</f>
        <v>Total</v>
      </c>
      <c r="AG150" s="3" t="str">
        <f>IF([1]!Tab_labo[[#This Row],[Total]]="Total","&gt;","")</f>
        <v>&gt;</v>
      </c>
      <c r="AH1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50" s="3" t="str">
        <f>IF([1]!Tab_labo[[#This Row],[Total]]="Total","g","")</f>
        <v>g</v>
      </c>
      <c r="AJ150" s="8" t="s">
        <v>42</v>
      </c>
      <c r="AK150" s="3" t="s">
        <v>42</v>
      </c>
      <c r="AL1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0" s="3" t="str">
        <f>IF([1]!Tab_labo[[#This Row],[Total2]]&lt;&gt;1000,IF(ISBLANK(V150),[1]!Tab_labo[[#This Row],[Qt-g]]+(2*[1]!Tab_labo[[#This Row],[Qt-g2]]),IF(ISBLANK(Z150),[1]!Tab_labo[[#This Row],[Qt-g]]+[1]!Tab_labo[[#This Row],[Qt-g2]]+(2*[1]!Tab_labo[[#This Row],[Qt-g3]]),IF(ISBLANK(AD150),[1]!Tab_labo[[#This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50" s="3" t="str">
        <f>[1]!Tab_labo[[#This Row],[Teintes]]</f>
        <v>7571 C</v>
      </c>
    </row>
    <row r="151" spans="1:40" ht="30" x14ac:dyDescent="0.25">
      <c r="A151" s="9" t="s">
        <v>205</v>
      </c>
      <c r="B151" s="9" t="s">
        <v>41</v>
      </c>
      <c r="C151" s="10" t="s">
        <v>42</v>
      </c>
      <c r="D151" s="11" t="s">
        <v>42</v>
      </c>
      <c r="E151" s="11" t="s">
        <v>42</v>
      </c>
      <c r="F151" s="12">
        <v>1.18</v>
      </c>
      <c r="G151" s="12">
        <v>54.8</v>
      </c>
      <c r="H151" s="12">
        <v>23.6</v>
      </c>
      <c r="I151" s="12">
        <v>42.7</v>
      </c>
      <c r="J151" s="13" t="s">
        <v>42</v>
      </c>
      <c r="K151" s="14" t="str">
        <f>[1]!Tab_labo[[#This Row],[L*]]&amp;"_"&amp;[1]!Tab_labo[[#This Row],[a*]]&amp;"_"&amp;[1]!Tab_labo[[#This Row],[b*]]</f>
        <v>54.8_23.6_42.7</v>
      </c>
      <c r="L151" s="11" t="s">
        <v>68</v>
      </c>
      <c r="M151" s="11" t="str">
        <f>IF(ISBLANK([1]!Tab_labo[[#This Row],[Composant 1]]),"","&gt;")</f>
        <v>&gt;</v>
      </c>
      <c r="N151" s="11">
        <v>287.8</v>
      </c>
      <c r="O151" s="11" t="str">
        <f>IF(ISBLANK([1]!Tab_labo[[#This Row],[Qt-g]]),"","g")</f>
        <v>g</v>
      </c>
      <c r="P151" s="11" t="s">
        <v>58</v>
      </c>
      <c r="Q151" s="11" t="str">
        <f>IF(ISBLANK([1]!Tab_labo[[#This Row],[Composant 2]]),"","&gt;")</f>
        <v>&gt;</v>
      </c>
      <c r="R151" s="11">
        <v>179.8</v>
      </c>
      <c r="S151" s="11" t="str">
        <f>IF(ISBLANK([1]!Tab_labo[[#This Row],[Qt-g2]]),"","g")</f>
        <v>g</v>
      </c>
      <c r="T151" s="11" t="s">
        <v>54</v>
      </c>
      <c r="U151" s="11" t="str">
        <f>IF(ISBLANK([1]!Tab_labo[[#This Row],[Composant 3]]),"","&gt;")</f>
        <v>&gt;</v>
      </c>
      <c r="V151" s="11">
        <v>55.7</v>
      </c>
      <c r="W151" s="11" t="str">
        <f>IF(ISBLANK([1]!Tab_labo[[#This Row],[Qt-g3]]),"","g")</f>
        <v>g</v>
      </c>
      <c r="X151" s="11" t="s">
        <v>49</v>
      </c>
      <c r="Y151" s="11" t="str">
        <f>IF(ISBLANK([1]!Tab_labo[[#This Row],[Composant 4]]),"","&gt;")</f>
        <v>&gt;</v>
      </c>
      <c r="Z151" s="11">
        <v>476.7</v>
      </c>
      <c r="AA151" s="11" t="str">
        <f>IF(ISBLANK([1]!Tab_labo[[#This Row],[Qt-g4]]),"","g")</f>
        <v>g</v>
      </c>
      <c r="AB151" s="11"/>
      <c r="AC151" s="11" t="str">
        <f>IF(ISBLANK([1]!Tab_labo[[#This Row],[Composant 5]]),"","&gt;")</f>
        <v/>
      </c>
      <c r="AD151" s="11"/>
      <c r="AE151" s="11" t="str">
        <f>IF(ISBLANK([1]!Tab_labo[[#This Row],[Qt-g5]]),"","g")</f>
        <v/>
      </c>
      <c r="AF151" s="11" t="str">
        <f>IF([1]!Tab_labo[[#This Row],[verif]]=0,"","Total")</f>
        <v>Total</v>
      </c>
      <c r="AG151" s="11" t="str">
        <f>IF([1]!Tab_labo[[#This Row],[Total]]="Total","&gt;","")</f>
        <v>&gt;</v>
      </c>
      <c r="AH1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51" s="11" t="str">
        <f>IF([1]!Tab_labo[[#This Row],[Total]]="Total","g","")</f>
        <v>g</v>
      </c>
      <c r="AJ151" s="15" t="s">
        <v>42</v>
      </c>
      <c r="AK151" s="11" t="s">
        <v>42</v>
      </c>
      <c r="AL1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1" s="11" t="str">
        <f>IF([1]!Tab_labo[[#This Row],[Total2]]&lt;&gt;1000,IF(ISBLANK(V151),[1]!Tab_labo[[#This Row],[Qt-g]]+(2*[1]!Tab_labo[[#This Row],[Qt-g2]]),IF(ISBLANK(Z151),[1]!Tab_labo[[#This Row],[Qt-g]]+[1]!Tab_labo[[#This Row],[Qt-g2]]+(2*[1]!Tab_labo[[#This Row],[Qt-g3]]),IF(ISBLANK(AD151),[1]!Tab_labo[[#This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51" s="11" t="str">
        <f>[1]!Tab_labo[[#This Row],[Teintes]]</f>
        <v>7572 C</v>
      </c>
    </row>
    <row r="152" spans="1:40" ht="30" x14ac:dyDescent="0.25">
      <c r="A152" s="1" t="s">
        <v>206</v>
      </c>
      <c r="B152" s="1" t="s">
        <v>41</v>
      </c>
      <c r="C152" s="2" t="s">
        <v>42</v>
      </c>
      <c r="D152" s="3" t="s">
        <v>42</v>
      </c>
      <c r="E152" s="3" t="s">
        <v>42</v>
      </c>
      <c r="F152" s="4">
        <v>1.31</v>
      </c>
      <c r="G152" s="4">
        <v>49.07</v>
      </c>
      <c r="H152" s="4">
        <v>23.18</v>
      </c>
      <c r="I152" s="4">
        <v>40.51</v>
      </c>
      <c r="J152" s="5" t="s">
        <v>42</v>
      </c>
      <c r="K152" s="6" t="str">
        <f>[1]!Tab_labo[[#This Row],[L*]]&amp;"_"&amp;[1]!Tab_labo[[#This Row],[a*]]&amp;"_"&amp;[1]!Tab_labo[[#This Row],[b*]]</f>
        <v>49.07_23.18_40.51</v>
      </c>
      <c r="L152" s="3" t="s">
        <v>68</v>
      </c>
      <c r="M152" s="3" t="str">
        <f>IF(ISBLANK([1]!Tab_labo[[#This Row],[Composant 1]]),"","&gt;")</f>
        <v>&gt;</v>
      </c>
      <c r="N152" s="3">
        <v>279.2</v>
      </c>
      <c r="O152" s="3" t="str">
        <f>IF(ISBLANK([1]!Tab_labo[[#This Row],[Qt-g]]),"","g")</f>
        <v>g</v>
      </c>
      <c r="P152" s="3" t="s">
        <v>58</v>
      </c>
      <c r="Q152" s="3" t="str">
        <f>IF(ISBLANK([1]!Tab_labo[[#This Row],[Composant 2]]),"","&gt;")</f>
        <v>&gt;</v>
      </c>
      <c r="R152" s="3">
        <v>182.8</v>
      </c>
      <c r="S152" s="3" t="str">
        <f>IF(ISBLANK([1]!Tab_labo[[#This Row],[Qt-g2]]),"","g")</f>
        <v>g</v>
      </c>
      <c r="T152" s="3" t="s">
        <v>54</v>
      </c>
      <c r="U152" s="3" t="str">
        <f>IF(ISBLANK([1]!Tab_labo[[#This Row],[Composant 3]]),"","&gt;")</f>
        <v>&gt;</v>
      </c>
      <c r="V152" s="3">
        <v>68</v>
      </c>
      <c r="W152" s="3" t="str">
        <f>IF(ISBLANK([1]!Tab_labo[[#This Row],[Qt-g3]]),"","g")</f>
        <v>g</v>
      </c>
      <c r="X152" s="3" t="s">
        <v>49</v>
      </c>
      <c r="Y152" s="3" t="str">
        <f>IF(ISBLANK([1]!Tab_labo[[#This Row],[Composant 4]]),"","&gt;")</f>
        <v>&gt;</v>
      </c>
      <c r="Z152" s="3">
        <v>470</v>
      </c>
      <c r="AA152" s="3" t="str">
        <f>IF(ISBLANK([1]!Tab_labo[[#This Row],[Qt-g4]]),"","g")</f>
        <v>g</v>
      </c>
      <c r="AB152" s="3"/>
      <c r="AC152" s="3" t="str">
        <f>IF(ISBLANK([1]!Tab_labo[[#This Row],[Composant 5]]),"","&gt;")</f>
        <v/>
      </c>
      <c r="AD152" s="3"/>
      <c r="AE152" s="3" t="str">
        <f>IF(ISBLANK([1]!Tab_labo[[#This Row],[Qt-g5]]),"","g")</f>
        <v/>
      </c>
      <c r="AF152" s="3" t="str">
        <f>IF([1]!Tab_labo[[#This Row],[verif]]=0,"","Total")</f>
        <v>Total</v>
      </c>
      <c r="AG152" s="3" t="str">
        <f>IF([1]!Tab_labo[[#This Row],[Total]]="Total","&gt;","")</f>
        <v>&gt;</v>
      </c>
      <c r="AH1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52" s="3" t="str">
        <f>IF([1]!Tab_labo[[#This Row],[Total]]="Total","g","")</f>
        <v>g</v>
      </c>
      <c r="AJ152" s="8" t="s">
        <v>42</v>
      </c>
      <c r="AK152" s="3" t="s">
        <v>42</v>
      </c>
      <c r="AL1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2" s="3" t="str">
        <f>IF([1]!Tab_labo[[#This Row],[Total2]]&lt;&gt;1000,IF(ISBLANK(V152),[1]!Tab_labo[[#This Row],[Qt-g]]+(2*[1]!Tab_labo[[#This Row],[Qt-g2]]),IF(ISBLANK(Z152),[1]!Tab_labo[[#This Row],[Qt-g]]+[1]!Tab_labo[[#This Row],[Qt-g2]]+(2*[1]!Tab_labo[[#This Row],[Qt-g3]]),IF(ISBLANK(AD152),[1]!Tab_labo[[#This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52" s="3" t="str">
        <f>[1]!Tab_labo[[#This Row],[Teintes]]</f>
        <v>7573 C</v>
      </c>
    </row>
    <row r="153" spans="1:40" ht="30" x14ac:dyDescent="0.25">
      <c r="A153" s="9" t="s">
        <v>207</v>
      </c>
      <c r="B153" s="9" t="s">
        <v>41</v>
      </c>
      <c r="C153" s="10" t="s">
        <v>42</v>
      </c>
      <c r="D153" s="11" t="s">
        <v>42</v>
      </c>
      <c r="E153" s="11" t="s">
        <v>42</v>
      </c>
      <c r="F153" s="12">
        <v>1.22</v>
      </c>
      <c r="G153" s="12">
        <v>48.97</v>
      </c>
      <c r="H153" s="12">
        <v>17.600000000000001</v>
      </c>
      <c r="I153" s="12">
        <v>35.35</v>
      </c>
      <c r="J153" s="13" t="s">
        <v>42</v>
      </c>
      <c r="K153" s="14" t="str">
        <f>[1]!Tab_labo[[#This Row],[L*]]&amp;"_"&amp;[1]!Tab_labo[[#This Row],[a*]]&amp;"_"&amp;[1]!Tab_labo[[#This Row],[b*]]</f>
        <v>48.97_17.6_35.35</v>
      </c>
      <c r="L153" s="11" t="s">
        <v>68</v>
      </c>
      <c r="M153" s="11" t="str">
        <f>IF(ISBLANK([1]!Tab_labo[[#This Row],[Composant 1]]),"","&gt;")</f>
        <v>&gt;</v>
      </c>
      <c r="N153" s="11">
        <v>258.10000000000002</v>
      </c>
      <c r="O153" s="11" t="str">
        <f>IF(ISBLANK([1]!Tab_labo[[#This Row],[Qt-g]]),"","g")</f>
        <v>g</v>
      </c>
      <c r="P153" s="11" t="s">
        <v>58</v>
      </c>
      <c r="Q153" s="11" t="str">
        <f>IF(ISBLANK([1]!Tab_labo[[#This Row],[Composant 2]]),"","&gt;")</f>
        <v>&gt;</v>
      </c>
      <c r="R153" s="11">
        <v>159</v>
      </c>
      <c r="S153" s="11" t="str">
        <f>IF(ISBLANK([1]!Tab_labo[[#This Row],[Qt-g2]]),"","g")</f>
        <v>g</v>
      </c>
      <c r="T153" s="11" t="s">
        <v>54</v>
      </c>
      <c r="U153" s="11" t="str">
        <f>IF(ISBLANK([1]!Tab_labo[[#This Row],[Composant 3]]),"","&gt;")</f>
        <v>&gt;</v>
      </c>
      <c r="V153" s="11">
        <v>94.5</v>
      </c>
      <c r="W153" s="11" t="str">
        <f>IF(ISBLANK([1]!Tab_labo[[#This Row],[Qt-g3]]),"","g")</f>
        <v>g</v>
      </c>
      <c r="X153" s="11" t="s">
        <v>49</v>
      </c>
      <c r="Y153" s="11" t="str">
        <f>IF(ISBLANK([1]!Tab_labo[[#This Row],[Composant 4]]),"","&gt;")</f>
        <v>&gt;</v>
      </c>
      <c r="Z153" s="11">
        <v>488.4</v>
      </c>
      <c r="AA153" s="11" t="str">
        <f>IF(ISBLANK([1]!Tab_labo[[#This Row],[Qt-g4]]),"","g")</f>
        <v>g</v>
      </c>
      <c r="AB153" s="11"/>
      <c r="AC153" s="11" t="str">
        <f>IF(ISBLANK([1]!Tab_labo[[#This Row],[Composant 5]]),"","&gt;")</f>
        <v/>
      </c>
      <c r="AD153" s="11"/>
      <c r="AE153" s="11" t="str">
        <f>IF(ISBLANK([1]!Tab_labo[[#This Row],[Qt-g5]]),"","g")</f>
        <v/>
      </c>
      <c r="AF153" s="11" t="str">
        <f>IF([1]!Tab_labo[[#This Row],[verif]]=0,"","Total")</f>
        <v>Total</v>
      </c>
      <c r="AG153" s="11" t="str">
        <f>IF([1]!Tab_labo[[#This Row],[Total]]="Total","&gt;","")</f>
        <v>&gt;</v>
      </c>
      <c r="AH1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53" s="11" t="str">
        <f>IF([1]!Tab_labo[[#This Row],[Total]]="Total","g","")</f>
        <v>g</v>
      </c>
      <c r="AJ153" s="15" t="s">
        <v>42</v>
      </c>
      <c r="AK153" s="11" t="s">
        <v>42</v>
      </c>
      <c r="AL1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3" s="11" t="str">
        <f>IF([1]!Tab_labo[[#This Row],[Total2]]&lt;&gt;1000,IF(ISBLANK(V153),[1]!Tab_labo[[#This Row],[Qt-g]]+(2*[1]!Tab_labo[[#This Row],[Qt-g2]]),IF(ISBLANK(Z153),[1]!Tab_labo[[#This Row],[Qt-g]]+[1]!Tab_labo[[#This Row],[Qt-g2]]+(2*[1]!Tab_labo[[#This Row],[Qt-g3]]),IF(ISBLANK(AD153),[1]!Tab_labo[[#This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53" s="11" t="str">
        <f>[1]!Tab_labo[[#This Row],[Teintes]]</f>
        <v>7574 C</v>
      </c>
    </row>
    <row r="154" spans="1:40" ht="30" x14ac:dyDescent="0.25">
      <c r="A154" s="1" t="s">
        <v>208</v>
      </c>
      <c r="B154" s="1" t="s">
        <v>41</v>
      </c>
      <c r="C154" s="2" t="s">
        <v>42</v>
      </c>
      <c r="D154" s="3" t="s">
        <v>42</v>
      </c>
      <c r="E154" s="3" t="s">
        <v>42</v>
      </c>
      <c r="F154" s="4">
        <v>1.32</v>
      </c>
      <c r="G154" s="4">
        <v>41.76</v>
      </c>
      <c r="H154" s="4">
        <v>12.96</v>
      </c>
      <c r="I154" s="4">
        <v>28.14</v>
      </c>
      <c r="J154" s="5" t="s">
        <v>42</v>
      </c>
      <c r="K154" s="6" t="str">
        <f>[1]!Tab_labo[[#This Row],[L*]]&amp;"_"&amp;[1]!Tab_labo[[#This Row],[a*]]&amp;"_"&amp;[1]!Tab_labo[[#This Row],[b*]]</f>
        <v>41.76_12.96_28.14</v>
      </c>
      <c r="L154" s="3" t="s">
        <v>68</v>
      </c>
      <c r="M154" s="3" t="str">
        <f>IF(ISBLANK([1]!Tab_labo[[#This Row],[Composant 1]]),"","&gt;")</f>
        <v>&gt;</v>
      </c>
      <c r="N154" s="3">
        <v>218.8</v>
      </c>
      <c r="O154" s="3" t="str">
        <f>IF(ISBLANK([1]!Tab_labo[[#This Row],[Qt-g]]),"","g")</f>
        <v>g</v>
      </c>
      <c r="P154" s="3" t="s">
        <v>58</v>
      </c>
      <c r="Q154" s="3" t="str">
        <f>IF(ISBLANK([1]!Tab_labo[[#This Row],[Composant 2]]),"","&gt;")</f>
        <v>&gt;</v>
      </c>
      <c r="R154" s="3">
        <v>118</v>
      </c>
      <c r="S154" s="3" t="str">
        <f>IF(ISBLANK([1]!Tab_labo[[#This Row],[Qt-g2]]),"","g")</f>
        <v>g</v>
      </c>
      <c r="T154" s="3" t="s">
        <v>54</v>
      </c>
      <c r="U154" s="3" t="str">
        <f>IF(ISBLANK([1]!Tab_labo[[#This Row],[Composant 3]]),"","&gt;")</f>
        <v>&gt;</v>
      </c>
      <c r="V154" s="3">
        <v>130.5</v>
      </c>
      <c r="W154" s="3" t="str">
        <f>IF(ISBLANK([1]!Tab_labo[[#This Row],[Qt-g3]]),"","g")</f>
        <v>g</v>
      </c>
      <c r="X154" s="3" t="s">
        <v>49</v>
      </c>
      <c r="Y154" s="3" t="str">
        <f>IF(ISBLANK([1]!Tab_labo[[#This Row],[Composant 4]]),"","&gt;")</f>
        <v>&gt;</v>
      </c>
      <c r="Z154" s="3">
        <v>532.70000000000005</v>
      </c>
      <c r="AA154" s="3" t="str">
        <f>IF(ISBLANK([1]!Tab_labo[[#This Row],[Qt-g4]]),"","g")</f>
        <v>g</v>
      </c>
      <c r="AB154" s="3"/>
      <c r="AC154" s="3" t="str">
        <f>IF(ISBLANK([1]!Tab_labo[[#This Row],[Composant 5]]),"","&gt;")</f>
        <v/>
      </c>
      <c r="AD154" s="3"/>
      <c r="AE154" s="3" t="str">
        <f>IF(ISBLANK([1]!Tab_labo[[#This Row],[Qt-g5]]),"","g")</f>
        <v/>
      </c>
      <c r="AF154" s="3" t="str">
        <f>IF([1]!Tab_labo[[#This Row],[verif]]=0,"","Total")</f>
        <v>Total</v>
      </c>
      <c r="AG154" s="3" t="str">
        <f>IF([1]!Tab_labo[[#This Row],[Total]]="Total","&gt;","")</f>
        <v>&gt;</v>
      </c>
      <c r="AH1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54" s="3" t="str">
        <f>IF([1]!Tab_labo[[#This Row],[Total]]="Total","g","")</f>
        <v>g</v>
      </c>
      <c r="AJ154" s="8" t="s">
        <v>42</v>
      </c>
      <c r="AK154" s="3" t="s">
        <v>42</v>
      </c>
      <c r="AL1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4" s="3" t="str">
        <f>IF([1]!Tab_labo[[#This Row],[Total2]]&lt;&gt;1000,IF(ISBLANK(V154),[1]!Tab_labo[[#This Row],[Qt-g]]+(2*[1]!Tab_labo[[#This Row],[Qt-g2]]),IF(ISBLANK(Z154),[1]!Tab_labo[[#This Row],[Qt-g]]+[1]!Tab_labo[[#This Row],[Qt-g2]]+(2*[1]!Tab_labo[[#This Row],[Qt-g3]]),IF(ISBLANK(AD154),[1]!Tab_labo[[#This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54" s="3" t="str">
        <f>[1]!Tab_labo[[#This Row],[Teintes]]</f>
        <v>7575 C</v>
      </c>
    </row>
    <row r="155" spans="1:40" ht="30" x14ac:dyDescent="0.25">
      <c r="A155" s="9" t="s">
        <v>209</v>
      </c>
      <c r="B155" s="9" t="s">
        <v>41</v>
      </c>
      <c r="C155" s="10" t="s">
        <v>42</v>
      </c>
      <c r="D155" s="11" t="s">
        <v>42</v>
      </c>
      <c r="E155" s="11" t="s">
        <v>42</v>
      </c>
      <c r="F155" s="12">
        <v>0.61</v>
      </c>
      <c r="G155" s="12">
        <v>72.52</v>
      </c>
      <c r="H155" s="12">
        <v>6.85</v>
      </c>
      <c r="I155" s="12">
        <v>30.15</v>
      </c>
      <c r="J155" s="13" t="s">
        <v>42</v>
      </c>
      <c r="K155" s="14" t="str">
        <f>[1]!Tab_labo[[#This Row],[L*]]&amp;"_"&amp;[1]!Tab_labo[[#This Row],[a*]]&amp;"_"&amp;[1]!Tab_labo[[#This Row],[b*]]</f>
        <v>72.52_6.85_30.15</v>
      </c>
      <c r="L155" s="11" t="s">
        <v>68</v>
      </c>
      <c r="M155" s="11" t="str">
        <f>IF(ISBLANK([1]!Tab_labo[[#This Row],[Composant 1]]),"","&gt;")</f>
        <v>&gt;</v>
      </c>
      <c r="N155" s="11">
        <v>85</v>
      </c>
      <c r="O155" s="11" t="str">
        <f>IF(ISBLANK([1]!Tab_labo[[#This Row],[Qt-g]]),"","g")</f>
        <v>g</v>
      </c>
      <c r="P155" s="11" t="s">
        <v>60</v>
      </c>
      <c r="Q155" s="11" t="str">
        <f>IF(ISBLANK([1]!Tab_labo[[#This Row],[Composant 2]]),"","&gt;")</f>
        <v>&gt;</v>
      </c>
      <c r="R155" s="11">
        <v>41.5</v>
      </c>
      <c r="S155" s="11" t="str">
        <f>IF(ISBLANK([1]!Tab_labo[[#This Row],[Qt-g2]]),"","g")</f>
        <v>g</v>
      </c>
      <c r="T155" s="11" t="s">
        <v>98</v>
      </c>
      <c r="U155" s="11" t="str">
        <f>IF(ISBLANK([1]!Tab_labo[[#This Row],[Composant 3]]),"","&gt;")</f>
        <v>&gt;</v>
      </c>
      <c r="V155" s="11">
        <v>15</v>
      </c>
      <c r="W155" s="11" t="str">
        <f>IF(ISBLANK([1]!Tab_labo[[#This Row],[Qt-g3]]),"","g")</f>
        <v>g</v>
      </c>
      <c r="X155" s="11" t="s">
        <v>49</v>
      </c>
      <c r="Y155" s="11" t="str">
        <f>IF(ISBLANK([1]!Tab_labo[[#This Row],[Composant 4]]),"","&gt;")</f>
        <v>&gt;</v>
      </c>
      <c r="Z155" s="11">
        <v>429.3</v>
      </c>
      <c r="AA155" s="11" t="str">
        <f>IF(ISBLANK([1]!Tab_labo[[#This Row],[Qt-g4]]),"","g")</f>
        <v>g</v>
      </c>
      <c r="AB155" s="11"/>
      <c r="AC155" s="11" t="str">
        <f>IF(ISBLANK([1]!Tab_labo[[#This Row],[Composant 5]]),"","&gt;")</f>
        <v/>
      </c>
      <c r="AD155" s="11"/>
      <c r="AE155" s="11" t="str">
        <f>IF(ISBLANK([1]!Tab_labo[[#This Row],[Qt-g5]]),"","g")</f>
        <v/>
      </c>
      <c r="AF155" s="11" t="str">
        <f>IF([1]!Tab_labo[[#This Row],[verif]]=0,"","Total")</f>
        <v>Total</v>
      </c>
      <c r="AG155" s="11" t="str">
        <f>IF([1]!Tab_labo[[#This Row],[Total]]="Total","&gt;","")</f>
        <v>&gt;</v>
      </c>
      <c r="AH1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570.79999999999995</v>
      </c>
      <c r="AI155" s="11" t="str">
        <f>IF([1]!Tab_labo[[#This Row],[Total]]="Total","g","")</f>
        <v>g</v>
      </c>
      <c r="AJ155" s="15" t="s">
        <v>42</v>
      </c>
      <c r="AK155" s="11" t="s">
        <v>42</v>
      </c>
      <c r="AL1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5" s="11">
        <f>IF([1]!Tab_labo[[#This Row],[Total2]]&lt;&gt;1000,IF(ISBLANK(V155),[1]!Tab_labo[[#This Row],[Qt-g]]+(2*[1]!Tab_labo[[#This Row],[Qt-g2]]),IF(ISBLANK(Z155),[1]!Tab_labo[[#This Row],[Qt-g]]+[1]!Tab_labo[[#This Row],[Qt-g2]]+(2*[1]!Tab_labo[[#This Row],[Qt-g3]]),IF(ISBLANK(AD155),[1]!Tab_labo[[#This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55" s="11" t="str">
        <f>[1]!Tab_labo[[#This Row],[Teintes]]</f>
        <v>4022 C</v>
      </c>
    </row>
    <row r="156" spans="1:40" ht="30" x14ac:dyDescent="0.25">
      <c r="A156" s="1" t="s">
        <v>210</v>
      </c>
      <c r="B156" s="1" t="s">
        <v>41</v>
      </c>
      <c r="C156" s="2" t="s">
        <v>42</v>
      </c>
      <c r="D156" s="3" t="s">
        <v>42</v>
      </c>
      <c r="E156" s="3" t="s">
        <v>42</v>
      </c>
      <c r="F156" s="4">
        <v>0.72</v>
      </c>
      <c r="G156" s="4">
        <v>73.260000000000005</v>
      </c>
      <c r="H156" s="4">
        <v>6.57</v>
      </c>
      <c r="I156" s="4">
        <v>40.54</v>
      </c>
      <c r="J156" s="5" t="s">
        <v>42</v>
      </c>
      <c r="K156" s="6" t="str">
        <f>[1]!Tab_labo[[#This Row],[L*]]&amp;"_"&amp;[1]!Tab_labo[[#This Row],[a*]]&amp;"_"&amp;[1]!Tab_labo[[#This Row],[b*]]</f>
        <v>73.26_6.57_40.54</v>
      </c>
      <c r="L156" s="3" t="s">
        <v>68</v>
      </c>
      <c r="M156" s="3" t="str">
        <f>IF(ISBLANK([1]!Tab_labo[[#This Row],[Composant 1]]),"","&gt;")</f>
        <v>&gt;</v>
      </c>
      <c r="N156" s="3">
        <v>85.4</v>
      </c>
      <c r="O156" s="3" t="str">
        <f>IF(ISBLANK([1]!Tab_labo[[#This Row],[Qt-g]]),"","g")</f>
        <v>g</v>
      </c>
      <c r="P156" s="3" t="s">
        <v>69</v>
      </c>
      <c r="Q156" s="3" t="str">
        <f>IF(ISBLANK([1]!Tab_labo[[#This Row],[Composant 2]]),"","&gt;")</f>
        <v>&gt;</v>
      </c>
      <c r="R156" s="3">
        <v>37.4</v>
      </c>
      <c r="S156" s="3" t="str">
        <f>IF(ISBLANK([1]!Tab_labo[[#This Row],[Qt-g2]]),"","g")</f>
        <v>g</v>
      </c>
      <c r="T156" s="3" t="s">
        <v>54</v>
      </c>
      <c r="U156" s="3" t="str">
        <f>IF(ISBLANK([1]!Tab_labo[[#This Row],[Composant 3]]),"","&gt;")</f>
        <v>&gt;</v>
      </c>
      <c r="V156" s="3">
        <v>19.5</v>
      </c>
      <c r="W156" s="3" t="str">
        <f>IF(ISBLANK([1]!Tab_labo[[#This Row],[Qt-g3]]),"","g")</f>
        <v>g</v>
      </c>
      <c r="X156" s="3" t="s">
        <v>49</v>
      </c>
      <c r="Y156" s="3" t="str">
        <f>IF(ISBLANK([1]!Tab_labo[[#This Row],[Composant 4]]),"","&gt;")</f>
        <v>&gt;</v>
      </c>
      <c r="Z156" s="3">
        <v>428.9</v>
      </c>
      <c r="AA156" s="3" t="str">
        <f>IF(ISBLANK([1]!Tab_labo[[#This Row],[Qt-g4]]),"","g")</f>
        <v>g</v>
      </c>
      <c r="AB156" s="3"/>
      <c r="AC156" s="3" t="str">
        <f>IF(ISBLANK([1]!Tab_labo[[#This Row],[Composant 5]]),"","&gt;")</f>
        <v/>
      </c>
      <c r="AD156" s="3"/>
      <c r="AE156" s="3" t="str">
        <f>IF(ISBLANK([1]!Tab_labo[[#This Row],[Qt-g5]]),"","g")</f>
        <v/>
      </c>
      <c r="AF156" s="3" t="str">
        <f>IF([1]!Tab_labo[[#This Row],[verif]]=0,"","Total")</f>
        <v>Total</v>
      </c>
      <c r="AG156" s="3" t="str">
        <f>IF([1]!Tab_labo[[#This Row],[Total]]="Total","&gt;","")</f>
        <v>&gt;</v>
      </c>
      <c r="AH1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571.20000000000005</v>
      </c>
      <c r="AI156" s="3" t="str">
        <f>IF([1]!Tab_labo[[#This Row],[Total]]="Total","g","")</f>
        <v>g</v>
      </c>
      <c r="AJ156" s="8" t="s">
        <v>42</v>
      </c>
      <c r="AK156" s="3" t="s">
        <v>42</v>
      </c>
      <c r="AL1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6" s="3">
        <f>IF([1]!Tab_labo[[#This Row],[Total2]]&lt;&gt;1000,IF(ISBLANK(V156),[1]!Tab_labo[[#This Row],[Qt-g]]+(2*[1]!Tab_labo[[#This Row],[Qt-g2]]),IF(ISBLANK(Z156),[1]!Tab_labo[[#This Row],[Qt-g]]+[1]!Tab_labo[[#This Row],[Qt-g2]]+(2*[1]!Tab_labo[[#This Row],[Qt-g3]]),IF(ISBLANK(AD156),[1]!Tab_labo[[#This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156" s="3" t="str">
        <f>[1]!Tab_labo[[#This Row],[Teintes]]</f>
        <v>4023 C</v>
      </c>
    </row>
    <row r="157" spans="1:40" ht="30" x14ac:dyDescent="0.25">
      <c r="A157" s="9" t="s">
        <v>211</v>
      </c>
      <c r="B157" s="9" t="s">
        <v>41</v>
      </c>
      <c r="C157" s="10" t="s">
        <v>42</v>
      </c>
      <c r="D157" s="11" t="s">
        <v>42</v>
      </c>
      <c r="E157" s="11" t="s">
        <v>42</v>
      </c>
      <c r="F157" s="12">
        <v>0.74</v>
      </c>
      <c r="G157" s="12">
        <v>71.41</v>
      </c>
      <c r="H157" s="12">
        <v>9.91</v>
      </c>
      <c r="I157" s="12">
        <v>39.450000000000003</v>
      </c>
      <c r="J157" s="13" t="s">
        <v>42</v>
      </c>
      <c r="K157" s="14" t="str">
        <f>[1]!Tab_labo[[#This Row],[L*]]&amp;"_"&amp;[1]!Tab_labo[[#This Row],[a*]]&amp;"_"&amp;[1]!Tab_labo[[#This Row],[b*]]</f>
        <v>71.41_9.91_39.45</v>
      </c>
      <c r="L157" s="11" t="s">
        <v>68</v>
      </c>
      <c r="M157" s="11" t="str">
        <f>IF(ISBLANK([1]!Tab_labo[[#This Row],[Composant 1]]),"","&gt;")</f>
        <v>&gt;</v>
      </c>
      <c r="N157" s="11">
        <v>112</v>
      </c>
      <c r="O157" s="11" t="str">
        <f>IF(ISBLANK([1]!Tab_labo[[#This Row],[Qt-g]]),"","g")</f>
        <v>g</v>
      </c>
      <c r="P157" s="11" t="s">
        <v>58</v>
      </c>
      <c r="Q157" s="11" t="str">
        <f>IF(ISBLANK([1]!Tab_labo[[#This Row],[Composant 2]]),"","&gt;")</f>
        <v>&gt;</v>
      </c>
      <c r="R157" s="11">
        <v>41</v>
      </c>
      <c r="S157" s="11" t="str">
        <f>IF(ISBLANK([1]!Tab_labo[[#This Row],[Qt-g2]]),"","g")</f>
        <v>g</v>
      </c>
      <c r="T157" s="11" t="s">
        <v>54</v>
      </c>
      <c r="U157" s="11" t="str">
        <f>IF(ISBLANK([1]!Tab_labo[[#This Row],[Composant 3]]),"","&gt;")</f>
        <v>&gt;</v>
      </c>
      <c r="V157" s="11">
        <v>18</v>
      </c>
      <c r="W157" s="11" t="str">
        <f>IF(ISBLANK([1]!Tab_labo[[#This Row],[Qt-g3]]),"","g")</f>
        <v>g</v>
      </c>
      <c r="X157" s="11" t="s">
        <v>49</v>
      </c>
      <c r="Y157" s="11" t="str">
        <f>IF(ISBLANK([1]!Tab_labo[[#This Row],[Composant 4]]),"","&gt;")</f>
        <v>&gt;</v>
      </c>
      <c r="Z157" s="11">
        <v>414.5</v>
      </c>
      <c r="AA157" s="11" t="str">
        <f>IF(ISBLANK([1]!Tab_labo[[#This Row],[Qt-g4]]),"","g")</f>
        <v>g</v>
      </c>
      <c r="AB157" s="11"/>
      <c r="AC157" s="11" t="str">
        <f>IF(ISBLANK([1]!Tab_labo[[#This Row],[Composant 5]]),"","&gt;")</f>
        <v/>
      </c>
      <c r="AD157" s="11"/>
      <c r="AE157" s="11" t="str">
        <f>IF(ISBLANK([1]!Tab_labo[[#This Row],[Qt-g5]]),"","g")</f>
        <v/>
      </c>
      <c r="AF157" s="11" t="str">
        <f>IF([1]!Tab_labo[[#This Row],[verif]]=0,"","Total")</f>
        <v>Total</v>
      </c>
      <c r="AG157" s="11" t="str">
        <f>IF([1]!Tab_labo[[#This Row],[Total]]="Total","&gt;","")</f>
        <v>&gt;</v>
      </c>
      <c r="AH1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585.5</v>
      </c>
      <c r="AI157" s="11" t="str">
        <f>IF([1]!Tab_labo[[#This Row],[Total]]="Total","g","")</f>
        <v>g</v>
      </c>
      <c r="AJ157" s="15" t="s">
        <v>42</v>
      </c>
      <c r="AK157" s="11" t="s">
        <v>42</v>
      </c>
      <c r="AL1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7" s="11">
        <f>IF([1]!Tab_labo[[#This Row],[Total2]]&lt;&gt;1000,IF(ISBLANK(V157),[1]!Tab_labo[[#This Row],[Qt-g]]+(2*[1]!Tab_labo[[#This Row],[Qt-g2]]),IF(ISBLANK(Z157),[1]!Tab_labo[[#This Row],[Qt-g]]+[1]!Tab_labo[[#This Row],[Qt-g2]]+(2*[1]!Tab_labo[[#This Row],[Qt-g3]]),IF(ISBLANK(AD157),[1]!Tab_labo[[#This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57" s="11" t="str">
        <f>[1]!Tab_labo[[#This Row],[Teintes]]</f>
        <v>4024 C</v>
      </c>
    </row>
    <row r="158" spans="1:40" ht="30" x14ac:dyDescent="0.25">
      <c r="A158" s="1" t="s">
        <v>212</v>
      </c>
      <c r="B158" s="1" t="s">
        <v>41</v>
      </c>
      <c r="C158" s="2" t="s">
        <v>42</v>
      </c>
      <c r="D158" s="3" t="s">
        <v>42</v>
      </c>
      <c r="E158" s="3" t="s">
        <v>42</v>
      </c>
      <c r="F158" s="4">
        <v>0.92</v>
      </c>
      <c r="G158" s="4">
        <v>68.77</v>
      </c>
      <c r="H158" s="4">
        <v>16.29</v>
      </c>
      <c r="I158" s="4">
        <v>49.89</v>
      </c>
      <c r="J158" s="5" t="s">
        <v>42</v>
      </c>
      <c r="K158" s="6" t="str">
        <f>[1]!Tab_labo[[#This Row],[L*]]&amp;"_"&amp;[1]!Tab_labo[[#This Row],[a*]]&amp;"_"&amp;[1]!Tab_labo[[#This Row],[b*]]</f>
        <v>68.77_16.29_49.89</v>
      </c>
      <c r="L158" s="3" t="s">
        <v>68</v>
      </c>
      <c r="M158" s="3" t="str">
        <f>IF(ISBLANK([1]!Tab_labo[[#This Row],[Composant 1]]),"","&gt;")</f>
        <v>&gt;</v>
      </c>
      <c r="N158" s="3">
        <v>217</v>
      </c>
      <c r="O158" s="3" t="str">
        <f>IF(ISBLANK([1]!Tab_labo[[#This Row],[Qt-g]]),"","g")</f>
        <v>g</v>
      </c>
      <c r="P158" s="3" t="s">
        <v>69</v>
      </c>
      <c r="Q158" s="3" t="str">
        <f>IF(ISBLANK([1]!Tab_labo[[#This Row],[Composant 2]]),"","&gt;")</f>
        <v>&gt;</v>
      </c>
      <c r="R158" s="3">
        <v>73.5</v>
      </c>
      <c r="S158" s="3" t="str">
        <f>IF(ISBLANK([1]!Tab_labo[[#This Row],[Qt-g2]]),"","g")</f>
        <v>g</v>
      </c>
      <c r="T158" s="3" t="s">
        <v>173</v>
      </c>
      <c r="U158" s="3" t="str">
        <f>IF(ISBLANK([1]!Tab_labo[[#This Row],[Composant 3]]),"","&gt;")</f>
        <v>&gt;</v>
      </c>
      <c r="V158" s="3">
        <v>49.4</v>
      </c>
      <c r="W158" s="3" t="str">
        <f>IF(ISBLANK([1]!Tab_labo[[#This Row],[Qt-g3]]),"","g")</f>
        <v>g</v>
      </c>
      <c r="X158" s="3" t="s">
        <v>49</v>
      </c>
      <c r="Y158" s="3" t="str">
        <f>IF(ISBLANK([1]!Tab_labo[[#This Row],[Composant 4]]),"","&gt;")</f>
        <v>&gt;</v>
      </c>
      <c r="Z158" s="3">
        <v>330.1</v>
      </c>
      <c r="AA158" s="3" t="str">
        <f>IF(ISBLANK([1]!Tab_labo[[#This Row],[Qt-g4]]),"","g")</f>
        <v>g</v>
      </c>
      <c r="AB158" s="3"/>
      <c r="AC158" s="3" t="str">
        <f>IF(ISBLANK([1]!Tab_labo[[#This Row],[Composant 5]]),"","&gt;")</f>
        <v/>
      </c>
      <c r="AD158" s="3"/>
      <c r="AE158" s="3" t="str">
        <f>IF(ISBLANK([1]!Tab_labo[[#This Row],[Qt-g5]]),"","g")</f>
        <v/>
      </c>
      <c r="AF158" s="3" t="str">
        <f>IF([1]!Tab_labo[[#This Row],[verif]]=0,"","Total")</f>
        <v>Total</v>
      </c>
      <c r="AG158" s="3" t="str">
        <f>IF([1]!Tab_labo[[#This Row],[Total]]="Total","&gt;","")</f>
        <v>&gt;</v>
      </c>
      <c r="AH1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670</v>
      </c>
      <c r="AI158" s="3" t="str">
        <f>IF([1]!Tab_labo[[#This Row],[Total]]="Total","g","")</f>
        <v>g</v>
      </c>
      <c r="AJ158" s="8" t="s">
        <v>42</v>
      </c>
      <c r="AK158" s="3" t="s">
        <v>42</v>
      </c>
      <c r="AL1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8" s="3">
        <f>IF([1]!Tab_labo[[#This Row],[Total2]]&lt;&gt;1000,IF(ISBLANK(V158),[1]!Tab_labo[[#This Row],[Qt-g]]+(2*[1]!Tab_labo[[#This Row],[Qt-g2]]),IF(ISBLANK(Z158),[1]!Tab_labo[[#This Row],[Qt-g]]+[1]!Tab_labo[[#This Row],[Qt-g2]]+(2*[1]!Tab_labo[[#This Row],[Qt-g3]]),IF(ISBLANK(AD158),[1]!Tab_labo[[#This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58" s="3" t="str">
        <f>[1]!Tab_labo[[#This Row],[Teintes]]</f>
        <v>4025 C</v>
      </c>
    </row>
    <row r="159" spans="1:40" ht="30" x14ac:dyDescent="0.25">
      <c r="A159" s="9" t="s">
        <v>213</v>
      </c>
      <c r="B159" s="9" t="s">
        <v>41</v>
      </c>
      <c r="C159" s="10" t="s">
        <v>42</v>
      </c>
      <c r="D159" s="11" t="s">
        <v>42</v>
      </c>
      <c r="E159" s="11" t="s">
        <v>42</v>
      </c>
      <c r="F159" s="12">
        <v>1</v>
      </c>
      <c r="G159" s="12">
        <v>61.66</v>
      </c>
      <c r="H159" s="12">
        <v>15.25</v>
      </c>
      <c r="I159" s="12">
        <v>43.61</v>
      </c>
      <c r="J159" s="13" t="s">
        <v>42</v>
      </c>
      <c r="K159" s="14" t="str">
        <f>[1]!Tab_labo[[#This Row],[L*]]&amp;"_"&amp;[1]!Tab_labo[[#This Row],[a*]]&amp;"_"&amp;[1]!Tab_labo[[#This Row],[b*]]</f>
        <v>61.66_15.25_43.61</v>
      </c>
      <c r="L159" s="11" t="s">
        <v>68</v>
      </c>
      <c r="M159" s="11" t="str">
        <f>IF(ISBLANK([1]!Tab_labo[[#This Row],[Composant 1]]),"","&gt;")</f>
        <v>&gt;</v>
      </c>
      <c r="N159" s="11">
        <v>237.3</v>
      </c>
      <c r="O159" s="11" t="str">
        <f>IF(ISBLANK([1]!Tab_labo[[#This Row],[Qt-g]]),"","g")</f>
        <v>g</v>
      </c>
      <c r="P159" s="11" t="s">
        <v>173</v>
      </c>
      <c r="Q159" s="11" t="str">
        <f>IF(ISBLANK([1]!Tab_labo[[#This Row],[Composant 2]]),"","&gt;")</f>
        <v>&gt;</v>
      </c>
      <c r="R159" s="11">
        <v>78.599999999999994</v>
      </c>
      <c r="S159" s="11" t="str">
        <f>IF(ISBLANK([1]!Tab_labo[[#This Row],[Qt-g2]]),"","g")</f>
        <v>g</v>
      </c>
      <c r="T159" s="11" t="s">
        <v>69</v>
      </c>
      <c r="U159" s="11" t="str">
        <f>IF(ISBLANK([1]!Tab_labo[[#This Row],[Composant 3]]),"","&gt;")</f>
        <v>&gt;</v>
      </c>
      <c r="V159" s="11">
        <v>28</v>
      </c>
      <c r="W159" s="11" t="str">
        <f>IF(ISBLANK([1]!Tab_labo[[#This Row],[Qt-g3]]),"","g")</f>
        <v>g</v>
      </c>
      <c r="X159" s="11" t="s">
        <v>49</v>
      </c>
      <c r="Y159" s="11" t="str">
        <f>IF(ISBLANK([1]!Tab_labo[[#This Row],[Composant 4]]),"","&gt;")</f>
        <v>&gt;</v>
      </c>
      <c r="Z159" s="11">
        <v>328.1</v>
      </c>
      <c r="AA159" s="11" t="str">
        <f>IF(ISBLANK([1]!Tab_labo[[#This Row],[Qt-g4]]),"","g")</f>
        <v>g</v>
      </c>
      <c r="AB159" s="11"/>
      <c r="AC159" s="11" t="str">
        <f>IF(ISBLANK([1]!Tab_labo[[#This Row],[Composant 5]]),"","&gt;")</f>
        <v/>
      </c>
      <c r="AD159" s="11"/>
      <c r="AE159" s="11" t="str">
        <f>IF(ISBLANK([1]!Tab_labo[[#This Row],[Qt-g5]]),"","g")</f>
        <v/>
      </c>
      <c r="AF159" s="11" t="str">
        <f>IF([1]!Tab_labo[[#This Row],[verif]]=0,"","Total")</f>
        <v>Total</v>
      </c>
      <c r="AG159" s="11" t="str">
        <f>IF([1]!Tab_labo[[#This Row],[Total]]="Total","&gt;","")</f>
        <v>&gt;</v>
      </c>
      <c r="AH1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672</v>
      </c>
      <c r="AI159" s="11" t="str">
        <f>IF([1]!Tab_labo[[#This Row],[Total]]="Total","g","")</f>
        <v>g</v>
      </c>
      <c r="AJ159" s="15" t="s">
        <v>42</v>
      </c>
      <c r="AK159" s="11" t="s">
        <v>42</v>
      </c>
      <c r="AL1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59" s="11">
        <f>IF([1]!Tab_labo[[#This Row],[Total2]]&lt;&gt;1000,IF(ISBLANK(V159),[1]!Tab_labo[[#This Row],[Qt-g]]+(2*[1]!Tab_labo[[#This Row],[Qt-g2]]),IF(ISBLANK(Z159),[1]!Tab_labo[[#This Row],[Qt-g]]+[1]!Tab_labo[[#This Row],[Qt-g2]]+(2*[1]!Tab_labo[[#This Row],[Qt-g3]]),IF(ISBLANK(AD159),[1]!Tab_labo[[#This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59" s="11" t="str">
        <f>[1]!Tab_labo[[#This Row],[Teintes]]</f>
        <v>4026 C</v>
      </c>
    </row>
    <row r="160" spans="1:40" ht="30" x14ac:dyDescent="0.25">
      <c r="A160" s="1" t="s">
        <v>214</v>
      </c>
      <c r="B160" s="1" t="s">
        <v>41</v>
      </c>
      <c r="C160" s="2" t="s">
        <v>42</v>
      </c>
      <c r="D160" s="3" t="s">
        <v>42</v>
      </c>
      <c r="E160" s="3" t="s">
        <v>42</v>
      </c>
      <c r="F160" s="4">
        <v>1.4</v>
      </c>
      <c r="G160" s="4">
        <v>45.49</v>
      </c>
      <c r="H160" s="4">
        <v>12.67</v>
      </c>
      <c r="I160" s="4">
        <v>38.74</v>
      </c>
      <c r="J160" s="5" t="s">
        <v>42</v>
      </c>
      <c r="K160" s="6" t="str">
        <f>[1]!Tab_labo[[#This Row],[L*]]&amp;"_"&amp;[1]!Tab_labo[[#This Row],[a*]]&amp;"_"&amp;[1]!Tab_labo[[#This Row],[b*]]</f>
        <v>45.49_12.67_38.74</v>
      </c>
      <c r="L160" s="3" t="s">
        <v>69</v>
      </c>
      <c r="M160" s="3" t="str">
        <f>IF(ISBLANK([1]!Tab_labo[[#This Row],[Composant 1]]),"","&gt;")</f>
        <v>&gt;</v>
      </c>
      <c r="N160" s="3">
        <v>163.4</v>
      </c>
      <c r="O160" s="3" t="str">
        <f>IF(ISBLANK([1]!Tab_labo[[#This Row],[Qt-g]]),"","g")</f>
        <v>g</v>
      </c>
      <c r="P160" s="3" t="s">
        <v>68</v>
      </c>
      <c r="Q160" s="3" t="str">
        <f>IF(ISBLANK([1]!Tab_labo[[#This Row],[Composant 2]]),"","&gt;")</f>
        <v>&gt;</v>
      </c>
      <c r="R160" s="3">
        <v>132.30000000000001</v>
      </c>
      <c r="S160" s="3" t="str">
        <f>IF(ISBLANK([1]!Tab_labo[[#This Row],[Qt-g2]]),"","g")</f>
        <v>g</v>
      </c>
      <c r="T160" s="3" t="s">
        <v>54</v>
      </c>
      <c r="U160" s="3" t="str">
        <f>IF(ISBLANK([1]!Tab_labo[[#This Row],[Composant 3]]),"","&gt;")</f>
        <v>&gt;</v>
      </c>
      <c r="V160" s="3">
        <v>109.2</v>
      </c>
      <c r="W160" s="3" t="str">
        <f>IF(ISBLANK([1]!Tab_labo[[#This Row],[Qt-g3]]),"","g")</f>
        <v>g</v>
      </c>
      <c r="X160" s="3" t="s">
        <v>49</v>
      </c>
      <c r="Y160" s="3" t="str">
        <f>IF(ISBLANK([1]!Tab_labo[[#This Row],[Composant 4]]),"","&gt;")</f>
        <v>&gt;</v>
      </c>
      <c r="Z160" s="3">
        <v>595.1</v>
      </c>
      <c r="AA160" s="3" t="str">
        <f>IF(ISBLANK([1]!Tab_labo[[#This Row],[Qt-g4]]),"","g")</f>
        <v>g</v>
      </c>
      <c r="AB160" s="3"/>
      <c r="AC160" s="3" t="str">
        <f>IF(ISBLANK([1]!Tab_labo[[#This Row],[Composant 5]]),"","&gt;")</f>
        <v/>
      </c>
      <c r="AD160" s="3"/>
      <c r="AE160" s="3" t="str">
        <f>IF(ISBLANK([1]!Tab_labo[[#This Row],[Qt-g5]]),"","g")</f>
        <v/>
      </c>
      <c r="AF160" s="3" t="str">
        <f>IF([1]!Tab_labo[[#This Row],[verif]]=0,"","Total")</f>
        <v>Total</v>
      </c>
      <c r="AG160" s="3" t="str">
        <f>IF([1]!Tab_labo[[#This Row],[Total]]="Total","&gt;","")</f>
        <v>&gt;</v>
      </c>
      <c r="AH1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60" s="3" t="str">
        <f>IF([1]!Tab_labo[[#This Row],[Total]]="Total","g","")</f>
        <v>g</v>
      </c>
      <c r="AJ160" s="8" t="s">
        <v>42</v>
      </c>
      <c r="AK160" s="3" t="s">
        <v>42</v>
      </c>
      <c r="AL1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0" s="3" t="str">
        <f>IF([1]!Tab_labo[[#This Row],[Total2]]&lt;&gt;1000,IF(ISBLANK(V160),[1]!Tab_labo[[#This Row],[Qt-g]]+(2*[1]!Tab_labo[[#This Row],[Qt-g2]]),IF(ISBLANK(Z160),[1]!Tab_labo[[#This Row],[Qt-g]]+[1]!Tab_labo[[#This Row],[Qt-g2]]+(2*[1]!Tab_labo[[#This Row],[Qt-g3]]),IF(ISBLANK(AD160),[1]!Tab_labo[[#This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60" s="3" t="str">
        <f>[1]!Tab_labo[[#This Row],[Teintes]]</f>
        <v>4027 C</v>
      </c>
    </row>
    <row r="161" spans="1:40" ht="30" x14ac:dyDescent="0.25">
      <c r="A161" s="9" t="s">
        <v>215</v>
      </c>
      <c r="B161" s="9" t="s">
        <v>41</v>
      </c>
      <c r="C161" s="10" t="s">
        <v>42</v>
      </c>
      <c r="D161" s="11" t="s">
        <v>42</v>
      </c>
      <c r="E161" s="11" t="s">
        <v>42</v>
      </c>
      <c r="F161" s="12">
        <v>1.35</v>
      </c>
      <c r="G161" s="12">
        <v>43.24</v>
      </c>
      <c r="H161" s="12">
        <v>10.59</v>
      </c>
      <c r="I161" s="12">
        <v>32.6</v>
      </c>
      <c r="J161" s="13" t="s">
        <v>42</v>
      </c>
      <c r="K161" s="14" t="str">
        <f>[1]!Tab_labo[[#This Row],[L*]]&amp;"_"&amp;[1]!Tab_labo[[#This Row],[a*]]&amp;"_"&amp;[1]!Tab_labo[[#This Row],[b*]]</f>
        <v>43.24_10.59_32.6</v>
      </c>
      <c r="L161" s="11" t="s">
        <v>69</v>
      </c>
      <c r="M161" s="11" t="str">
        <f>IF(ISBLANK([1]!Tab_labo[[#This Row],[Composant 1]]),"","&gt;")</f>
        <v>&gt;</v>
      </c>
      <c r="N161" s="11">
        <v>325.8</v>
      </c>
      <c r="O161" s="11" t="str">
        <f>IF(ISBLANK([1]!Tab_labo[[#This Row],[Qt-g]]),"","g")</f>
        <v>g</v>
      </c>
      <c r="P161" s="11" t="s">
        <v>68</v>
      </c>
      <c r="Q161" s="11" t="str">
        <f>IF(ISBLANK([1]!Tab_labo[[#This Row],[Composant 2]]),"","&gt;")</f>
        <v>&gt;</v>
      </c>
      <c r="R161" s="11">
        <v>228.8</v>
      </c>
      <c r="S161" s="11" t="str">
        <f>IF(ISBLANK([1]!Tab_labo[[#This Row],[Qt-g2]]),"","g")</f>
        <v>g</v>
      </c>
      <c r="T161" s="11" t="s">
        <v>100</v>
      </c>
      <c r="U161" s="11" t="str">
        <f>IF(ISBLANK([1]!Tab_labo[[#This Row],[Composant 3]]),"","&gt;")</f>
        <v>&gt;</v>
      </c>
      <c r="V161" s="11">
        <v>186</v>
      </c>
      <c r="W161" s="11" t="str">
        <f>IF(ISBLANK([1]!Tab_labo[[#This Row],[Qt-g3]]),"","g")</f>
        <v>g</v>
      </c>
      <c r="X161" s="11" t="s">
        <v>49</v>
      </c>
      <c r="Y161" s="11" t="str">
        <f>IF(ISBLANK([1]!Tab_labo[[#This Row],[Composant 4]]),"","&gt;")</f>
        <v>&gt;</v>
      </c>
      <c r="Z161" s="11">
        <v>259.39999999999998</v>
      </c>
      <c r="AA161" s="11" t="str">
        <f>IF(ISBLANK([1]!Tab_labo[[#This Row],[Qt-g4]]),"","g")</f>
        <v>g</v>
      </c>
      <c r="AB161" s="11"/>
      <c r="AC161" s="11" t="str">
        <f>IF(ISBLANK([1]!Tab_labo[[#This Row],[Composant 5]]),"","&gt;")</f>
        <v/>
      </c>
      <c r="AD161" s="11"/>
      <c r="AE161" s="11" t="str">
        <f>IF(ISBLANK([1]!Tab_labo[[#This Row],[Qt-g5]]),"","g")</f>
        <v/>
      </c>
      <c r="AF161" s="11" t="str">
        <f>IF([1]!Tab_labo[[#This Row],[verif]]=0,"","Total")</f>
        <v>Total</v>
      </c>
      <c r="AG161" s="11" t="str">
        <f>IF([1]!Tab_labo[[#This Row],[Total]]="Total","&gt;","")</f>
        <v>&gt;</v>
      </c>
      <c r="AH1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61" s="11" t="str">
        <f>IF([1]!Tab_labo[[#This Row],[Total]]="Total","g","")</f>
        <v>g</v>
      </c>
      <c r="AJ161" s="15" t="s">
        <v>42</v>
      </c>
      <c r="AK161" s="11" t="s">
        <v>42</v>
      </c>
      <c r="AL1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1" s="11" t="str">
        <f>IF([1]!Tab_labo[[#This Row],[Total2]]&lt;&gt;1000,IF(ISBLANK(V161),[1]!Tab_labo[[#This Row],[Qt-g]]+(2*[1]!Tab_labo[[#This Row],[Qt-g2]]),IF(ISBLANK(Z161),[1]!Tab_labo[[#This Row],[Qt-g]]+[1]!Tab_labo[[#This Row],[Qt-g2]]+(2*[1]!Tab_labo[[#This Row],[Qt-g3]]),IF(ISBLANK(AD161),[1]!Tab_labo[[#This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61" s="11" t="str">
        <f>[1]!Tab_labo[[#This Row],[Teintes]]</f>
        <v>4028 C</v>
      </c>
    </row>
    <row r="162" spans="1:40" ht="30" x14ac:dyDescent="0.25">
      <c r="A162" s="1" t="s">
        <v>216</v>
      </c>
      <c r="B162" s="1" t="s">
        <v>41</v>
      </c>
      <c r="C162" s="2" t="s">
        <v>42</v>
      </c>
      <c r="D162" s="3" t="s">
        <v>42</v>
      </c>
      <c r="E162" s="3" t="s">
        <v>42</v>
      </c>
      <c r="F162" s="4">
        <v>0.39</v>
      </c>
      <c r="G162" s="4">
        <v>82.84</v>
      </c>
      <c r="H162" s="4">
        <v>9.1</v>
      </c>
      <c r="I162" s="4">
        <v>23.59</v>
      </c>
      <c r="J162" s="5" t="s">
        <v>42</v>
      </c>
      <c r="K162" s="6" t="str">
        <f>[1]!Tab_labo[[#This Row],[L*]]&amp;"_"&amp;[1]!Tab_labo[[#This Row],[a*]]&amp;"_"&amp;[1]!Tab_labo[[#This Row],[b*]]</f>
        <v>82.84_9.1_23.59</v>
      </c>
      <c r="L162" s="3" t="s">
        <v>68</v>
      </c>
      <c r="M162" s="3" t="str">
        <f>IF(ISBLANK([1]!Tab_labo[[#This Row],[Composant 1]]),"","&gt;")</f>
        <v>&gt;</v>
      </c>
      <c r="N162" s="3">
        <v>29.1</v>
      </c>
      <c r="O162" s="3" t="str">
        <f>IF(ISBLANK([1]!Tab_labo[[#This Row],[Qt-g]]),"","g")</f>
        <v>g</v>
      </c>
      <c r="P162" s="3" t="s">
        <v>104</v>
      </c>
      <c r="Q162" s="3" t="str">
        <f>IF(ISBLANK([1]!Tab_labo[[#This Row],[Composant 2]]),"","&gt;")</f>
        <v>&gt;</v>
      </c>
      <c r="R162" s="3">
        <v>13.5</v>
      </c>
      <c r="S162" s="3" t="str">
        <f>IF(ISBLANK([1]!Tab_labo[[#This Row],[Qt-g2]]),"","g")</f>
        <v>g</v>
      </c>
      <c r="T162" s="3" t="s">
        <v>54</v>
      </c>
      <c r="U162" s="3" t="str">
        <f>IF(ISBLANK([1]!Tab_labo[[#This Row],[Composant 3]]),"","&gt;")</f>
        <v>&gt;</v>
      </c>
      <c r="V162" s="3">
        <v>4.5</v>
      </c>
      <c r="W162" s="3" t="str">
        <f>IF(ISBLANK([1]!Tab_labo[[#This Row],[Qt-g3]]),"","g")</f>
        <v>g</v>
      </c>
      <c r="X162" s="3" t="s">
        <v>49</v>
      </c>
      <c r="Y162" s="3" t="str">
        <f>IF(ISBLANK([1]!Tab_labo[[#This Row],[Composant 4]]),"","&gt;")</f>
        <v>&gt;</v>
      </c>
      <c r="Z162" s="3">
        <v>476.5</v>
      </c>
      <c r="AA162" s="3" t="str">
        <f>IF(ISBLANK([1]!Tab_labo[[#This Row],[Qt-g4]]),"","g")</f>
        <v>g</v>
      </c>
      <c r="AB162" s="3"/>
      <c r="AC162" s="3" t="str">
        <f>IF(ISBLANK([1]!Tab_labo[[#This Row],[Composant 5]]),"","&gt;")</f>
        <v/>
      </c>
      <c r="AD162" s="3"/>
      <c r="AE162" s="3" t="str">
        <f>IF(ISBLANK([1]!Tab_labo[[#This Row],[Qt-g5]]),"","g")</f>
        <v/>
      </c>
      <c r="AF162" s="3" t="str">
        <f>IF([1]!Tab_labo[[#This Row],[verif]]=0,"","Total")</f>
        <v>Total</v>
      </c>
      <c r="AG162" s="3" t="str">
        <f>IF([1]!Tab_labo[[#This Row],[Total]]="Total","&gt;","")</f>
        <v>&gt;</v>
      </c>
      <c r="AH1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523.6</v>
      </c>
      <c r="AI162" s="3" t="str">
        <f>IF([1]!Tab_labo[[#This Row],[Total]]="Total","g","")</f>
        <v>g</v>
      </c>
      <c r="AJ162" s="8" t="s">
        <v>42</v>
      </c>
      <c r="AK162" s="3" t="s">
        <v>42</v>
      </c>
      <c r="AL1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2" s="3">
        <f>IF([1]!Tab_labo[[#This Row],[Total2]]&lt;&gt;1000,IF(ISBLANK(V162),[1]!Tab_labo[[#This Row],[Qt-g]]+(2*[1]!Tab_labo[[#This Row],[Qt-g2]]),IF(ISBLANK(Z162),[1]!Tab_labo[[#This Row],[Qt-g]]+[1]!Tab_labo[[#This Row],[Qt-g2]]+(2*[1]!Tab_labo[[#This Row],[Qt-g3]]),IF(ISBLANK(AD162),[1]!Tab_labo[[#This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62" s="3" t="str">
        <f>[1]!Tab_labo[[#This Row],[Teintes]]</f>
        <v>4029 C</v>
      </c>
    </row>
    <row r="163" spans="1:40" ht="30" x14ac:dyDescent="0.25">
      <c r="A163" s="9" t="s">
        <v>217</v>
      </c>
      <c r="B163" s="9" t="s">
        <v>41</v>
      </c>
      <c r="C163" s="10" t="s">
        <v>42</v>
      </c>
      <c r="D163" s="11" t="s">
        <v>42</v>
      </c>
      <c r="E163" s="11" t="s">
        <v>42</v>
      </c>
      <c r="F163" s="12">
        <v>0.36</v>
      </c>
      <c r="G163" s="12">
        <v>82.88</v>
      </c>
      <c r="H163" s="12">
        <v>13.67</v>
      </c>
      <c r="I163" s="12">
        <v>20.09</v>
      </c>
      <c r="J163" s="13" t="s">
        <v>42</v>
      </c>
      <c r="K163" s="14" t="str">
        <f>[1]!Tab_labo[[#This Row],[L*]]&amp;"_"&amp;[1]!Tab_labo[[#This Row],[a*]]&amp;"_"&amp;[1]!Tab_labo[[#This Row],[b*]]</f>
        <v>82.88_13.67_20.09</v>
      </c>
      <c r="L163" s="11" t="s">
        <v>68</v>
      </c>
      <c r="M163" s="11" t="str">
        <f>IF(ISBLANK([1]!Tab_labo[[#This Row],[Composant 1]]),"","&gt;")</f>
        <v>&gt;</v>
      </c>
      <c r="N163" s="11">
        <v>37.5</v>
      </c>
      <c r="O163" s="11" t="str">
        <f>IF(ISBLANK([1]!Tab_labo[[#This Row],[Qt-g]]),"","g")</f>
        <v>g</v>
      </c>
      <c r="P163" s="11" t="s">
        <v>58</v>
      </c>
      <c r="Q163" s="11" t="str">
        <f>IF(ISBLANK([1]!Tab_labo[[#This Row],[Composant 2]]),"","&gt;")</f>
        <v>&gt;</v>
      </c>
      <c r="R163" s="11">
        <v>33.5</v>
      </c>
      <c r="S163" s="11" t="str">
        <f>IF(ISBLANK([1]!Tab_labo[[#This Row],[Qt-g2]]),"","g")</f>
        <v>g</v>
      </c>
      <c r="T163" s="11" t="s">
        <v>54</v>
      </c>
      <c r="U163" s="11" t="str">
        <f>IF(ISBLANK([1]!Tab_labo[[#This Row],[Composant 3]]),"","&gt;")</f>
        <v>&gt;</v>
      </c>
      <c r="V163" s="11">
        <v>1.5</v>
      </c>
      <c r="W163" s="11" t="str">
        <f>IF(ISBLANK([1]!Tab_labo[[#This Row],[Qt-g3]]),"","g")</f>
        <v>g</v>
      </c>
      <c r="X163" s="11" t="s">
        <v>49</v>
      </c>
      <c r="Y163" s="11" t="str">
        <f>IF(ISBLANK([1]!Tab_labo[[#This Row],[Composant 4]]),"","&gt;")</f>
        <v>&gt;</v>
      </c>
      <c r="Z163" s="11">
        <v>463.8</v>
      </c>
      <c r="AA163" s="11" t="str">
        <f>IF(ISBLANK([1]!Tab_labo[[#This Row],[Qt-g4]]),"","g")</f>
        <v>g</v>
      </c>
      <c r="AB163" s="11"/>
      <c r="AC163" s="11" t="str">
        <f>IF(ISBLANK([1]!Tab_labo[[#This Row],[Composant 5]]),"","&gt;")</f>
        <v/>
      </c>
      <c r="AD163" s="11"/>
      <c r="AE163" s="11" t="str">
        <f>IF(ISBLANK([1]!Tab_labo[[#This Row],[Qt-g5]]),"","g")</f>
        <v/>
      </c>
      <c r="AF163" s="11" t="str">
        <f>IF([1]!Tab_labo[[#This Row],[verif]]=0,"","Total")</f>
        <v>Total</v>
      </c>
      <c r="AG163" s="11" t="str">
        <f>IF([1]!Tab_labo[[#This Row],[Total]]="Total","&gt;","")</f>
        <v>&gt;</v>
      </c>
      <c r="AH1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536.29999999999995</v>
      </c>
      <c r="AI163" s="11" t="str">
        <f>IF([1]!Tab_labo[[#This Row],[Total]]="Total","g","")</f>
        <v>g</v>
      </c>
      <c r="AJ163" s="15" t="s">
        <v>42</v>
      </c>
      <c r="AK163" s="11" t="s">
        <v>42</v>
      </c>
      <c r="AL1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3" s="11">
        <f>IF([1]!Tab_labo[[#This Row],[Total2]]&lt;&gt;1000,IF(ISBLANK(V163),[1]!Tab_labo[[#This Row],[Qt-g]]+(2*[1]!Tab_labo[[#This Row],[Qt-g2]]),IF(ISBLANK(Z163),[1]!Tab_labo[[#This Row],[Qt-g]]+[1]!Tab_labo[[#This Row],[Qt-g2]]+(2*[1]!Tab_labo[[#This Row],[Qt-g3]]),IF(ISBLANK(AD163),[1]!Tab_labo[[#This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63" s="11" t="str">
        <f>[1]!Tab_labo[[#This Row],[Teintes]]</f>
        <v>4030 C</v>
      </c>
    </row>
    <row r="164" spans="1:40" ht="30" x14ac:dyDescent="0.25">
      <c r="A164" s="1" t="s">
        <v>218</v>
      </c>
      <c r="B164" s="1" t="s">
        <v>41</v>
      </c>
      <c r="C164" s="2" t="s">
        <v>42</v>
      </c>
      <c r="D164" s="3" t="s">
        <v>42</v>
      </c>
      <c r="E164" s="3" t="s">
        <v>42</v>
      </c>
      <c r="F164" s="4">
        <v>0.28999999999999998</v>
      </c>
      <c r="G164" s="4">
        <v>83.76</v>
      </c>
      <c r="H164" s="4">
        <v>13.64</v>
      </c>
      <c r="I164" s="4">
        <v>12.31</v>
      </c>
      <c r="J164" s="5" t="s">
        <v>42</v>
      </c>
      <c r="K164" s="6" t="str">
        <f>[1]!Tab_labo[[#This Row],[L*]]&amp;"_"&amp;[1]!Tab_labo[[#This Row],[a*]]&amp;"_"&amp;[1]!Tab_labo[[#This Row],[b*]]</f>
        <v>83.76_13.64_12.31</v>
      </c>
      <c r="L164" s="3" t="s">
        <v>68</v>
      </c>
      <c r="M164" s="3" t="str">
        <f>IF(ISBLANK([1]!Tab_labo[[#This Row],[Composant 1]]),"","&gt;")</f>
        <v>&gt;</v>
      </c>
      <c r="N164" s="3">
        <v>25</v>
      </c>
      <c r="O164" s="3" t="str">
        <f>IF(ISBLANK([1]!Tab_labo[[#This Row],[Qt-g]]),"","g")</f>
        <v>g</v>
      </c>
      <c r="P164" s="3" t="s">
        <v>60</v>
      </c>
      <c r="Q164" s="3" t="str">
        <f>IF(ISBLANK([1]!Tab_labo[[#This Row],[Composant 2]]),"","&gt;")</f>
        <v>&gt;</v>
      </c>
      <c r="R164" s="3">
        <v>24</v>
      </c>
      <c r="S164" s="3" t="str">
        <f>IF(ISBLANK([1]!Tab_labo[[#This Row],[Qt-g2]]),"","g")</f>
        <v>g</v>
      </c>
      <c r="T164" s="3" t="s">
        <v>49</v>
      </c>
      <c r="U164" s="3" t="str">
        <f>IF(ISBLANK([1]!Tab_labo[[#This Row],[Composant 3]]),"","&gt;")</f>
        <v>&gt;</v>
      </c>
      <c r="V164" s="3">
        <v>475.5</v>
      </c>
      <c r="W164" s="3" t="str">
        <f>IF(ISBLANK([1]!Tab_labo[[#This Row],[Qt-g3]]),"","g")</f>
        <v>g</v>
      </c>
      <c r="X164" s="3"/>
      <c r="Y164" s="3" t="str">
        <f>IF(ISBLANK([1]!Tab_labo[[#This Row],[Composant 4]]),"","&gt;")</f>
        <v/>
      </c>
      <c r="Z164" s="3"/>
      <c r="AA164" s="3" t="str">
        <f>IF(ISBLANK([1]!Tab_labo[[#This Row],[Qt-g4]]),"","g")</f>
        <v/>
      </c>
      <c r="AB164" s="3"/>
      <c r="AC164" s="3" t="str">
        <f>IF(ISBLANK([1]!Tab_labo[[#This Row],[Composant 5]]),"","&gt;")</f>
        <v/>
      </c>
      <c r="AD164" s="3"/>
      <c r="AE164" s="3" t="str">
        <f>IF(ISBLANK([1]!Tab_labo[[#This Row],[Qt-g5]]),"","g")</f>
        <v/>
      </c>
      <c r="AF164" s="3" t="str">
        <f>IF([1]!Tab_labo[[#This Row],[verif]]=0,"","Total")</f>
        <v>Total</v>
      </c>
      <c r="AG164" s="3" t="str">
        <f>IF([1]!Tab_labo[[#This Row],[Total]]="Total","&gt;","")</f>
        <v>&gt;</v>
      </c>
      <c r="AH1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524.5</v>
      </c>
      <c r="AI164" s="3" t="str">
        <f>IF([1]!Tab_labo[[#This Row],[Total]]="Total","g","")</f>
        <v>g</v>
      </c>
      <c r="AJ164" s="8" t="s">
        <v>42</v>
      </c>
      <c r="AK164" s="3" t="s">
        <v>42</v>
      </c>
      <c r="AL1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64" s="3">
        <f>IF([1]!Tab_labo[[#This Row],[Total2]]&lt;&gt;1000,IF(ISBLANK(V164),[1]!Tab_labo[[#This Row],[Qt-g]]+(2*[1]!Tab_labo[[#This Row],[Qt-g2]]),IF(ISBLANK(Z164),[1]!Tab_labo[[#This Row],[Qt-g]]+[1]!Tab_labo[[#This Row],[Qt-g2]]+(2*[1]!Tab_labo[[#This Row],[Qt-g3]]),IF(ISBLANK(AD164),[1]!Tab_labo[[#This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64" s="3" t="str">
        <f>[1]!Tab_labo[[#This Row],[Teintes]]</f>
        <v>4031 C</v>
      </c>
    </row>
    <row r="165" spans="1:40" ht="30" x14ac:dyDescent="0.25">
      <c r="A165" s="9" t="s">
        <v>219</v>
      </c>
      <c r="B165" s="9" t="s">
        <v>41</v>
      </c>
      <c r="C165" s="10" t="s">
        <v>42</v>
      </c>
      <c r="D165" s="11" t="s">
        <v>42</v>
      </c>
      <c r="E165" s="11" t="s">
        <v>42</v>
      </c>
      <c r="F165" s="12">
        <v>0.3</v>
      </c>
      <c r="G165" s="12">
        <v>83.61</v>
      </c>
      <c r="H165" s="12">
        <v>17.03</v>
      </c>
      <c r="I165" s="12">
        <v>13.5</v>
      </c>
      <c r="J165" s="13" t="s">
        <v>42</v>
      </c>
      <c r="K165" s="14" t="str">
        <f>[1]!Tab_labo[[#This Row],[L*]]&amp;"_"&amp;[1]!Tab_labo[[#This Row],[a*]]&amp;"_"&amp;[1]!Tab_labo[[#This Row],[b*]]</f>
        <v>83.61_17.03_13.5</v>
      </c>
      <c r="L165" s="11" t="s">
        <v>170</v>
      </c>
      <c r="M165" s="11" t="str">
        <f>IF(ISBLANK([1]!Tab_labo[[#This Row],[Composant 1]]),"","&gt;")</f>
        <v>&gt;</v>
      </c>
      <c r="N165" s="11">
        <v>28.5</v>
      </c>
      <c r="O165" s="11" t="str">
        <f>IF(ISBLANK([1]!Tab_labo[[#This Row],[Qt-g]]),"","g")</f>
        <v>g</v>
      </c>
      <c r="P165" s="11" t="s">
        <v>69</v>
      </c>
      <c r="Q165" s="11" t="str">
        <f>IF(ISBLANK([1]!Tab_labo[[#This Row],[Composant 2]]),"","&gt;")</f>
        <v>&gt;</v>
      </c>
      <c r="R165" s="11">
        <v>24</v>
      </c>
      <c r="S165" s="11" t="str">
        <f>IF(ISBLANK([1]!Tab_labo[[#This Row],[Qt-g2]]),"","g")</f>
        <v>g</v>
      </c>
      <c r="T165" s="11" t="s">
        <v>49</v>
      </c>
      <c r="U165" s="11" t="str">
        <f>IF(ISBLANK([1]!Tab_labo[[#This Row],[Composant 3]]),"","&gt;")</f>
        <v>&gt;</v>
      </c>
      <c r="V165" s="11">
        <v>473.8</v>
      </c>
      <c r="W165" s="11" t="str">
        <f>IF(ISBLANK([1]!Tab_labo[[#This Row],[Qt-g3]]),"","g")</f>
        <v>g</v>
      </c>
      <c r="X165" s="11"/>
      <c r="Y165" s="11" t="str">
        <f>IF(ISBLANK([1]!Tab_labo[[#This Row],[Composant 4]]),"","&gt;")</f>
        <v/>
      </c>
      <c r="Z165" s="11"/>
      <c r="AA165" s="11" t="str">
        <f>IF(ISBLANK([1]!Tab_labo[[#This Row],[Qt-g4]]),"","g")</f>
        <v/>
      </c>
      <c r="AB165" s="11"/>
      <c r="AC165" s="11" t="str">
        <f>IF(ISBLANK([1]!Tab_labo[[#This Row],[Composant 5]]),"","&gt;")</f>
        <v/>
      </c>
      <c r="AD165" s="11"/>
      <c r="AE165" s="11" t="str">
        <f>IF(ISBLANK([1]!Tab_labo[[#This Row],[Qt-g5]]),"","g")</f>
        <v/>
      </c>
      <c r="AF165" s="11" t="str">
        <f>IF([1]!Tab_labo[[#This Row],[verif]]=0,"","Total")</f>
        <v>Total</v>
      </c>
      <c r="AG165" s="11" t="str">
        <f>IF([1]!Tab_labo[[#This Row],[Total]]="Total","&gt;","")</f>
        <v>&gt;</v>
      </c>
      <c r="AH1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526.29999999999995</v>
      </c>
      <c r="AI165" s="11" t="str">
        <f>IF([1]!Tab_labo[[#This Row],[Total]]="Total","g","")</f>
        <v>g</v>
      </c>
      <c r="AJ165" s="15" t="s">
        <v>42</v>
      </c>
      <c r="AK165" s="11" t="s">
        <v>42</v>
      </c>
      <c r="AL1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65" s="11">
        <f>IF([1]!Tab_labo[[#This Row],[Total2]]&lt;&gt;1000,IF(ISBLANK(V165),[1]!Tab_labo[[#This Row],[Qt-g]]+(2*[1]!Tab_labo[[#This Row],[Qt-g2]]),IF(ISBLANK(Z165),[1]!Tab_labo[[#This Row],[Qt-g]]+[1]!Tab_labo[[#This Row],[Qt-g2]]+(2*[1]!Tab_labo[[#This Row],[Qt-g3]]),IF(ISBLANK(AD165),[1]!Tab_labo[[#This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165" s="11" t="str">
        <f>[1]!Tab_labo[[#This Row],[Teintes]]</f>
        <v>4032 C</v>
      </c>
    </row>
    <row r="166" spans="1:40" ht="30" x14ac:dyDescent="0.25">
      <c r="A166" s="1" t="s">
        <v>220</v>
      </c>
      <c r="B166" s="1" t="s">
        <v>41</v>
      </c>
      <c r="C166" s="2" t="s">
        <v>42</v>
      </c>
      <c r="D166" s="3" t="s">
        <v>42</v>
      </c>
      <c r="E166" s="3" t="s">
        <v>42</v>
      </c>
      <c r="F166" s="4">
        <v>0.4</v>
      </c>
      <c r="G166" s="4">
        <v>79.69</v>
      </c>
      <c r="H166" s="4">
        <v>22.38</v>
      </c>
      <c r="I166" s="4">
        <v>18.190000000000001</v>
      </c>
      <c r="J166" s="5" t="s">
        <v>42</v>
      </c>
      <c r="K166" s="6" t="str">
        <f>[1]!Tab_labo[[#This Row],[L*]]&amp;"_"&amp;[1]!Tab_labo[[#This Row],[a*]]&amp;"_"&amp;[1]!Tab_labo[[#This Row],[b*]]</f>
        <v>79.69_22.38_18.19</v>
      </c>
      <c r="L166" s="3" t="s">
        <v>69</v>
      </c>
      <c r="M166" s="3" t="str">
        <f>IF(ISBLANK([1]!Tab_labo[[#This Row],[Composant 1]]),"","&gt;")</f>
        <v>&gt;</v>
      </c>
      <c r="N166" s="3">
        <v>32</v>
      </c>
      <c r="O166" s="3" t="str">
        <f>IF(ISBLANK([1]!Tab_labo[[#This Row],[Qt-g]]),"","g")</f>
        <v>g</v>
      </c>
      <c r="P166" s="3" t="s">
        <v>170</v>
      </c>
      <c r="Q166" s="3" t="str">
        <f>IF(ISBLANK([1]!Tab_labo[[#This Row],[Composant 2]]),"","&gt;")</f>
        <v>&gt;</v>
      </c>
      <c r="R166" s="3">
        <v>32</v>
      </c>
      <c r="S166" s="3" t="str">
        <f>IF(ISBLANK([1]!Tab_labo[[#This Row],[Qt-g2]]),"","g")</f>
        <v>g</v>
      </c>
      <c r="T166" s="3" t="s">
        <v>49</v>
      </c>
      <c r="U166" s="3" t="str">
        <f>IF(ISBLANK([1]!Tab_labo[[#This Row],[Composant 3]]),"","&gt;")</f>
        <v>&gt;</v>
      </c>
      <c r="V166" s="3">
        <v>468</v>
      </c>
      <c r="W166" s="3" t="str">
        <f>IF(ISBLANK([1]!Tab_labo[[#This Row],[Qt-g3]]),"","g")</f>
        <v>g</v>
      </c>
      <c r="X166" s="3"/>
      <c r="Y166" s="3" t="str">
        <f>IF(ISBLANK([1]!Tab_labo[[#This Row],[Composant 4]]),"","&gt;")</f>
        <v/>
      </c>
      <c r="Z166" s="3"/>
      <c r="AA166" s="3" t="str">
        <f>IF(ISBLANK([1]!Tab_labo[[#This Row],[Qt-g4]]),"","g")</f>
        <v/>
      </c>
      <c r="AB166" s="3"/>
      <c r="AC166" s="3" t="str">
        <f>IF(ISBLANK([1]!Tab_labo[[#This Row],[Composant 5]]),"","&gt;")</f>
        <v/>
      </c>
      <c r="AD166" s="3"/>
      <c r="AE166" s="3" t="str">
        <f>IF(ISBLANK([1]!Tab_labo[[#This Row],[Qt-g5]]),"","g")</f>
        <v/>
      </c>
      <c r="AF166" s="3" t="str">
        <f>IF([1]!Tab_labo[[#This Row],[verif]]=0,"","Total")</f>
        <v>Total</v>
      </c>
      <c r="AG166" s="3" t="str">
        <f>IF([1]!Tab_labo[[#This Row],[Total]]="Total","&gt;","")</f>
        <v>&gt;</v>
      </c>
      <c r="AH1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532</v>
      </c>
      <c r="AI166" s="3" t="str">
        <f>IF([1]!Tab_labo[[#This Row],[Total]]="Total","g","")</f>
        <v>g</v>
      </c>
      <c r="AJ166" s="8" t="s">
        <v>42</v>
      </c>
      <c r="AK166" s="3" t="s">
        <v>42</v>
      </c>
      <c r="AL1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66" s="3">
        <f>IF([1]!Tab_labo[[#This Row],[Total2]]&lt;&gt;1000,IF(ISBLANK(V166),[1]!Tab_labo[[#This Row],[Qt-g]]+(2*[1]!Tab_labo[[#This Row],[Qt-g2]]),IF(ISBLANK(Z166),[1]!Tab_labo[[#This Row],[Qt-g]]+[1]!Tab_labo[[#This Row],[Qt-g2]]+(2*[1]!Tab_labo[[#This Row],[Qt-g3]]),IF(ISBLANK(AD166),[1]!Tab_labo[[#This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66" s="3" t="str">
        <f>[1]!Tab_labo[[#This Row],[Teintes]]</f>
        <v>4033 C</v>
      </c>
    </row>
    <row r="167" spans="1:40" ht="30" x14ac:dyDescent="0.25">
      <c r="A167" s="9" t="s">
        <v>221</v>
      </c>
      <c r="B167" s="9" t="s">
        <v>41</v>
      </c>
      <c r="C167" s="10" t="s">
        <v>42</v>
      </c>
      <c r="D167" s="11" t="s">
        <v>42</v>
      </c>
      <c r="E167" s="11" t="s">
        <v>42</v>
      </c>
      <c r="F167" s="12">
        <v>0.7</v>
      </c>
      <c r="G167" s="12">
        <v>68.03</v>
      </c>
      <c r="H167" s="12">
        <v>20.38</v>
      </c>
      <c r="I167" s="12">
        <v>28.42</v>
      </c>
      <c r="J167" s="13" t="s">
        <v>42</v>
      </c>
      <c r="K167" s="14" t="str">
        <f>[1]!Tab_labo[[#This Row],[L*]]&amp;"_"&amp;[1]!Tab_labo[[#This Row],[a*]]&amp;"_"&amp;[1]!Tab_labo[[#This Row],[b*]]</f>
        <v>68.03_20.38_28.42</v>
      </c>
      <c r="L167" s="11" t="s">
        <v>68</v>
      </c>
      <c r="M167" s="11" t="str">
        <f>IF(ISBLANK([1]!Tab_labo[[#This Row],[Composant 1]]),"","&gt;")</f>
        <v>&gt;</v>
      </c>
      <c r="N167" s="11">
        <v>89.9</v>
      </c>
      <c r="O167" s="11" t="str">
        <f>IF(ISBLANK([1]!Tab_labo[[#This Row],[Qt-g]]),"","g")</f>
        <v>g</v>
      </c>
      <c r="P167" s="11" t="s">
        <v>165</v>
      </c>
      <c r="Q167" s="11" t="str">
        <f>IF(ISBLANK([1]!Tab_labo[[#This Row],[Composant 2]]),"","&gt;")</f>
        <v>&gt;</v>
      </c>
      <c r="R167" s="11">
        <v>62.4</v>
      </c>
      <c r="S167" s="11" t="str">
        <f>IF(ISBLANK([1]!Tab_labo[[#This Row],[Qt-g2]]),"","g")</f>
        <v>g</v>
      </c>
      <c r="T167" s="11" t="s">
        <v>64</v>
      </c>
      <c r="U167" s="11" t="str">
        <f>IF(ISBLANK([1]!Tab_labo[[#This Row],[Composant 3]]),"","&gt;")</f>
        <v>&gt;</v>
      </c>
      <c r="V167" s="11">
        <v>50.9</v>
      </c>
      <c r="W167" s="11" t="str">
        <f>IF(ISBLANK([1]!Tab_labo[[#This Row],[Qt-g3]]),"","g")</f>
        <v>g</v>
      </c>
      <c r="X167" s="11" t="s">
        <v>49</v>
      </c>
      <c r="Y167" s="11" t="str">
        <f>IF(ISBLANK([1]!Tab_labo[[#This Row],[Composant 4]]),"","&gt;")</f>
        <v>&gt;</v>
      </c>
      <c r="Z167" s="11">
        <v>398.4</v>
      </c>
      <c r="AA167" s="11" t="str">
        <f>IF(ISBLANK([1]!Tab_labo[[#This Row],[Qt-g4]]),"","g")</f>
        <v>g</v>
      </c>
      <c r="AB167" s="11"/>
      <c r="AC167" s="11" t="str">
        <f>IF(ISBLANK([1]!Tab_labo[[#This Row],[Composant 5]]),"","&gt;")</f>
        <v/>
      </c>
      <c r="AD167" s="11"/>
      <c r="AE167" s="11" t="str">
        <f>IF(ISBLANK([1]!Tab_labo[[#This Row],[Qt-g5]]),"","g")</f>
        <v/>
      </c>
      <c r="AF167" s="11" t="str">
        <f>IF([1]!Tab_labo[[#This Row],[verif]]=0,"","Total")</f>
        <v>Total</v>
      </c>
      <c r="AG167" s="11" t="str">
        <f>IF([1]!Tab_labo[[#This Row],[Total]]="Total","&gt;","")</f>
        <v>&gt;</v>
      </c>
      <c r="AH1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601.6</v>
      </c>
      <c r="AI167" s="11" t="str">
        <f>IF([1]!Tab_labo[[#This Row],[Total]]="Total","g","")</f>
        <v>g</v>
      </c>
      <c r="AJ167" s="15" t="s">
        <v>42</v>
      </c>
      <c r="AK167" s="11" t="s">
        <v>42</v>
      </c>
      <c r="AL1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7" s="11">
        <f>IF([1]!Tab_labo[[#This Row],[Total2]]&lt;&gt;1000,IF(ISBLANK(V167),[1]!Tab_labo[[#This Row],[Qt-g]]+(2*[1]!Tab_labo[[#This Row],[Qt-g2]]),IF(ISBLANK(Z167),[1]!Tab_labo[[#This Row],[Qt-g]]+[1]!Tab_labo[[#This Row],[Qt-g2]]+(2*[1]!Tab_labo[[#This Row],[Qt-g3]]),IF(ISBLANK(AD167),[1]!Tab_labo[[#This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67" s="11" t="str">
        <f>[1]!Tab_labo[[#This Row],[Teintes]]</f>
        <v>4034 C</v>
      </c>
    </row>
    <row r="168" spans="1:40" ht="30" x14ac:dyDescent="0.25">
      <c r="A168" s="1" t="s">
        <v>222</v>
      </c>
      <c r="B168" s="1" t="s">
        <v>41</v>
      </c>
      <c r="C168" s="2" t="s">
        <v>42</v>
      </c>
      <c r="D168" s="3" t="s">
        <v>42</v>
      </c>
      <c r="E168" s="3" t="s">
        <v>42</v>
      </c>
      <c r="F168" s="4">
        <v>0.68</v>
      </c>
      <c r="G168" s="4">
        <v>66.069999999999993</v>
      </c>
      <c r="H168" s="4">
        <v>16.809999999999999</v>
      </c>
      <c r="I168" s="4">
        <v>24.84</v>
      </c>
      <c r="J168" s="5" t="s">
        <v>42</v>
      </c>
      <c r="K168" s="6" t="str">
        <f>[1]!Tab_labo[[#This Row],[L*]]&amp;"_"&amp;[1]!Tab_labo[[#This Row],[a*]]&amp;"_"&amp;[1]!Tab_labo[[#This Row],[b*]]</f>
        <v>66.07_16.81_24.84</v>
      </c>
      <c r="L168" s="3" t="s">
        <v>68</v>
      </c>
      <c r="M168" s="3" t="str">
        <f>IF(ISBLANK([1]!Tab_labo[[#This Row],[Composant 1]]),"","&gt;")</f>
        <v>&gt;</v>
      </c>
      <c r="N168" s="3">
        <v>111</v>
      </c>
      <c r="O168" s="3" t="str">
        <f>IF(ISBLANK([1]!Tab_labo[[#This Row],[Qt-g]]),"","g")</f>
        <v>g</v>
      </c>
      <c r="P168" s="3" t="s">
        <v>60</v>
      </c>
      <c r="Q168" s="3" t="str">
        <f>IF(ISBLANK([1]!Tab_labo[[#This Row],[Composant 2]]),"","&gt;")</f>
        <v>&gt;</v>
      </c>
      <c r="R168" s="3">
        <v>77.5</v>
      </c>
      <c r="S168" s="3" t="str">
        <f>IF(ISBLANK([1]!Tab_labo[[#This Row],[Qt-g2]]),"","g")</f>
        <v>g</v>
      </c>
      <c r="T168" s="3" t="s">
        <v>100</v>
      </c>
      <c r="U168" s="3" t="str">
        <f>IF(ISBLANK([1]!Tab_labo[[#This Row],[Composant 3]]),"","&gt;")</f>
        <v>&gt;</v>
      </c>
      <c r="V168" s="3">
        <v>20.2</v>
      </c>
      <c r="W168" s="3" t="str">
        <f>IF(ISBLANK([1]!Tab_labo[[#This Row],[Qt-g3]]),"","g")</f>
        <v>g</v>
      </c>
      <c r="X168" s="3" t="s">
        <v>49</v>
      </c>
      <c r="Y168" s="3" t="str">
        <f>IF(ISBLANK([1]!Tab_labo[[#This Row],[Composant 4]]),"","&gt;")</f>
        <v>&gt;</v>
      </c>
      <c r="Z168" s="3">
        <v>395.6</v>
      </c>
      <c r="AA168" s="3" t="str">
        <f>IF(ISBLANK([1]!Tab_labo[[#This Row],[Qt-g4]]),"","g")</f>
        <v>g</v>
      </c>
      <c r="AB168" s="3"/>
      <c r="AC168" s="3" t="str">
        <f>IF(ISBLANK([1]!Tab_labo[[#This Row],[Composant 5]]),"","&gt;")</f>
        <v/>
      </c>
      <c r="AD168" s="3"/>
      <c r="AE168" s="3" t="str">
        <f>IF(ISBLANK([1]!Tab_labo[[#This Row],[Qt-g5]]),"","g")</f>
        <v/>
      </c>
      <c r="AF168" s="3" t="str">
        <f>IF([1]!Tab_labo[[#This Row],[verif]]=0,"","Total")</f>
        <v>Total</v>
      </c>
      <c r="AG168" s="3" t="str">
        <f>IF([1]!Tab_labo[[#This Row],[Total]]="Total","&gt;","")</f>
        <v>&gt;</v>
      </c>
      <c r="AH16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604.29999999999995</v>
      </c>
      <c r="AI168" s="3" t="str">
        <f>IF([1]!Tab_labo[[#This Row],[Total]]="Total","g","")</f>
        <v>g</v>
      </c>
      <c r="AJ168" s="8" t="s">
        <v>42</v>
      </c>
      <c r="AK168" s="3" t="s">
        <v>42</v>
      </c>
      <c r="AL1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168" s="3">
        <f>IF([1]!Tab_labo[[#This Row],[Total2]]&lt;&gt;1000,IF(ISBLANK(V168),[1]!Tab_labo[[#This Row],[Qt-g]]+(2*[1]!Tab_labo[[#This Row],[Qt-g2]]),IF(ISBLANK(Z168),[1]!Tab_labo[[#This Row],[Qt-g]]+[1]!Tab_labo[[#This Row],[Qt-g2]]+(2*[1]!Tab_labo[[#This Row],[Qt-g3]]),IF(ISBLANK(AD168),[1]!Tab_labo[[#This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999.90000000000009</v>
      </c>
      <c r="AN168" s="3" t="str">
        <f>[1]!Tab_labo[[#This Row],[Teintes]]</f>
        <v>4035 C</v>
      </c>
    </row>
    <row r="169" spans="1:40" ht="30" x14ac:dyDescent="0.25">
      <c r="A169" s="9" t="s">
        <v>223</v>
      </c>
      <c r="B169" s="9" t="s">
        <v>41</v>
      </c>
      <c r="C169" s="10" t="s">
        <v>42</v>
      </c>
      <c r="D169" s="11" t="s">
        <v>42</v>
      </c>
      <c r="E169" s="11" t="s">
        <v>42</v>
      </c>
      <c r="F169" s="12">
        <v>0.53</v>
      </c>
      <c r="G169" s="12">
        <v>83.45</v>
      </c>
      <c r="H169" s="12">
        <v>15.5</v>
      </c>
      <c r="I169" s="12">
        <v>39.270000000000003</v>
      </c>
      <c r="J169" s="13" t="s">
        <v>42</v>
      </c>
      <c r="K169" s="14" t="str">
        <f>[1]!Tab_labo[[#This Row],[L*]]&amp;"_"&amp;[1]!Tab_labo[[#This Row],[a*]]&amp;"_"&amp;[1]!Tab_labo[[#This Row],[b*]]</f>
        <v>83.45_15.5_39.27</v>
      </c>
      <c r="L169" s="11" t="s">
        <v>48</v>
      </c>
      <c r="M169" s="11" t="str">
        <f>IF(ISBLANK([1]!Tab_labo[[#This Row],[Composant 1]]),"","&gt;")</f>
        <v>&gt;</v>
      </c>
      <c r="N169" s="11">
        <v>47</v>
      </c>
      <c r="O169" s="11" t="str">
        <f>IF(ISBLANK([1]!Tab_labo[[#This Row],[Qt-g]]),"","g")</f>
        <v>g</v>
      </c>
      <c r="P169" s="11" t="s">
        <v>64</v>
      </c>
      <c r="Q169" s="11" t="str">
        <f>IF(ISBLANK([1]!Tab_labo[[#This Row],[Composant 2]]),"","&gt;")</f>
        <v>&gt;</v>
      </c>
      <c r="R169" s="11">
        <v>16</v>
      </c>
      <c r="S169" s="11" t="str">
        <f>IF(ISBLANK([1]!Tab_labo[[#This Row],[Qt-g2]]),"","g")</f>
        <v>g</v>
      </c>
      <c r="T169" s="11" t="s">
        <v>49</v>
      </c>
      <c r="U169" s="11" t="str">
        <f>IF(ISBLANK([1]!Tab_labo[[#This Row],[Composant 3]]),"","&gt;")</f>
        <v>&gt;</v>
      </c>
      <c r="V169" s="11">
        <v>468.5</v>
      </c>
      <c r="W169" s="11" t="str">
        <f>IF(ISBLANK([1]!Tab_labo[[#This Row],[Qt-g3]]),"","g")</f>
        <v>g</v>
      </c>
      <c r="X169" s="11"/>
      <c r="Y169" s="11" t="str">
        <f>IF(ISBLANK([1]!Tab_labo[[#This Row],[Composant 4]]),"","&gt;")</f>
        <v/>
      </c>
      <c r="Z169" s="11"/>
      <c r="AA169" s="11" t="str">
        <f>IF(ISBLANK([1]!Tab_labo[[#This Row],[Qt-g4]]),"","g")</f>
        <v/>
      </c>
      <c r="AB169" s="11"/>
      <c r="AC169" s="11" t="str">
        <f>IF(ISBLANK([1]!Tab_labo[[#This Row],[Composant 5]]),"","&gt;")</f>
        <v/>
      </c>
      <c r="AD169" s="11"/>
      <c r="AE169" s="11" t="str">
        <f>IF(ISBLANK([1]!Tab_labo[[#This Row],[Qt-g5]]),"","g")</f>
        <v/>
      </c>
      <c r="AF169" s="11" t="str">
        <f>IF([1]!Tab_labo[[#This Row],[verif]]=0,"","Total")</f>
        <v>Total</v>
      </c>
      <c r="AG169" s="11" t="str">
        <f>IF([1]!Tab_labo[[#This Row],[Total]]="Total","&gt;","")</f>
        <v>&gt;</v>
      </c>
      <c r="AH1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169" s="11" t="str">
        <f>IF([1]!Tab_labo[[#This Row],[Total]]="Total","g","")</f>
        <v>g</v>
      </c>
      <c r="AJ169" s="15" t="s">
        <v>42</v>
      </c>
      <c r="AK169" s="11" t="s">
        <v>42</v>
      </c>
      <c r="AL1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69" s="11">
        <f>IF([1]!Tab_labo[[#This Row],[Total2]]&lt;&gt;1000,IF(ISBLANK(V169),[1]!Tab_labo[[#This Row],[Qt-g]]+(2*[1]!Tab_labo[[#This Row],[Qt-g2]]),IF(ISBLANK(Z169),[1]!Tab_labo[[#This Row],[Qt-g]]+[1]!Tab_labo[[#This Row],[Qt-g2]]+(2*[1]!Tab_labo[[#This Row],[Qt-g3]]),IF(ISBLANK(AD169),[1]!Tab_labo[[#This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69" s="11" t="str">
        <f>[1]!Tab_labo[[#This Row],[Teintes]]</f>
        <v>148 C</v>
      </c>
    </row>
    <row r="170" spans="1:40" ht="30" x14ac:dyDescent="0.25">
      <c r="A170" s="1" t="s">
        <v>224</v>
      </c>
      <c r="B170" s="1" t="s">
        <v>41</v>
      </c>
      <c r="C170" s="2" t="s">
        <v>42</v>
      </c>
      <c r="D170" s="3" t="s">
        <v>42</v>
      </c>
      <c r="E170" s="3" t="s">
        <v>42</v>
      </c>
      <c r="F170" s="4">
        <v>0.62</v>
      </c>
      <c r="G170" s="4">
        <v>82.1</v>
      </c>
      <c r="H170" s="4">
        <v>20.190000000000001</v>
      </c>
      <c r="I170" s="4">
        <v>46.06</v>
      </c>
      <c r="J170" s="5" t="s">
        <v>42</v>
      </c>
      <c r="K170" s="6" t="str">
        <f>[1]!Tab_labo[[#This Row],[L*]]&amp;"_"&amp;[1]!Tab_labo[[#This Row],[a*]]&amp;"_"&amp;[1]!Tab_labo[[#This Row],[b*]]</f>
        <v>82.1_20.19_46.06</v>
      </c>
      <c r="L170" s="3" t="s">
        <v>48</v>
      </c>
      <c r="M170" s="3" t="str">
        <f>IF(ISBLANK([1]!Tab_labo[[#This Row],[Composant 1]]),"","&gt;")</f>
        <v>&gt;</v>
      </c>
      <c r="N170" s="3">
        <v>94</v>
      </c>
      <c r="O170" s="3" t="str">
        <f>IF(ISBLANK([1]!Tab_labo[[#This Row],[Qt-g]]),"","g")</f>
        <v>g</v>
      </c>
      <c r="P170" s="3" t="s">
        <v>64</v>
      </c>
      <c r="Q170" s="3" t="str">
        <f>IF(ISBLANK([1]!Tab_labo[[#This Row],[Composant 2]]),"","&gt;")</f>
        <v>&gt;</v>
      </c>
      <c r="R170" s="3">
        <v>31</v>
      </c>
      <c r="S170" s="3" t="str">
        <f>IF(ISBLANK([1]!Tab_labo[[#This Row],[Qt-g2]]),"","g")</f>
        <v>g</v>
      </c>
      <c r="T170" s="3" t="s">
        <v>49</v>
      </c>
      <c r="U170" s="3" t="str">
        <f>IF(ISBLANK([1]!Tab_labo[[#This Row],[Composant 3]]),"","&gt;")</f>
        <v>&gt;</v>
      </c>
      <c r="V170" s="3">
        <v>437.5</v>
      </c>
      <c r="W170" s="3" t="str">
        <f>IF(ISBLANK([1]!Tab_labo[[#This Row],[Qt-g3]]),"","g")</f>
        <v>g</v>
      </c>
      <c r="X170" s="3"/>
      <c r="Y170" s="3" t="str">
        <f>IF(ISBLANK([1]!Tab_labo[[#This Row],[Composant 4]]),"","&gt;")</f>
        <v/>
      </c>
      <c r="Z170" s="3"/>
      <c r="AA170" s="3" t="str">
        <f>IF(ISBLANK([1]!Tab_labo[[#This Row],[Qt-g4]]),"","g")</f>
        <v/>
      </c>
      <c r="AB170" s="3"/>
      <c r="AC170" s="3" t="str">
        <f>IF(ISBLANK([1]!Tab_labo[[#This Row],[Composant 5]]),"","&gt;")</f>
        <v/>
      </c>
      <c r="AD170" s="3"/>
      <c r="AE170" s="3" t="str">
        <f>IF(ISBLANK([1]!Tab_labo[[#This Row],[Qt-g5]]),"","g")</f>
        <v/>
      </c>
      <c r="AF170" s="3" t="str">
        <f>IF([1]!Tab_labo[[#This Row],[verif]]=0,"","Total")</f>
        <v>Total</v>
      </c>
      <c r="AG170" s="3" t="str">
        <f>IF([1]!Tab_labo[[#This Row],[Total]]="Total","&gt;","")</f>
        <v>&gt;</v>
      </c>
      <c r="AH1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170" s="3" t="str">
        <f>IF([1]!Tab_labo[[#This Row],[Total]]="Total","g","")</f>
        <v>g</v>
      </c>
      <c r="AJ170" s="8" t="s">
        <v>42</v>
      </c>
      <c r="AK170" s="3" t="s">
        <v>42</v>
      </c>
      <c r="AL1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0" s="3">
        <f>IF([1]!Tab_labo[[#This Row],[Total2]]&lt;&gt;1000,IF(ISBLANK(V170),[1]!Tab_labo[[#This Row],[Qt-g]]+(2*[1]!Tab_labo[[#This Row],[Qt-g2]]),IF(ISBLANK(Z170),[1]!Tab_labo[[#This Row],[Qt-g]]+[1]!Tab_labo[[#This Row],[Qt-g2]]+(2*[1]!Tab_labo[[#This Row],[Qt-g3]]),IF(ISBLANK(AD170),[1]!Tab_labo[[#This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70" s="3" t="str">
        <f>[1]!Tab_labo[[#This Row],[Teintes]]</f>
        <v>149 C</v>
      </c>
    </row>
    <row r="171" spans="1:40" ht="30" x14ac:dyDescent="0.25">
      <c r="A171" s="9" t="s">
        <v>225</v>
      </c>
      <c r="B171" s="9" t="s">
        <v>41</v>
      </c>
      <c r="C171" s="10" t="s">
        <v>42</v>
      </c>
      <c r="D171" s="11" t="s">
        <v>42</v>
      </c>
      <c r="E171" s="11" t="s">
        <v>42</v>
      </c>
      <c r="F171" s="12">
        <v>0.81</v>
      </c>
      <c r="G171" s="12">
        <v>78.099999999999994</v>
      </c>
      <c r="H171" s="12">
        <v>28.17</v>
      </c>
      <c r="I171" s="12">
        <v>57.05</v>
      </c>
      <c r="J171" s="13" t="s">
        <v>42</v>
      </c>
      <c r="K171" s="14" t="str">
        <f>[1]!Tab_labo[[#This Row],[L*]]&amp;"_"&amp;[1]!Tab_labo[[#This Row],[a*]]&amp;"_"&amp;[1]!Tab_labo[[#This Row],[b*]]</f>
        <v>78.1_28.17_57.05</v>
      </c>
      <c r="L171" s="11" t="s">
        <v>48</v>
      </c>
      <c r="M171" s="11" t="str">
        <f>IF(ISBLANK([1]!Tab_labo[[#This Row],[Composant 1]]),"","&gt;")</f>
        <v>&gt;</v>
      </c>
      <c r="N171" s="11">
        <v>375</v>
      </c>
      <c r="O171" s="11" t="str">
        <f>IF(ISBLANK([1]!Tab_labo[[#This Row],[Qt-g]]),"","g")</f>
        <v>g</v>
      </c>
      <c r="P171" s="11" t="s">
        <v>64</v>
      </c>
      <c r="Q171" s="11" t="str">
        <f>IF(ISBLANK([1]!Tab_labo[[#This Row],[Composant 2]]),"","&gt;")</f>
        <v>&gt;</v>
      </c>
      <c r="R171" s="11">
        <v>125</v>
      </c>
      <c r="S171" s="11" t="str">
        <f>IF(ISBLANK([1]!Tab_labo[[#This Row],[Qt-g2]]),"","g")</f>
        <v>g</v>
      </c>
      <c r="T171" s="11" t="s">
        <v>49</v>
      </c>
      <c r="U171" s="11" t="str">
        <f>IF(ISBLANK([1]!Tab_labo[[#This Row],[Composant 3]]),"","&gt;")</f>
        <v>&gt;</v>
      </c>
      <c r="V171" s="11">
        <v>500</v>
      </c>
      <c r="W171" s="11" t="str">
        <f>IF(ISBLANK([1]!Tab_labo[[#This Row],[Qt-g3]]),"","g")</f>
        <v>g</v>
      </c>
      <c r="X171" s="11"/>
      <c r="Y171" s="11" t="str">
        <f>IF(ISBLANK([1]!Tab_labo[[#This Row],[Composant 4]]),"","&gt;")</f>
        <v/>
      </c>
      <c r="Z171" s="11"/>
      <c r="AA171" s="11" t="str">
        <f>IF(ISBLANK([1]!Tab_labo[[#This Row],[Qt-g4]]),"","g")</f>
        <v/>
      </c>
      <c r="AB171" s="11"/>
      <c r="AC171" s="11" t="str">
        <f>IF(ISBLANK([1]!Tab_labo[[#This Row],[Composant 5]]),"","&gt;")</f>
        <v/>
      </c>
      <c r="AD171" s="11"/>
      <c r="AE171" s="11" t="str">
        <f>IF(ISBLANK([1]!Tab_labo[[#This Row],[Qt-g5]]),"","g")</f>
        <v/>
      </c>
      <c r="AF171" s="11" t="str">
        <f>IF([1]!Tab_labo[[#This Row],[verif]]=0,"","Total")</f>
        <v>Total</v>
      </c>
      <c r="AG171" s="11" t="str">
        <f>IF([1]!Tab_labo[[#This Row],[Total]]="Total","&gt;","")</f>
        <v>&gt;</v>
      </c>
      <c r="AH1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1" s="11" t="str">
        <f>IF([1]!Tab_labo[[#This Row],[Total]]="Total","g","")</f>
        <v>g</v>
      </c>
      <c r="AJ171" s="15" t="s">
        <v>42</v>
      </c>
      <c r="AK171" s="11" t="s">
        <v>42</v>
      </c>
      <c r="AL1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1" s="11" t="str">
        <f>IF([1]!Tab_labo[[#This Row],[Total2]]&lt;&gt;1000,IF(ISBLANK(V171),[1]!Tab_labo[[#This Row],[Qt-g]]+(2*[1]!Tab_labo[[#This Row],[Qt-g2]]),IF(ISBLANK(Z171),[1]!Tab_labo[[#This Row],[Qt-g]]+[1]!Tab_labo[[#This Row],[Qt-g2]]+(2*[1]!Tab_labo[[#This Row],[Qt-g3]]),IF(ISBLANK(AD171),[1]!Tab_labo[[#This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1" s="11" t="str">
        <f>[1]!Tab_labo[[#This Row],[Teintes]]</f>
        <v>150 C</v>
      </c>
    </row>
    <row r="172" spans="1:40" ht="30" x14ac:dyDescent="0.25">
      <c r="A172" s="1" t="s">
        <v>226</v>
      </c>
      <c r="B172" s="1" t="s">
        <v>41</v>
      </c>
      <c r="C172" s="2" t="s">
        <v>42</v>
      </c>
      <c r="D172" s="3" t="s">
        <v>42</v>
      </c>
      <c r="E172" s="3" t="s">
        <v>42</v>
      </c>
      <c r="F172" s="4">
        <v>1.39</v>
      </c>
      <c r="G172" s="4">
        <v>68.66</v>
      </c>
      <c r="H172" s="4">
        <v>49.9</v>
      </c>
      <c r="I172" s="4">
        <v>77.900000000000006</v>
      </c>
      <c r="J172" s="5" t="s">
        <v>42</v>
      </c>
      <c r="K172" s="6" t="str">
        <f>[1]!Tab_labo[[#This Row],[L*]]&amp;"_"&amp;[1]!Tab_labo[[#This Row],[a*]]&amp;"_"&amp;[1]!Tab_labo[[#This Row],[b*]]</f>
        <v>68.66_49.9_77.9</v>
      </c>
      <c r="L172" s="3" t="s">
        <v>48</v>
      </c>
      <c r="M172" s="3" t="str">
        <f>IF(ISBLANK([1]!Tab_labo[[#This Row],[Composant 1]]),"","&gt;")</f>
        <v>&gt;</v>
      </c>
      <c r="N172" s="3">
        <v>750</v>
      </c>
      <c r="O172" s="3" t="str">
        <f>IF(ISBLANK([1]!Tab_labo[[#This Row],[Qt-g]]),"","g")</f>
        <v>g</v>
      </c>
      <c r="P172" s="3" t="s">
        <v>64</v>
      </c>
      <c r="Q172" s="3" t="str">
        <f>IF(ISBLANK([1]!Tab_labo[[#This Row],[Composant 2]]),"","&gt;")</f>
        <v>&gt;</v>
      </c>
      <c r="R172" s="3">
        <v>250</v>
      </c>
      <c r="S172" s="3" t="str">
        <f>IF(ISBLANK([1]!Tab_labo[[#This Row],[Qt-g2]]),"","g")</f>
        <v>g</v>
      </c>
      <c r="T172" s="3"/>
      <c r="U172" s="3" t="str">
        <f>IF(ISBLANK([1]!Tab_labo[[#This Row],[Composant 3]]),"","&gt;")</f>
        <v/>
      </c>
      <c r="V172" s="3"/>
      <c r="W172" s="3" t="str">
        <f>IF(ISBLANK([1]!Tab_labo[[#This Row],[Qt-g3]]),"","g")</f>
        <v/>
      </c>
      <c r="X172" s="3"/>
      <c r="Y172" s="3" t="str">
        <f>IF(ISBLANK([1]!Tab_labo[[#This Row],[Composant 4]]),"","&gt;")</f>
        <v/>
      </c>
      <c r="Z172" s="3"/>
      <c r="AA172" s="3" t="str">
        <f>IF(ISBLANK([1]!Tab_labo[[#This Row],[Qt-g4]]),"","g")</f>
        <v/>
      </c>
      <c r="AB172" s="3"/>
      <c r="AC172" s="3" t="str">
        <f>IF(ISBLANK([1]!Tab_labo[[#This Row],[Composant 5]]),"","&gt;")</f>
        <v/>
      </c>
      <c r="AD172" s="3"/>
      <c r="AE172" s="3" t="str">
        <f>IF(ISBLANK([1]!Tab_labo[[#This Row],[Qt-g5]]),"","g")</f>
        <v/>
      </c>
      <c r="AF172" s="3" t="str">
        <f>IF([1]!Tab_labo[[#This Row],[verif]]=0,"","Total")</f>
        <v>Total</v>
      </c>
      <c r="AG172" s="3" t="str">
        <f>IF([1]!Tab_labo[[#This Row],[Total]]="Total","&gt;","")</f>
        <v>&gt;</v>
      </c>
      <c r="AH1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2" s="3" t="str">
        <f>IF([1]!Tab_labo[[#This Row],[Total]]="Total","g","")</f>
        <v>g</v>
      </c>
      <c r="AJ172" s="8" t="s">
        <v>42</v>
      </c>
      <c r="AK172" s="3" t="s">
        <v>42</v>
      </c>
      <c r="AL1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72" s="3" t="str">
        <f>IF([1]!Tab_labo[[#This Row],[Total2]]&lt;&gt;1000,IF(ISBLANK(V172),[1]!Tab_labo[[#This Row],[Qt-g]]+(2*[1]!Tab_labo[[#This Row],[Qt-g2]]),IF(ISBLANK(Z172),[1]!Tab_labo[[#This Row],[Qt-g]]+[1]!Tab_labo[[#This Row],[Qt-g2]]+(2*[1]!Tab_labo[[#This Row],[Qt-g3]]),IF(ISBLANK(AD172),[1]!Tab_labo[[#This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2" s="3" t="str">
        <f>[1]!Tab_labo[[#This Row],[Teintes]]</f>
        <v>151 C</v>
      </c>
    </row>
    <row r="173" spans="1:40" ht="30" x14ac:dyDescent="0.25">
      <c r="A173" s="9" t="s">
        <v>227</v>
      </c>
      <c r="B173" s="9" t="s">
        <v>41</v>
      </c>
      <c r="C173" s="10" t="s">
        <v>42</v>
      </c>
      <c r="D173" s="11" t="s">
        <v>42</v>
      </c>
      <c r="E173" s="11" t="s">
        <v>42</v>
      </c>
      <c r="F173" s="12">
        <v>1.47</v>
      </c>
      <c r="G173" s="12">
        <v>60.73</v>
      </c>
      <c r="H173" s="12">
        <v>42.77</v>
      </c>
      <c r="I173" s="12">
        <v>68.17</v>
      </c>
      <c r="J173" s="13" t="s">
        <v>42</v>
      </c>
      <c r="K173" s="14" t="str">
        <f>[1]!Tab_labo[[#This Row],[L*]]&amp;"_"&amp;[1]!Tab_labo[[#This Row],[a*]]&amp;"_"&amp;[1]!Tab_labo[[#This Row],[b*]]</f>
        <v>60.73_42.77_68.17</v>
      </c>
      <c r="L173" s="11" t="s">
        <v>48</v>
      </c>
      <c r="M173" s="11" t="str">
        <f>IF(ISBLANK([1]!Tab_labo[[#This Row],[Composant 1]]),"","&gt;")</f>
        <v>&gt;</v>
      </c>
      <c r="N173" s="11">
        <v>739</v>
      </c>
      <c r="O173" s="11" t="str">
        <f>IF(ISBLANK([1]!Tab_labo[[#This Row],[Qt-g]]),"","g")</f>
        <v>g</v>
      </c>
      <c r="P173" s="11" t="s">
        <v>64</v>
      </c>
      <c r="Q173" s="11" t="str">
        <f>IF(ISBLANK([1]!Tab_labo[[#This Row],[Composant 2]]),"","&gt;")</f>
        <v>&gt;</v>
      </c>
      <c r="R173" s="11">
        <v>246</v>
      </c>
      <c r="S173" s="11" t="str">
        <f>IF(ISBLANK([1]!Tab_labo[[#This Row],[Qt-g2]]),"","g")</f>
        <v>g</v>
      </c>
      <c r="T173" s="11" t="s">
        <v>54</v>
      </c>
      <c r="U173" s="11" t="str">
        <f>IF(ISBLANK([1]!Tab_labo[[#This Row],[Composant 3]]),"","&gt;")</f>
        <v>&gt;</v>
      </c>
      <c r="V173" s="11">
        <v>15</v>
      </c>
      <c r="W173" s="11" t="str">
        <f>IF(ISBLANK([1]!Tab_labo[[#This Row],[Qt-g3]]),"","g")</f>
        <v>g</v>
      </c>
      <c r="X173" s="11"/>
      <c r="Y173" s="11" t="str">
        <f>IF(ISBLANK([1]!Tab_labo[[#This Row],[Composant 4]]),"","&gt;")</f>
        <v/>
      </c>
      <c r="Z173" s="11"/>
      <c r="AA173" s="11" t="str">
        <f>IF(ISBLANK([1]!Tab_labo[[#This Row],[Qt-g4]]),"","g")</f>
        <v/>
      </c>
      <c r="AB173" s="11"/>
      <c r="AC173" s="11" t="str">
        <f>IF(ISBLANK([1]!Tab_labo[[#This Row],[Composant 5]]),"","&gt;")</f>
        <v/>
      </c>
      <c r="AD173" s="11"/>
      <c r="AE173" s="11" t="str">
        <f>IF(ISBLANK([1]!Tab_labo[[#This Row],[Qt-g5]]),"","g")</f>
        <v/>
      </c>
      <c r="AF173" s="11" t="str">
        <f>IF([1]!Tab_labo[[#This Row],[verif]]=0,"","Total")</f>
        <v>Total</v>
      </c>
      <c r="AG173" s="11" t="str">
        <f>IF([1]!Tab_labo[[#This Row],[Total]]="Total","&gt;","")</f>
        <v>&gt;</v>
      </c>
      <c r="AH1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3" s="11" t="str">
        <f>IF([1]!Tab_labo[[#This Row],[Total]]="Total","g","")</f>
        <v>g</v>
      </c>
      <c r="AJ173" s="15" t="s">
        <v>42</v>
      </c>
      <c r="AK173" s="11" t="s">
        <v>42</v>
      </c>
      <c r="AL1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3" s="11" t="str">
        <f>IF([1]!Tab_labo[[#This Row],[Total2]]&lt;&gt;1000,IF(ISBLANK(V173),[1]!Tab_labo[[#This Row],[Qt-g]]+(2*[1]!Tab_labo[[#This Row],[Qt-g2]]),IF(ISBLANK(Z173),[1]!Tab_labo[[#This Row],[Qt-g]]+[1]!Tab_labo[[#This Row],[Qt-g2]]+(2*[1]!Tab_labo[[#This Row],[Qt-g3]]),IF(ISBLANK(AD173),[1]!Tab_labo[[#This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3" s="11" t="str">
        <f>[1]!Tab_labo[[#This Row],[Teintes]]</f>
        <v>152 C</v>
      </c>
    </row>
    <row r="174" spans="1:40" ht="30" x14ac:dyDescent="0.25">
      <c r="A174" s="1" t="s">
        <v>228</v>
      </c>
      <c r="B174" s="1" t="s">
        <v>41</v>
      </c>
      <c r="C174" s="2" t="s">
        <v>42</v>
      </c>
      <c r="D174" s="3" t="s">
        <v>42</v>
      </c>
      <c r="E174" s="3" t="s">
        <v>42</v>
      </c>
      <c r="F174" s="4">
        <v>1.46</v>
      </c>
      <c r="G174" s="4">
        <v>53</v>
      </c>
      <c r="H174" s="4">
        <v>30.49</v>
      </c>
      <c r="I174" s="4">
        <v>54.39</v>
      </c>
      <c r="J174" s="5" t="s">
        <v>42</v>
      </c>
      <c r="K174" s="6" t="str">
        <f>[1]!Tab_labo[[#This Row],[L*]]&amp;"_"&amp;[1]!Tab_labo[[#This Row],[a*]]&amp;"_"&amp;[1]!Tab_labo[[#This Row],[b*]]</f>
        <v>53_30.49_54.39</v>
      </c>
      <c r="L174" s="3" t="s">
        <v>48</v>
      </c>
      <c r="M174" s="3" t="str">
        <f>IF(ISBLANK([1]!Tab_labo[[#This Row],[Composant 1]]),"","&gt;")</f>
        <v>&gt;</v>
      </c>
      <c r="N174" s="3">
        <v>706</v>
      </c>
      <c r="O174" s="3" t="str">
        <f>IF(ISBLANK([1]!Tab_labo[[#This Row],[Qt-g]]),"","g")</f>
        <v>g</v>
      </c>
      <c r="P174" s="3" t="s">
        <v>64</v>
      </c>
      <c r="Q174" s="3" t="str">
        <f>IF(ISBLANK([1]!Tab_labo[[#This Row],[Composant 2]]),"","&gt;")</f>
        <v>&gt;</v>
      </c>
      <c r="R174" s="3">
        <v>235</v>
      </c>
      <c r="S174" s="3" t="str">
        <f>IF(ISBLANK([1]!Tab_labo[[#This Row],[Qt-g2]]),"","g")</f>
        <v>g</v>
      </c>
      <c r="T174" s="3" t="s">
        <v>54</v>
      </c>
      <c r="U174" s="3" t="str">
        <f>IF(ISBLANK([1]!Tab_labo[[#This Row],[Composant 3]]),"","&gt;")</f>
        <v>&gt;</v>
      </c>
      <c r="V174" s="3">
        <v>59</v>
      </c>
      <c r="W174" s="3" t="str">
        <f>IF(ISBLANK([1]!Tab_labo[[#This Row],[Qt-g3]]),"","g")</f>
        <v>g</v>
      </c>
      <c r="X174" s="3"/>
      <c r="Y174" s="3" t="str">
        <f>IF(ISBLANK([1]!Tab_labo[[#This Row],[Composant 4]]),"","&gt;")</f>
        <v/>
      </c>
      <c r="Z174" s="3"/>
      <c r="AA174" s="3" t="str">
        <f>IF(ISBLANK([1]!Tab_labo[[#This Row],[Qt-g4]]),"","g")</f>
        <v/>
      </c>
      <c r="AB174" s="3"/>
      <c r="AC174" s="3" t="str">
        <f>IF(ISBLANK([1]!Tab_labo[[#This Row],[Composant 5]]),"","&gt;")</f>
        <v/>
      </c>
      <c r="AD174" s="3"/>
      <c r="AE174" s="3" t="str">
        <f>IF(ISBLANK([1]!Tab_labo[[#This Row],[Qt-g5]]),"","g")</f>
        <v/>
      </c>
      <c r="AF174" s="3" t="str">
        <f>IF([1]!Tab_labo[[#This Row],[verif]]=0,"","Total")</f>
        <v>Total</v>
      </c>
      <c r="AG174" s="3" t="str">
        <f>IF([1]!Tab_labo[[#This Row],[Total]]="Total","&gt;","")</f>
        <v>&gt;</v>
      </c>
      <c r="AH1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4" s="3" t="str">
        <f>IF([1]!Tab_labo[[#This Row],[Total]]="Total","g","")</f>
        <v>g</v>
      </c>
      <c r="AJ174" s="8" t="s">
        <v>42</v>
      </c>
      <c r="AK174" s="3" t="s">
        <v>42</v>
      </c>
      <c r="AL1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4" s="3" t="str">
        <f>IF([1]!Tab_labo[[#This Row],[Total2]]&lt;&gt;1000,IF(ISBLANK(V174),[1]!Tab_labo[[#This Row],[Qt-g]]+(2*[1]!Tab_labo[[#This Row],[Qt-g2]]),IF(ISBLANK(Z174),[1]!Tab_labo[[#This Row],[Qt-g]]+[1]!Tab_labo[[#This Row],[Qt-g2]]+(2*[1]!Tab_labo[[#This Row],[Qt-g3]]),IF(ISBLANK(AD174),[1]!Tab_labo[[#This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4" s="3" t="str">
        <f>[1]!Tab_labo[[#This Row],[Teintes]]</f>
        <v>153 C</v>
      </c>
    </row>
    <row r="175" spans="1:40" ht="30" x14ac:dyDescent="0.25">
      <c r="A175" s="9" t="s">
        <v>229</v>
      </c>
      <c r="B175" s="9" t="s">
        <v>41</v>
      </c>
      <c r="C175" s="10" t="s">
        <v>42</v>
      </c>
      <c r="D175" s="11" t="s">
        <v>42</v>
      </c>
      <c r="E175" s="11" t="s">
        <v>42</v>
      </c>
      <c r="F175" s="12">
        <v>1.51</v>
      </c>
      <c r="G175" s="12">
        <v>44.51</v>
      </c>
      <c r="H175" s="12">
        <v>22.69</v>
      </c>
      <c r="I175" s="12">
        <v>42.2</v>
      </c>
      <c r="J175" s="13" t="s">
        <v>42</v>
      </c>
      <c r="K175" s="14" t="str">
        <f>[1]!Tab_labo[[#This Row],[L*]]&amp;"_"&amp;[1]!Tab_labo[[#This Row],[a*]]&amp;"_"&amp;[1]!Tab_labo[[#This Row],[b*]]</f>
        <v>44.51_22.69_42.2</v>
      </c>
      <c r="L175" s="11" t="s">
        <v>48</v>
      </c>
      <c r="M175" s="11" t="str">
        <f>IF(ISBLANK([1]!Tab_labo[[#This Row],[Composant 1]]),"","&gt;")</f>
        <v>&gt;</v>
      </c>
      <c r="N175" s="11">
        <v>667</v>
      </c>
      <c r="O175" s="11" t="str">
        <f>IF(ISBLANK([1]!Tab_labo[[#This Row],[Qt-g]]),"","g")</f>
        <v>g</v>
      </c>
      <c r="P175" s="11" t="s">
        <v>64</v>
      </c>
      <c r="Q175" s="11" t="str">
        <f>IF(ISBLANK([1]!Tab_labo[[#This Row],[Composant 2]]),"","&gt;")</f>
        <v>&gt;</v>
      </c>
      <c r="R175" s="11">
        <v>222</v>
      </c>
      <c r="S175" s="11" t="str">
        <f>IF(ISBLANK([1]!Tab_labo[[#This Row],[Qt-g2]]),"","g")</f>
        <v>g</v>
      </c>
      <c r="T175" s="11" t="s">
        <v>54</v>
      </c>
      <c r="U175" s="11" t="str">
        <f>IF(ISBLANK([1]!Tab_labo[[#This Row],[Composant 3]]),"","&gt;")</f>
        <v>&gt;</v>
      </c>
      <c r="V175" s="11">
        <v>111</v>
      </c>
      <c r="W175" s="11" t="str">
        <f>IF(ISBLANK([1]!Tab_labo[[#This Row],[Qt-g3]]),"","g")</f>
        <v>g</v>
      </c>
      <c r="X175" s="11"/>
      <c r="Y175" s="11" t="str">
        <f>IF(ISBLANK([1]!Tab_labo[[#This Row],[Composant 4]]),"","&gt;")</f>
        <v/>
      </c>
      <c r="Z175" s="11"/>
      <c r="AA175" s="11" t="str">
        <f>IF(ISBLANK([1]!Tab_labo[[#This Row],[Qt-g4]]),"","g")</f>
        <v/>
      </c>
      <c r="AB175" s="11"/>
      <c r="AC175" s="11" t="str">
        <f>IF(ISBLANK([1]!Tab_labo[[#This Row],[Composant 5]]),"","&gt;")</f>
        <v/>
      </c>
      <c r="AD175" s="11"/>
      <c r="AE175" s="11" t="str">
        <f>IF(ISBLANK([1]!Tab_labo[[#This Row],[Qt-g5]]),"","g")</f>
        <v/>
      </c>
      <c r="AF175" s="11" t="str">
        <f>IF([1]!Tab_labo[[#This Row],[verif]]=0,"","Total")</f>
        <v>Total</v>
      </c>
      <c r="AG175" s="11" t="str">
        <f>IF([1]!Tab_labo[[#This Row],[Total]]="Total","&gt;","")</f>
        <v>&gt;</v>
      </c>
      <c r="AH1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5" s="11" t="str">
        <f>IF([1]!Tab_labo[[#This Row],[Total]]="Total","g","")</f>
        <v>g</v>
      </c>
      <c r="AJ175" s="15" t="s">
        <v>42</v>
      </c>
      <c r="AK175" s="11" t="s">
        <v>42</v>
      </c>
      <c r="AL1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5" s="11" t="str">
        <f>IF([1]!Tab_labo[[#This Row],[Total2]]&lt;&gt;1000,IF(ISBLANK(V175),[1]!Tab_labo[[#This Row],[Qt-g]]+(2*[1]!Tab_labo[[#This Row],[Qt-g2]]),IF(ISBLANK(Z175),[1]!Tab_labo[[#This Row],[Qt-g]]+[1]!Tab_labo[[#This Row],[Qt-g2]]+(2*[1]!Tab_labo[[#This Row],[Qt-g3]]),IF(ISBLANK(AD175),[1]!Tab_labo[[#This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5" s="11" t="str">
        <f>[1]!Tab_labo[[#This Row],[Teintes]]</f>
        <v>154 C</v>
      </c>
    </row>
    <row r="176" spans="1:40" ht="30" x14ac:dyDescent="0.25">
      <c r="A176" s="1" t="s">
        <v>230</v>
      </c>
      <c r="B176" s="1" t="s">
        <v>41</v>
      </c>
      <c r="C176" s="2" t="s">
        <v>42</v>
      </c>
      <c r="D176" s="3" t="s">
        <v>42</v>
      </c>
      <c r="E176" s="3" t="s">
        <v>42</v>
      </c>
      <c r="F176" s="4">
        <v>0.41</v>
      </c>
      <c r="G176" s="4">
        <v>84.01</v>
      </c>
      <c r="H176" s="4">
        <v>10.07</v>
      </c>
      <c r="I176" s="4">
        <v>29.86</v>
      </c>
      <c r="J176" s="5" t="s">
        <v>42</v>
      </c>
      <c r="K176" s="6" t="str">
        <f>[1]!Tab_labo[[#This Row],[L*]]&amp;"_"&amp;[1]!Tab_labo[[#This Row],[a*]]&amp;"_"&amp;[1]!Tab_labo[[#This Row],[b*]]</f>
        <v>84.01_10.07_29.86</v>
      </c>
      <c r="L176" s="3" t="s">
        <v>48</v>
      </c>
      <c r="M176" s="3" t="str">
        <f>IF(ISBLANK([1]!Tab_labo[[#This Row],[Composant 1]]),"","&gt;")</f>
        <v>&gt;</v>
      </c>
      <c r="N176" s="3">
        <v>23</v>
      </c>
      <c r="O176" s="3" t="str">
        <f>IF(ISBLANK([1]!Tab_labo[[#This Row],[Qt-g]]),"","g")</f>
        <v>g</v>
      </c>
      <c r="P176" s="3" t="s">
        <v>60</v>
      </c>
      <c r="Q176" s="3" t="str">
        <f>IF(ISBLANK([1]!Tab_labo[[#This Row],[Composant 2]]),"","&gt;")</f>
        <v>&gt;</v>
      </c>
      <c r="R176" s="3">
        <v>8</v>
      </c>
      <c r="S176" s="3" t="str">
        <f>IF(ISBLANK([1]!Tab_labo[[#This Row],[Qt-g2]]),"","g")</f>
        <v>g</v>
      </c>
      <c r="T176" s="3" t="s">
        <v>49</v>
      </c>
      <c r="U176" s="3" t="str">
        <f>IF(ISBLANK([1]!Tab_labo[[#This Row],[Composant 3]]),"","&gt;")</f>
        <v>&gt;</v>
      </c>
      <c r="V176" s="3">
        <v>484.5</v>
      </c>
      <c r="W176" s="3" t="str">
        <f>IF(ISBLANK([1]!Tab_labo[[#This Row],[Qt-g3]]),"","g")</f>
        <v>g</v>
      </c>
      <c r="X176" s="3"/>
      <c r="Y176" s="3" t="str">
        <f>IF(ISBLANK([1]!Tab_labo[[#This Row],[Composant 4]]),"","&gt;")</f>
        <v/>
      </c>
      <c r="Z176" s="3"/>
      <c r="AA176" s="3" t="str">
        <f>IF(ISBLANK([1]!Tab_labo[[#This Row],[Qt-g4]]),"","g")</f>
        <v/>
      </c>
      <c r="AB176" s="3"/>
      <c r="AC176" s="3" t="str">
        <f>IF(ISBLANK([1]!Tab_labo[[#This Row],[Composant 5]]),"","&gt;")</f>
        <v/>
      </c>
      <c r="AD176" s="3"/>
      <c r="AE176" s="3" t="str">
        <f>IF(ISBLANK([1]!Tab_labo[[#This Row],[Qt-g5]]),"","g")</f>
        <v/>
      </c>
      <c r="AF176" s="3" t="str">
        <f>IF([1]!Tab_labo[[#This Row],[verif]]=0,"","Total")</f>
        <v>Total</v>
      </c>
      <c r="AG176" s="3" t="str">
        <f>IF([1]!Tab_labo[[#This Row],[Total]]="Total","&gt;","")</f>
        <v>&gt;</v>
      </c>
      <c r="AH1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176" s="3" t="str">
        <f>IF([1]!Tab_labo[[#This Row],[Total]]="Total","g","")</f>
        <v>g</v>
      </c>
      <c r="AJ176" s="8" t="s">
        <v>42</v>
      </c>
      <c r="AK176" s="3" t="s">
        <v>42</v>
      </c>
      <c r="AL1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6" s="3">
        <f>IF([1]!Tab_labo[[#This Row],[Total2]]&lt;&gt;1000,IF(ISBLANK(V176),[1]!Tab_labo[[#This Row],[Qt-g]]+(2*[1]!Tab_labo[[#This Row],[Qt-g2]]),IF(ISBLANK(Z176),[1]!Tab_labo[[#This Row],[Qt-g]]+[1]!Tab_labo[[#This Row],[Qt-g2]]+(2*[1]!Tab_labo[[#This Row],[Qt-g3]]),IF(ISBLANK(AD176),[1]!Tab_labo[[#This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76" s="3" t="str">
        <f>[1]!Tab_labo[[#This Row],[Teintes]]</f>
        <v>155 C</v>
      </c>
    </row>
    <row r="177" spans="1:40" ht="30" x14ac:dyDescent="0.25">
      <c r="A177" s="9" t="s">
        <v>231</v>
      </c>
      <c r="B177" s="9" t="s">
        <v>41</v>
      </c>
      <c r="C177" s="10" t="s">
        <v>42</v>
      </c>
      <c r="D177" s="11" t="s">
        <v>42</v>
      </c>
      <c r="E177" s="11" t="s">
        <v>42</v>
      </c>
      <c r="F177" s="12">
        <v>0.6</v>
      </c>
      <c r="G177" s="12">
        <v>78.989999999999995</v>
      </c>
      <c r="H177" s="12">
        <v>17.84</v>
      </c>
      <c r="I177" s="12">
        <v>40.92</v>
      </c>
      <c r="J177" s="13" t="s">
        <v>42</v>
      </c>
      <c r="K177" s="14" t="str">
        <f>[1]!Tab_labo[[#This Row],[L*]]&amp;"_"&amp;[1]!Tab_labo[[#This Row],[a*]]&amp;"_"&amp;[1]!Tab_labo[[#This Row],[b*]]</f>
        <v>78.99_17.84_40.92</v>
      </c>
      <c r="L177" s="11" t="s">
        <v>48</v>
      </c>
      <c r="M177" s="11" t="str">
        <f>IF(ISBLANK([1]!Tab_labo[[#This Row],[Composant 1]]),"","&gt;")</f>
        <v>&gt;</v>
      </c>
      <c r="N177" s="11">
        <v>94</v>
      </c>
      <c r="O177" s="11" t="str">
        <f>IF(ISBLANK([1]!Tab_labo[[#This Row],[Qt-g]]),"","g")</f>
        <v>g</v>
      </c>
      <c r="P177" s="11" t="s">
        <v>60</v>
      </c>
      <c r="Q177" s="11" t="str">
        <f>IF(ISBLANK([1]!Tab_labo[[#This Row],[Composant 2]]),"","&gt;")</f>
        <v>&gt;</v>
      </c>
      <c r="R177" s="11">
        <v>31</v>
      </c>
      <c r="S177" s="11" t="str">
        <f>IF(ISBLANK([1]!Tab_labo[[#This Row],[Qt-g2]]),"","g")</f>
        <v>g</v>
      </c>
      <c r="T177" s="11" t="s">
        <v>49</v>
      </c>
      <c r="U177" s="11" t="str">
        <f>IF(ISBLANK([1]!Tab_labo[[#This Row],[Composant 3]]),"","&gt;")</f>
        <v>&gt;</v>
      </c>
      <c r="V177" s="11">
        <v>437.5</v>
      </c>
      <c r="W177" s="11" t="str">
        <f>IF(ISBLANK([1]!Tab_labo[[#This Row],[Qt-g3]]),"","g")</f>
        <v>g</v>
      </c>
      <c r="X177" s="11"/>
      <c r="Y177" s="11" t="str">
        <f>IF(ISBLANK([1]!Tab_labo[[#This Row],[Composant 4]]),"","&gt;")</f>
        <v/>
      </c>
      <c r="Z177" s="11"/>
      <c r="AA177" s="11" t="str">
        <f>IF(ISBLANK([1]!Tab_labo[[#This Row],[Qt-g4]]),"","g")</f>
        <v/>
      </c>
      <c r="AB177" s="11"/>
      <c r="AC177" s="11" t="str">
        <f>IF(ISBLANK([1]!Tab_labo[[#This Row],[Composant 5]]),"","&gt;")</f>
        <v/>
      </c>
      <c r="AD177" s="11"/>
      <c r="AE177" s="11" t="str">
        <f>IF(ISBLANK([1]!Tab_labo[[#This Row],[Qt-g5]]),"","g")</f>
        <v/>
      </c>
      <c r="AF177" s="11" t="str">
        <f>IF([1]!Tab_labo[[#This Row],[verif]]=0,"","Total")</f>
        <v>Total</v>
      </c>
      <c r="AG177" s="11" t="str">
        <f>IF([1]!Tab_labo[[#This Row],[Total]]="Total","&gt;","")</f>
        <v>&gt;</v>
      </c>
      <c r="AH1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177" s="11" t="str">
        <f>IF([1]!Tab_labo[[#This Row],[Total]]="Total","g","")</f>
        <v>g</v>
      </c>
      <c r="AJ177" s="15" t="s">
        <v>42</v>
      </c>
      <c r="AK177" s="11" t="s">
        <v>42</v>
      </c>
      <c r="AL1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7" s="11">
        <f>IF([1]!Tab_labo[[#This Row],[Total2]]&lt;&gt;1000,IF(ISBLANK(V177),[1]!Tab_labo[[#This Row],[Qt-g]]+(2*[1]!Tab_labo[[#This Row],[Qt-g2]]),IF(ISBLANK(Z177),[1]!Tab_labo[[#This Row],[Qt-g]]+[1]!Tab_labo[[#This Row],[Qt-g2]]+(2*[1]!Tab_labo[[#This Row],[Qt-g3]]),IF(ISBLANK(AD177),[1]!Tab_labo[[#This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77" s="11" t="str">
        <f>[1]!Tab_labo[[#This Row],[Teintes]]</f>
        <v>156 C</v>
      </c>
    </row>
    <row r="178" spans="1:40" ht="30" x14ac:dyDescent="0.25">
      <c r="A178" s="1" t="s">
        <v>232</v>
      </c>
      <c r="B178" s="1" t="s">
        <v>41</v>
      </c>
      <c r="C178" s="2" t="s">
        <v>42</v>
      </c>
      <c r="D178" s="3" t="s">
        <v>42</v>
      </c>
      <c r="E178" s="3" t="s">
        <v>42</v>
      </c>
      <c r="F178" s="4">
        <v>0.81</v>
      </c>
      <c r="G178" s="4">
        <v>73</v>
      </c>
      <c r="H178" s="4">
        <v>28.49</v>
      </c>
      <c r="I178" s="4">
        <v>49.78</v>
      </c>
      <c r="J178" s="5" t="s">
        <v>42</v>
      </c>
      <c r="K178" s="6" t="str">
        <f>[1]!Tab_labo[[#This Row],[L*]]&amp;"_"&amp;[1]!Tab_labo[[#This Row],[a*]]&amp;"_"&amp;[1]!Tab_labo[[#This Row],[b*]]</f>
        <v>73_28.49_49.78</v>
      </c>
      <c r="L178" s="3" t="s">
        <v>48</v>
      </c>
      <c r="M178" s="3" t="str">
        <f>IF(ISBLANK([1]!Tab_labo[[#This Row],[Composant 1]]),"","&gt;")</f>
        <v>&gt;</v>
      </c>
      <c r="N178" s="3">
        <v>375</v>
      </c>
      <c r="O178" s="3" t="str">
        <f>IF(ISBLANK([1]!Tab_labo[[#This Row],[Qt-g]]),"","g")</f>
        <v>g</v>
      </c>
      <c r="P178" s="3" t="s">
        <v>60</v>
      </c>
      <c r="Q178" s="3" t="str">
        <f>IF(ISBLANK([1]!Tab_labo[[#This Row],[Composant 2]]),"","&gt;")</f>
        <v>&gt;</v>
      </c>
      <c r="R178" s="3">
        <v>125</v>
      </c>
      <c r="S178" s="3" t="str">
        <f>IF(ISBLANK([1]!Tab_labo[[#This Row],[Qt-g2]]),"","g")</f>
        <v>g</v>
      </c>
      <c r="T178" s="3" t="s">
        <v>49</v>
      </c>
      <c r="U178" s="3" t="str">
        <f>IF(ISBLANK([1]!Tab_labo[[#This Row],[Composant 3]]),"","&gt;")</f>
        <v>&gt;</v>
      </c>
      <c r="V178" s="3">
        <v>500</v>
      </c>
      <c r="W178" s="3" t="str">
        <f>IF(ISBLANK([1]!Tab_labo[[#This Row],[Qt-g3]]),"","g")</f>
        <v>g</v>
      </c>
      <c r="X178" s="3"/>
      <c r="Y178" s="3" t="str">
        <f>IF(ISBLANK([1]!Tab_labo[[#This Row],[Composant 4]]),"","&gt;")</f>
        <v/>
      </c>
      <c r="Z178" s="3"/>
      <c r="AA178" s="3" t="str">
        <f>IF(ISBLANK([1]!Tab_labo[[#This Row],[Qt-g4]]),"","g")</f>
        <v/>
      </c>
      <c r="AB178" s="3"/>
      <c r="AC178" s="3" t="str">
        <f>IF(ISBLANK([1]!Tab_labo[[#This Row],[Composant 5]]),"","&gt;")</f>
        <v/>
      </c>
      <c r="AD178" s="3"/>
      <c r="AE178" s="3" t="str">
        <f>IF(ISBLANK([1]!Tab_labo[[#This Row],[Qt-g5]]),"","g")</f>
        <v/>
      </c>
      <c r="AF178" s="3" t="str">
        <f>IF([1]!Tab_labo[[#This Row],[verif]]=0,"","Total")</f>
        <v>Total</v>
      </c>
      <c r="AG178" s="3" t="str">
        <f>IF([1]!Tab_labo[[#This Row],[Total]]="Total","&gt;","")</f>
        <v>&gt;</v>
      </c>
      <c r="AH1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8" s="3" t="str">
        <f>IF([1]!Tab_labo[[#This Row],[Total]]="Total","g","")</f>
        <v>g</v>
      </c>
      <c r="AJ178" s="8" t="s">
        <v>42</v>
      </c>
      <c r="AK178" s="3" t="s">
        <v>42</v>
      </c>
      <c r="AL1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78" s="3" t="str">
        <f>IF([1]!Tab_labo[[#This Row],[Total2]]&lt;&gt;1000,IF(ISBLANK(V178),[1]!Tab_labo[[#This Row],[Qt-g]]+(2*[1]!Tab_labo[[#This Row],[Qt-g2]]),IF(ISBLANK(Z178),[1]!Tab_labo[[#This Row],[Qt-g]]+[1]!Tab_labo[[#This Row],[Qt-g2]]+(2*[1]!Tab_labo[[#This Row],[Qt-g3]]),IF(ISBLANK(AD178),[1]!Tab_labo[[#This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8" s="3" t="str">
        <f>[1]!Tab_labo[[#This Row],[Teintes]]</f>
        <v>157 C</v>
      </c>
    </row>
    <row r="179" spans="1:40" ht="30" x14ac:dyDescent="0.25">
      <c r="A179" s="9" t="s">
        <v>233</v>
      </c>
      <c r="B179" s="9" t="s">
        <v>41</v>
      </c>
      <c r="C179" s="10" t="s">
        <v>42</v>
      </c>
      <c r="D179" s="11" t="s">
        <v>42</v>
      </c>
      <c r="E179" s="11" t="s">
        <v>42</v>
      </c>
      <c r="F179" s="12">
        <v>1.23</v>
      </c>
      <c r="G179" s="12">
        <v>62.33</v>
      </c>
      <c r="H179" s="12">
        <v>43.76</v>
      </c>
      <c r="I179" s="12">
        <v>60.35</v>
      </c>
      <c r="J179" s="13" t="s">
        <v>42</v>
      </c>
      <c r="K179" s="14" t="str">
        <f>[1]!Tab_labo[[#This Row],[L*]]&amp;"_"&amp;[1]!Tab_labo[[#This Row],[a*]]&amp;"_"&amp;[1]!Tab_labo[[#This Row],[b*]]</f>
        <v>62.33_43.76_60.35</v>
      </c>
      <c r="L179" s="11" t="s">
        <v>48</v>
      </c>
      <c r="M179" s="11" t="str">
        <f>IF(ISBLANK([1]!Tab_labo[[#This Row],[Composant 1]]),"","&gt;")</f>
        <v>&gt;</v>
      </c>
      <c r="N179" s="11">
        <v>750</v>
      </c>
      <c r="O179" s="11" t="str">
        <f>IF(ISBLANK([1]!Tab_labo[[#This Row],[Qt-g]]),"","g")</f>
        <v>g</v>
      </c>
      <c r="P179" s="11" t="s">
        <v>60</v>
      </c>
      <c r="Q179" s="11" t="str">
        <f>IF(ISBLANK([1]!Tab_labo[[#This Row],[Composant 2]]),"","&gt;")</f>
        <v>&gt;</v>
      </c>
      <c r="R179" s="11">
        <v>250</v>
      </c>
      <c r="S179" s="11" t="str">
        <f>IF(ISBLANK([1]!Tab_labo[[#This Row],[Qt-g2]]),"","g")</f>
        <v>g</v>
      </c>
      <c r="T179" s="11"/>
      <c r="U179" s="11" t="str">
        <f>IF(ISBLANK([1]!Tab_labo[[#This Row],[Composant 3]]),"","&gt;")</f>
        <v/>
      </c>
      <c r="V179" s="11"/>
      <c r="W179" s="11" t="str">
        <f>IF(ISBLANK([1]!Tab_labo[[#This Row],[Qt-g3]]),"","g")</f>
        <v/>
      </c>
      <c r="X179" s="11"/>
      <c r="Y179" s="11" t="str">
        <f>IF(ISBLANK([1]!Tab_labo[[#This Row],[Composant 4]]),"","&gt;")</f>
        <v/>
      </c>
      <c r="Z179" s="11"/>
      <c r="AA179" s="11" t="str">
        <f>IF(ISBLANK([1]!Tab_labo[[#This Row],[Qt-g4]]),"","g")</f>
        <v/>
      </c>
      <c r="AB179" s="11"/>
      <c r="AC179" s="11" t="str">
        <f>IF(ISBLANK([1]!Tab_labo[[#This Row],[Composant 5]]),"","&gt;")</f>
        <v/>
      </c>
      <c r="AD179" s="11"/>
      <c r="AE179" s="11" t="str">
        <f>IF(ISBLANK([1]!Tab_labo[[#This Row],[Qt-g5]]),"","g")</f>
        <v/>
      </c>
      <c r="AF179" s="11" t="str">
        <f>IF([1]!Tab_labo[[#This Row],[verif]]=0,"","Total")</f>
        <v>Total</v>
      </c>
      <c r="AG179" s="11" t="str">
        <f>IF([1]!Tab_labo[[#This Row],[Total]]="Total","&gt;","")</f>
        <v>&gt;</v>
      </c>
      <c r="AH1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79" s="11" t="str">
        <f>IF([1]!Tab_labo[[#This Row],[Total]]="Total","g","")</f>
        <v>g</v>
      </c>
      <c r="AJ179" s="15" t="s">
        <v>42</v>
      </c>
      <c r="AK179" s="11" t="s">
        <v>42</v>
      </c>
      <c r="AL1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79" s="11" t="str">
        <f>IF([1]!Tab_labo[[#This Row],[Total2]]&lt;&gt;1000,IF(ISBLANK(V179),[1]!Tab_labo[[#This Row],[Qt-g]]+(2*[1]!Tab_labo[[#This Row],[Qt-g2]]),IF(ISBLANK(Z179),[1]!Tab_labo[[#This Row],[Qt-g]]+[1]!Tab_labo[[#This Row],[Qt-g2]]+(2*[1]!Tab_labo[[#This Row],[Qt-g3]]),IF(ISBLANK(AD179),[1]!Tab_labo[[#This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79" s="11" t="str">
        <f>[1]!Tab_labo[[#This Row],[Teintes]]</f>
        <v>158 C</v>
      </c>
    </row>
    <row r="180" spans="1:40" ht="30" x14ac:dyDescent="0.25">
      <c r="A180" s="1" t="s">
        <v>234</v>
      </c>
      <c r="B180" s="1" t="s">
        <v>41</v>
      </c>
      <c r="C180" s="2" t="s">
        <v>42</v>
      </c>
      <c r="D180" s="3" t="s">
        <v>42</v>
      </c>
      <c r="E180" s="3" t="s">
        <v>42</v>
      </c>
      <c r="F180" s="4">
        <v>1.39</v>
      </c>
      <c r="G180" s="4">
        <v>53.66</v>
      </c>
      <c r="H180" s="4">
        <v>42.34</v>
      </c>
      <c r="I180" s="4">
        <v>54.01</v>
      </c>
      <c r="J180" s="5" t="s">
        <v>42</v>
      </c>
      <c r="K180" s="6" t="str">
        <f>[1]!Tab_labo[[#This Row],[L*]]&amp;"_"&amp;[1]!Tab_labo[[#This Row],[a*]]&amp;"_"&amp;[1]!Tab_labo[[#This Row],[b*]]</f>
        <v>53.66_42.34_54.01</v>
      </c>
      <c r="L180" s="3" t="s">
        <v>48</v>
      </c>
      <c r="M180" s="3" t="str">
        <f>IF(ISBLANK([1]!Tab_labo[[#This Row],[Composant 1]]),"","&gt;")</f>
        <v>&gt;</v>
      </c>
      <c r="N180" s="3">
        <v>739</v>
      </c>
      <c r="O180" s="3" t="str">
        <f>IF(ISBLANK([1]!Tab_labo[[#This Row],[Qt-g]]),"","g")</f>
        <v>g</v>
      </c>
      <c r="P180" s="3" t="s">
        <v>60</v>
      </c>
      <c r="Q180" s="3" t="str">
        <f>IF(ISBLANK([1]!Tab_labo[[#This Row],[Composant 2]]),"","&gt;")</f>
        <v>&gt;</v>
      </c>
      <c r="R180" s="3">
        <v>246</v>
      </c>
      <c r="S180" s="3" t="str">
        <f>IF(ISBLANK([1]!Tab_labo[[#This Row],[Qt-g2]]),"","g")</f>
        <v>g</v>
      </c>
      <c r="T180" s="3" t="s">
        <v>54</v>
      </c>
      <c r="U180" s="3" t="str">
        <f>IF(ISBLANK([1]!Tab_labo[[#This Row],[Composant 3]]),"","&gt;")</f>
        <v>&gt;</v>
      </c>
      <c r="V180" s="3">
        <v>15</v>
      </c>
      <c r="W180" s="3" t="str">
        <f>IF(ISBLANK([1]!Tab_labo[[#This Row],[Qt-g3]]),"","g")</f>
        <v>g</v>
      </c>
      <c r="X180" s="3"/>
      <c r="Y180" s="3" t="str">
        <f>IF(ISBLANK([1]!Tab_labo[[#This Row],[Composant 4]]),"","&gt;")</f>
        <v/>
      </c>
      <c r="Z180" s="3"/>
      <c r="AA180" s="3" t="str">
        <f>IF(ISBLANK([1]!Tab_labo[[#This Row],[Qt-g4]]),"","g")</f>
        <v/>
      </c>
      <c r="AB180" s="3"/>
      <c r="AC180" s="3" t="str">
        <f>IF(ISBLANK([1]!Tab_labo[[#This Row],[Composant 5]]),"","&gt;")</f>
        <v/>
      </c>
      <c r="AD180" s="3"/>
      <c r="AE180" s="3" t="str">
        <f>IF(ISBLANK([1]!Tab_labo[[#This Row],[Qt-g5]]),"","g")</f>
        <v/>
      </c>
      <c r="AF180" s="3" t="str">
        <f>IF([1]!Tab_labo[[#This Row],[verif]]=0,"","Total")</f>
        <v>Total</v>
      </c>
      <c r="AG180" s="3" t="str">
        <f>IF([1]!Tab_labo[[#This Row],[Total]]="Total","&gt;","")</f>
        <v>&gt;</v>
      </c>
      <c r="AH1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0" s="3" t="str">
        <f>IF([1]!Tab_labo[[#This Row],[Total]]="Total","g","")</f>
        <v>g</v>
      </c>
      <c r="AJ180" s="8" t="s">
        <v>42</v>
      </c>
      <c r="AK180" s="3" t="s">
        <v>42</v>
      </c>
      <c r="AL1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80" s="3" t="str">
        <f>IF([1]!Tab_labo[[#This Row],[Total2]]&lt;&gt;1000,IF(ISBLANK(V180),[1]!Tab_labo[[#This Row],[Qt-g]]+(2*[1]!Tab_labo[[#This Row],[Qt-g2]]),IF(ISBLANK(Z180),[1]!Tab_labo[[#This Row],[Qt-g]]+[1]!Tab_labo[[#This Row],[Qt-g2]]+(2*[1]!Tab_labo[[#This Row],[Qt-g3]]),IF(ISBLANK(AD180),[1]!Tab_labo[[#This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0" s="3" t="str">
        <f>[1]!Tab_labo[[#This Row],[Teintes]]</f>
        <v>159 C</v>
      </c>
    </row>
    <row r="181" spans="1:40" ht="30" x14ac:dyDescent="0.25">
      <c r="A181" s="9" t="s">
        <v>235</v>
      </c>
      <c r="B181" s="9" t="s">
        <v>41</v>
      </c>
      <c r="C181" s="10" t="s">
        <v>42</v>
      </c>
      <c r="D181" s="11" t="s">
        <v>42</v>
      </c>
      <c r="E181" s="11" t="s">
        <v>42</v>
      </c>
      <c r="F181" s="12">
        <v>1.44</v>
      </c>
      <c r="G181" s="12">
        <v>45.44</v>
      </c>
      <c r="H181" s="12">
        <v>29.87</v>
      </c>
      <c r="I181" s="12">
        <v>42.05</v>
      </c>
      <c r="J181" s="13" t="s">
        <v>42</v>
      </c>
      <c r="K181" s="14" t="str">
        <f>[1]!Tab_labo[[#This Row],[L*]]&amp;"_"&amp;[1]!Tab_labo[[#This Row],[a*]]&amp;"_"&amp;[1]!Tab_labo[[#This Row],[b*]]</f>
        <v>45.44_29.87_42.05</v>
      </c>
      <c r="L181" s="11" t="s">
        <v>48</v>
      </c>
      <c r="M181" s="11" t="str">
        <f>IF(ISBLANK([1]!Tab_labo[[#This Row],[Composant 1]]),"","&gt;")</f>
        <v>&gt;</v>
      </c>
      <c r="N181" s="11">
        <v>706</v>
      </c>
      <c r="O181" s="11" t="str">
        <f>IF(ISBLANK([1]!Tab_labo[[#This Row],[Qt-g]]),"","g")</f>
        <v>g</v>
      </c>
      <c r="P181" s="11" t="s">
        <v>60</v>
      </c>
      <c r="Q181" s="11" t="str">
        <f>IF(ISBLANK([1]!Tab_labo[[#This Row],[Composant 2]]),"","&gt;")</f>
        <v>&gt;</v>
      </c>
      <c r="R181" s="11">
        <v>235</v>
      </c>
      <c r="S181" s="11" t="str">
        <f>IF(ISBLANK([1]!Tab_labo[[#This Row],[Qt-g2]]),"","g")</f>
        <v>g</v>
      </c>
      <c r="T181" s="11" t="s">
        <v>54</v>
      </c>
      <c r="U181" s="11" t="str">
        <f>IF(ISBLANK([1]!Tab_labo[[#This Row],[Composant 3]]),"","&gt;")</f>
        <v>&gt;</v>
      </c>
      <c r="V181" s="11">
        <v>59</v>
      </c>
      <c r="W181" s="11" t="str">
        <f>IF(ISBLANK([1]!Tab_labo[[#This Row],[Qt-g3]]),"","g")</f>
        <v>g</v>
      </c>
      <c r="X181" s="11"/>
      <c r="Y181" s="11" t="str">
        <f>IF(ISBLANK([1]!Tab_labo[[#This Row],[Composant 4]]),"","&gt;")</f>
        <v/>
      </c>
      <c r="Z181" s="11"/>
      <c r="AA181" s="11" t="str">
        <f>IF(ISBLANK([1]!Tab_labo[[#This Row],[Qt-g4]]),"","g")</f>
        <v/>
      </c>
      <c r="AB181" s="11"/>
      <c r="AC181" s="11" t="str">
        <f>IF(ISBLANK([1]!Tab_labo[[#This Row],[Composant 5]]),"","&gt;")</f>
        <v/>
      </c>
      <c r="AD181" s="11"/>
      <c r="AE181" s="11" t="str">
        <f>IF(ISBLANK([1]!Tab_labo[[#This Row],[Qt-g5]]),"","g")</f>
        <v/>
      </c>
      <c r="AF181" s="11" t="str">
        <f>IF([1]!Tab_labo[[#This Row],[verif]]=0,"","Total")</f>
        <v>Total</v>
      </c>
      <c r="AG181" s="11" t="str">
        <f>IF([1]!Tab_labo[[#This Row],[Total]]="Total","&gt;","")</f>
        <v>&gt;</v>
      </c>
      <c r="AH1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1" s="11" t="str">
        <f>IF([1]!Tab_labo[[#This Row],[Total]]="Total","g","")</f>
        <v>g</v>
      </c>
      <c r="AJ181" s="15" t="s">
        <v>42</v>
      </c>
      <c r="AK181" s="11" t="s">
        <v>42</v>
      </c>
      <c r="AL1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81" s="11" t="str">
        <f>IF([1]!Tab_labo[[#This Row],[Total2]]&lt;&gt;1000,IF(ISBLANK(V181),[1]!Tab_labo[[#This Row],[Qt-g]]+(2*[1]!Tab_labo[[#This Row],[Qt-g2]]),IF(ISBLANK(Z181),[1]!Tab_labo[[#This Row],[Qt-g]]+[1]!Tab_labo[[#This Row],[Qt-g2]]+(2*[1]!Tab_labo[[#This Row],[Qt-g3]]),IF(ISBLANK(AD181),[1]!Tab_labo[[#This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1" s="11" t="str">
        <f>[1]!Tab_labo[[#This Row],[Teintes]]</f>
        <v>160 C</v>
      </c>
    </row>
    <row r="182" spans="1:40" ht="30" x14ac:dyDescent="0.25">
      <c r="A182" s="1" t="s">
        <v>236</v>
      </c>
      <c r="B182" s="1" t="s">
        <v>41</v>
      </c>
      <c r="C182" s="2" t="s">
        <v>42</v>
      </c>
      <c r="D182" s="3" t="s">
        <v>42</v>
      </c>
      <c r="E182" s="3" t="s">
        <v>42</v>
      </c>
      <c r="F182" s="4">
        <v>1.57</v>
      </c>
      <c r="G182" s="4">
        <v>30.52</v>
      </c>
      <c r="H182" s="4">
        <v>13.38</v>
      </c>
      <c r="I182" s="4">
        <v>22.04</v>
      </c>
      <c r="J182" s="5" t="s">
        <v>42</v>
      </c>
      <c r="K182" s="6" t="str">
        <f>[1]!Tab_labo[[#This Row],[L*]]&amp;"_"&amp;[1]!Tab_labo[[#This Row],[a*]]&amp;"_"&amp;[1]!Tab_labo[[#This Row],[b*]]</f>
        <v>30.52_13.38_22.04</v>
      </c>
      <c r="L182" s="3" t="s">
        <v>48</v>
      </c>
      <c r="M182" s="3" t="str">
        <f>IF(ISBLANK([1]!Tab_labo[[#This Row],[Composant 1]]),"","&gt;")</f>
        <v>&gt;</v>
      </c>
      <c r="N182" s="3">
        <v>600</v>
      </c>
      <c r="O182" s="3" t="str">
        <f>IF(ISBLANK([1]!Tab_labo[[#This Row],[Qt-g]]),"","g")</f>
        <v>g</v>
      </c>
      <c r="P182" s="3" t="s">
        <v>60</v>
      </c>
      <c r="Q182" s="3" t="str">
        <f>IF(ISBLANK([1]!Tab_labo[[#This Row],[Composant 2]]),"","&gt;")</f>
        <v>&gt;</v>
      </c>
      <c r="R182" s="3">
        <v>200</v>
      </c>
      <c r="S182" s="3" t="str">
        <f>IF(ISBLANK([1]!Tab_labo[[#This Row],[Qt-g2]]),"","g")</f>
        <v>g</v>
      </c>
      <c r="T182" s="3" t="s">
        <v>54</v>
      </c>
      <c r="U182" s="3" t="str">
        <f>IF(ISBLANK([1]!Tab_labo[[#This Row],[Composant 3]]),"","&gt;")</f>
        <v>&gt;</v>
      </c>
      <c r="V182" s="3">
        <v>200</v>
      </c>
      <c r="W182" s="3" t="str">
        <f>IF(ISBLANK([1]!Tab_labo[[#This Row],[Qt-g3]]),"","g")</f>
        <v>g</v>
      </c>
      <c r="X182" s="3"/>
      <c r="Y182" s="3" t="str">
        <f>IF(ISBLANK([1]!Tab_labo[[#This Row],[Composant 4]]),"","&gt;")</f>
        <v/>
      </c>
      <c r="Z182" s="3"/>
      <c r="AA182" s="3" t="str">
        <f>IF(ISBLANK([1]!Tab_labo[[#This Row],[Qt-g4]]),"","g")</f>
        <v/>
      </c>
      <c r="AB182" s="3"/>
      <c r="AC182" s="3" t="str">
        <f>IF(ISBLANK([1]!Tab_labo[[#This Row],[Composant 5]]),"","&gt;")</f>
        <v/>
      </c>
      <c r="AD182" s="3"/>
      <c r="AE182" s="3" t="str">
        <f>IF(ISBLANK([1]!Tab_labo[[#This Row],[Qt-g5]]),"","g")</f>
        <v/>
      </c>
      <c r="AF182" s="3" t="str">
        <f>IF([1]!Tab_labo[[#This Row],[verif]]=0,"","Total")</f>
        <v>Total</v>
      </c>
      <c r="AG182" s="3" t="str">
        <f>IF([1]!Tab_labo[[#This Row],[Total]]="Total","&gt;","")</f>
        <v>&gt;</v>
      </c>
      <c r="AH18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2" s="3" t="str">
        <f>IF([1]!Tab_labo[[#This Row],[Total]]="Total","g","")</f>
        <v>g</v>
      </c>
      <c r="AJ182" s="8" t="s">
        <v>42</v>
      </c>
      <c r="AK182" s="3" t="s">
        <v>42</v>
      </c>
      <c r="AL1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82" s="3" t="str">
        <f>IF([1]!Tab_labo[[#This Row],[Total2]]&lt;&gt;1000,IF(ISBLANK(V182),[1]!Tab_labo[[#This Row],[Qt-g]]+(2*[1]!Tab_labo[[#This Row],[Qt-g2]]),IF(ISBLANK(Z182),[1]!Tab_labo[[#This Row],[Qt-g]]+[1]!Tab_labo[[#This Row],[Qt-g2]]+(2*[1]!Tab_labo[[#This Row],[Qt-g3]]),IF(ISBLANK(AD182),[1]!Tab_labo[[#This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2" s="3" t="str">
        <f>[1]!Tab_labo[[#This Row],[Teintes]]</f>
        <v>161 C</v>
      </c>
    </row>
    <row r="183" spans="1:40" ht="30" x14ac:dyDescent="0.25">
      <c r="A183" s="9" t="s">
        <v>237</v>
      </c>
      <c r="B183" s="9" t="s">
        <v>41</v>
      </c>
      <c r="C183" s="10" t="s">
        <v>42</v>
      </c>
      <c r="D183" s="11" t="s">
        <v>42</v>
      </c>
      <c r="E183" s="11" t="s">
        <v>42</v>
      </c>
      <c r="F183" s="12">
        <v>0.78</v>
      </c>
      <c r="G183" s="12">
        <v>77.75</v>
      </c>
      <c r="H183" s="12">
        <v>31.99</v>
      </c>
      <c r="I183" s="12">
        <v>52.91</v>
      </c>
      <c r="J183" s="13" t="s">
        <v>42</v>
      </c>
      <c r="K183" s="14" t="str">
        <f>[1]!Tab_labo[[#This Row],[L*]]&amp;"_"&amp;[1]!Tab_labo[[#This Row],[a*]]&amp;"_"&amp;[1]!Tab_labo[[#This Row],[b*]]</f>
        <v>77.75_31.99_52.91</v>
      </c>
      <c r="L183" s="11" t="s">
        <v>69</v>
      </c>
      <c r="M183" s="11" t="str">
        <f>IF(ISBLANK([1]!Tab_labo[[#This Row],[Composant 1]]),"","&gt;")</f>
        <v>&gt;</v>
      </c>
      <c r="N183" s="11">
        <v>125</v>
      </c>
      <c r="O183" s="11" t="str">
        <f>IF(ISBLANK([1]!Tab_labo[[#This Row],[Qt-g]]),"","g")</f>
        <v>g</v>
      </c>
      <c r="P183" s="11" t="s">
        <v>49</v>
      </c>
      <c r="Q183" s="11" t="str">
        <f>IF(ISBLANK([1]!Tab_labo[[#This Row],[Composant 2]]),"","&gt;")</f>
        <v>&gt;</v>
      </c>
      <c r="R183" s="11">
        <v>437.5</v>
      </c>
      <c r="S183" s="11" t="str">
        <f>IF(ISBLANK([1]!Tab_labo[[#This Row],[Qt-g2]]),"","g")</f>
        <v>g</v>
      </c>
      <c r="T183" s="11"/>
      <c r="U183" s="11" t="str">
        <f>IF(ISBLANK([1]!Tab_labo[[#This Row],[Composant 3]]),"","&gt;")</f>
        <v/>
      </c>
      <c r="V183" s="11"/>
      <c r="W183" s="11" t="str">
        <f>IF(ISBLANK([1]!Tab_labo[[#This Row],[Qt-g3]]),"","g")</f>
        <v/>
      </c>
      <c r="X183" s="11"/>
      <c r="Y183" s="11" t="str">
        <f>IF(ISBLANK([1]!Tab_labo[[#This Row],[Composant 4]]),"","&gt;")</f>
        <v/>
      </c>
      <c r="Z183" s="11"/>
      <c r="AA183" s="11" t="str">
        <f>IF(ISBLANK([1]!Tab_labo[[#This Row],[Qt-g4]]),"","g")</f>
        <v/>
      </c>
      <c r="AB183" s="11"/>
      <c r="AC183" s="11" t="str">
        <f>IF(ISBLANK([1]!Tab_labo[[#This Row],[Composant 5]]),"","&gt;")</f>
        <v/>
      </c>
      <c r="AD183" s="11"/>
      <c r="AE183" s="11" t="str">
        <f>IF(ISBLANK([1]!Tab_labo[[#This Row],[Qt-g5]]),"","g")</f>
        <v/>
      </c>
      <c r="AF183" s="11" t="str">
        <f>IF([1]!Tab_labo[[#This Row],[verif]]=0,"","Total")</f>
        <v>Total</v>
      </c>
      <c r="AG183" s="11" t="str">
        <f>IF([1]!Tab_labo[[#This Row],[Total]]="Total","&gt;","")</f>
        <v>&gt;</v>
      </c>
      <c r="AH18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183" s="11" t="str">
        <f>IF([1]!Tab_labo[[#This Row],[Total]]="Total","g","")</f>
        <v>g</v>
      </c>
      <c r="AJ183" s="15" t="s">
        <v>42</v>
      </c>
      <c r="AK183" s="11" t="s">
        <v>42</v>
      </c>
      <c r="AL1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83" s="11">
        <f>IF([1]!Tab_labo[[#This Row],[Total2]]&lt;&gt;1000,IF(ISBLANK(V183),[1]!Tab_labo[[#This Row],[Qt-g]]+(2*[1]!Tab_labo[[#This Row],[Qt-g2]]),IF(ISBLANK(Z183),[1]!Tab_labo[[#This Row],[Qt-g]]+[1]!Tab_labo[[#This Row],[Qt-g2]]+(2*[1]!Tab_labo[[#This Row],[Qt-g3]]),IF(ISBLANK(AD183),[1]!Tab_labo[[#This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83" s="11" t="str">
        <f>[1]!Tab_labo[[#This Row],[Teintes]]</f>
        <v>1485 C</v>
      </c>
    </row>
    <row r="184" spans="1:40" ht="30" x14ac:dyDescent="0.25">
      <c r="A184" s="1" t="s">
        <v>238</v>
      </c>
      <c r="B184" s="1" t="s">
        <v>41</v>
      </c>
      <c r="C184" s="2" t="s">
        <v>42</v>
      </c>
      <c r="D184" s="3" t="s">
        <v>42</v>
      </c>
      <c r="E184" s="3" t="s">
        <v>42</v>
      </c>
      <c r="F184" s="4">
        <v>1.21</v>
      </c>
      <c r="G184" s="4">
        <v>72.5</v>
      </c>
      <c r="H184" s="4">
        <v>44.74</v>
      </c>
      <c r="I184" s="4">
        <v>74.180000000000007</v>
      </c>
      <c r="J184" s="5" t="s">
        <v>42</v>
      </c>
      <c r="K184" s="6" t="str">
        <f>[1]!Tab_labo[[#This Row],[L*]]&amp;"_"&amp;[1]!Tab_labo[[#This Row],[a*]]&amp;"_"&amp;[1]!Tab_labo[[#This Row],[b*]]</f>
        <v>72.5_44.74_74.18</v>
      </c>
      <c r="L184" s="3" t="s">
        <v>69</v>
      </c>
      <c r="M184" s="3" t="str">
        <f>IF(ISBLANK([1]!Tab_labo[[#This Row],[Composant 1]]),"","&gt;")</f>
        <v>&gt;</v>
      </c>
      <c r="N184" s="3">
        <v>250</v>
      </c>
      <c r="O184" s="3" t="str">
        <f>IF(ISBLANK([1]!Tab_labo[[#This Row],[Qt-g]]),"","g")</f>
        <v>g</v>
      </c>
      <c r="P184" s="3" t="s">
        <v>49</v>
      </c>
      <c r="Q184" s="3" t="str">
        <f>IF(ISBLANK([1]!Tab_labo[[#This Row],[Composant 2]]),"","&gt;")</f>
        <v>&gt;</v>
      </c>
      <c r="R184" s="3">
        <v>375</v>
      </c>
      <c r="S184" s="3" t="str">
        <f>IF(ISBLANK([1]!Tab_labo[[#This Row],[Qt-g2]]),"","g")</f>
        <v>g</v>
      </c>
      <c r="T184" s="3"/>
      <c r="U184" s="3" t="str">
        <f>IF(ISBLANK([1]!Tab_labo[[#This Row],[Composant 3]]),"","&gt;")</f>
        <v/>
      </c>
      <c r="V184" s="3"/>
      <c r="W184" s="3" t="str">
        <f>IF(ISBLANK([1]!Tab_labo[[#This Row],[Qt-g3]]),"","g")</f>
        <v/>
      </c>
      <c r="X184" s="3"/>
      <c r="Y184" s="3" t="str">
        <f>IF(ISBLANK([1]!Tab_labo[[#This Row],[Composant 4]]),"","&gt;")</f>
        <v/>
      </c>
      <c r="Z184" s="3"/>
      <c r="AA184" s="3" t="str">
        <f>IF(ISBLANK([1]!Tab_labo[[#This Row],[Qt-g4]]),"","g")</f>
        <v/>
      </c>
      <c r="AB184" s="3"/>
      <c r="AC184" s="3" t="str">
        <f>IF(ISBLANK([1]!Tab_labo[[#This Row],[Composant 5]]),"","&gt;")</f>
        <v/>
      </c>
      <c r="AD184" s="3"/>
      <c r="AE184" s="3" t="str">
        <f>IF(ISBLANK([1]!Tab_labo[[#This Row],[Qt-g5]]),"","g")</f>
        <v/>
      </c>
      <c r="AF184" s="3" t="str">
        <f>IF([1]!Tab_labo[[#This Row],[verif]]=0,"","Total")</f>
        <v>Total</v>
      </c>
      <c r="AG184" s="3" t="str">
        <f>IF([1]!Tab_labo[[#This Row],[Total]]="Total","&gt;","")</f>
        <v>&gt;</v>
      </c>
      <c r="AH1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184" s="3" t="str">
        <f>IF([1]!Tab_labo[[#This Row],[Total]]="Total","g","")</f>
        <v>g</v>
      </c>
      <c r="AJ184" s="8" t="s">
        <v>42</v>
      </c>
      <c r="AK184" s="3" t="s">
        <v>42</v>
      </c>
      <c r="AL1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84" s="3">
        <f>IF([1]!Tab_labo[[#This Row],[Total2]]&lt;&gt;1000,IF(ISBLANK(V184),[1]!Tab_labo[[#This Row],[Qt-g]]+(2*[1]!Tab_labo[[#This Row],[Qt-g2]]),IF(ISBLANK(Z184),[1]!Tab_labo[[#This Row],[Qt-g]]+[1]!Tab_labo[[#This Row],[Qt-g2]]+(2*[1]!Tab_labo[[#This Row],[Qt-g3]]),IF(ISBLANK(AD184),[1]!Tab_labo[[#This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84" s="3" t="str">
        <f>[1]!Tab_labo[[#This Row],[Teintes]]</f>
        <v>1495 C</v>
      </c>
    </row>
    <row r="185" spans="1:40" ht="30" x14ac:dyDescent="0.25">
      <c r="A185" s="9" t="s">
        <v>239</v>
      </c>
      <c r="B185" s="9" t="s">
        <v>41</v>
      </c>
      <c r="C185" s="10" t="s">
        <v>42</v>
      </c>
      <c r="D185" s="11" t="s">
        <v>42</v>
      </c>
      <c r="E185" s="11" t="s">
        <v>42</v>
      </c>
      <c r="F185" s="12">
        <v>1.88</v>
      </c>
      <c r="G185" s="12">
        <v>64.52</v>
      </c>
      <c r="H185" s="12">
        <v>60.83</v>
      </c>
      <c r="I185" s="12">
        <v>91.63</v>
      </c>
      <c r="J185" s="13" t="s">
        <v>42</v>
      </c>
      <c r="K185" s="14" t="str">
        <f>[1]!Tab_labo[[#This Row],[L*]]&amp;"_"&amp;[1]!Tab_labo[[#This Row],[a*]]&amp;"_"&amp;[1]!Tab_labo[[#This Row],[b*]]</f>
        <v>64.52_60.83_91.63</v>
      </c>
      <c r="L185" s="11" t="s">
        <v>69</v>
      </c>
      <c r="M185" s="11" t="str">
        <f>IF(ISBLANK([1]!Tab_labo[[#This Row],[Composant 1]]),"","&gt;")</f>
        <v>&gt;</v>
      </c>
      <c r="N185" s="11">
        <v>500</v>
      </c>
      <c r="O185" s="11" t="str">
        <f>IF(ISBLANK([1]!Tab_labo[[#This Row],[Qt-g]]),"","g")</f>
        <v>g</v>
      </c>
      <c r="P185" s="11" t="s">
        <v>49</v>
      </c>
      <c r="Q185" s="11" t="str">
        <f>IF(ISBLANK([1]!Tab_labo[[#This Row],[Composant 2]]),"","&gt;")</f>
        <v>&gt;</v>
      </c>
      <c r="R185" s="11">
        <v>500</v>
      </c>
      <c r="S185" s="11" t="str">
        <f>IF(ISBLANK([1]!Tab_labo[[#This Row],[Qt-g2]]),"","g")</f>
        <v>g</v>
      </c>
      <c r="T185" s="11"/>
      <c r="U185" s="11" t="str">
        <f>IF(ISBLANK([1]!Tab_labo[[#This Row],[Composant 3]]),"","&gt;")</f>
        <v/>
      </c>
      <c r="V185" s="11"/>
      <c r="W185" s="11" t="str">
        <f>IF(ISBLANK([1]!Tab_labo[[#This Row],[Qt-g3]]),"","g")</f>
        <v/>
      </c>
      <c r="X185" s="11"/>
      <c r="Y185" s="11" t="str">
        <f>IF(ISBLANK([1]!Tab_labo[[#This Row],[Composant 4]]),"","&gt;")</f>
        <v/>
      </c>
      <c r="Z185" s="11"/>
      <c r="AA185" s="11" t="str">
        <f>IF(ISBLANK([1]!Tab_labo[[#This Row],[Qt-g4]]),"","g")</f>
        <v/>
      </c>
      <c r="AB185" s="11"/>
      <c r="AC185" s="11" t="str">
        <f>IF(ISBLANK([1]!Tab_labo[[#This Row],[Composant 5]]),"","&gt;")</f>
        <v/>
      </c>
      <c r="AD185" s="11"/>
      <c r="AE185" s="11" t="str">
        <f>IF(ISBLANK([1]!Tab_labo[[#This Row],[Qt-g5]]),"","g")</f>
        <v/>
      </c>
      <c r="AF185" s="11" t="str">
        <f>IF([1]!Tab_labo[[#This Row],[verif]]=0,"","Total")</f>
        <v>Total</v>
      </c>
      <c r="AG185" s="11" t="str">
        <f>IF([1]!Tab_labo[[#This Row],[Total]]="Total","&gt;","")</f>
        <v>&gt;</v>
      </c>
      <c r="AH1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5" s="11" t="str">
        <f>IF([1]!Tab_labo[[#This Row],[Total]]="Total","g","")</f>
        <v>g</v>
      </c>
      <c r="AJ185" s="15" t="s">
        <v>42</v>
      </c>
      <c r="AK185" s="11" t="s">
        <v>42</v>
      </c>
      <c r="AL1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85" s="11" t="str">
        <f>IF([1]!Tab_labo[[#This Row],[Total2]]&lt;&gt;1000,IF(ISBLANK(V185),[1]!Tab_labo[[#This Row],[Qt-g]]+(2*[1]!Tab_labo[[#This Row],[Qt-g2]]),IF(ISBLANK(Z185),[1]!Tab_labo[[#This Row],[Qt-g]]+[1]!Tab_labo[[#This Row],[Qt-g2]]+(2*[1]!Tab_labo[[#This Row],[Qt-g3]]),IF(ISBLANK(AD185),[1]!Tab_labo[[#This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5" s="11" t="str">
        <f>[1]!Tab_labo[[#This Row],[Teintes]]</f>
        <v>1505 C</v>
      </c>
    </row>
    <row r="186" spans="1:40" ht="30" x14ac:dyDescent="0.25">
      <c r="A186" s="1" t="s">
        <v>240</v>
      </c>
      <c r="B186" s="1" t="s">
        <v>41</v>
      </c>
      <c r="C186" s="2" t="s">
        <v>42</v>
      </c>
      <c r="D186" s="3" t="s">
        <v>42</v>
      </c>
      <c r="E186" s="3" t="s">
        <v>42</v>
      </c>
      <c r="F186" s="4">
        <v>1.82</v>
      </c>
      <c r="G186" s="4">
        <v>60.71</v>
      </c>
      <c r="H186" s="4">
        <v>64.61</v>
      </c>
      <c r="I186" s="4">
        <v>82.82</v>
      </c>
      <c r="J186" s="5" t="s">
        <v>42</v>
      </c>
      <c r="K186" s="6" t="str">
        <f>[1]!Tab_labo[[#This Row],[L*]]&amp;"_"&amp;[1]!Tab_labo[[#This Row],[a*]]&amp;"_"&amp;[1]!Tab_labo[[#This Row],[b*]]</f>
        <v>60.71_64.61_82.82</v>
      </c>
      <c r="L186" s="3"/>
      <c r="M186" s="3" t="str">
        <f>IF(ISBLANK([1]!Tab_labo[[#This Row],[Composant 1]]),"","&gt;")</f>
        <v/>
      </c>
      <c r="N186" s="3"/>
      <c r="O186" s="3" t="str">
        <f>IF(ISBLANK([1]!Tab_labo[[#This Row],[Qt-g]]),"","g")</f>
        <v/>
      </c>
      <c r="P186" s="3"/>
      <c r="Q186" s="3" t="str">
        <f>IF(ISBLANK([1]!Tab_labo[[#This Row],[Composant 2]]),"","&gt;")</f>
        <v/>
      </c>
      <c r="R186" s="3"/>
      <c r="S186" s="3" t="str">
        <f>IF(ISBLANK([1]!Tab_labo[[#This Row],[Qt-g2]]),"","g")</f>
        <v/>
      </c>
      <c r="T186" s="3"/>
      <c r="U186" s="3" t="str">
        <f>IF(ISBLANK([1]!Tab_labo[[#This Row],[Composant 3]]),"","&gt;")</f>
        <v/>
      </c>
      <c r="V186" s="3"/>
      <c r="W186" s="3" t="str">
        <f>IF(ISBLANK([1]!Tab_labo[[#This Row],[Qt-g3]]),"","g")</f>
        <v/>
      </c>
      <c r="X186" s="3"/>
      <c r="Y186" s="3" t="str">
        <f>IF(ISBLANK([1]!Tab_labo[[#This Row],[Composant 4]]),"","&gt;")</f>
        <v/>
      </c>
      <c r="Z186" s="3"/>
      <c r="AA186" s="3" t="str">
        <f>IF(ISBLANK([1]!Tab_labo[[#This Row],[Qt-g4]]),"","g")</f>
        <v/>
      </c>
      <c r="AB186" s="3"/>
      <c r="AC186" s="3" t="str">
        <f>IF(ISBLANK([1]!Tab_labo[[#This Row],[Composant 5]]),"","&gt;")</f>
        <v/>
      </c>
      <c r="AD186" s="3"/>
      <c r="AE186" s="3" t="str">
        <f>IF(ISBLANK([1]!Tab_labo[[#This Row],[Qt-g5]]),"","g")</f>
        <v/>
      </c>
      <c r="AF186" s="3" t="str">
        <f>IF([1]!Tab_labo[[#This Row],[verif]]=0,"","Total")</f>
        <v/>
      </c>
      <c r="AG186" s="3" t="str">
        <f>IF([1]!Tab_labo[[#This Row],[Total]]="Total","&gt;","")</f>
        <v/>
      </c>
      <c r="AH186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186" s="3" t="str">
        <f>IF([1]!Tab_labo[[#This Row],[Total]]="Total","g","")</f>
        <v/>
      </c>
      <c r="AJ186" s="8" t="s">
        <v>42</v>
      </c>
      <c r="AK186" s="3" t="s">
        <v>42</v>
      </c>
      <c r="AL1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186" s="3">
        <f>IF([1]!Tab_labo[[#This Row],[Total2]]&lt;&gt;1000,IF(ISBLANK(V186),[1]!Tab_labo[[#This Row],[Qt-g]]+(2*[1]!Tab_labo[[#This Row],[Qt-g2]]),IF(ISBLANK(Z186),[1]!Tab_labo[[#This Row],[Qt-g]]+[1]!Tab_labo[[#This Row],[Qt-g2]]+(2*[1]!Tab_labo[[#This Row],[Qt-g3]]),IF(ISBLANK(AD186),[1]!Tab_labo[[#This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186" s="3" t="str">
        <f>[1]!Tab_labo[[#This Row],[Teintes]]</f>
        <v>Orange 21 C</v>
      </c>
    </row>
    <row r="187" spans="1:40" ht="30" x14ac:dyDescent="0.25">
      <c r="A187" s="9" t="s">
        <v>241</v>
      </c>
      <c r="B187" s="9" t="s">
        <v>41</v>
      </c>
      <c r="C187" s="10" t="s">
        <v>42</v>
      </c>
      <c r="D187" s="11" t="s">
        <v>42</v>
      </c>
      <c r="E187" s="11" t="s">
        <v>42</v>
      </c>
      <c r="F187" s="12">
        <v>1.8</v>
      </c>
      <c r="G187" s="12">
        <v>46.23</v>
      </c>
      <c r="H187" s="12">
        <v>43.4</v>
      </c>
      <c r="I187" s="12">
        <v>57.45</v>
      </c>
      <c r="J187" s="13" t="s">
        <v>42</v>
      </c>
      <c r="K187" s="14" t="str">
        <f>[1]!Tab_labo[[#This Row],[L*]]&amp;"_"&amp;[1]!Tab_labo[[#This Row],[a*]]&amp;"_"&amp;[1]!Tab_labo[[#This Row],[b*]]</f>
        <v>46.23_43.4_57.45</v>
      </c>
      <c r="L187" s="11" t="s">
        <v>69</v>
      </c>
      <c r="M187" s="11" t="str">
        <f>IF(ISBLANK([1]!Tab_labo[[#This Row],[Composant 1]]),"","&gt;")</f>
        <v>&gt;</v>
      </c>
      <c r="N187" s="11">
        <v>970</v>
      </c>
      <c r="O187" s="11" t="str">
        <f>IF(ISBLANK([1]!Tab_labo[[#This Row],[Qt-g]]),"","g")</f>
        <v>g</v>
      </c>
      <c r="P187" s="11" t="s">
        <v>54</v>
      </c>
      <c r="Q187" s="11" t="str">
        <f>IF(ISBLANK([1]!Tab_labo[[#This Row],[Composant 2]]),"","&gt;")</f>
        <v>&gt;</v>
      </c>
      <c r="R187" s="11">
        <v>30</v>
      </c>
      <c r="S187" s="11" t="str">
        <f>IF(ISBLANK([1]!Tab_labo[[#This Row],[Qt-g2]]),"","g")</f>
        <v>g</v>
      </c>
      <c r="T187" s="11"/>
      <c r="U187" s="11" t="str">
        <f>IF(ISBLANK([1]!Tab_labo[[#This Row],[Composant 3]]),"","&gt;")</f>
        <v/>
      </c>
      <c r="V187" s="11"/>
      <c r="W187" s="11" t="str">
        <f>IF(ISBLANK([1]!Tab_labo[[#This Row],[Qt-g3]]),"","g")</f>
        <v/>
      </c>
      <c r="X187" s="11"/>
      <c r="Y187" s="11" t="str">
        <f>IF(ISBLANK([1]!Tab_labo[[#This Row],[Composant 4]]),"","&gt;")</f>
        <v/>
      </c>
      <c r="Z187" s="11"/>
      <c r="AA187" s="11" t="str">
        <f>IF(ISBLANK([1]!Tab_labo[[#This Row],[Qt-g4]]),"","g")</f>
        <v/>
      </c>
      <c r="AB187" s="11"/>
      <c r="AC187" s="11" t="str">
        <f>IF(ISBLANK([1]!Tab_labo[[#This Row],[Composant 5]]),"","&gt;")</f>
        <v/>
      </c>
      <c r="AD187" s="11"/>
      <c r="AE187" s="11" t="str">
        <f>IF(ISBLANK([1]!Tab_labo[[#This Row],[Qt-g5]]),"","g")</f>
        <v/>
      </c>
      <c r="AF187" s="11" t="str">
        <f>IF([1]!Tab_labo[[#This Row],[verif]]=0,"","Total")</f>
        <v>Total</v>
      </c>
      <c r="AG187" s="11" t="str">
        <f>IF([1]!Tab_labo[[#This Row],[Total]]="Total","&gt;","")</f>
        <v>&gt;</v>
      </c>
      <c r="AH1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7" s="11" t="str">
        <f>IF([1]!Tab_labo[[#This Row],[Total]]="Total","g","")</f>
        <v>g</v>
      </c>
      <c r="AJ187" s="15" t="s">
        <v>42</v>
      </c>
      <c r="AK187" s="11" t="s">
        <v>42</v>
      </c>
      <c r="AL1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87" s="11" t="str">
        <f>IF([1]!Tab_labo[[#This Row],[Total2]]&lt;&gt;1000,IF(ISBLANK(V187),[1]!Tab_labo[[#This Row],[Qt-g]]+(2*[1]!Tab_labo[[#This Row],[Qt-g2]]),IF(ISBLANK(Z187),[1]!Tab_labo[[#This Row],[Qt-g]]+[1]!Tab_labo[[#This Row],[Qt-g2]]+(2*[1]!Tab_labo[[#This Row],[Qt-g3]]),IF(ISBLANK(AD187),[1]!Tab_labo[[#This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7" s="11" t="str">
        <f>[1]!Tab_labo[[#This Row],[Teintes]]</f>
        <v>1525 C</v>
      </c>
    </row>
    <row r="188" spans="1:40" ht="30" x14ac:dyDescent="0.25">
      <c r="A188" s="1" t="s">
        <v>242</v>
      </c>
      <c r="B188" s="1" t="s">
        <v>41</v>
      </c>
      <c r="C188" s="2" t="s">
        <v>42</v>
      </c>
      <c r="D188" s="3" t="s">
        <v>42</v>
      </c>
      <c r="E188" s="3" t="s">
        <v>42</v>
      </c>
      <c r="F188" s="4">
        <v>1.8</v>
      </c>
      <c r="G188" s="4">
        <v>40.31</v>
      </c>
      <c r="H188" s="4">
        <v>30.79</v>
      </c>
      <c r="I188" s="4">
        <v>47.09</v>
      </c>
      <c r="J188" s="5" t="s">
        <v>42</v>
      </c>
      <c r="K188" s="6" t="str">
        <f>[1]!Tab_labo[[#This Row],[L*]]&amp;"_"&amp;[1]!Tab_labo[[#This Row],[a*]]&amp;"_"&amp;[1]!Tab_labo[[#This Row],[b*]]</f>
        <v>40.31_30.79_47.09</v>
      </c>
      <c r="L188" s="3" t="s">
        <v>69</v>
      </c>
      <c r="M188" s="3" t="str">
        <f>IF(ISBLANK([1]!Tab_labo[[#This Row],[Composant 1]]),"","&gt;")</f>
        <v>&gt;</v>
      </c>
      <c r="N188" s="3">
        <v>889</v>
      </c>
      <c r="O188" s="3" t="str">
        <f>IF(ISBLANK([1]!Tab_labo[[#This Row],[Qt-g]]),"","g")</f>
        <v>g</v>
      </c>
      <c r="P188" s="3" t="s">
        <v>54</v>
      </c>
      <c r="Q188" s="3" t="str">
        <f>IF(ISBLANK([1]!Tab_labo[[#This Row],[Composant 2]]),"","&gt;")</f>
        <v>&gt;</v>
      </c>
      <c r="R188" s="3">
        <v>111</v>
      </c>
      <c r="S188" s="3" t="str">
        <f>IF(ISBLANK([1]!Tab_labo[[#This Row],[Qt-g2]]),"","g")</f>
        <v>g</v>
      </c>
      <c r="T188" s="3"/>
      <c r="U188" s="3" t="str">
        <f>IF(ISBLANK([1]!Tab_labo[[#This Row],[Composant 3]]),"","&gt;")</f>
        <v/>
      </c>
      <c r="V188" s="3"/>
      <c r="W188" s="3" t="str">
        <f>IF(ISBLANK([1]!Tab_labo[[#This Row],[Qt-g3]]),"","g")</f>
        <v/>
      </c>
      <c r="X188" s="3"/>
      <c r="Y188" s="3" t="str">
        <f>IF(ISBLANK([1]!Tab_labo[[#This Row],[Composant 4]]),"","&gt;")</f>
        <v/>
      </c>
      <c r="Z188" s="3"/>
      <c r="AA188" s="3" t="str">
        <f>IF(ISBLANK([1]!Tab_labo[[#This Row],[Qt-g4]]),"","g")</f>
        <v/>
      </c>
      <c r="AB188" s="3"/>
      <c r="AC188" s="3" t="str">
        <f>IF(ISBLANK([1]!Tab_labo[[#This Row],[Composant 5]]),"","&gt;")</f>
        <v/>
      </c>
      <c r="AD188" s="3"/>
      <c r="AE188" s="3" t="str">
        <f>IF(ISBLANK([1]!Tab_labo[[#This Row],[Qt-g5]]),"","g")</f>
        <v/>
      </c>
      <c r="AF188" s="3" t="str">
        <f>IF([1]!Tab_labo[[#This Row],[verif]]=0,"","Total")</f>
        <v>Total</v>
      </c>
      <c r="AG188" s="3" t="str">
        <f>IF([1]!Tab_labo[[#This Row],[Total]]="Total","&gt;","")</f>
        <v>&gt;</v>
      </c>
      <c r="AH1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8" s="3" t="str">
        <f>IF([1]!Tab_labo[[#This Row],[Total]]="Total","g","")</f>
        <v>g</v>
      </c>
      <c r="AJ188" s="8" t="s">
        <v>42</v>
      </c>
      <c r="AK188" s="3" t="s">
        <v>42</v>
      </c>
      <c r="AL1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88" s="3" t="str">
        <f>IF([1]!Tab_labo[[#This Row],[Total2]]&lt;&gt;1000,IF(ISBLANK(V188),[1]!Tab_labo[[#This Row],[Qt-g]]+(2*[1]!Tab_labo[[#This Row],[Qt-g2]]),IF(ISBLANK(Z188),[1]!Tab_labo[[#This Row],[Qt-g]]+[1]!Tab_labo[[#This Row],[Qt-g2]]+(2*[1]!Tab_labo[[#This Row],[Qt-g3]]),IF(ISBLANK(AD188),[1]!Tab_labo[[#This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8" s="3" t="str">
        <f>[1]!Tab_labo[[#This Row],[Teintes]]</f>
        <v>1535 C</v>
      </c>
    </row>
    <row r="189" spans="1:40" ht="30" x14ac:dyDescent="0.25">
      <c r="A189" s="9" t="s">
        <v>243</v>
      </c>
      <c r="B189" s="9" t="s">
        <v>41</v>
      </c>
      <c r="C189" s="10" t="s">
        <v>42</v>
      </c>
      <c r="D189" s="11" t="s">
        <v>42</v>
      </c>
      <c r="E189" s="11" t="s">
        <v>42</v>
      </c>
      <c r="F189" s="12">
        <v>1.74</v>
      </c>
      <c r="G189" s="12">
        <v>29.98</v>
      </c>
      <c r="H189" s="12">
        <v>18.02</v>
      </c>
      <c r="I189" s="12">
        <v>27.23</v>
      </c>
      <c r="J189" s="13" t="s">
        <v>42</v>
      </c>
      <c r="K189" s="14" t="str">
        <f>[1]!Tab_labo[[#This Row],[L*]]&amp;"_"&amp;[1]!Tab_labo[[#This Row],[a*]]&amp;"_"&amp;[1]!Tab_labo[[#This Row],[b*]]</f>
        <v>29.98_18.02_27.23</v>
      </c>
      <c r="L189" s="11" t="s">
        <v>69</v>
      </c>
      <c r="M189" s="11" t="str">
        <f>IF(ISBLANK([1]!Tab_labo[[#This Row],[Composant 1]]),"","&gt;")</f>
        <v>&gt;</v>
      </c>
      <c r="N189" s="11">
        <v>727</v>
      </c>
      <c r="O189" s="11" t="str">
        <f>IF(ISBLANK([1]!Tab_labo[[#This Row],[Qt-g]]),"","g")</f>
        <v>g</v>
      </c>
      <c r="P189" s="11" t="s">
        <v>54</v>
      </c>
      <c r="Q189" s="11" t="str">
        <f>IF(ISBLANK([1]!Tab_labo[[#This Row],[Composant 2]]),"","&gt;")</f>
        <v>&gt;</v>
      </c>
      <c r="R189" s="11">
        <v>273</v>
      </c>
      <c r="S189" s="11" t="str">
        <f>IF(ISBLANK([1]!Tab_labo[[#This Row],[Qt-g2]]),"","g")</f>
        <v>g</v>
      </c>
      <c r="T189" s="11"/>
      <c r="U189" s="11" t="str">
        <f>IF(ISBLANK([1]!Tab_labo[[#This Row],[Composant 3]]),"","&gt;")</f>
        <v/>
      </c>
      <c r="V189" s="11"/>
      <c r="W189" s="11" t="str">
        <f>IF(ISBLANK([1]!Tab_labo[[#This Row],[Qt-g3]]),"","g")</f>
        <v/>
      </c>
      <c r="X189" s="11"/>
      <c r="Y189" s="11" t="str">
        <f>IF(ISBLANK([1]!Tab_labo[[#This Row],[Composant 4]]),"","&gt;")</f>
        <v/>
      </c>
      <c r="Z189" s="11"/>
      <c r="AA189" s="11" t="str">
        <f>IF(ISBLANK([1]!Tab_labo[[#This Row],[Qt-g4]]),"","g")</f>
        <v/>
      </c>
      <c r="AB189" s="11"/>
      <c r="AC189" s="11" t="str">
        <f>IF(ISBLANK([1]!Tab_labo[[#This Row],[Composant 5]]),"","&gt;")</f>
        <v/>
      </c>
      <c r="AD189" s="11"/>
      <c r="AE189" s="11" t="str">
        <f>IF(ISBLANK([1]!Tab_labo[[#This Row],[Qt-g5]]),"","g")</f>
        <v/>
      </c>
      <c r="AF189" s="11" t="str">
        <f>IF([1]!Tab_labo[[#This Row],[verif]]=0,"","Total")</f>
        <v>Total</v>
      </c>
      <c r="AG189" s="11" t="str">
        <f>IF([1]!Tab_labo[[#This Row],[Total]]="Total","&gt;","")</f>
        <v>&gt;</v>
      </c>
      <c r="AH1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89" s="11" t="str">
        <f>IF([1]!Tab_labo[[#This Row],[Total]]="Total","g","")</f>
        <v>g</v>
      </c>
      <c r="AJ189" s="15" t="s">
        <v>42</v>
      </c>
      <c r="AK189" s="11" t="s">
        <v>42</v>
      </c>
      <c r="AL1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89" s="11" t="str">
        <f>IF([1]!Tab_labo[[#This Row],[Total2]]&lt;&gt;1000,IF(ISBLANK(V189),[1]!Tab_labo[[#This Row],[Qt-g]]+(2*[1]!Tab_labo[[#This Row],[Qt-g2]]),IF(ISBLANK(Z189),[1]!Tab_labo[[#This Row],[Qt-g]]+[1]!Tab_labo[[#This Row],[Qt-g2]]+(2*[1]!Tab_labo[[#This Row],[Qt-g3]]),IF(ISBLANK(AD189),[1]!Tab_labo[[#This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89" s="11" t="str">
        <f>[1]!Tab_labo[[#This Row],[Teintes]]</f>
        <v>1545 C</v>
      </c>
    </row>
    <row r="190" spans="1:40" ht="30" x14ac:dyDescent="0.25">
      <c r="A190" s="1" t="s">
        <v>244</v>
      </c>
      <c r="B190" s="1" t="s">
        <v>41</v>
      </c>
      <c r="C190" s="2" t="s">
        <v>42</v>
      </c>
      <c r="D190" s="3" t="s">
        <v>42</v>
      </c>
      <c r="E190" s="3" t="s">
        <v>42</v>
      </c>
      <c r="F190" s="4">
        <v>0.5</v>
      </c>
      <c r="G190" s="4">
        <v>80.8</v>
      </c>
      <c r="H190" s="4">
        <v>24.23</v>
      </c>
      <c r="I190" s="4">
        <v>31.66</v>
      </c>
      <c r="J190" s="5" t="s">
        <v>42</v>
      </c>
      <c r="K190" s="6" t="str">
        <f>[1]!Tab_labo[[#This Row],[L*]]&amp;"_"&amp;[1]!Tab_labo[[#This Row],[a*]]&amp;"_"&amp;[1]!Tab_labo[[#This Row],[b*]]</f>
        <v>80.8_24.23_31.66</v>
      </c>
      <c r="L190" s="3" t="s">
        <v>48</v>
      </c>
      <c r="M190" s="3" t="str">
        <f>IF(ISBLANK([1]!Tab_labo[[#This Row],[Composant 1]]),"","&gt;")</f>
        <v>&gt;</v>
      </c>
      <c r="N190" s="3">
        <v>70</v>
      </c>
      <c r="O190" s="3" t="str">
        <f>IF(ISBLANK([1]!Tab_labo[[#This Row],[Qt-g]]),"","g")</f>
        <v>g</v>
      </c>
      <c r="P190" s="3" t="s">
        <v>64</v>
      </c>
      <c r="Q190" s="3" t="str">
        <f>IF(ISBLANK([1]!Tab_labo[[#This Row],[Composant 2]]),"","&gt;")</f>
        <v>&gt;</v>
      </c>
      <c r="R190" s="3">
        <v>55</v>
      </c>
      <c r="S190" s="3" t="str">
        <f>IF(ISBLANK([1]!Tab_labo[[#This Row],[Qt-g2]]),"","g")</f>
        <v>g</v>
      </c>
      <c r="T190" s="3" t="s">
        <v>49</v>
      </c>
      <c r="U190" s="3" t="str">
        <f>IF(ISBLANK([1]!Tab_labo[[#This Row],[Composant 3]]),"","&gt;")</f>
        <v>&gt;</v>
      </c>
      <c r="V190" s="3">
        <v>437.5</v>
      </c>
      <c r="W190" s="3" t="str">
        <f>IF(ISBLANK([1]!Tab_labo[[#This Row],[Qt-g3]]),"","g")</f>
        <v>g</v>
      </c>
      <c r="X190" s="3"/>
      <c r="Y190" s="3" t="str">
        <f>IF(ISBLANK([1]!Tab_labo[[#This Row],[Composant 4]]),"","&gt;")</f>
        <v/>
      </c>
      <c r="Z190" s="3"/>
      <c r="AA190" s="3" t="str">
        <f>IF(ISBLANK([1]!Tab_labo[[#This Row],[Qt-g4]]),"","g")</f>
        <v/>
      </c>
      <c r="AB190" s="3"/>
      <c r="AC190" s="3" t="str">
        <f>IF(ISBLANK([1]!Tab_labo[[#This Row],[Composant 5]]),"","&gt;")</f>
        <v/>
      </c>
      <c r="AD190" s="3"/>
      <c r="AE190" s="3" t="str">
        <f>IF(ISBLANK([1]!Tab_labo[[#This Row],[Qt-g5]]),"","g")</f>
        <v/>
      </c>
      <c r="AF190" s="3" t="str">
        <f>IF([1]!Tab_labo[[#This Row],[verif]]=0,"","Total")</f>
        <v>Total</v>
      </c>
      <c r="AG190" s="3" t="str">
        <f>IF([1]!Tab_labo[[#This Row],[Total]]="Total","&gt;","")</f>
        <v>&gt;</v>
      </c>
      <c r="AH1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190" s="3" t="str">
        <f>IF([1]!Tab_labo[[#This Row],[Total]]="Total","g","")</f>
        <v>g</v>
      </c>
      <c r="AJ190" s="8" t="s">
        <v>42</v>
      </c>
      <c r="AK190" s="3" t="s">
        <v>42</v>
      </c>
      <c r="AL1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0" s="3">
        <f>IF([1]!Tab_labo[[#This Row],[Total2]]&lt;&gt;1000,IF(ISBLANK(V190),[1]!Tab_labo[[#This Row],[Qt-g]]+(2*[1]!Tab_labo[[#This Row],[Qt-g2]]),IF(ISBLANK(Z190),[1]!Tab_labo[[#This Row],[Qt-g]]+[1]!Tab_labo[[#This Row],[Qt-g2]]+(2*[1]!Tab_labo[[#This Row],[Qt-g3]]),IF(ISBLANK(AD190),[1]!Tab_labo[[#This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90" s="3" t="str">
        <f>[1]!Tab_labo[[#This Row],[Teintes]]</f>
        <v>1555 C</v>
      </c>
    </row>
    <row r="191" spans="1:40" ht="30" x14ac:dyDescent="0.25">
      <c r="A191" s="9" t="s">
        <v>245</v>
      </c>
      <c r="B191" s="9" t="s">
        <v>41</v>
      </c>
      <c r="C191" s="10" t="s">
        <v>42</v>
      </c>
      <c r="D191" s="11" t="s">
        <v>42</v>
      </c>
      <c r="E191" s="11" t="s">
        <v>42</v>
      </c>
      <c r="F191" s="12">
        <v>0.71</v>
      </c>
      <c r="G191" s="12">
        <v>76.209999999999994</v>
      </c>
      <c r="H191" s="12">
        <v>35.85</v>
      </c>
      <c r="I191" s="12">
        <v>43.72</v>
      </c>
      <c r="J191" s="13" t="s">
        <v>42</v>
      </c>
      <c r="K191" s="14" t="str">
        <f>[1]!Tab_labo[[#This Row],[L*]]&amp;"_"&amp;[1]!Tab_labo[[#This Row],[a*]]&amp;"_"&amp;[1]!Tab_labo[[#This Row],[b*]]</f>
        <v>76.21_35.85_43.72</v>
      </c>
      <c r="L191" s="11" t="s">
        <v>48</v>
      </c>
      <c r="M191" s="11" t="str">
        <f>IF(ISBLANK([1]!Tab_labo[[#This Row],[Composant 1]]),"","&gt;")</f>
        <v>&gt;</v>
      </c>
      <c r="N191" s="11">
        <v>141</v>
      </c>
      <c r="O191" s="11" t="str">
        <f>IF(ISBLANK([1]!Tab_labo[[#This Row],[Qt-g]]),"","g")</f>
        <v>g</v>
      </c>
      <c r="P191" s="11" t="s">
        <v>64</v>
      </c>
      <c r="Q191" s="11" t="str">
        <f>IF(ISBLANK([1]!Tab_labo[[#This Row],[Composant 2]]),"","&gt;")</f>
        <v>&gt;</v>
      </c>
      <c r="R191" s="11">
        <v>109</v>
      </c>
      <c r="S191" s="11" t="str">
        <f>IF(ISBLANK([1]!Tab_labo[[#This Row],[Qt-g2]]),"","g")</f>
        <v>g</v>
      </c>
      <c r="T191" s="11" t="s">
        <v>49</v>
      </c>
      <c r="U191" s="11" t="str">
        <f>IF(ISBLANK([1]!Tab_labo[[#This Row],[Composant 3]]),"","&gt;")</f>
        <v>&gt;</v>
      </c>
      <c r="V191" s="11">
        <v>375</v>
      </c>
      <c r="W191" s="11" t="str">
        <f>IF(ISBLANK([1]!Tab_labo[[#This Row],[Qt-g3]]),"","g")</f>
        <v>g</v>
      </c>
      <c r="X191" s="11"/>
      <c r="Y191" s="11" t="str">
        <f>IF(ISBLANK([1]!Tab_labo[[#This Row],[Composant 4]]),"","&gt;")</f>
        <v/>
      </c>
      <c r="Z191" s="11"/>
      <c r="AA191" s="11" t="str">
        <f>IF(ISBLANK([1]!Tab_labo[[#This Row],[Qt-g4]]),"","g")</f>
        <v/>
      </c>
      <c r="AB191" s="11"/>
      <c r="AC191" s="11" t="str">
        <f>IF(ISBLANK([1]!Tab_labo[[#This Row],[Composant 5]]),"","&gt;")</f>
        <v/>
      </c>
      <c r="AD191" s="11"/>
      <c r="AE191" s="11" t="str">
        <f>IF(ISBLANK([1]!Tab_labo[[#This Row],[Qt-g5]]),"","g")</f>
        <v/>
      </c>
      <c r="AF191" s="11" t="str">
        <f>IF([1]!Tab_labo[[#This Row],[verif]]=0,"","Total")</f>
        <v>Total</v>
      </c>
      <c r="AG191" s="11" t="str">
        <f>IF([1]!Tab_labo[[#This Row],[Total]]="Total","&gt;","")</f>
        <v>&gt;</v>
      </c>
      <c r="AH1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191" s="11" t="str">
        <f>IF([1]!Tab_labo[[#This Row],[Total]]="Total","g","")</f>
        <v>g</v>
      </c>
      <c r="AJ191" s="15" t="s">
        <v>42</v>
      </c>
      <c r="AK191" s="11" t="s">
        <v>42</v>
      </c>
      <c r="AL1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1" s="11">
        <f>IF([1]!Tab_labo[[#This Row],[Total2]]&lt;&gt;1000,IF(ISBLANK(V191),[1]!Tab_labo[[#This Row],[Qt-g]]+(2*[1]!Tab_labo[[#This Row],[Qt-g2]]),IF(ISBLANK(Z191),[1]!Tab_labo[[#This Row],[Qt-g]]+[1]!Tab_labo[[#This Row],[Qt-g2]]+(2*[1]!Tab_labo[[#This Row],[Qt-g3]]),IF(ISBLANK(AD191),[1]!Tab_labo[[#This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91" s="11" t="str">
        <f>[1]!Tab_labo[[#This Row],[Teintes]]</f>
        <v>1565 C</v>
      </c>
    </row>
    <row r="192" spans="1:40" ht="30" x14ac:dyDescent="0.25">
      <c r="A192" s="1" t="s">
        <v>246</v>
      </c>
      <c r="B192" s="1" t="s">
        <v>41</v>
      </c>
      <c r="C192" s="2" t="s">
        <v>42</v>
      </c>
      <c r="D192" s="3" t="s">
        <v>42</v>
      </c>
      <c r="E192" s="3" t="s">
        <v>42</v>
      </c>
      <c r="F192" s="4">
        <v>1.1499999999999999</v>
      </c>
      <c r="G192" s="4">
        <v>68.56</v>
      </c>
      <c r="H192" s="4">
        <v>49.38</v>
      </c>
      <c r="I192" s="4">
        <v>63.46</v>
      </c>
      <c r="J192" s="5" t="s">
        <v>42</v>
      </c>
      <c r="K192" s="6" t="str">
        <f>[1]!Tab_labo[[#This Row],[L*]]&amp;"_"&amp;[1]!Tab_labo[[#This Row],[a*]]&amp;"_"&amp;[1]!Tab_labo[[#This Row],[b*]]</f>
        <v>68.56_49.38_63.46</v>
      </c>
      <c r="L192" s="3" t="s">
        <v>48</v>
      </c>
      <c r="M192" s="3" t="str">
        <f>IF(ISBLANK([1]!Tab_labo[[#This Row],[Composant 1]]),"","&gt;")</f>
        <v>&gt;</v>
      </c>
      <c r="N192" s="3">
        <v>281</v>
      </c>
      <c r="O192" s="3" t="str">
        <f>IF(ISBLANK([1]!Tab_labo[[#This Row],[Qt-g]]),"","g")</f>
        <v>g</v>
      </c>
      <c r="P192" s="3" t="s">
        <v>64</v>
      </c>
      <c r="Q192" s="3" t="str">
        <f>IF(ISBLANK([1]!Tab_labo[[#This Row],[Composant 2]]),"","&gt;")</f>
        <v>&gt;</v>
      </c>
      <c r="R192" s="3">
        <v>219</v>
      </c>
      <c r="S192" s="3" t="str">
        <f>IF(ISBLANK([1]!Tab_labo[[#This Row],[Qt-g2]]),"","g")</f>
        <v>g</v>
      </c>
      <c r="T192" s="3" t="s">
        <v>49</v>
      </c>
      <c r="U192" s="3" t="str">
        <f>IF(ISBLANK([1]!Tab_labo[[#This Row],[Composant 3]]),"","&gt;")</f>
        <v>&gt;</v>
      </c>
      <c r="V192" s="3">
        <v>500</v>
      </c>
      <c r="W192" s="3" t="str">
        <f>IF(ISBLANK([1]!Tab_labo[[#This Row],[Qt-g3]]),"","g")</f>
        <v>g</v>
      </c>
      <c r="X192" s="3"/>
      <c r="Y192" s="3" t="str">
        <f>IF(ISBLANK([1]!Tab_labo[[#This Row],[Composant 4]]),"","&gt;")</f>
        <v/>
      </c>
      <c r="Z192" s="3"/>
      <c r="AA192" s="3" t="str">
        <f>IF(ISBLANK([1]!Tab_labo[[#This Row],[Qt-g4]]),"","g")</f>
        <v/>
      </c>
      <c r="AB192" s="3"/>
      <c r="AC192" s="3" t="str">
        <f>IF(ISBLANK([1]!Tab_labo[[#This Row],[Composant 5]]),"","&gt;")</f>
        <v/>
      </c>
      <c r="AD192" s="3"/>
      <c r="AE192" s="3" t="str">
        <f>IF(ISBLANK([1]!Tab_labo[[#This Row],[Qt-g5]]),"","g")</f>
        <v/>
      </c>
      <c r="AF192" s="3" t="str">
        <f>IF([1]!Tab_labo[[#This Row],[verif]]=0,"","Total")</f>
        <v>Total</v>
      </c>
      <c r="AG192" s="3" t="str">
        <f>IF([1]!Tab_labo[[#This Row],[Total]]="Total","&gt;","")</f>
        <v>&gt;</v>
      </c>
      <c r="AH1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92" s="3" t="str">
        <f>IF([1]!Tab_labo[[#This Row],[Total]]="Total","g","")</f>
        <v>g</v>
      </c>
      <c r="AJ192" s="8" t="s">
        <v>42</v>
      </c>
      <c r="AK192" s="3" t="s">
        <v>42</v>
      </c>
      <c r="AL1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2" s="3" t="str">
        <f>IF([1]!Tab_labo[[#This Row],[Total2]]&lt;&gt;1000,IF(ISBLANK(V192),[1]!Tab_labo[[#This Row],[Qt-g]]+(2*[1]!Tab_labo[[#This Row],[Qt-g2]]),IF(ISBLANK(Z192),[1]!Tab_labo[[#This Row],[Qt-g]]+[1]!Tab_labo[[#This Row],[Qt-g2]]+(2*[1]!Tab_labo[[#This Row],[Qt-g3]]),IF(ISBLANK(AD192),[1]!Tab_labo[[#This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92" s="3" t="str">
        <f>[1]!Tab_labo[[#This Row],[Teintes]]</f>
        <v>1575 C</v>
      </c>
    </row>
    <row r="193" spans="1:40" ht="30" x14ac:dyDescent="0.25">
      <c r="A193" s="9" t="s">
        <v>247</v>
      </c>
      <c r="B193" s="9" t="s">
        <v>41</v>
      </c>
      <c r="C193" s="10" t="s">
        <v>42</v>
      </c>
      <c r="D193" s="11" t="s">
        <v>42</v>
      </c>
      <c r="E193" s="11" t="s">
        <v>42</v>
      </c>
      <c r="F193" s="12">
        <v>1.4</v>
      </c>
      <c r="G193" s="12">
        <v>64.69</v>
      </c>
      <c r="H193" s="12">
        <v>58.62</v>
      </c>
      <c r="I193" s="12">
        <v>71.09</v>
      </c>
      <c r="J193" s="13" t="s">
        <v>42</v>
      </c>
      <c r="K193" s="14" t="str">
        <f>[1]!Tab_labo[[#This Row],[L*]]&amp;"_"&amp;[1]!Tab_labo[[#This Row],[a*]]&amp;"_"&amp;[1]!Tab_labo[[#This Row],[b*]]</f>
        <v>64.69_58.62_71.09</v>
      </c>
      <c r="L193" s="11" t="s">
        <v>48</v>
      </c>
      <c r="M193" s="11" t="str">
        <f>IF(ISBLANK([1]!Tab_labo[[#This Row],[Composant 1]]),"","&gt;")</f>
        <v>&gt;</v>
      </c>
      <c r="N193" s="11">
        <v>562</v>
      </c>
      <c r="O193" s="11" t="str">
        <f>IF(ISBLANK([1]!Tab_labo[[#This Row],[Qt-g]]),"","g")</f>
        <v>g</v>
      </c>
      <c r="P193" s="11" t="s">
        <v>64</v>
      </c>
      <c r="Q193" s="11" t="str">
        <f>IF(ISBLANK([1]!Tab_labo[[#This Row],[Composant 2]]),"","&gt;")</f>
        <v>&gt;</v>
      </c>
      <c r="R193" s="11">
        <v>438</v>
      </c>
      <c r="S193" s="11" t="str">
        <f>IF(ISBLANK([1]!Tab_labo[[#This Row],[Qt-g2]]),"","g")</f>
        <v>g</v>
      </c>
      <c r="T193" s="11"/>
      <c r="U193" s="11" t="str">
        <f>IF(ISBLANK([1]!Tab_labo[[#This Row],[Composant 3]]),"","&gt;")</f>
        <v/>
      </c>
      <c r="V193" s="11"/>
      <c r="W193" s="11" t="str">
        <f>IF(ISBLANK([1]!Tab_labo[[#This Row],[Qt-g3]]),"","g")</f>
        <v/>
      </c>
      <c r="X193" s="11"/>
      <c r="Y193" s="11" t="str">
        <f>IF(ISBLANK([1]!Tab_labo[[#This Row],[Composant 4]]),"","&gt;")</f>
        <v/>
      </c>
      <c r="Z193" s="11"/>
      <c r="AA193" s="11" t="str">
        <f>IF(ISBLANK([1]!Tab_labo[[#This Row],[Qt-g4]]),"","g")</f>
        <v/>
      </c>
      <c r="AB193" s="11"/>
      <c r="AC193" s="11" t="str">
        <f>IF(ISBLANK([1]!Tab_labo[[#This Row],[Composant 5]]),"","&gt;")</f>
        <v/>
      </c>
      <c r="AD193" s="11"/>
      <c r="AE193" s="11" t="str">
        <f>IF(ISBLANK([1]!Tab_labo[[#This Row],[Qt-g5]]),"","g")</f>
        <v/>
      </c>
      <c r="AF193" s="11" t="str">
        <f>IF([1]!Tab_labo[[#This Row],[verif]]=0,"","Total")</f>
        <v>Total</v>
      </c>
      <c r="AG193" s="11" t="str">
        <f>IF([1]!Tab_labo[[#This Row],[Total]]="Total","&gt;","")</f>
        <v>&gt;</v>
      </c>
      <c r="AH19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93" s="11" t="str">
        <f>IF([1]!Tab_labo[[#This Row],[Total]]="Total","g","")</f>
        <v>g</v>
      </c>
      <c r="AJ193" s="15" t="s">
        <v>42</v>
      </c>
      <c r="AK193" s="11" t="s">
        <v>42</v>
      </c>
      <c r="AL19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193" s="11" t="str">
        <f>IF([1]!Tab_labo[[#This Row],[Total2]]&lt;&gt;1000,IF(ISBLANK(V193),[1]!Tab_labo[[#This Row],[Qt-g]]+(2*[1]!Tab_labo[[#This Row],[Qt-g2]]),IF(ISBLANK(Z193),[1]!Tab_labo[[#This Row],[Qt-g]]+[1]!Tab_labo[[#This Row],[Qt-g2]]+(2*[1]!Tab_labo[[#This Row],[Qt-g3]]),IF(ISBLANK(AD193),[1]!Tab_labo[[#This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93" s="11" t="str">
        <f>[1]!Tab_labo[[#This Row],[Teintes]]</f>
        <v>1585 C</v>
      </c>
    </row>
    <row r="194" spans="1:40" ht="30" x14ac:dyDescent="0.25">
      <c r="A194" s="1" t="s">
        <v>248</v>
      </c>
      <c r="B194" s="1" t="s">
        <v>41</v>
      </c>
      <c r="C194" s="2" t="s">
        <v>42</v>
      </c>
      <c r="D194" s="3" t="s">
        <v>42</v>
      </c>
      <c r="E194" s="3" t="s">
        <v>42</v>
      </c>
      <c r="F194" s="4">
        <v>1.46</v>
      </c>
      <c r="G194" s="4">
        <v>54.75</v>
      </c>
      <c r="H194" s="4">
        <v>44.78</v>
      </c>
      <c r="I194" s="4">
        <v>56.86</v>
      </c>
      <c r="J194" s="5" t="s">
        <v>42</v>
      </c>
      <c r="K194" s="6" t="str">
        <f>[1]!Tab_labo[[#This Row],[L*]]&amp;"_"&amp;[1]!Tab_labo[[#This Row],[a*]]&amp;"_"&amp;[1]!Tab_labo[[#This Row],[b*]]</f>
        <v>54.75_44.78_56.86</v>
      </c>
      <c r="L194" s="3" t="s">
        <v>48</v>
      </c>
      <c r="M194" s="3" t="str">
        <f>IF(ISBLANK([1]!Tab_labo[[#This Row],[Composant 1]]),"","&gt;")</f>
        <v>&gt;</v>
      </c>
      <c r="N194" s="3">
        <v>545</v>
      </c>
      <c r="O194" s="3" t="str">
        <f>IF(ISBLANK([1]!Tab_labo[[#This Row],[Qt-g]]),"","g")</f>
        <v>g</v>
      </c>
      <c r="P194" s="3" t="s">
        <v>64</v>
      </c>
      <c r="Q194" s="3" t="str">
        <f>IF(ISBLANK([1]!Tab_labo[[#This Row],[Composant 2]]),"","&gt;")</f>
        <v>&gt;</v>
      </c>
      <c r="R194" s="3">
        <v>425</v>
      </c>
      <c r="S194" s="3" t="str">
        <f>IF(ISBLANK([1]!Tab_labo[[#This Row],[Qt-g2]]),"","g")</f>
        <v>g</v>
      </c>
      <c r="T194" s="3" t="s">
        <v>54</v>
      </c>
      <c r="U194" s="3" t="str">
        <f>IF(ISBLANK([1]!Tab_labo[[#This Row],[Composant 3]]),"","&gt;")</f>
        <v>&gt;</v>
      </c>
      <c r="V194" s="3">
        <v>30</v>
      </c>
      <c r="W194" s="3" t="str">
        <f>IF(ISBLANK([1]!Tab_labo[[#This Row],[Qt-g3]]),"","g")</f>
        <v>g</v>
      </c>
      <c r="X194" s="3"/>
      <c r="Y194" s="3" t="str">
        <f>IF(ISBLANK([1]!Tab_labo[[#This Row],[Composant 4]]),"","&gt;")</f>
        <v/>
      </c>
      <c r="Z194" s="3"/>
      <c r="AA194" s="3" t="str">
        <f>IF(ISBLANK([1]!Tab_labo[[#This Row],[Qt-g4]]),"","g")</f>
        <v/>
      </c>
      <c r="AB194" s="3"/>
      <c r="AC194" s="3" t="str">
        <f>IF(ISBLANK([1]!Tab_labo[[#This Row],[Composant 5]]),"","&gt;")</f>
        <v/>
      </c>
      <c r="AD194" s="3"/>
      <c r="AE194" s="3" t="str">
        <f>IF(ISBLANK([1]!Tab_labo[[#This Row],[Qt-g5]]),"","g")</f>
        <v/>
      </c>
      <c r="AF194" s="3" t="str">
        <f>IF([1]!Tab_labo[[#This Row],[verif]]=0,"","Total")</f>
        <v>Total</v>
      </c>
      <c r="AG194" s="3" t="str">
        <f>IF([1]!Tab_labo[[#This Row],[Total]]="Total","&gt;","")</f>
        <v>&gt;</v>
      </c>
      <c r="AH19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94" s="3" t="str">
        <f>IF([1]!Tab_labo[[#This Row],[Total]]="Total","g","")</f>
        <v>g</v>
      </c>
      <c r="AJ194" s="8" t="s">
        <v>42</v>
      </c>
      <c r="AK194" s="3" t="s">
        <v>42</v>
      </c>
      <c r="AL19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4" s="3" t="str">
        <f>IF([1]!Tab_labo[[#This Row],[Total2]]&lt;&gt;1000,IF(ISBLANK(V194),[1]!Tab_labo[[#This Row],[Qt-g]]+(2*[1]!Tab_labo[[#This Row],[Qt-g2]]),IF(ISBLANK(Z194),[1]!Tab_labo[[#This Row],[Qt-g]]+[1]!Tab_labo[[#This Row],[Qt-g2]]+(2*[1]!Tab_labo[[#This Row],[Qt-g3]]),IF(ISBLANK(AD194),[1]!Tab_labo[[#This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94" s="3" t="str">
        <f>[1]!Tab_labo[[#This Row],[Teintes]]</f>
        <v>1595 C</v>
      </c>
    </row>
    <row r="195" spans="1:40" ht="30" x14ac:dyDescent="0.25">
      <c r="A195" s="9" t="s">
        <v>249</v>
      </c>
      <c r="B195" s="9" t="s">
        <v>41</v>
      </c>
      <c r="C195" s="10" t="s">
        <v>42</v>
      </c>
      <c r="D195" s="11" t="s">
        <v>42</v>
      </c>
      <c r="E195" s="11" t="s">
        <v>42</v>
      </c>
      <c r="F195" s="12">
        <v>1.45</v>
      </c>
      <c r="G195" s="12">
        <v>45.18</v>
      </c>
      <c r="H195" s="12">
        <v>30.49</v>
      </c>
      <c r="I195" s="12">
        <v>41.05</v>
      </c>
      <c r="J195" s="13" t="s">
        <v>42</v>
      </c>
      <c r="K195" s="14" t="str">
        <f>[1]!Tab_labo[[#This Row],[L*]]&amp;"_"&amp;[1]!Tab_labo[[#This Row],[a*]]&amp;"_"&amp;[1]!Tab_labo[[#This Row],[b*]]</f>
        <v>45.18_30.49_41.05</v>
      </c>
      <c r="L195" s="11" t="s">
        <v>48</v>
      </c>
      <c r="M195" s="11" t="str">
        <f>IF(ISBLANK([1]!Tab_labo[[#This Row],[Composant 1]]),"","&gt;")</f>
        <v>&gt;</v>
      </c>
      <c r="N195" s="11">
        <v>500</v>
      </c>
      <c r="O195" s="11" t="str">
        <f>IF(ISBLANK([1]!Tab_labo[[#This Row],[Qt-g]]),"","g")</f>
        <v>g</v>
      </c>
      <c r="P195" s="11" t="s">
        <v>64</v>
      </c>
      <c r="Q195" s="11" t="str">
        <f>IF(ISBLANK([1]!Tab_labo[[#This Row],[Composant 2]]),"","&gt;")</f>
        <v>&gt;</v>
      </c>
      <c r="R195" s="11">
        <v>389</v>
      </c>
      <c r="S195" s="11" t="str">
        <f>IF(ISBLANK([1]!Tab_labo[[#This Row],[Qt-g2]]),"","g")</f>
        <v>g</v>
      </c>
      <c r="T195" s="11" t="s">
        <v>54</v>
      </c>
      <c r="U195" s="11" t="str">
        <f>IF(ISBLANK([1]!Tab_labo[[#This Row],[Composant 3]]),"","&gt;")</f>
        <v>&gt;</v>
      </c>
      <c r="V195" s="11">
        <v>111</v>
      </c>
      <c r="W195" s="11" t="str">
        <f>IF(ISBLANK([1]!Tab_labo[[#This Row],[Qt-g3]]),"","g")</f>
        <v>g</v>
      </c>
      <c r="X195" s="11"/>
      <c r="Y195" s="11" t="str">
        <f>IF(ISBLANK([1]!Tab_labo[[#This Row],[Composant 4]]),"","&gt;")</f>
        <v/>
      </c>
      <c r="Z195" s="11"/>
      <c r="AA195" s="11" t="str">
        <f>IF(ISBLANK([1]!Tab_labo[[#This Row],[Qt-g4]]),"","g")</f>
        <v/>
      </c>
      <c r="AB195" s="11"/>
      <c r="AC195" s="11" t="str">
        <f>IF(ISBLANK([1]!Tab_labo[[#This Row],[Composant 5]]),"","&gt;")</f>
        <v/>
      </c>
      <c r="AD195" s="11"/>
      <c r="AE195" s="11" t="str">
        <f>IF(ISBLANK([1]!Tab_labo[[#This Row],[Qt-g5]]),"","g")</f>
        <v/>
      </c>
      <c r="AF195" s="11" t="str">
        <f>IF([1]!Tab_labo[[#This Row],[verif]]=0,"","Total")</f>
        <v>Total</v>
      </c>
      <c r="AG195" s="11" t="str">
        <f>IF([1]!Tab_labo[[#This Row],[Total]]="Total","&gt;","")</f>
        <v>&gt;</v>
      </c>
      <c r="AH19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95" s="11" t="str">
        <f>IF([1]!Tab_labo[[#This Row],[Total]]="Total","g","")</f>
        <v>g</v>
      </c>
      <c r="AJ195" s="15" t="s">
        <v>42</v>
      </c>
      <c r="AK195" s="11" t="s">
        <v>42</v>
      </c>
      <c r="AL19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5" s="11" t="str">
        <f>IF([1]!Tab_labo[[#This Row],[Total2]]&lt;&gt;1000,IF(ISBLANK(V195),[1]!Tab_labo[[#This Row],[Qt-g]]+(2*[1]!Tab_labo[[#This Row],[Qt-g2]]),IF(ISBLANK(Z195),[1]!Tab_labo[[#This Row],[Qt-g]]+[1]!Tab_labo[[#This Row],[Qt-g2]]+(2*[1]!Tab_labo[[#This Row],[Qt-g3]]),IF(ISBLANK(AD195),[1]!Tab_labo[[#This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95" s="11" t="str">
        <f>[1]!Tab_labo[[#This Row],[Teintes]]</f>
        <v>1605 C</v>
      </c>
    </row>
    <row r="196" spans="1:40" ht="30" x14ac:dyDescent="0.25">
      <c r="A196" s="1" t="s">
        <v>250</v>
      </c>
      <c r="B196" s="1" t="s">
        <v>41</v>
      </c>
      <c r="C196" s="2" t="s">
        <v>42</v>
      </c>
      <c r="D196" s="3" t="s">
        <v>42</v>
      </c>
      <c r="E196" s="3" t="s">
        <v>42</v>
      </c>
      <c r="F196" s="4">
        <v>1.53</v>
      </c>
      <c r="G196" s="4">
        <v>38.86</v>
      </c>
      <c r="H196" s="4">
        <v>26.43</v>
      </c>
      <c r="I196" s="4">
        <v>33.4</v>
      </c>
      <c r="J196" s="5" t="s">
        <v>42</v>
      </c>
      <c r="K196" s="6" t="str">
        <f>[1]!Tab_labo[[#This Row],[L*]]&amp;"_"&amp;[1]!Tab_labo[[#This Row],[a*]]&amp;"_"&amp;[1]!Tab_labo[[#This Row],[b*]]</f>
        <v>38.86_26.43_33.4</v>
      </c>
      <c r="L196" s="3" t="s">
        <v>48</v>
      </c>
      <c r="M196" s="3" t="str">
        <f>IF(ISBLANK([1]!Tab_labo[[#This Row],[Composant 1]]),"","&gt;")</f>
        <v>&gt;</v>
      </c>
      <c r="N196" s="3">
        <v>474</v>
      </c>
      <c r="O196" s="3" t="str">
        <f>IF(ISBLANK([1]!Tab_labo[[#This Row],[Qt-g]]),"","g")</f>
        <v>g</v>
      </c>
      <c r="P196" s="3" t="s">
        <v>64</v>
      </c>
      <c r="Q196" s="3" t="str">
        <f>IF(ISBLANK([1]!Tab_labo[[#This Row],[Composant 2]]),"","&gt;")</f>
        <v>&gt;</v>
      </c>
      <c r="R196" s="3">
        <v>368</v>
      </c>
      <c r="S196" s="3" t="str">
        <f>IF(ISBLANK([1]!Tab_labo[[#This Row],[Qt-g2]]),"","g")</f>
        <v>g</v>
      </c>
      <c r="T196" s="3" t="s">
        <v>54</v>
      </c>
      <c r="U196" s="3" t="str">
        <f>IF(ISBLANK([1]!Tab_labo[[#This Row],[Composant 3]]),"","&gt;")</f>
        <v>&gt;</v>
      </c>
      <c r="V196" s="3">
        <v>158</v>
      </c>
      <c r="W196" s="3" t="str">
        <f>IF(ISBLANK([1]!Tab_labo[[#This Row],[Qt-g3]]),"","g")</f>
        <v>g</v>
      </c>
      <c r="X196" s="3"/>
      <c r="Y196" s="3" t="str">
        <f>IF(ISBLANK([1]!Tab_labo[[#This Row],[Composant 4]]),"","&gt;")</f>
        <v/>
      </c>
      <c r="Z196" s="3"/>
      <c r="AA196" s="3" t="str">
        <f>IF(ISBLANK([1]!Tab_labo[[#This Row],[Qt-g4]]),"","g")</f>
        <v/>
      </c>
      <c r="AB196" s="3"/>
      <c r="AC196" s="3" t="str">
        <f>IF(ISBLANK([1]!Tab_labo[[#This Row],[Composant 5]]),"","&gt;")</f>
        <v/>
      </c>
      <c r="AD196" s="3"/>
      <c r="AE196" s="3" t="str">
        <f>IF(ISBLANK([1]!Tab_labo[[#This Row],[Qt-g5]]),"","g")</f>
        <v/>
      </c>
      <c r="AF196" s="3" t="str">
        <f>IF([1]!Tab_labo[[#This Row],[verif]]=0,"","Total")</f>
        <v>Total</v>
      </c>
      <c r="AG196" s="3" t="str">
        <f>IF([1]!Tab_labo[[#This Row],[Total]]="Total","&gt;","")</f>
        <v>&gt;</v>
      </c>
      <c r="AH19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196" s="3" t="str">
        <f>IF([1]!Tab_labo[[#This Row],[Total]]="Total","g","")</f>
        <v>g</v>
      </c>
      <c r="AJ196" s="8" t="s">
        <v>42</v>
      </c>
      <c r="AK196" s="3" t="s">
        <v>42</v>
      </c>
      <c r="AL19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6" s="3" t="str">
        <f>IF([1]!Tab_labo[[#This Row],[Total2]]&lt;&gt;1000,IF(ISBLANK(V196),[1]!Tab_labo[[#This Row],[Qt-g]]+(2*[1]!Tab_labo[[#This Row],[Qt-g2]]),IF(ISBLANK(Z196),[1]!Tab_labo[[#This Row],[Qt-g]]+[1]!Tab_labo[[#This Row],[Qt-g2]]+(2*[1]!Tab_labo[[#This Row],[Qt-g3]]),IF(ISBLANK(AD196),[1]!Tab_labo[[#This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196" s="3" t="str">
        <f>[1]!Tab_labo[[#This Row],[Teintes]]</f>
        <v>1615 C</v>
      </c>
    </row>
    <row r="197" spans="1:40" ht="30" x14ac:dyDescent="0.25">
      <c r="A197" s="9" t="s">
        <v>251</v>
      </c>
      <c r="B197" s="9" t="s">
        <v>41</v>
      </c>
      <c r="C197" s="10" t="s">
        <v>42</v>
      </c>
      <c r="D197" s="11" t="s">
        <v>42</v>
      </c>
      <c r="E197" s="11" t="s">
        <v>42</v>
      </c>
      <c r="F197" s="12">
        <v>0.49</v>
      </c>
      <c r="G197" s="12">
        <v>82.28</v>
      </c>
      <c r="H197" s="12">
        <v>16.899999999999999</v>
      </c>
      <c r="I197" s="12">
        <v>32.11</v>
      </c>
      <c r="J197" s="13" t="s">
        <v>42</v>
      </c>
      <c r="K197" s="14" t="str">
        <f>[1]!Tab_labo[[#This Row],[L*]]&amp;"_"&amp;[1]!Tab_labo[[#This Row],[a*]]&amp;"_"&amp;[1]!Tab_labo[[#This Row],[b*]]</f>
        <v>82.28_16.9_32.11</v>
      </c>
      <c r="L197" s="11" t="s">
        <v>69</v>
      </c>
      <c r="M197" s="11" t="str">
        <f>IF(ISBLANK([1]!Tab_labo[[#This Row],[Composant 1]]),"","&gt;")</f>
        <v>&gt;</v>
      </c>
      <c r="N197" s="11">
        <v>19.399999999999999</v>
      </c>
      <c r="O197" s="11" t="str">
        <f>IF(ISBLANK([1]!Tab_labo[[#This Row],[Qt-g]]),"","g")</f>
        <v>g</v>
      </c>
      <c r="P197" s="11" t="s">
        <v>54</v>
      </c>
      <c r="Q197" s="11" t="str">
        <f>IF(ISBLANK([1]!Tab_labo[[#This Row],[Composant 2]]),"","&gt;")</f>
        <v>&gt;</v>
      </c>
      <c r="R197" s="11">
        <v>0.6</v>
      </c>
      <c r="S197" s="11" t="str">
        <f>IF(ISBLANK([1]!Tab_labo[[#This Row],[Qt-g2]]),"","g")</f>
        <v>g</v>
      </c>
      <c r="T197" s="11" t="s">
        <v>49</v>
      </c>
      <c r="U197" s="11" t="str">
        <f>IF(ISBLANK([1]!Tab_labo[[#This Row],[Composant 3]]),"","&gt;")</f>
        <v>&gt;</v>
      </c>
      <c r="V197" s="11">
        <v>490</v>
      </c>
      <c r="W197" s="11" t="str">
        <f>IF(ISBLANK([1]!Tab_labo[[#This Row],[Qt-g3]]),"","g")</f>
        <v>g</v>
      </c>
      <c r="X197" s="11"/>
      <c r="Y197" s="11" t="str">
        <f>IF(ISBLANK([1]!Tab_labo[[#This Row],[Composant 4]]),"","&gt;")</f>
        <v/>
      </c>
      <c r="Z197" s="11"/>
      <c r="AA197" s="11" t="str">
        <f>IF(ISBLANK([1]!Tab_labo[[#This Row],[Qt-g4]]),"","g")</f>
        <v/>
      </c>
      <c r="AB197" s="11"/>
      <c r="AC197" s="11" t="str">
        <f>IF(ISBLANK([1]!Tab_labo[[#This Row],[Composant 5]]),"","&gt;")</f>
        <v/>
      </c>
      <c r="AD197" s="11"/>
      <c r="AE197" s="11" t="str">
        <f>IF(ISBLANK([1]!Tab_labo[[#This Row],[Qt-g5]]),"","g")</f>
        <v/>
      </c>
      <c r="AF197" s="11" t="str">
        <f>IF([1]!Tab_labo[[#This Row],[verif]]=0,"","Total")</f>
        <v>Total</v>
      </c>
      <c r="AG197" s="11" t="str">
        <f>IF([1]!Tab_labo[[#This Row],[Total]]="Total","&gt;","")</f>
        <v>&gt;</v>
      </c>
      <c r="AH19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510</v>
      </c>
      <c r="AI197" s="11" t="str">
        <f>IF([1]!Tab_labo[[#This Row],[Total]]="Total","g","")</f>
        <v>g</v>
      </c>
      <c r="AJ197" s="15" t="s">
        <v>42</v>
      </c>
      <c r="AK197" s="11" t="s">
        <v>42</v>
      </c>
      <c r="AL19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7" s="11">
        <f>IF([1]!Tab_labo[[#This Row],[Total2]]&lt;&gt;1000,IF(ISBLANK(V197),[1]!Tab_labo[[#This Row],[Qt-g]]+(2*[1]!Tab_labo[[#This Row],[Qt-g2]]),IF(ISBLANK(Z197),[1]!Tab_labo[[#This Row],[Qt-g]]+[1]!Tab_labo[[#This Row],[Qt-g2]]+(2*[1]!Tab_labo[[#This Row],[Qt-g3]]),IF(ISBLANK(AD197),[1]!Tab_labo[[#This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97" s="11" t="str">
        <f>[1]!Tab_labo[[#This Row],[Teintes]]</f>
        <v>712 C</v>
      </c>
    </row>
    <row r="198" spans="1:40" ht="30" x14ac:dyDescent="0.25">
      <c r="A198" s="1" t="s">
        <v>252</v>
      </c>
      <c r="B198" s="1" t="s">
        <v>41</v>
      </c>
      <c r="C198" s="2" t="s">
        <v>42</v>
      </c>
      <c r="D198" s="3" t="s">
        <v>42</v>
      </c>
      <c r="E198" s="3" t="s">
        <v>42</v>
      </c>
      <c r="F198" s="4">
        <v>0.57999999999999996</v>
      </c>
      <c r="G198" s="4">
        <v>81.84</v>
      </c>
      <c r="H198" s="4">
        <v>20.96</v>
      </c>
      <c r="I198" s="4">
        <v>40.659999999999997</v>
      </c>
      <c r="J198" s="5" t="s">
        <v>42</v>
      </c>
      <c r="K198" s="6" t="str">
        <f>[1]!Tab_labo[[#This Row],[L*]]&amp;"_"&amp;[1]!Tab_labo[[#This Row],[a*]]&amp;"_"&amp;[1]!Tab_labo[[#This Row],[b*]]</f>
        <v>81.84_20.96_40.66</v>
      </c>
      <c r="L198" s="3" t="s">
        <v>69</v>
      </c>
      <c r="M198" s="3" t="str">
        <f>IF(ISBLANK([1]!Tab_labo[[#This Row],[Composant 1]]),"","&gt;")</f>
        <v>&gt;</v>
      </c>
      <c r="N198" s="3">
        <v>30</v>
      </c>
      <c r="O198" s="3" t="str">
        <f>IF(ISBLANK([1]!Tab_labo[[#This Row],[Qt-g]]),"","g")</f>
        <v>g</v>
      </c>
      <c r="P198" s="3" t="s">
        <v>54</v>
      </c>
      <c r="Q198" s="3" t="str">
        <f>IF(ISBLANK([1]!Tab_labo[[#This Row],[Composant 2]]),"","&gt;")</f>
        <v>&gt;</v>
      </c>
      <c r="R198" s="3">
        <v>1</v>
      </c>
      <c r="S198" s="3" t="str">
        <f>IF(ISBLANK([1]!Tab_labo[[#This Row],[Qt-g2]]),"","g")</f>
        <v>g</v>
      </c>
      <c r="T198" s="3" t="s">
        <v>49</v>
      </c>
      <c r="U198" s="3" t="str">
        <f>IF(ISBLANK([1]!Tab_labo[[#This Row],[Composant 3]]),"","&gt;")</f>
        <v>&gt;</v>
      </c>
      <c r="V198" s="3">
        <v>484.5</v>
      </c>
      <c r="W198" s="3" t="str">
        <f>IF(ISBLANK([1]!Tab_labo[[#This Row],[Qt-g3]]),"","g")</f>
        <v>g</v>
      </c>
      <c r="X198" s="3"/>
      <c r="Y198" s="3" t="str">
        <f>IF(ISBLANK([1]!Tab_labo[[#This Row],[Composant 4]]),"","&gt;")</f>
        <v/>
      </c>
      <c r="Z198" s="3"/>
      <c r="AA198" s="3" t="str">
        <f>IF(ISBLANK([1]!Tab_labo[[#This Row],[Qt-g4]]),"","g")</f>
        <v/>
      </c>
      <c r="AB198" s="3"/>
      <c r="AC198" s="3" t="str">
        <f>IF(ISBLANK([1]!Tab_labo[[#This Row],[Composant 5]]),"","&gt;")</f>
        <v/>
      </c>
      <c r="AD198" s="3"/>
      <c r="AE198" s="3" t="str">
        <f>IF(ISBLANK([1]!Tab_labo[[#This Row],[Qt-g5]]),"","g")</f>
        <v/>
      </c>
      <c r="AF198" s="3" t="str">
        <f>IF([1]!Tab_labo[[#This Row],[verif]]=0,"","Total")</f>
        <v>Total</v>
      </c>
      <c r="AG198" s="3" t="str">
        <f>IF([1]!Tab_labo[[#This Row],[Total]]="Total","&gt;","")</f>
        <v>&gt;</v>
      </c>
      <c r="AH19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198" s="3" t="str">
        <f>IF([1]!Tab_labo[[#This Row],[Total]]="Total","g","")</f>
        <v>g</v>
      </c>
      <c r="AJ198" s="8" t="s">
        <v>42</v>
      </c>
      <c r="AK198" s="3" t="s">
        <v>42</v>
      </c>
      <c r="AL19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8" s="3">
        <f>IF([1]!Tab_labo[[#This Row],[Total2]]&lt;&gt;1000,IF(ISBLANK(V198),[1]!Tab_labo[[#This Row],[Qt-g]]+(2*[1]!Tab_labo[[#This Row],[Qt-g2]]),IF(ISBLANK(Z198),[1]!Tab_labo[[#This Row],[Qt-g]]+[1]!Tab_labo[[#This Row],[Qt-g2]]+(2*[1]!Tab_labo[[#This Row],[Qt-g3]]),IF(ISBLANK(AD198),[1]!Tab_labo[[#This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98" s="3" t="str">
        <f>[1]!Tab_labo[[#This Row],[Teintes]]</f>
        <v>713 C</v>
      </c>
    </row>
    <row r="199" spans="1:40" ht="30" x14ac:dyDescent="0.25">
      <c r="A199" s="9" t="s">
        <v>253</v>
      </c>
      <c r="B199" s="9" t="s">
        <v>41</v>
      </c>
      <c r="C199" s="10" t="s">
        <v>42</v>
      </c>
      <c r="D199" s="11" t="s">
        <v>42</v>
      </c>
      <c r="E199" s="11" t="s">
        <v>42</v>
      </c>
      <c r="F199" s="12">
        <v>0.79</v>
      </c>
      <c r="G199" s="12">
        <v>75.89</v>
      </c>
      <c r="H199" s="12">
        <v>27.75</v>
      </c>
      <c r="I199" s="12">
        <v>49.55</v>
      </c>
      <c r="J199" s="13" t="s">
        <v>42</v>
      </c>
      <c r="K199" s="14" t="str">
        <f>[1]!Tab_labo[[#This Row],[L*]]&amp;"_"&amp;[1]!Tab_labo[[#This Row],[a*]]&amp;"_"&amp;[1]!Tab_labo[[#This Row],[b*]]</f>
        <v>75.89_27.75_49.55</v>
      </c>
      <c r="L199" s="11" t="s">
        <v>69</v>
      </c>
      <c r="M199" s="11" t="str">
        <f>IF(ISBLANK([1]!Tab_labo[[#This Row],[Composant 1]]),"","&gt;")</f>
        <v>&gt;</v>
      </c>
      <c r="N199" s="11">
        <v>61</v>
      </c>
      <c r="O199" s="11" t="str">
        <f>IF(ISBLANK([1]!Tab_labo[[#This Row],[Qt-g]]),"","g")</f>
        <v>g</v>
      </c>
      <c r="P199" s="11" t="s">
        <v>54</v>
      </c>
      <c r="Q199" s="11" t="str">
        <f>IF(ISBLANK([1]!Tab_labo[[#This Row],[Composant 2]]),"","&gt;")</f>
        <v>&gt;</v>
      </c>
      <c r="R199" s="11">
        <v>2</v>
      </c>
      <c r="S199" s="11" t="str">
        <f>IF(ISBLANK([1]!Tab_labo[[#This Row],[Qt-g2]]),"","g")</f>
        <v>g</v>
      </c>
      <c r="T199" s="11" t="s">
        <v>49</v>
      </c>
      <c r="U199" s="11" t="str">
        <f>IF(ISBLANK([1]!Tab_labo[[#This Row],[Composant 3]]),"","&gt;")</f>
        <v>&gt;</v>
      </c>
      <c r="V199" s="11">
        <v>468.5</v>
      </c>
      <c r="W199" s="11" t="str">
        <f>IF(ISBLANK([1]!Tab_labo[[#This Row],[Qt-g3]]),"","g")</f>
        <v>g</v>
      </c>
      <c r="X199" s="11"/>
      <c r="Y199" s="11" t="str">
        <f>IF(ISBLANK([1]!Tab_labo[[#This Row],[Composant 4]]),"","&gt;")</f>
        <v/>
      </c>
      <c r="Z199" s="11"/>
      <c r="AA199" s="11" t="str">
        <f>IF(ISBLANK([1]!Tab_labo[[#This Row],[Qt-g4]]),"","g")</f>
        <v/>
      </c>
      <c r="AB199" s="11"/>
      <c r="AC199" s="11" t="str">
        <f>IF(ISBLANK([1]!Tab_labo[[#This Row],[Composant 5]]),"","&gt;")</f>
        <v/>
      </c>
      <c r="AD199" s="11"/>
      <c r="AE199" s="11" t="str">
        <f>IF(ISBLANK([1]!Tab_labo[[#This Row],[Qt-g5]]),"","g")</f>
        <v/>
      </c>
      <c r="AF199" s="11" t="str">
        <f>IF([1]!Tab_labo[[#This Row],[verif]]=0,"","Total")</f>
        <v>Total</v>
      </c>
      <c r="AG199" s="11" t="str">
        <f>IF([1]!Tab_labo[[#This Row],[Total]]="Total","&gt;","")</f>
        <v>&gt;</v>
      </c>
      <c r="AH19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199" s="11" t="str">
        <f>IF([1]!Tab_labo[[#This Row],[Total]]="Total","g","")</f>
        <v>g</v>
      </c>
      <c r="AJ199" s="15" t="s">
        <v>42</v>
      </c>
      <c r="AK199" s="11" t="s">
        <v>42</v>
      </c>
      <c r="AL19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199" s="11">
        <f>IF([1]!Tab_labo[[#This Row],[Total2]]&lt;&gt;1000,IF(ISBLANK(V199),[1]!Tab_labo[[#This Row],[Qt-g]]+(2*[1]!Tab_labo[[#This Row],[Qt-g2]]),IF(ISBLANK(Z199),[1]!Tab_labo[[#This Row],[Qt-g]]+[1]!Tab_labo[[#This Row],[Qt-g2]]+(2*[1]!Tab_labo[[#This Row],[Qt-g3]]),IF(ISBLANK(AD199),[1]!Tab_labo[[#This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199" s="11" t="str">
        <f>[1]!Tab_labo[[#This Row],[Teintes]]</f>
        <v>714 C</v>
      </c>
    </row>
    <row r="200" spans="1:40" ht="30" x14ac:dyDescent="0.25">
      <c r="A200" s="1" t="s">
        <v>254</v>
      </c>
      <c r="B200" s="1" t="s">
        <v>41</v>
      </c>
      <c r="C200" s="2" t="s">
        <v>42</v>
      </c>
      <c r="D200" s="3" t="s">
        <v>42</v>
      </c>
      <c r="E200" s="3" t="s">
        <v>42</v>
      </c>
      <c r="F200" s="4">
        <v>1.19</v>
      </c>
      <c r="G200" s="4">
        <v>68.37</v>
      </c>
      <c r="H200" s="4">
        <v>37.9</v>
      </c>
      <c r="I200" s="4">
        <v>65.099999999999994</v>
      </c>
      <c r="J200" s="5" t="s">
        <v>42</v>
      </c>
      <c r="K200" s="6" t="str">
        <f>[1]!Tab_labo[[#This Row],[L*]]&amp;"_"&amp;[1]!Tab_labo[[#This Row],[a*]]&amp;"_"&amp;[1]!Tab_labo[[#This Row],[b*]]</f>
        <v>68.37_37.9_65.1</v>
      </c>
      <c r="L200" s="3" t="s">
        <v>69</v>
      </c>
      <c r="M200" s="3" t="str">
        <f>IF(ISBLANK([1]!Tab_labo[[#This Row],[Composant 1]]),"","&gt;")</f>
        <v>&gt;</v>
      </c>
      <c r="N200" s="3">
        <v>121</v>
      </c>
      <c r="O200" s="3" t="str">
        <f>IF(ISBLANK([1]!Tab_labo[[#This Row],[Qt-g]]),"","g")</f>
        <v>g</v>
      </c>
      <c r="P200" s="3" t="s">
        <v>54</v>
      </c>
      <c r="Q200" s="3" t="str">
        <f>IF(ISBLANK([1]!Tab_labo[[#This Row],[Composant 2]]),"","&gt;")</f>
        <v>&gt;</v>
      </c>
      <c r="R200" s="3">
        <v>4</v>
      </c>
      <c r="S200" s="3" t="str">
        <f>IF(ISBLANK([1]!Tab_labo[[#This Row],[Qt-g2]]),"","g")</f>
        <v>g</v>
      </c>
      <c r="T200" s="3" t="s">
        <v>49</v>
      </c>
      <c r="U200" s="3" t="str">
        <f>IF(ISBLANK([1]!Tab_labo[[#This Row],[Composant 3]]),"","&gt;")</f>
        <v>&gt;</v>
      </c>
      <c r="V200" s="3">
        <v>437.5</v>
      </c>
      <c r="W200" s="3" t="str">
        <f>IF(ISBLANK([1]!Tab_labo[[#This Row],[Qt-g3]]),"","g")</f>
        <v>g</v>
      </c>
      <c r="X200" s="3"/>
      <c r="Y200" s="3" t="str">
        <f>IF(ISBLANK([1]!Tab_labo[[#This Row],[Composant 4]]),"","&gt;")</f>
        <v/>
      </c>
      <c r="Z200" s="3"/>
      <c r="AA200" s="3" t="str">
        <f>IF(ISBLANK([1]!Tab_labo[[#This Row],[Qt-g4]]),"","g")</f>
        <v/>
      </c>
      <c r="AB200" s="3"/>
      <c r="AC200" s="3" t="str">
        <f>IF(ISBLANK([1]!Tab_labo[[#This Row],[Composant 5]]),"","&gt;")</f>
        <v/>
      </c>
      <c r="AD200" s="3"/>
      <c r="AE200" s="3" t="str">
        <f>IF(ISBLANK([1]!Tab_labo[[#This Row],[Qt-g5]]),"","g")</f>
        <v/>
      </c>
      <c r="AF200" s="3" t="str">
        <f>IF([1]!Tab_labo[[#This Row],[verif]]=0,"","Total")</f>
        <v>Total</v>
      </c>
      <c r="AG200" s="3" t="str">
        <f>IF([1]!Tab_labo[[#This Row],[Total]]="Total","&gt;","")</f>
        <v>&gt;</v>
      </c>
      <c r="AH20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200" s="3" t="str">
        <f>IF([1]!Tab_labo[[#This Row],[Total]]="Total","g","")</f>
        <v>g</v>
      </c>
      <c r="AJ200" s="8" t="s">
        <v>42</v>
      </c>
      <c r="AK200" s="3" t="s">
        <v>42</v>
      </c>
      <c r="AL20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0" s="3">
        <f>IF([1]!Tab_labo[[#This Row],[Total2]]&lt;&gt;1000,IF(ISBLANK(V200),[1]!Tab_labo[[#This Row],[Qt-g]]+(2*[1]!Tab_labo[[#This Row],[Qt-g2]]),IF(ISBLANK(Z200),[1]!Tab_labo[[#This Row],[Qt-g]]+[1]!Tab_labo[[#This Row],[Qt-g2]]+(2*[1]!Tab_labo[[#This Row],[Qt-g3]]),IF(ISBLANK(AD200),[1]!Tab_labo[[#This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00" s="3" t="str">
        <f>[1]!Tab_labo[[#This Row],[Teintes]]</f>
        <v>715 C</v>
      </c>
    </row>
    <row r="201" spans="1:40" ht="30" x14ac:dyDescent="0.25">
      <c r="A201" s="9" t="s">
        <v>255</v>
      </c>
      <c r="B201" s="9" t="s">
        <v>41</v>
      </c>
      <c r="C201" s="10" t="s">
        <v>42</v>
      </c>
      <c r="D201" s="11" t="s">
        <v>42</v>
      </c>
      <c r="E201" s="11" t="s">
        <v>42</v>
      </c>
      <c r="F201" s="12">
        <v>1.5</v>
      </c>
      <c r="G201" s="12">
        <v>61.46</v>
      </c>
      <c r="H201" s="12">
        <v>43.08</v>
      </c>
      <c r="I201" s="12">
        <v>70.31</v>
      </c>
      <c r="J201" s="13" t="s">
        <v>42</v>
      </c>
      <c r="K201" s="14" t="str">
        <f>[1]!Tab_labo[[#This Row],[L*]]&amp;"_"&amp;[1]!Tab_labo[[#This Row],[a*]]&amp;"_"&amp;[1]!Tab_labo[[#This Row],[b*]]</f>
        <v>61.46_43.08_70.31</v>
      </c>
      <c r="L201" s="11" t="s">
        <v>69</v>
      </c>
      <c r="M201" s="11" t="str">
        <f>IF(ISBLANK([1]!Tab_labo[[#This Row],[Composant 1]]),"","&gt;")</f>
        <v>&gt;</v>
      </c>
      <c r="N201" s="11">
        <v>242</v>
      </c>
      <c r="O201" s="11" t="str">
        <f>IF(ISBLANK([1]!Tab_labo[[#This Row],[Qt-g]]),"","g")</f>
        <v>g</v>
      </c>
      <c r="P201" s="11" t="s">
        <v>54</v>
      </c>
      <c r="Q201" s="11" t="str">
        <f>IF(ISBLANK([1]!Tab_labo[[#This Row],[Composant 2]]),"","&gt;")</f>
        <v>&gt;</v>
      </c>
      <c r="R201" s="11">
        <v>8</v>
      </c>
      <c r="S201" s="11" t="str">
        <f>IF(ISBLANK([1]!Tab_labo[[#This Row],[Qt-g2]]),"","g")</f>
        <v>g</v>
      </c>
      <c r="T201" s="11" t="s">
        <v>49</v>
      </c>
      <c r="U201" s="11" t="str">
        <f>IF(ISBLANK([1]!Tab_labo[[#This Row],[Composant 3]]),"","&gt;")</f>
        <v>&gt;</v>
      </c>
      <c r="V201" s="11">
        <v>375</v>
      </c>
      <c r="W201" s="11" t="str">
        <f>IF(ISBLANK([1]!Tab_labo[[#This Row],[Qt-g3]]),"","g")</f>
        <v>g</v>
      </c>
      <c r="X201" s="11"/>
      <c r="Y201" s="11" t="str">
        <f>IF(ISBLANK([1]!Tab_labo[[#This Row],[Composant 4]]),"","&gt;")</f>
        <v/>
      </c>
      <c r="Z201" s="11"/>
      <c r="AA201" s="11" t="str">
        <f>IF(ISBLANK([1]!Tab_labo[[#This Row],[Qt-g4]]),"","g")</f>
        <v/>
      </c>
      <c r="AB201" s="11"/>
      <c r="AC201" s="11" t="str">
        <f>IF(ISBLANK([1]!Tab_labo[[#This Row],[Composant 5]]),"","&gt;")</f>
        <v/>
      </c>
      <c r="AD201" s="11"/>
      <c r="AE201" s="11" t="str">
        <f>IF(ISBLANK([1]!Tab_labo[[#This Row],[Qt-g5]]),"","g")</f>
        <v/>
      </c>
      <c r="AF201" s="11" t="str">
        <f>IF([1]!Tab_labo[[#This Row],[verif]]=0,"","Total")</f>
        <v>Total</v>
      </c>
      <c r="AG201" s="11" t="str">
        <f>IF([1]!Tab_labo[[#This Row],[Total]]="Total","&gt;","")</f>
        <v>&gt;</v>
      </c>
      <c r="AH20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201" s="11" t="str">
        <f>IF([1]!Tab_labo[[#This Row],[Total]]="Total","g","")</f>
        <v>g</v>
      </c>
      <c r="AJ201" s="15" t="s">
        <v>42</v>
      </c>
      <c r="AK201" s="11" t="s">
        <v>42</v>
      </c>
      <c r="AL20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1" s="11">
        <f>IF([1]!Tab_labo[[#This Row],[Total2]]&lt;&gt;1000,IF(ISBLANK(V201),[1]!Tab_labo[[#This Row],[Qt-g]]+(2*[1]!Tab_labo[[#This Row],[Qt-g2]]),IF(ISBLANK(Z201),[1]!Tab_labo[[#This Row],[Qt-g]]+[1]!Tab_labo[[#This Row],[Qt-g2]]+(2*[1]!Tab_labo[[#This Row],[Qt-g3]]),IF(ISBLANK(AD201),[1]!Tab_labo[[#This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01" s="11" t="str">
        <f>[1]!Tab_labo[[#This Row],[Teintes]]</f>
        <v>716 C</v>
      </c>
    </row>
    <row r="202" spans="1:40" ht="30" x14ac:dyDescent="0.25">
      <c r="A202" s="1" t="s">
        <v>256</v>
      </c>
      <c r="B202" s="1" t="s">
        <v>41</v>
      </c>
      <c r="C202" s="2" t="s">
        <v>42</v>
      </c>
      <c r="D202" s="3" t="s">
        <v>42</v>
      </c>
      <c r="E202" s="3" t="s">
        <v>42</v>
      </c>
      <c r="F202" s="4">
        <v>1.68</v>
      </c>
      <c r="G202" s="4">
        <v>54.92</v>
      </c>
      <c r="H202" s="4">
        <v>45.37</v>
      </c>
      <c r="I202" s="4">
        <v>67.12</v>
      </c>
      <c r="J202" s="5" t="s">
        <v>42</v>
      </c>
      <c r="K202" s="6" t="str">
        <f>[1]!Tab_labo[[#This Row],[L*]]&amp;"_"&amp;[1]!Tab_labo[[#This Row],[a*]]&amp;"_"&amp;[1]!Tab_labo[[#This Row],[b*]]</f>
        <v>54.92_45.37_67.12</v>
      </c>
      <c r="L202" s="3" t="s">
        <v>69</v>
      </c>
      <c r="M202" s="3" t="str">
        <f>IF(ISBLANK([1]!Tab_labo[[#This Row],[Composant 1]]),"","&gt;")</f>
        <v>&gt;</v>
      </c>
      <c r="N202" s="3">
        <v>485</v>
      </c>
      <c r="O202" s="3" t="str">
        <f>IF(ISBLANK([1]!Tab_labo[[#This Row],[Qt-g]]),"","g")</f>
        <v>g</v>
      </c>
      <c r="P202" s="3" t="s">
        <v>54</v>
      </c>
      <c r="Q202" s="3" t="str">
        <f>IF(ISBLANK([1]!Tab_labo[[#This Row],[Composant 2]]),"","&gt;")</f>
        <v>&gt;</v>
      </c>
      <c r="R202" s="3">
        <v>15</v>
      </c>
      <c r="S202" s="3" t="str">
        <f>IF(ISBLANK([1]!Tab_labo[[#This Row],[Qt-g2]]),"","g")</f>
        <v>g</v>
      </c>
      <c r="T202" s="3" t="s">
        <v>49</v>
      </c>
      <c r="U202" s="3" t="str">
        <f>IF(ISBLANK([1]!Tab_labo[[#This Row],[Composant 3]]),"","&gt;")</f>
        <v>&gt;</v>
      </c>
      <c r="V202" s="3">
        <v>500</v>
      </c>
      <c r="W202" s="3" t="str">
        <f>IF(ISBLANK([1]!Tab_labo[[#This Row],[Qt-g3]]),"","g")</f>
        <v>g</v>
      </c>
      <c r="X202" s="3"/>
      <c r="Y202" s="3" t="str">
        <f>IF(ISBLANK([1]!Tab_labo[[#This Row],[Composant 4]]),"","&gt;")</f>
        <v/>
      </c>
      <c r="Z202" s="3"/>
      <c r="AA202" s="3" t="str">
        <f>IF(ISBLANK([1]!Tab_labo[[#This Row],[Qt-g4]]),"","g")</f>
        <v/>
      </c>
      <c r="AB202" s="3"/>
      <c r="AC202" s="3" t="str">
        <f>IF(ISBLANK([1]!Tab_labo[[#This Row],[Composant 5]]),"","&gt;")</f>
        <v/>
      </c>
      <c r="AD202" s="3"/>
      <c r="AE202" s="3" t="str">
        <f>IF(ISBLANK([1]!Tab_labo[[#This Row],[Qt-g5]]),"","g")</f>
        <v/>
      </c>
      <c r="AF202" s="3" t="str">
        <f>IF([1]!Tab_labo[[#This Row],[verif]]=0,"","Total")</f>
        <v>Total</v>
      </c>
      <c r="AG202" s="3" t="str">
        <f>IF([1]!Tab_labo[[#This Row],[Total]]="Total","&gt;","")</f>
        <v>&gt;</v>
      </c>
      <c r="AH20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02" s="3" t="str">
        <f>IF([1]!Tab_labo[[#This Row],[Total]]="Total","g","")</f>
        <v>g</v>
      </c>
      <c r="AJ202" s="8" t="s">
        <v>42</v>
      </c>
      <c r="AK202" s="3" t="s">
        <v>42</v>
      </c>
      <c r="AL20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2" s="3" t="str">
        <f>IF([1]!Tab_labo[[#This Row],[Total2]]&lt;&gt;1000,IF(ISBLANK(V202),[1]!Tab_labo[[#This Row],[Qt-g]]+(2*[1]!Tab_labo[[#This Row],[Qt-g2]]),IF(ISBLANK(Z202),[1]!Tab_labo[[#This Row],[Qt-g]]+[1]!Tab_labo[[#This Row],[Qt-g2]]+(2*[1]!Tab_labo[[#This Row],[Qt-g3]]),IF(ISBLANK(AD202),[1]!Tab_labo[[#This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02" s="3" t="str">
        <f>[1]!Tab_labo[[#This Row],[Teintes]]</f>
        <v>717 C</v>
      </c>
    </row>
    <row r="203" spans="1:40" ht="30" x14ac:dyDescent="0.25">
      <c r="A203" s="9" t="s">
        <v>257</v>
      </c>
      <c r="B203" s="9" t="s">
        <v>41</v>
      </c>
      <c r="C203" s="10" t="s">
        <v>42</v>
      </c>
      <c r="D203" s="11" t="s">
        <v>42</v>
      </c>
      <c r="E203" s="11" t="s">
        <v>42</v>
      </c>
      <c r="F203" s="12">
        <v>1.77</v>
      </c>
      <c r="G203" s="12">
        <v>48.67</v>
      </c>
      <c r="H203" s="12">
        <v>44.16</v>
      </c>
      <c r="I203" s="12">
        <v>60.06</v>
      </c>
      <c r="J203" s="13" t="s">
        <v>42</v>
      </c>
      <c r="K203" s="14" t="str">
        <f>[1]!Tab_labo[[#This Row],[L*]]&amp;"_"&amp;[1]!Tab_labo[[#This Row],[a*]]&amp;"_"&amp;[1]!Tab_labo[[#This Row],[b*]]</f>
        <v>48.67_44.16_60.06</v>
      </c>
      <c r="L203" s="11" t="s">
        <v>69</v>
      </c>
      <c r="M203" s="11" t="str">
        <f>IF(ISBLANK([1]!Tab_labo[[#This Row],[Composant 1]]),"","&gt;")</f>
        <v>&gt;</v>
      </c>
      <c r="N203" s="11">
        <v>727</v>
      </c>
      <c r="O203" s="11" t="str">
        <f>IF(ISBLANK([1]!Tab_labo[[#This Row],[Qt-g]]),"","g")</f>
        <v>g</v>
      </c>
      <c r="P203" s="11" t="s">
        <v>54</v>
      </c>
      <c r="Q203" s="11" t="str">
        <f>IF(ISBLANK([1]!Tab_labo[[#This Row],[Composant 2]]),"","&gt;")</f>
        <v>&gt;</v>
      </c>
      <c r="R203" s="11">
        <v>23</v>
      </c>
      <c r="S203" s="11" t="str">
        <f>IF(ISBLANK([1]!Tab_labo[[#This Row],[Qt-g2]]),"","g")</f>
        <v>g</v>
      </c>
      <c r="T203" s="11" t="s">
        <v>49</v>
      </c>
      <c r="U203" s="11" t="str">
        <f>IF(ISBLANK([1]!Tab_labo[[#This Row],[Composant 3]]),"","&gt;")</f>
        <v>&gt;</v>
      </c>
      <c r="V203" s="11">
        <v>250</v>
      </c>
      <c r="W203" s="11" t="str">
        <f>IF(ISBLANK([1]!Tab_labo[[#This Row],[Qt-g3]]),"","g")</f>
        <v>g</v>
      </c>
      <c r="X203" s="11"/>
      <c r="Y203" s="11" t="str">
        <f>IF(ISBLANK([1]!Tab_labo[[#This Row],[Composant 4]]),"","&gt;")</f>
        <v/>
      </c>
      <c r="Z203" s="11"/>
      <c r="AA203" s="11" t="str">
        <f>IF(ISBLANK([1]!Tab_labo[[#This Row],[Qt-g4]]),"","g")</f>
        <v/>
      </c>
      <c r="AB203" s="11"/>
      <c r="AC203" s="11" t="str">
        <f>IF(ISBLANK([1]!Tab_labo[[#This Row],[Composant 5]]),"","&gt;")</f>
        <v/>
      </c>
      <c r="AD203" s="11"/>
      <c r="AE203" s="11" t="str">
        <f>IF(ISBLANK([1]!Tab_labo[[#This Row],[Qt-g5]]),"","g")</f>
        <v/>
      </c>
      <c r="AF203" s="11" t="str">
        <f>IF([1]!Tab_labo[[#This Row],[verif]]=0,"","Total")</f>
        <v>Total</v>
      </c>
      <c r="AG203" s="11" t="str">
        <f>IF([1]!Tab_labo[[#This Row],[Total]]="Total","&gt;","")</f>
        <v>&gt;</v>
      </c>
      <c r="AH20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03" s="11" t="str">
        <f>IF([1]!Tab_labo[[#This Row],[Total]]="Total","g","")</f>
        <v>g</v>
      </c>
      <c r="AJ203" s="15" t="s">
        <v>42</v>
      </c>
      <c r="AK203" s="11" t="s">
        <v>42</v>
      </c>
      <c r="AL20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3" s="11" t="str">
        <f>IF([1]!Tab_labo[[#This Row],[Total2]]&lt;&gt;1000,IF(ISBLANK(V203),[1]!Tab_labo[[#This Row],[Qt-g]]+(2*[1]!Tab_labo[[#This Row],[Qt-g2]]),IF(ISBLANK(Z203),[1]!Tab_labo[[#This Row],[Qt-g]]+[1]!Tab_labo[[#This Row],[Qt-g2]]+(2*[1]!Tab_labo[[#This Row],[Qt-g3]]),IF(ISBLANK(AD203),[1]!Tab_labo[[#This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03" s="11" t="str">
        <f>[1]!Tab_labo[[#This Row],[Teintes]]</f>
        <v>718 C</v>
      </c>
    </row>
    <row r="204" spans="1:40" ht="30" x14ac:dyDescent="0.25">
      <c r="A204" s="1" t="s">
        <v>258</v>
      </c>
      <c r="B204" s="1" t="s">
        <v>41</v>
      </c>
      <c r="C204" s="2" t="s">
        <v>42</v>
      </c>
      <c r="D204" s="3" t="s">
        <v>42</v>
      </c>
      <c r="E204" s="3" t="s">
        <v>42</v>
      </c>
      <c r="F204" s="4">
        <v>0.43</v>
      </c>
      <c r="G204" s="4">
        <v>83.32</v>
      </c>
      <c r="H204" s="4">
        <v>14.4</v>
      </c>
      <c r="I204" s="4">
        <v>27.99</v>
      </c>
      <c r="J204" s="5" t="s">
        <v>42</v>
      </c>
      <c r="K204" s="6" t="str">
        <f>[1]!Tab_labo[[#This Row],[L*]]&amp;"_"&amp;[1]!Tab_labo[[#This Row],[a*]]&amp;"_"&amp;[1]!Tab_labo[[#This Row],[b*]]</f>
        <v>83.32_14.4_27.99</v>
      </c>
      <c r="L204" s="3" t="s">
        <v>69</v>
      </c>
      <c r="M204" s="3" t="str">
        <f>IF(ISBLANK([1]!Tab_labo[[#This Row],[Composant 1]]),"","&gt;")</f>
        <v>&gt;</v>
      </c>
      <c r="N204" s="3">
        <v>19</v>
      </c>
      <c r="O204" s="3" t="str">
        <f>IF(ISBLANK([1]!Tab_labo[[#This Row],[Qt-g]]),"","g")</f>
        <v>g</v>
      </c>
      <c r="P204" s="3" t="s">
        <v>54</v>
      </c>
      <c r="Q204" s="3" t="str">
        <f>IF(ISBLANK([1]!Tab_labo[[#This Row],[Composant 2]]),"","&gt;")</f>
        <v>&gt;</v>
      </c>
      <c r="R204" s="3">
        <v>1</v>
      </c>
      <c r="S204" s="3" t="str">
        <f>IF(ISBLANK([1]!Tab_labo[[#This Row],[Qt-g2]]),"","g")</f>
        <v>g</v>
      </c>
      <c r="T204" s="3" t="s">
        <v>49</v>
      </c>
      <c r="U204" s="3" t="str">
        <f>IF(ISBLANK([1]!Tab_labo[[#This Row],[Composant 3]]),"","&gt;")</f>
        <v>&gt;</v>
      </c>
      <c r="V204" s="3">
        <v>490</v>
      </c>
      <c r="W204" s="3" t="str">
        <f>IF(ISBLANK([1]!Tab_labo[[#This Row],[Qt-g3]]),"","g")</f>
        <v>g</v>
      </c>
      <c r="X204" s="3"/>
      <c r="Y204" s="3" t="str">
        <f>IF(ISBLANK([1]!Tab_labo[[#This Row],[Composant 4]]),"","&gt;")</f>
        <v/>
      </c>
      <c r="Z204" s="3"/>
      <c r="AA204" s="3" t="str">
        <f>IF(ISBLANK([1]!Tab_labo[[#This Row],[Qt-g4]]),"","g")</f>
        <v/>
      </c>
      <c r="AB204" s="3"/>
      <c r="AC204" s="3" t="str">
        <f>IF(ISBLANK([1]!Tab_labo[[#This Row],[Composant 5]]),"","&gt;")</f>
        <v/>
      </c>
      <c r="AD204" s="3"/>
      <c r="AE204" s="3" t="str">
        <f>IF(ISBLANK([1]!Tab_labo[[#This Row],[Qt-g5]]),"","g")</f>
        <v/>
      </c>
      <c r="AF204" s="3" t="str">
        <f>IF([1]!Tab_labo[[#This Row],[verif]]=0,"","Total")</f>
        <v>Total</v>
      </c>
      <c r="AG204" s="3" t="str">
        <f>IF([1]!Tab_labo[[#This Row],[Total]]="Total","&gt;","")</f>
        <v>&gt;</v>
      </c>
      <c r="AH20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510</v>
      </c>
      <c r="AI204" s="3" t="str">
        <f>IF([1]!Tab_labo[[#This Row],[Total]]="Total","g","")</f>
        <v>g</v>
      </c>
      <c r="AJ204" s="8" t="s">
        <v>42</v>
      </c>
      <c r="AK204" s="3" t="s">
        <v>42</v>
      </c>
      <c r="AL20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4" s="3">
        <f>IF([1]!Tab_labo[[#This Row],[Total2]]&lt;&gt;1000,IF(ISBLANK(V204),[1]!Tab_labo[[#This Row],[Qt-g]]+(2*[1]!Tab_labo[[#This Row],[Qt-g2]]),IF(ISBLANK(Z204),[1]!Tab_labo[[#This Row],[Qt-g]]+[1]!Tab_labo[[#This Row],[Qt-g2]]+(2*[1]!Tab_labo[[#This Row],[Qt-g3]]),IF(ISBLANK(AD204),[1]!Tab_labo[[#This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04" s="3" t="str">
        <f>[1]!Tab_labo[[#This Row],[Teintes]]</f>
        <v>2015 C</v>
      </c>
    </row>
    <row r="205" spans="1:40" ht="30" x14ac:dyDescent="0.25">
      <c r="A205" s="9" t="s">
        <v>259</v>
      </c>
      <c r="B205" s="9" t="s">
        <v>41</v>
      </c>
      <c r="C205" s="10" t="s">
        <v>42</v>
      </c>
      <c r="D205" s="11" t="s">
        <v>42</v>
      </c>
      <c r="E205" s="11" t="s">
        <v>42</v>
      </c>
      <c r="F205" s="12">
        <v>0.72</v>
      </c>
      <c r="G205" s="12">
        <v>80.040000000000006</v>
      </c>
      <c r="H205" s="12">
        <v>27.59</v>
      </c>
      <c r="I205" s="12">
        <v>51.48</v>
      </c>
      <c r="J205" s="13" t="s">
        <v>42</v>
      </c>
      <c r="K205" s="14" t="str">
        <f>[1]!Tab_labo[[#This Row],[L*]]&amp;"_"&amp;[1]!Tab_labo[[#This Row],[a*]]&amp;"_"&amp;[1]!Tab_labo[[#This Row],[b*]]</f>
        <v>80.04_27.59_51.48</v>
      </c>
      <c r="L205" s="11" t="s">
        <v>69</v>
      </c>
      <c r="M205" s="11" t="str">
        <f>IF(ISBLANK([1]!Tab_labo[[#This Row],[Composant 1]]),"","&gt;")</f>
        <v>&gt;</v>
      </c>
      <c r="N205" s="11">
        <v>63.7</v>
      </c>
      <c r="O205" s="11" t="str">
        <f>IF(ISBLANK([1]!Tab_labo[[#This Row],[Qt-g]]),"","g")</f>
        <v>g</v>
      </c>
      <c r="P205" s="11" t="s">
        <v>49</v>
      </c>
      <c r="Q205" s="11" t="str">
        <f>IF(ISBLANK([1]!Tab_labo[[#This Row],[Composant 2]]),"","&gt;")</f>
        <v>&gt;</v>
      </c>
      <c r="R205" s="11">
        <v>468.2</v>
      </c>
      <c r="S205" s="11" t="str">
        <f>IF(ISBLANK([1]!Tab_labo[[#This Row],[Qt-g2]]),"","g")</f>
        <v>g</v>
      </c>
      <c r="T205" s="11"/>
      <c r="U205" s="11" t="str">
        <f>IF(ISBLANK([1]!Tab_labo[[#This Row],[Composant 3]]),"","&gt;")</f>
        <v/>
      </c>
      <c r="V205" s="11"/>
      <c r="W205" s="11" t="str">
        <f>IF(ISBLANK([1]!Tab_labo[[#This Row],[Qt-g3]]),"","g")</f>
        <v/>
      </c>
      <c r="X205" s="11"/>
      <c r="Y205" s="11" t="str">
        <f>IF(ISBLANK([1]!Tab_labo[[#This Row],[Composant 4]]),"","&gt;")</f>
        <v/>
      </c>
      <c r="Z205" s="11"/>
      <c r="AA205" s="11" t="str">
        <f>IF(ISBLANK([1]!Tab_labo[[#This Row],[Qt-g4]]),"","g")</f>
        <v/>
      </c>
      <c r="AB205" s="11"/>
      <c r="AC205" s="11" t="str">
        <f>IF(ISBLANK([1]!Tab_labo[[#This Row],[Composant 5]]),"","&gt;")</f>
        <v/>
      </c>
      <c r="AD205" s="11"/>
      <c r="AE205" s="11" t="str">
        <f>IF(ISBLANK([1]!Tab_labo[[#This Row],[Qt-g5]]),"","g")</f>
        <v/>
      </c>
      <c r="AF205" s="11" t="str">
        <f>IF([1]!Tab_labo[[#This Row],[verif]]=0,"","Total")</f>
        <v>Total</v>
      </c>
      <c r="AG205" s="11" t="str">
        <f>IF([1]!Tab_labo[[#This Row],[Total]]="Total","&gt;","")</f>
        <v>&gt;</v>
      </c>
      <c r="AH20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531.9</v>
      </c>
      <c r="AI205" s="11" t="str">
        <f>IF([1]!Tab_labo[[#This Row],[Total]]="Total","g","")</f>
        <v>g</v>
      </c>
      <c r="AJ205" s="15" t="s">
        <v>42</v>
      </c>
      <c r="AK205" s="11" t="s">
        <v>42</v>
      </c>
      <c r="AL20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05" s="11">
        <f>IF([1]!Tab_labo[[#This Row],[Total2]]&lt;&gt;1000,IF(ISBLANK(V205),[1]!Tab_labo[[#This Row],[Qt-g]]+(2*[1]!Tab_labo[[#This Row],[Qt-g2]]),IF(ISBLANK(Z205),[1]!Tab_labo[[#This Row],[Qt-g]]+[1]!Tab_labo[[#This Row],[Qt-g2]]+(2*[1]!Tab_labo[[#This Row],[Qt-g3]]),IF(ISBLANK(AD205),[1]!Tab_labo[[#This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05" s="11" t="str">
        <f>[1]!Tab_labo[[#This Row],[Teintes]]</f>
        <v>2016 C</v>
      </c>
    </row>
    <row r="206" spans="1:40" ht="30" x14ac:dyDescent="0.25">
      <c r="A206" s="1" t="s">
        <v>260</v>
      </c>
      <c r="B206" s="1" t="s">
        <v>41</v>
      </c>
      <c r="C206" s="2" t="s">
        <v>42</v>
      </c>
      <c r="D206" s="3" t="s">
        <v>42</v>
      </c>
      <c r="E206" s="3" t="s">
        <v>42</v>
      </c>
      <c r="F206" s="4">
        <v>0.75</v>
      </c>
      <c r="G206" s="4">
        <v>75.39</v>
      </c>
      <c r="H206" s="4">
        <v>25.9</v>
      </c>
      <c r="I206" s="4">
        <v>45.59</v>
      </c>
      <c r="J206" s="5" t="s">
        <v>42</v>
      </c>
      <c r="K206" s="6" t="str">
        <f>[1]!Tab_labo[[#This Row],[L*]]&amp;"_"&amp;[1]!Tab_labo[[#This Row],[a*]]&amp;"_"&amp;[1]!Tab_labo[[#This Row],[b*]]</f>
        <v>75.39_25.9_45.59</v>
      </c>
      <c r="L206" s="3" t="s">
        <v>69</v>
      </c>
      <c r="M206" s="3" t="str">
        <f>IF(ISBLANK([1]!Tab_labo[[#This Row],[Composant 1]]),"","&gt;")</f>
        <v>&gt;</v>
      </c>
      <c r="N206" s="3">
        <v>86.4</v>
      </c>
      <c r="O206" s="3" t="str">
        <f>IF(ISBLANK([1]!Tab_labo[[#This Row],[Qt-g]]),"","g")</f>
        <v>g</v>
      </c>
      <c r="P206" s="3" t="s">
        <v>54</v>
      </c>
      <c r="Q206" s="3" t="str">
        <f>IF(ISBLANK([1]!Tab_labo[[#This Row],[Composant 2]]),"","&gt;")</f>
        <v>&gt;</v>
      </c>
      <c r="R206" s="3">
        <v>4.5</v>
      </c>
      <c r="S206" s="3" t="str">
        <f>IF(ISBLANK([1]!Tab_labo[[#This Row],[Qt-g2]]),"","g")</f>
        <v>g</v>
      </c>
      <c r="T206" s="3" t="s">
        <v>49</v>
      </c>
      <c r="U206" s="3" t="str">
        <f>IF(ISBLANK([1]!Tab_labo[[#This Row],[Composant 3]]),"","&gt;")</f>
        <v>&gt;</v>
      </c>
      <c r="V206" s="3">
        <v>454.6</v>
      </c>
      <c r="W206" s="3" t="str">
        <f>IF(ISBLANK([1]!Tab_labo[[#This Row],[Qt-g3]]),"","g")</f>
        <v>g</v>
      </c>
      <c r="X206" s="3"/>
      <c r="Y206" s="3" t="str">
        <f>IF(ISBLANK([1]!Tab_labo[[#This Row],[Composant 4]]),"","&gt;")</f>
        <v/>
      </c>
      <c r="Z206" s="3"/>
      <c r="AA206" s="3" t="str">
        <f>IF(ISBLANK([1]!Tab_labo[[#This Row],[Qt-g4]]),"","g")</f>
        <v/>
      </c>
      <c r="AB206" s="3"/>
      <c r="AC206" s="3" t="str">
        <f>IF(ISBLANK([1]!Tab_labo[[#This Row],[Composant 5]]),"","&gt;")</f>
        <v/>
      </c>
      <c r="AD206" s="3"/>
      <c r="AE206" s="3" t="str">
        <f>IF(ISBLANK([1]!Tab_labo[[#This Row],[Qt-g5]]),"","g")</f>
        <v/>
      </c>
      <c r="AF206" s="3" t="str">
        <f>IF([1]!Tab_labo[[#This Row],[verif]]=0,"","Total")</f>
        <v>Total</v>
      </c>
      <c r="AG206" s="3" t="str">
        <f>IF([1]!Tab_labo[[#This Row],[Total]]="Total","&gt;","")</f>
        <v>&gt;</v>
      </c>
      <c r="AH20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545.5</v>
      </c>
      <c r="AI206" s="3" t="str">
        <f>IF([1]!Tab_labo[[#This Row],[Total]]="Total","g","")</f>
        <v>g</v>
      </c>
      <c r="AJ206" s="8" t="s">
        <v>42</v>
      </c>
      <c r="AK206" s="3" t="s">
        <v>42</v>
      </c>
      <c r="AL20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6" s="3">
        <f>IF([1]!Tab_labo[[#This Row],[Total2]]&lt;&gt;1000,IF(ISBLANK(V206),[1]!Tab_labo[[#This Row],[Qt-g]]+(2*[1]!Tab_labo[[#This Row],[Qt-g2]]),IF(ISBLANK(Z206),[1]!Tab_labo[[#This Row],[Qt-g]]+[1]!Tab_labo[[#This Row],[Qt-g2]]+(2*[1]!Tab_labo[[#This Row],[Qt-g3]]),IF(ISBLANK(AD206),[1]!Tab_labo[[#This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06" s="3" t="str">
        <f>[1]!Tab_labo[[#This Row],[Teintes]]</f>
        <v>2017 C</v>
      </c>
    </row>
    <row r="207" spans="1:40" ht="30" x14ac:dyDescent="0.25">
      <c r="A207" s="9" t="s">
        <v>261</v>
      </c>
      <c r="B207" s="9" t="s">
        <v>41</v>
      </c>
      <c r="C207" s="10" t="s">
        <v>42</v>
      </c>
      <c r="D207" s="11" t="s">
        <v>42</v>
      </c>
      <c r="E207" s="11" t="s">
        <v>42</v>
      </c>
      <c r="F207" s="12">
        <v>1.65</v>
      </c>
      <c r="G207" s="12">
        <v>67.34</v>
      </c>
      <c r="H207" s="12">
        <v>57.07</v>
      </c>
      <c r="I207" s="12">
        <v>87.31</v>
      </c>
      <c r="J207" s="13" t="s">
        <v>42</v>
      </c>
      <c r="K207" s="14" t="str">
        <f>[1]!Tab_labo[[#This Row],[L*]]&amp;"_"&amp;[1]!Tab_labo[[#This Row],[a*]]&amp;"_"&amp;[1]!Tab_labo[[#This Row],[b*]]</f>
        <v>67.34_57.07_87.31</v>
      </c>
      <c r="L207" s="11" t="s">
        <v>69</v>
      </c>
      <c r="M207" s="11" t="str">
        <f>IF(ISBLANK([1]!Tab_labo[[#This Row],[Composant 1]]),"","&gt;")</f>
        <v>&gt;</v>
      </c>
      <c r="N207" s="11">
        <v>442.6</v>
      </c>
      <c r="O207" s="11" t="str">
        <f>IF(ISBLANK([1]!Tab_labo[[#This Row],[Qt-g]]),"","g")</f>
        <v>g</v>
      </c>
      <c r="P207" s="11" t="s">
        <v>49</v>
      </c>
      <c r="Q207" s="11" t="str">
        <f>IF(ISBLANK([1]!Tab_labo[[#This Row],[Composant 2]]),"","&gt;")</f>
        <v>&gt;</v>
      </c>
      <c r="R207" s="11">
        <v>557.4</v>
      </c>
      <c r="S207" s="11" t="str">
        <f>IF(ISBLANK([1]!Tab_labo[[#This Row],[Qt-g2]]),"","g")</f>
        <v>g</v>
      </c>
      <c r="T207" s="11"/>
      <c r="U207" s="11" t="str">
        <f>IF(ISBLANK([1]!Tab_labo[[#This Row],[Composant 3]]),"","&gt;")</f>
        <v/>
      </c>
      <c r="V207" s="11"/>
      <c r="W207" s="11" t="str">
        <f>IF(ISBLANK([1]!Tab_labo[[#This Row],[Qt-g3]]),"","g")</f>
        <v/>
      </c>
      <c r="X207" s="11"/>
      <c r="Y207" s="11" t="str">
        <f>IF(ISBLANK([1]!Tab_labo[[#This Row],[Composant 4]]),"","&gt;")</f>
        <v/>
      </c>
      <c r="Z207" s="11"/>
      <c r="AA207" s="11" t="str">
        <f>IF(ISBLANK([1]!Tab_labo[[#This Row],[Qt-g4]]),"","g")</f>
        <v/>
      </c>
      <c r="AB207" s="11"/>
      <c r="AC207" s="11" t="str">
        <f>IF(ISBLANK([1]!Tab_labo[[#This Row],[Composant 5]]),"","&gt;")</f>
        <v/>
      </c>
      <c r="AD207" s="11"/>
      <c r="AE207" s="11" t="str">
        <f>IF(ISBLANK([1]!Tab_labo[[#This Row],[Qt-g5]]),"","g")</f>
        <v/>
      </c>
      <c r="AF207" s="11" t="str">
        <f>IF([1]!Tab_labo[[#This Row],[verif]]=0,"","Total")</f>
        <v>Total</v>
      </c>
      <c r="AG207" s="11" t="str">
        <f>IF([1]!Tab_labo[[#This Row],[Total]]="Total","&gt;","")</f>
        <v>&gt;</v>
      </c>
      <c r="AH20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07" s="11" t="str">
        <f>IF([1]!Tab_labo[[#This Row],[Total]]="Total","g","")</f>
        <v>g</v>
      </c>
      <c r="AJ207" s="15" t="s">
        <v>42</v>
      </c>
      <c r="AK207" s="11" t="s">
        <v>42</v>
      </c>
      <c r="AL20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07" s="11" t="str">
        <f>IF([1]!Tab_labo[[#This Row],[Total2]]&lt;&gt;1000,IF(ISBLANK(V207),[1]!Tab_labo[[#This Row],[Qt-g]]+(2*[1]!Tab_labo[[#This Row],[Qt-g2]]),IF(ISBLANK(Z207),[1]!Tab_labo[[#This Row],[Qt-g]]+[1]!Tab_labo[[#This Row],[Qt-g2]]+(2*[1]!Tab_labo[[#This Row],[Qt-g3]]),IF(ISBLANK(AD207),[1]!Tab_labo[[#This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07" s="11" t="str">
        <f>[1]!Tab_labo[[#This Row],[Teintes]]</f>
        <v>2018 C</v>
      </c>
    </row>
    <row r="208" spans="1:40" ht="30" x14ac:dyDescent="0.25">
      <c r="A208" s="1" t="s">
        <v>262</v>
      </c>
      <c r="B208" s="1" t="s">
        <v>41</v>
      </c>
      <c r="C208" s="2" t="s">
        <v>42</v>
      </c>
      <c r="D208" s="3" t="s">
        <v>42</v>
      </c>
      <c r="E208" s="3" t="s">
        <v>42</v>
      </c>
      <c r="F208" s="4">
        <v>1.54</v>
      </c>
      <c r="G208" s="4">
        <v>56.9</v>
      </c>
      <c r="H208" s="4">
        <v>39.53</v>
      </c>
      <c r="I208" s="4">
        <v>64.650000000000006</v>
      </c>
      <c r="J208" s="5" t="s">
        <v>42</v>
      </c>
      <c r="K208" s="6" t="str">
        <f>[1]!Tab_labo[[#This Row],[L*]]&amp;"_"&amp;[1]!Tab_labo[[#This Row],[a*]]&amp;"_"&amp;[1]!Tab_labo[[#This Row],[b*]]</f>
        <v>56.9_39.53_64.65</v>
      </c>
      <c r="L208" s="3" t="s">
        <v>69</v>
      </c>
      <c r="M208" s="3" t="str">
        <f>IF(ISBLANK([1]!Tab_labo[[#This Row],[Composant 1]]),"","&gt;")</f>
        <v>&gt;</v>
      </c>
      <c r="N208" s="3">
        <v>452.4</v>
      </c>
      <c r="O208" s="3" t="str">
        <f>IF(ISBLANK([1]!Tab_labo[[#This Row],[Qt-g]]),"","g")</f>
        <v>g</v>
      </c>
      <c r="P208" s="3" t="s">
        <v>54</v>
      </c>
      <c r="Q208" s="3" t="str">
        <f>IF(ISBLANK([1]!Tab_labo[[#This Row],[Composant 2]]),"","&gt;")</f>
        <v>&gt;</v>
      </c>
      <c r="R208" s="3">
        <v>23.5</v>
      </c>
      <c r="S208" s="3" t="str">
        <f>IF(ISBLANK([1]!Tab_labo[[#This Row],[Qt-g2]]),"","g")</f>
        <v>g</v>
      </c>
      <c r="T208" s="3" t="s">
        <v>49</v>
      </c>
      <c r="U208" s="3" t="str">
        <f>IF(ISBLANK([1]!Tab_labo[[#This Row],[Composant 3]]),"","&gt;")</f>
        <v>&gt;</v>
      </c>
      <c r="V208" s="3">
        <v>524.1</v>
      </c>
      <c r="W208" s="3" t="str">
        <f>IF(ISBLANK([1]!Tab_labo[[#This Row],[Qt-g3]]),"","g")</f>
        <v>g</v>
      </c>
      <c r="X208" s="3"/>
      <c r="Y208" s="3" t="str">
        <f>IF(ISBLANK([1]!Tab_labo[[#This Row],[Composant 4]]),"","&gt;")</f>
        <v/>
      </c>
      <c r="Z208" s="3"/>
      <c r="AA208" s="3" t="str">
        <f>IF(ISBLANK([1]!Tab_labo[[#This Row],[Qt-g4]]),"","g")</f>
        <v/>
      </c>
      <c r="AB208" s="3"/>
      <c r="AC208" s="3" t="str">
        <f>IF(ISBLANK([1]!Tab_labo[[#This Row],[Composant 5]]),"","&gt;")</f>
        <v/>
      </c>
      <c r="AD208" s="3"/>
      <c r="AE208" s="3" t="str">
        <f>IF(ISBLANK([1]!Tab_labo[[#This Row],[Qt-g5]]),"","g")</f>
        <v/>
      </c>
      <c r="AF208" s="3" t="str">
        <f>IF([1]!Tab_labo[[#This Row],[verif]]=0,"","Total")</f>
        <v>Total</v>
      </c>
      <c r="AG208" s="3" t="str">
        <f>IF([1]!Tab_labo[[#This Row],[Total]]="Total","&gt;","")</f>
        <v>&gt;</v>
      </c>
      <c r="AH20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08" s="3" t="str">
        <f>IF([1]!Tab_labo[[#This Row],[Total]]="Total","g","")</f>
        <v>g</v>
      </c>
      <c r="AJ208" s="8" t="s">
        <v>42</v>
      </c>
      <c r="AK208" s="3" t="s">
        <v>42</v>
      </c>
      <c r="AL20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8" s="3" t="str">
        <f>IF([1]!Tab_labo[[#This Row],[Total2]]&lt;&gt;1000,IF(ISBLANK(V208),[1]!Tab_labo[[#This Row],[Qt-g]]+(2*[1]!Tab_labo[[#This Row],[Qt-g2]]),IF(ISBLANK(Z208),[1]!Tab_labo[[#This Row],[Qt-g]]+[1]!Tab_labo[[#This Row],[Qt-g2]]+(2*[1]!Tab_labo[[#This Row],[Qt-g3]]),IF(ISBLANK(AD208),[1]!Tab_labo[[#This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08" s="3" t="str">
        <f>[1]!Tab_labo[[#This Row],[Teintes]]</f>
        <v>2019 C</v>
      </c>
    </row>
    <row r="209" spans="1:40" ht="30" x14ac:dyDescent="0.25">
      <c r="A209" s="9" t="s">
        <v>263</v>
      </c>
      <c r="B209" s="9" t="s">
        <v>41</v>
      </c>
      <c r="C209" s="10" t="s">
        <v>42</v>
      </c>
      <c r="D209" s="11" t="s">
        <v>42</v>
      </c>
      <c r="E209" s="11" t="s">
        <v>42</v>
      </c>
      <c r="F209" s="12">
        <v>1.8</v>
      </c>
      <c r="G209" s="12">
        <v>49.08</v>
      </c>
      <c r="H209" s="12">
        <v>40.22</v>
      </c>
      <c r="I209" s="12">
        <v>61.91</v>
      </c>
      <c r="J209" s="13" t="s">
        <v>42</v>
      </c>
      <c r="K209" s="14" t="str">
        <f>[1]!Tab_labo[[#This Row],[L*]]&amp;"_"&amp;[1]!Tab_labo[[#This Row],[a*]]&amp;"_"&amp;[1]!Tab_labo[[#This Row],[b*]]</f>
        <v>49.08_40.22_61.91</v>
      </c>
      <c r="L209" s="11" t="s">
        <v>69</v>
      </c>
      <c r="M209" s="11" t="str">
        <f>IF(ISBLANK([1]!Tab_labo[[#This Row],[Composant 1]]),"","&gt;")</f>
        <v>&gt;</v>
      </c>
      <c r="N209" s="11">
        <v>713</v>
      </c>
      <c r="O209" s="11" t="str">
        <f>IF(ISBLANK([1]!Tab_labo[[#This Row],[Qt-g]]),"","g")</f>
        <v>g</v>
      </c>
      <c r="P209" s="11" t="s">
        <v>54</v>
      </c>
      <c r="Q209" s="11" t="str">
        <f>IF(ISBLANK([1]!Tab_labo[[#This Row],[Composant 2]]),"","&gt;")</f>
        <v>&gt;</v>
      </c>
      <c r="R209" s="11">
        <v>37</v>
      </c>
      <c r="S209" s="11" t="str">
        <f>IF(ISBLANK([1]!Tab_labo[[#This Row],[Qt-g2]]),"","g")</f>
        <v>g</v>
      </c>
      <c r="T209" s="11" t="s">
        <v>49</v>
      </c>
      <c r="U209" s="11" t="str">
        <f>IF(ISBLANK([1]!Tab_labo[[#This Row],[Composant 3]]),"","&gt;")</f>
        <v>&gt;</v>
      </c>
      <c r="V209" s="11">
        <v>250</v>
      </c>
      <c r="W209" s="11" t="str">
        <f>IF(ISBLANK([1]!Tab_labo[[#This Row],[Qt-g3]]),"","g")</f>
        <v>g</v>
      </c>
      <c r="X209" s="11"/>
      <c r="Y209" s="11" t="str">
        <f>IF(ISBLANK([1]!Tab_labo[[#This Row],[Composant 4]]),"","&gt;")</f>
        <v/>
      </c>
      <c r="Z209" s="11"/>
      <c r="AA209" s="11" t="str">
        <f>IF(ISBLANK([1]!Tab_labo[[#This Row],[Qt-g4]]),"","g")</f>
        <v/>
      </c>
      <c r="AB209" s="11"/>
      <c r="AC209" s="11" t="str">
        <f>IF(ISBLANK([1]!Tab_labo[[#This Row],[Composant 5]]),"","&gt;")</f>
        <v/>
      </c>
      <c r="AD209" s="11"/>
      <c r="AE209" s="11" t="str">
        <f>IF(ISBLANK([1]!Tab_labo[[#This Row],[Qt-g5]]),"","g")</f>
        <v/>
      </c>
      <c r="AF209" s="11" t="str">
        <f>IF([1]!Tab_labo[[#This Row],[verif]]=0,"","Total")</f>
        <v>Total</v>
      </c>
      <c r="AG209" s="11" t="str">
        <f>IF([1]!Tab_labo[[#This Row],[Total]]="Total","&gt;","")</f>
        <v>&gt;</v>
      </c>
      <c r="AH20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09" s="11" t="str">
        <f>IF([1]!Tab_labo[[#This Row],[Total]]="Total","g","")</f>
        <v>g</v>
      </c>
      <c r="AJ209" s="15" t="s">
        <v>42</v>
      </c>
      <c r="AK209" s="11" t="s">
        <v>42</v>
      </c>
      <c r="AL20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09" s="11" t="str">
        <f>IF([1]!Tab_labo[[#This Row],[Total2]]&lt;&gt;1000,IF(ISBLANK(V209),[1]!Tab_labo[[#This Row],[Qt-g]]+(2*[1]!Tab_labo[[#This Row],[Qt-g2]]),IF(ISBLANK(Z209),[1]!Tab_labo[[#This Row],[Qt-g]]+[1]!Tab_labo[[#This Row],[Qt-g2]]+(2*[1]!Tab_labo[[#This Row],[Qt-g3]]),IF(ISBLANK(AD209),[1]!Tab_labo[[#This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09" s="11" t="str">
        <f>[1]!Tab_labo[[#This Row],[Teintes]]</f>
        <v>2020 C</v>
      </c>
    </row>
    <row r="210" spans="1:40" ht="30" x14ac:dyDescent="0.25">
      <c r="A210" s="1" t="s">
        <v>264</v>
      </c>
      <c r="B210" s="1" t="s">
        <v>41</v>
      </c>
      <c r="C210" s="2" t="s">
        <v>42</v>
      </c>
      <c r="D210" s="3" t="s">
        <v>42</v>
      </c>
      <c r="E210" s="3" t="s">
        <v>42</v>
      </c>
      <c r="F210" s="4">
        <v>1.75</v>
      </c>
      <c r="G210" s="4">
        <v>41.09</v>
      </c>
      <c r="H210" s="4">
        <v>35.619999999999997</v>
      </c>
      <c r="I210" s="4">
        <v>46.61</v>
      </c>
      <c r="J210" s="5" t="s">
        <v>42</v>
      </c>
      <c r="K210" s="6" t="str">
        <f>[1]!Tab_labo[[#This Row],[L*]]&amp;"_"&amp;[1]!Tab_labo[[#This Row],[a*]]&amp;"_"&amp;[1]!Tab_labo[[#This Row],[b*]]</f>
        <v>41.09_35.62_46.61</v>
      </c>
      <c r="L210" s="3" t="s">
        <v>69</v>
      </c>
      <c r="M210" s="3" t="str">
        <f>IF(ISBLANK([1]!Tab_labo[[#This Row],[Composant 1]]),"","&gt;")</f>
        <v>&gt;</v>
      </c>
      <c r="N210" s="3">
        <v>930.3</v>
      </c>
      <c r="O210" s="3" t="str">
        <f>IF(ISBLANK([1]!Tab_labo[[#This Row],[Qt-g]]),"","g")</f>
        <v>g</v>
      </c>
      <c r="P210" s="3" t="s">
        <v>54</v>
      </c>
      <c r="Q210" s="3" t="str">
        <f>IF(ISBLANK([1]!Tab_labo[[#This Row],[Composant 2]]),"","&gt;")</f>
        <v>&gt;</v>
      </c>
      <c r="R210" s="3">
        <v>69.7</v>
      </c>
      <c r="S210" s="3" t="str">
        <f>IF(ISBLANK([1]!Tab_labo[[#This Row],[Qt-g2]]),"","g")</f>
        <v>g</v>
      </c>
      <c r="T210" s="3"/>
      <c r="U210" s="3" t="str">
        <f>IF(ISBLANK([1]!Tab_labo[[#This Row],[Composant 3]]),"","&gt;")</f>
        <v/>
      </c>
      <c r="V210" s="3"/>
      <c r="W210" s="3" t="str">
        <f>IF(ISBLANK([1]!Tab_labo[[#This Row],[Qt-g3]]),"","g")</f>
        <v/>
      </c>
      <c r="X210" s="3"/>
      <c r="Y210" s="3" t="str">
        <f>IF(ISBLANK([1]!Tab_labo[[#This Row],[Composant 4]]),"","&gt;")</f>
        <v/>
      </c>
      <c r="Z210" s="3"/>
      <c r="AA210" s="3" t="str">
        <f>IF(ISBLANK([1]!Tab_labo[[#This Row],[Qt-g4]]),"","g")</f>
        <v/>
      </c>
      <c r="AB210" s="3"/>
      <c r="AC210" s="3" t="str">
        <f>IF(ISBLANK([1]!Tab_labo[[#This Row],[Composant 5]]),"","&gt;")</f>
        <v/>
      </c>
      <c r="AD210" s="3"/>
      <c r="AE210" s="3" t="str">
        <f>IF(ISBLANK([1]!Tab_labo[[#This Row],[Qt-g5]]),"","g")</f>
        <v/>
      </c>
      <c r="AF210" s="3" t="str">
        <f>IF([1]!Tab_labo[[#This Row],[verif]]=0,"","Total")</f>
        <v>Total</v>
      </c>
      <c r="AG210" s="3" t="str">
        <f>IF([1]!Tab_labo[[#This Row],[Total]]="Total","&gt;","")</f>
        <v>&gt;</v>
      </c>
      <c r="AH21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10" s="3" t="str">
        <f>IF([1]!Tab_labo[[#This Row],[Total]]="Total","g","")</f>
        <v>g</v>
      </c>
      <c r="AJ210" s="8" t="s">
        <v>42</v>
      </c>
      <c r="AK210" s="3" t="s">
        <v>42</v>
      </c>
      <c r="AL2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10" s="3" t="str">
        <f>IF([1]!Tab_labo[[#This Row],[Total2]]&lt;&gt;1000,IF(ISBLANK(V210),[1]!Tab_labo[[#This Row],[Qt-g]]+(2*[1]!Tab_labo[[#This Row],[Qt-g2]]),IF(ISBLANK(Z210),[1]!Tab_labo[[#This Row],[Qt-g]]+[1]!Tab_labo[[#This Row],[Qt-g2]]+(2*[1]!Tab_labo[[#This Row],[Qt-g3]]),IF(ISBLANK(AD210),[1]!Tab_labo[[#This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10" s="3" t="str">
        <f>[1]!Tab_labo[[#This Row],[Teintes]]</f>
        <v>2021 C</v>
      </c>
    </row>
    <row r="211" spans="1:40" ht="30" x14ac:dyDescent="0.25">
      <c r="A211" s="9" t="s">
        <v>265</v>
      </c>
      <c r="B211" s="9" t="s">
        <v>41</v>
      </c>
      <c r="C211" s="10" t="s">
        <v>42</v>
      </c>
      <c r="D211" s="11" t="s">
        <v>42</v>
      </c>
      <c r="E211" s="11" t="s">
        <v>42</v>
      </c>
      <c r="F211" s="12">
        <v>0.54</v>
      </c>
      <c r="G211" s="12">
        <v>75.739999999999995</v>
      </c>
      <c r="H211" s="12">
        <v>29.45</v>
      </c>
      <c r="I211" s="12">
        <v>26.84</v>
      </c>
      <c r="J211" s="13" t="s">
        <v>42</v>
      </c>
      <c r="K211" s="14" t="str">
        <f>[1]!Tab_labo[[#This Row],[L*]]&amp;"_"&amp;[1]!Tab_labo[[#This Row],[a*]]&amp;"_"&amp;[1]!Tab_labo[[#This Row],[b*]]</f>
        <v>75.74_29.45_26.84</v>
      </c>
      <c r="L211" s="11" t="s">
        <v>69</v>
      </c>
      <c r="M211" s="11" t="str">
        <f>IF(ISBLANK([1]!Tab_labo[[#This Row],[Composant 1]]),"","&gt;")</f>
        <v>&gt;</v>
      </c>
      <c r="N211" s="11">
        <v>44.5</v>
      </c>
      <c r="O211" s="11" t="str">
        <f>IF(ISBLANK([1]!Tab_labo[[#This Row],[Qt-g]]),"","g")</f>
        <v>g</v>
      </c>
      <c r="P211" s="11" t="s">
        <v>60</v>
      </c>
      <c r="Q211" s="11" t="str">
        <f>IF(ISBLANK([1]!Tab_labo[[#This Row],[Composant 2]]),"","&gt;")</f>
        <v>&gt;</v>
      </c>
      <c r="R211" s="11">
        <v>15.5</v>
      </c>
      <c r="S211" s="11" t="str">
        <f>IF(ISBLANK([1]!Tab_labo[[#This Row],[Qt-g2]]),"","g")</f>
        <v>g</v>
      </c>
      <c r="T211" s="11" t="s">
        <v>49</v>
      </c>
      <c r="U211" s="11" t="str">
        <f>IF(ISBLANK([1]!Tab_labo[[#This Row],[Composant 3]]),"","&gt;")</f>
        <v>&gt;</v>
      </c>
      <c r="V211" s="11">
        <v>470</v>
      </c>
      <c r="W211" s="11" t="str">
        <f>IF(ISBLANK([1]!Tab_labo[[#This Row],[Qt-g3]]),"","g")</f>
        <v>g</v>
      </c>
      <c r="X211" s="11"/>
      <c r="Y211" s="11" t="str">
        <f>IF(ISBLANK([1]!Tab_labo[[#This Row],[Composant 4]]),"","&gt;")</f>
        <v/>
      </c>
      <c r="Z211" s="11"/>
      <c r="AA211" s="11" t="str">
        <f>IF(ISBLANK([1]!Tab_labo[[#This Row],[Qt-g4]]),"","g")</f>
        <v/>
      </c>
      <c r="AB211" s="11"/>
      <c r="AC211" s="11" t="str">
        <f>IF(ISBLANK([1]!Tab_labo[[#This Row],[Composant 5]]),"","&gt;")</f>
        <v/>
      </c>
      <c r="AD211" s="11"/>
      <c r="AE211" s="11" t="str">
        <f>IF(ISBLANK([1]!Tab_labo[[#This Row],[Qt-g5]]),"","g")</f>
        <v/>
      </c>
      <c r="AF211" s="11" t="str">
        <f>IF([1]!Tab_labo[[#This Row],[verif]]=0,"","Total")</f>
        <v>Total</v>
      </c>
      <c r="AG211" s="11" t="str">
        <f>IF([1]!Tab_labo[[#This Row],[Total]]="Total","&gt;","")</f>
        <v>&gt;</v>
      </c>
      <c r="AH2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530</v>
      </c>
      <c r="AI211" s="11" t="str">
        <f>IF([1]!Tab_labo[[#This Row],[Total]]="Total","g","")</f>
        <v>g</v>
      </c>
      <c r="AJ211" s="15" t="s">
        <v>42</v>
      </c>
      <c r="AK211" s="11" t="s">
        <v>42</v>
      </c>
      <c r="AL2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1" s="11">
        <f>IF([1]!Tab_labo[[#This Row],[Total2]]&lt;&gt;1000,IF(ISBLANK(V211),[1]!Tab_labo[[#This Row],[Qt-g]]+(2*[1]!Tab_labo[[#This Row],[Qt-g2]]),IF(ISBLANK(Z211),[1]!Tab_labo[[#This Row],[Qt-g]]+[1]!Tab_labo[[#This Row],[Qt-g2]]+(2*[1]!Tab_labo[[#This Row],[Qt-g3]]),IF(ISBLANK(AD211),[1]!Tab_labo[[#This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1" s="11" t="str">
        <f>[1]!Tab_labo[[#This Row],[Teintes]]</f>
        <v>2022 C</v>
      </c>
    </row>
    <row r="212" spans="1:40" ht="30" x14ac:dyDescent="0.25">
      <c r="A212" s="1" t="s">
        <v>266</v>
      </c>
      <c r="B212" s="1" t="s">
        <v>41</v>
      </c>
      <c r="C212" s="2" t="s">
        <v>42</v>
      </c>
      <c r="D212" s="3" t="s">
        <v>42</v>
      </c>
      <c r="E212" s="3" t="s">
        <v>42</v>
      </c>
      <c r="F212" s="4">
        <v>0.74</v>
      </c>
      <c r="G212" s="4">
        <v>70.88</v>
      </c>
      <c r="H212" s="4">
        <v>40.659999999999997</v>
      </c>
      <c r="I212" s="4">
        <v>37.03</v>
      </c>
      <c r="J212" s="5" t="s">
        <v>42</v>
      </c>
      <c r="K212" s="6" t="str">
        <f>[1]!Tab_labo[[#This Row],[L*]]&amp;"_"&amp;[1]!Tab_labo[[#This Row],[a*]]&amp;"_"&amp;[1]!Tab_labo[[#This Row],[b*]]</f>
        <v>70.88_40.66_37.03</v>
      </c>
      <c r="L212" s="3" t="s">
        <v>69</v>
      </c>
      <c r="M212" s="3" t="str">
        <f>IF(ISBLANK([1]!Tab_labo[[#This Row],[Composant 1]]),"","&gt;")</f>
        <v>&gt;</v>
      </c>
      <c r="N212" s="3">
        <v>75.7</v>
      </c>
      <c r="O212" s="3" t="str">
        <f>IF(ISBLANK([1]!Tab_labo[[#This Row],[Qt-g]]),"","g")</f>
        <v>g</v>
      </c>
      <c r="P212" s="3" t="s">
        <v>60</v>
      </c>
      <c r="Q212" s="3" t="str">
        <f>IF(ISBLANK([1]!Tab_labo[[#This Row],[Composant 2]]),"","&gt;")</f>
        <v>&gt;</v>
      </c>
      <c r="R212" s="3">
        <v>26.3</v>
      </c>
      <c r="S212" s="3" t="str">
        <f>IF(ISBLANK([1]!Tab_labo[[#This Row],[Qt-g2]]),"","g")</f>
        <v>g</v>
      </c>
      <c r="T212" s="3" t="s">
        <v>49</v>
      </c>
      <c r="U212" s="3" t="str">
        <f>IF(ISBLANK([1]!Tab_labo[[#This Row],[Composant 3]]),"","&gt;")</f>
        <v>&gt;</v>
      </c>
      <c r="V212" s="3">
        <v>449</v>
      </c>
      <c r="W212" s="3" t="str">
        <f>IF(ISBLANK([1]!Tab_labo[[#This Row],[Qt-g3]]),"","g")</f>
        <v>g</v>
      </c>
      <c r="X212" s="3"/>
      <c r="Y212" s="3" t="str">
        <f>IF(ISBLANK([1]!Tab_labo[[#This Row],[Composant 4]]),"","&gt;")</f>
        <v/>
      </c>
      <c r="Z212" s="3"/>
      <c r="AA212" s="3" t="str">
        <f>IF(ISBLANK([1]!Tab_labo[[#This Row],[Qt-g4]]),"","g")</f>
        <v/>
      </c>
      <c r="AB212" s="3"/>
      <c r="AC212" s="3" t="str">
        <f>IF(ISBLANK([1]!Tab_labo[[#This Row],[Composant 5]]),"","&gt;")</f>
        <v/>
      </c>
      <c r="AD212" s="3"/>
      <c r="AE212" s="3" t="str">
        <f>IF(ISBLANK([1]!Tab_labo[[#This Row],[Qt-g5]]),"","g")</f>
        <v/>
      </c>
      <c r="AF212" s="3" t="str">
        <f>IF([1]!Tab_labo[[#This Row],[verif]]=0,"","Total")</f>
        <v>Total</v>
      </c>
      <c r="AG212" s="3" t="str">
        <f>IF([1]!Tab_labo[[#This Row],[Total]]="Total","&gt;","")</f>
        <v>&gt;</v>
      </c>
      <c r="AH2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551</v>
      </c>
      <c r="AI212" s="3" t="str">
        <f>IF([1]!Tab_labo[[#This Row],[Total]]="Total","g","")</f>
        <v>g</v>
      </c>
      <c r="AJ212" s="8" t="s">
        <v>42</v>
      </c>
      <c r="AK212" s="3" t="s">
        <v>42</v>
      </c>
      <c r="AL2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2" s="3">
        <f>IF([1]!Tab_labo[[#This Row],[Total2]]&lt;&gt;1000,IF(ISBLANK(V212),[1]!Tab_labo[[#This Row],[Qt-g]]+(2*[1]!Tab_labo[[#This Row],[Qt-g2]]),IF(ISBLANK(Z212),[1]!Tab_labo[[#This Row],[Qt-g]]+[1]!Tab_labo[[#This Row],[Qt-g2]]+(2*[1]!Tab_labo[[#This Row],[Qt-g3]]),IF(ISBLANK(AD212),[1]!Tab_labo[[#This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2" s="3" t="str">
        <f>[1]!Tab_labo[[#This Row],[Teintes]]</f>
        <v>2023 C</v>
      </c>
    </row>
    <row r="213" spans="1:40" ht="30" x14ac:dyDescent="0.25">
      <c r="A213" s="9" t="s">
        <v>267</v>
      </c>
      <c r="B213" s="9" t="s">
        <v>41</v>
      </c>
      <c r="C213" s="10" t="s">
        <v>42</v>
      </c>
      <c r="D213" s="11" t="s">
        <v>42</v>
      </c>
      <c r="E213" s="11" t="s">
        <v>42</v>
      </c>
      <c r="F213" s="12">
        <v>0.95</v>
      </c>
      <c r="G213" s="12">
        <v>65.31</v>
      </c>
      <c r="H213" s="12">
        <v>50.24</v>
      </c>
      <c r="I213" s="12">
        <v>43.85</v>
      </c>
      <c r="J213" s="13" t="s">
        <v>42</v>
      </c>
      <c r="K213" s="14" t="str">
        <f>[1]!Tab_labo[[#This Row],[L*]]&amp;"_"&amp;[1]!Tab_labo[[#This Row],[a*]]&amp;"_"&amp;[1]!Tab_labo[[#This Row],[b*]]</f>
        <v>65.31_50.24_43.85</v>
      </c>
      <c r="L213" s="11" t="s">
        <v>69</v>
      </c>
      <c r="M213" s="11" t="str">
        <f>IF(ISBLANK([1]!Tab_labo[[#This Row],[Composant 1]]),"","&gt;")</f>
        <v>&gt;</v>
      </c>
      <c r="N213" s="11">
        <v>122.1</v>
      </c>
      <c r="O213" s="11" t="str">
        <f>IF(ISBLANK([1]!Tab_labo[[#This Row],[Qt-g]]),"","g")</f>
        <v>g</v>
      </c>
      <c r="P213" s="11" t="s">
        <v>60</v>
      </c>
      <c r="Q213" s="11" t="str">
        <f>IF(ISBLANK([1]!Tab_labo[[#This Row],[Composant 2]]),"","&gt;")</f>
        <v>&gt;</v>
      </c>
      <c r="R213" s="11">
        <v>42.5</v>
      </c>
      <c r="S213" s="11" t="str">
        <f>IF(ISBLANK([1]!Tab_labo[[#This Row],[Qt-g2]]),"","g")</f>
        <v>g</v>
      </c>
      <c r="T213" s="11" t="s">
        <v>49</v>
      </c>
      <c r="U213" s="11" t="str">
        <f>IF(ISBLANK([1]!Tab_labo[[#This Row],[Composant 3]]),"","&gt;")</f>
        <v>&gt;</v>
      </c>
      <c r="V213" s="11">
        <v>417.7</v>
      </c>
      <c r="W213" s="11" t="str">
        <f>IF(ISBLANK([1]!Tab_labo[[#This Row],[Qt-g3]]),"","g")</f>
        <v>g</v>
      </c>
      <c r="X213" s="11"/>
      <c r="Y213" s="11" t="str">
        <f>IF(ISBLANK([1]!Tab_labo[[#This Row],[Composant 4]]),"","&gt;")</f>
        <v/>
      </c>
      <c r="Z213" s="11"/>
      <c r="AA213" s="11" t="str">
        <f>IF(ISBLANK([1]!Tab_labo[[#This Row],[Qt-g4]]),"","g")</f>
        <v/>
      </c>
      <c r="AB213" s="11"/>
      <c r="AC213" s="11" t="str">
        <f>IF(ISBLANK([1]!Tab_labo[[#This Row],[Composant 5]]),"","&gt;")</f>
        <v/>
      </c>
      <c r="AD213" s="11"/>
      <c r="AE213" s="11" t="str">
        <f>IF(ISBLANK([1]!Tab_labo[[#This Row],[Qt-g5]]),"","g")</f>
        <v/>
      </c>
      <c r="AF213" s="11" t="str">
        <f>IF([1]!Tab_labo[[#This Row],[verif]]=0,"","Total")</f>
        <v>Total</v>
      </c>
      <c r="AG213" s="11" t="str">
        <f>IF([1]!Tab_labo[[#This Row],[Total]]="Total","&gt;","")</f>
        <v>&gt;</v>
      </c>
      <c r="AH2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582.29999999999995</v>
      </c>
      <c r="AI213" s="11" t="str">
        <f>IF([1]!Tab_labo[[#This Row],[Total]]="Total","g","")</f>
        <v>g</v>
      </c>
      <c r="AJ213" s="15" t="s">
        <v>42</v>
      </c>
      <c r="AK213" s="11" t="s">
        <v>42</v>
      </c>
      <c r="AL2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3" s="11">
        <f>IF([1]!Tab_labo[[#This Row],[Total2]]&lt;&gt;1000,IF(ISBLANK(V213),[1]!Tab_labo[[#This Row],[Qt-g]]+(2*[1]!Tab_labo[[#This Row],[Qt-g2]]),IF(ISBLANK(Z213),[1]!Tab_labo[[#This Row],[Qt-g]]+[1]!Tab_labo[[#This Row],[Qt-g2]]+(2*[1]!Tab_labo[[#This Row],[Qt-g3]]),IF(ISBLANK(AD213),[1]!Tab_labo[[#This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3" s="11" t="str">
        <f>[1]!Tab_labo[[#This Row],[Teintes]]</f>
        <v>2024 C</v>
      </c>
    </row>
    <row r="214" spans="1:40" ht="30" x14ac:dyDescent="0.25">
      <c r="A214" s="1" t="s">
        <v>268</v>
      </c>
      <c r="B214" s="1" t="s">
        <v>41</v>
      </c>
      <c r="C214" s="2" t="s">
        <v>42</v>
      </c>
      <c r="D214" s="3" t="s">
        <v>42</v>
      </c>
      <c r="E214" s="3" t="s">
        <v>42</v>
      </c>
      <c r="F214" s="4">
        <v>1.06</v>
      </c>
      <c r="G214" s="4">
        <v>70.94</v>
      </c>
      <c r="H214" s="4">
        <v>48.09</v>
      </c>
      <c r="I214" s="4">
        <v>61.73</v>
      </c>
      <c r="J214" s="5" t="s">
        <v>42</v>
      </c>
      <c r="K214" s="6" t="str">
        <f>[1]!Tab_labo[[#This Row],[L*]]&amp;"_"&amp;[1]!Tab_labo[[#This Row],[a*]]&amp;"_"&amp;[1]!Tab_labo[[#This Row],[b*]]</f>
        <v>70.94_48.09_61.73</v>
      </c>
      <c r="L214" s="3" t="s">
        <v>69</v>
      </c>
      <c r="M214" s="3" t="str">
        <f>IF(ISBLANK([1]!Tab_labo[[#This Row],[Composant 1]]),"","&gt;")</f>
        <v>&gt;</v>
      </c>
      <c r="N214" s="3">
        <v>148.6</v>
      </c>
      <c r="O214" s="3" t="str">
        <f>IF(ISBLANK([1]!Tab_labo[[#This Row],[Qt-g]]),"","g")</f>
        <v>g</v>
      </c>
      <c r="P214" s="3" t="s">
        <v>104</v>
      </c>
      <c r="Q214" s="3" t="str">
        <f>IF(ISBLANK([1]!Tab_labo[[#This Row],[Composant 2]]),"","&gt;")</f>
        <v>&gt;</v>
      </c>
      <c r="R214" s="3">
        <v>39</v>
      </c>
      <c r="S214" s="3" t="str">
        <f>IF(ISBLANK([1]!Tab_labo[[#This Row],[Qt-g2]]),"","g")</f>
        <v>g</v>
      </c>
      <c r="T214" s="3" t="s">
        <v>49</v>
      </c>
      <c r="U214" s="3" t="str">
        <f>IF(ISBLANK([1]!Tab_labo[[#This Row],[Composant 3]]),"","&gt;")</f>
        <v>&gt;</v>
      </c>
      <c r="V214" s="3">
        <v>406.2</v>
      </c>
      <c r="W214" s="3" t="str">
        <f>IF(ISBLANK([1]!Tab_labo[[#This Row],[Qt-g3]]),"","g")</f>
        <v>g</v>
      </c>
      <c r="X214" s="3"/>
      <c r="Y214" s="3" t="str">
        <f>IF(ISBLANK([1]!Tab_labo[[#This Row],[Composant 4]]),"","&gt;")</f>
        <v/>
      </c>
      <c r="Z214" s="3"/>
      <c r="AA214" s="3" t="str">
        <f>IF(ISBLANK([1]!Tab_labo[[#This Row],[Qt-g4]]),"","g")</f>
        <v/>
      </c>
      <c r="AB214" s="3"/>
      <c r="AC214" s="3" t="str">
        <f>IF(ISBLANK([1]!Tab_labo[[#This Row],[Composant 5]]),"","&gt;")</f>
        <v/>
      </c>
      <c r="AD214" s="3"/>
      <c r="AE214" s="3" t="str">
        <f>IF(ISBLANK([1]!Tab_labo[[#This Row],[Qt-g5]]),"","g")</f>
        <v/>
      </c>
      <c r="AF214" s="3" t="str">
        <f>IF([1]!Tab_labo[[#This Row],[verif]]=0,"","Total")</f>
        <v>Total</v>
      </c>
      <c r="AG214" s="3" t="str">
        <f>IF([1]!Tab_labo[[#This Row],[Total]]="Total","&gt;","")</f>
        <v>&gt;</v>
      </c>
      <c r="AH2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593.79999999999995</v>
      </c>
      <c r="AI214" s="3" t="str">
        <f>IF([1]!Tab_labo[[#This Row],[Total]]="Total","g","")</f>
        <v>g</v>
      </c>
      <c r="AJ214" s="8" t="s">
        <v>42</v>
      </c>
      <c r="AK214" s="3" t="s">
        <v>42</v>
      </c>
      <c r="AL2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4" s="3">
        <f>IF([1]!Tab_labo[[#This Row],[Total2]]&lt;&gt;1000,IF(ISBLANK(V214),[1]!Tab_labo[[#This Row],[Qt-g]]+(2*[1]!Tab_labo[[#This Row],[Qt-g2]]),IF(ISBLANK(Z214),[1]!Tab_labo[[#This Row],[Qt-g]]+[1]!Tab_labo[[#This Row],[Qt-g2]]+(2*[1]!Tab_labo[[#This Row],[Qt-g3]]),IF(ISBLANK(AD214),[1]!Tab_labo[[#This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4" s="3" t="str">
        <f>[1]!Tab_labo[[#This Row],[Teintes]]</f>
        <v>2025 C</v>
      </c>
    </row>
    <row r="215" spans="1:40" ht="30" x14ac:dyDescent="0.25">
      <c r="A215" s="9" t="s">
        <v>269</v>
      </c>
      <c r="B215" s="9" t="s">
        <v>41</v>
      </c>
      <c r="C215" s="10" t="s">
        <v>42</v>
      </c>
      <c r="D215" s="11" t="s">
        <v>42</v>
      </c>
      <c r="E215" s="11" t="s">
        <v>42</v>
      </c>
      <c r="F215" s="12">
        <v>1.1499999999999999</v>
      </c>
      <c r="G215" s="12">
        <v>60.83</v>
      </c>
      <c r="H215" s="12">
        <v>57.17</v>
      </c>
      <c r="I215" s="12">
        <v>50</v>
      </c>
      <c r="J215" s="13" t="s">
        <v>42</v>
      </c>
      <c r="K215" s="14" t="str">
        <f>[1]!Tab_labo[[#This Row],[L*]]&amp;"_"&amp;[1]!Tab_labo[[#This Row],[a*]]&amp;"_"&amp;[1]!Tab_labo[[#This Row],[b*]]</f>
        <v>60.83_57.17_50</v>
      </c>
      <c r="L215" s="11" t="s">
        <v>69</v>
      </c>
      <c r="M215" s="11" t="str">
        <f>IF(ISBLANK([1]!Tab_labo[[#This Row],[Composant 1]]),"","&gt;")</f>
        <v>&gt;</v>
      </c>
      <c r="N215" s="11">
        <v>190.2</v>
      </c>
      <c r="O215" s="11" t="str">
        <f>IF(ISBLANK([1]!Tab_labo[[#This Row],[Qt-g]]),"","g")</f>
        <v>g</v>
      </c>
      <c r="P215" s="11" t="s">
        <v>60</v>
      </c>
      <c r="Q215" s="11" t="str">
        <f>IF(ISBLANK([1]!Tab_labo[[#This Row],[Composant 2]]),"","&gt;")</f>
        <v>&gt;</v>
      </c>
      <c r="R215" s="11">
        <v>66.2</v>
      </c>
      <c r="S215" s="11" t="str">
        <f>IF(ISBLANK([1]!Tab_labo[[#This Row],[Qt-g2]]),"","g")</f>
        <v>g</v>
      </c>
      <c r="T215" s="11" t="s">
        <v>49</v>
      </c>
      <c r="U215" s="11" t="str">
        <f>IF(ISBLANK([1]!Tab_labo[[#This Row],[Composant 3]]),"","&gt;")</f>
        <v>&gt;</v>
      </c>
      <c r="V215" s="11">
        <v>743.6</v>
      </c>
      <c r="W215" s="11" t="str">
        <f>IF(ISBLANK([1]!Tab_labo[[#This Row],[Qt-g3]]),"","g")</f>
        <v>g</v>
      </c>
      <c r="X215" s="11"/>
      <c r="Y215" s="11" t="str">
        <f>IF(ISBLANK([1]!Tab_labo[[#This Row],[Composant 4]]),"","&gt;")</f>
        <v/>
      </c>
      <c r="Z215" s="11"/>
      <c r="AA215" s="11" t="str">
        <f>IF(ISBLANK([1]!Tab_labo[[#This Row],[Qt-g4]]),"","g")</f>
        <v/>
      </c>
      <c r="AB215" s="11"/>
      <c r="AC215" s="11" t="str">
        <f>IF(ISBLANK([1]!Tab_labo[[#This Row],[Composant 5]]),"","&gt;")</f>
        <v/>
      </c>
      <c r="AD215" s="11"/>
      <c r="AE215" s="11" t="str">
        <f>IF(ISBLANK([1]!Tab_labo[[#This Row],[Qt-g5]]),"","g")</f>
        <v/>
      </c>
      <c r="AF215" s="11" t="str">
        <f>IF([1]!Tab_labo[[#This Row],[verif]]=0,"","Total")</f>
        <v>Total</v>
      </c>
      <c r="AG215" s="11" t="str">
        <f>IF([1]!Tab_labo[[#This Row],[Total]]="Total","&gt;","")</f>
        <v>&gt;</v>
      </c>
      <c r="AH2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15" s="11" t="str">
        <f>IF([1]!Tab_labo[[#This Row],[Total]]="Total","g","")</f>
        <v>g</v>
      </c>
      <c r="AJ215" s="15" t="s">
        <v>42</v>
      </c>
      <c r="AK215" s="11" t="s">
        <v>42</v>
      </c>
      <c r="AL2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5" s="11" t="str">
        <f>IF([1]!Tab_labo[[#This Row],[Total2]]&lt;&gt;1000,IF(ISBLANK(V215),[1]!Tab_labo[[#This Row],[Qt-g]]+(2*[1]!Tab_labo[[#This Row],[Qt-g2]]),IF(ISBLANK(Z215),[1]!Tab_labo[[#This Row],[Qt-g]]+[1]!Tab_labo[[#This Row],[Qt-g2]]+(2*[1]!Tab_labo[[#This Row],[Qt-g3]]),IF(ISBLANK(AD215),[1]!Tab_labo[[#This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15" s="11" t="str">
        <f>[1]!Tab_labo[[#This Row],[Teintes]]</f>
        <v>2026 C</v>
      </c>
    </row>
    <row r="216" spans="1:40" ht="30" x14ac:dyDescent="0.25">
      <c r="A216" s="1" t="s">
        <v>270</v>
      </c>
      <c r="B216" s="1" t="s">
        <v>41</v>
      </c>
      <c r="C216" s="2" t="s">
        <v>42</v>
      </c>
      <c r="D216" s="3" t="s">
        <v>42</v>
      </c>
      <c r="E216" s="3" t="s">
        <v>42</v>
      </c>
      <c r="F216" s="4">
        <v>1.1299999999999999</v>
      </c>
      <c r="G216" s="4">
        <v>57.42</v>
      </c>
      <c r="H216" s="4">
        <v>60.87</v>
      </c>
      <c r="I216" s="4">
        <v>52.54</v>
      </c>
      <c r="J216" s="5" t="s">
        <v>42</v>
      </c>
      <c r="K216" s="6" t="str">
        <f>[1]!Tab_labo[[#This Row],[L*]]&amp;"_"&amp;[1]!Tab_labo[[#This Row],[a*]]&amp;"_"&amp;[1]!Tab_labo[[#This Row],[b*]]</f>
        <v>57.42_60.87_52.54</v>
      </c>
      <c r="L216" s="3" t="s">
        <v>69</v>
      </c>
      <c r="M216" s="3" t="str">
        <f>IF(ISBLANK([1]!Tab_labo[[#This Row],[Composant 1]]),"","&gt;")</f>
        <v>&gt;</v>
      </c>
      <c r="N216" s="3">
        <v>164.6</v>
      </c>
      <c r="O216" s="3" t="str">
        <f>IF(ISBLANK([1]!Tab_labo[[#This Row],[Qt-g]]),"","g")</f>
        <v>g</v>
      </c>
      <c r="P216" s="3" t="s">
        <v>60</v>
      </c>
      <c r="Q216" s="3" t="str">
        <f>IF(ISBLANK([1]!Tab_labo[[#This Row],[Composant 2]]),"","&gt;")</f>
        <v>&gt;</v>
      </c>
      <c r="R216" s="3">
        <v>101.8</v>
      </c>
      <c r="S216" s="3" t="str">
        <f>IF(ISBLANK([1]!Tab_labo[[#This Row],[Qt-g2]]),"","g")</f>
        <v>g</v>
      </c>
      <c r="T216" s="3" t="s">
        <v>49</v>
      </c>
      <c r="U216" s="3" t="str">
        <f>IF(ISBLANK([1]!Tab_labo[[#This Row],[Composant 3]]),"","&gt;")</f>
        <v>&gt;</v>
      </c>
      <c r="V216" s="3">
        <v>366.8</v>
      </c>
      <c r="W216" s="3" t="str">
        <f>IF(ISBLANK([1]!Tab_labo[[#This Row],[Qt-g3]]),"","g")</f>
        <v>g</v>
      </c>
      <c r="X216" s="3"/>
      <c r="Y216" s="3" t="str">
        <f>IF(ISBLANK([1]!Tab_labo[[#This Row],[Composant 4]]),"","&gt;")</f>
        <v/>
      </c>
      <c r="Z216" s="3"/>
      <c r="AA216" s="3" t="str">
        <f>IF(ISBLANK([1]!Tab_labo[[#This Row],[Qt-g4]]),"","g")</f>
        <v/>
      </c>
      <c r="AB216" s="3"/>
      <c r="AC216" s="3" t="str">
        <f>IF(ISBLANK([1]!Tab_labo[[#This Row],[Composant 5]]),"","&gt;")</f>
        <v/>
      </c>
      <c r="AD216" s="3"/>
      <c r="AE216" s="3" t="str">
        <f>IF(ISBLANK([1]!Tab_labo[[#This Row],[Qt-g5]]),"","g")</f>
        <v/>
      </c>
      <c r="AF216" s="3" t="str">
        <f>IF([1]!Tab_labo[[#This Row],[verif]]=0,"","Total")</f>
        <v>Total</v>
      </c>
      <c r="AG216" s="3" t="str">
        <f>IF([1]!Tab_labo[[#This Row],[Total]]="Total","&gt;","")</f>
        <v>&gt;</v>
      </c>
      <c r="AH2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633.20000000000005</v>
      </c>
      <c r="AI216" s="3" t="str">
        <f>IF([1]!Tab_labo[[#This Row],[Total]]="Total","g","")</f>
        <v>g</v>
      </c>
      <c r="AJ216" s="8" t="s">
        <v>42</v>
      </c>
      <c r="AK216" s="3" t="s">
        <v>42</v>
      </c>
      <c r="AL2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6" s="3">
        <f>IF([1]!Tab_labo[[#This Row],[Total2]]&lt;&gt;1000,IF(ISBLANK(V216),[1]!Tab_labo[[#This Row],[Qt-g]]+(2*[1]!Tab_labo[[#This Row],[Qt-g2]]),IF(ISBLANK(Z216),[1]!Tab_labo[[#This Row],[Qt-g]]+[1]!Tab_labo[[#This Row],[Qt-g2]]+(2*[1]!Tab_labo[[#This Row],[Qt-g3]]),IF(ISBLANK(AD216),[1]!Tab_labo[[#This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6" s="3" t="str">
        <f>[1]!Tab_labo[[#This Row],[Teintes]]</f>
        <v>2027 C</v>
      </c>
    </row>
    <row r="217" spans="1:40" ht="30" x14ac:dyDescent="0.25">
      <c r="A217" s="9" t="s">
        <v>271</v>
      </c>
      <c r="B217" s="9" t="s">
        <v>41</v>
      </c>
      <c r="C217" s="10" t="s">
        <v>42</v>
      </c>
      <c r="D217" s="11" t="s">
        <v>42</v>
      </c>
      <c r="E217" s="11" t="s">
        <v>42</v>
      </c>
      <c r="F217" s="12">
        <v>1.73</v>
      </c>
      <c r="G217" s="12">
        <v>53.45</v>
      </c>
      <c r="H217" s="12">
        <v>68.72</v>
      </c>
      <c r="I217" s="12">
        <v>67.069999999999993</v>
      </c>
      <c r="J217" s="13" t="s">
        <v>42</v>
      </c>
      <c r="K217" s="14" t="str">
        <f>[1]!Tab_labo[[#This Row],[L*]]&amp;"_"&amp;[1]!Tab_labo[[#This Row],[a*]]&amp;"_"&amp;[1]!Tab_labo[[#This Row],[b*]]</f>
        <v>53.45_68.72_67.07</v>
      </c>
      <c r="L217" s="11" t="s">
        <v>69</v>
      </c>
      <c r="M217" s="11" t="str">
        <f>IF(ISBLANK([1]!Tab_labo[[#This Row],[Composant 1]]),"","&gt;")</f>
        <v>&gt;</v>
      </c>
      <c r="N217" s="11">
        <v>862.2</v>
      </c>
      <c r="O217" s="11" t="str">
        <f>IF(ISBLANK([1]!Tab_labo[[#This Row],[Qt-g]]),"","g")</f>
        <v>g</v>
      </c>
      <c r="P217" s="11" t="s">
        <v>60</v>
      </c>
      <c r="Q217" s="11" t="str">
        <f>IF(ISBLANK([1]!Tab_labo[[#This Row],[Composant 2]]),"","&gt;")</f>
        <v>&gt;</v>
      </c>
      <c r="R217" s="11">
        <v>137.80000000000001</v>
      </c>
      <c r="S217" s="11" t="str">
        <f>IF(ISBLANK([1]!Tab_labo[[#This Row],[Qt-g2]]),"","g")</f>
        <v>g</v>
      </c>
      <c r="T217" s="11"/>
      <c r="U217" s="11" t="str">
        <f>IF(ISBLANK([1]!Tab_labo[[#This Row],[Composant 3]]),"","&gt;")</f>
        <v/>
      </c>
      <c r="V217" s="11"/>
      <c r="W217" s="11" t="str">
        <f>IF(ISBLANK([1]!Tab_labo[[#This Row],[Qt-g3]]),"","g")</f>
        <v/>
      </c>
      <c r="X217" s="11"/>
      <c r="Y217" s="11" t="str">
        <f>IF(ISBLANK([1]!Tab_labo[[#This Row],[Composant 4]]),"","&gt;")</f>
        <v/>
      </c>
      <c r="Z217" s="11"/>
      <c r="AA217" s="11" t="str">
        <f>IF(ISBLANK([1]!Tab_labo[[#This Row],[Qt-g4]]),"","g")</f>
        <v/>
      </c>
      <c r="AB217" s="11"/>
      <c r="AC217" s="11" t="str">
        <f>IF(ISBLANK([1]!Tab_labo[[#This Row],[Composant 5]]),"","&gt;")</f>
        <v/>
      </c>
      <c r="AD217" s="11"/>
      <c r="AE217" s="11" t="str">
        <f>IF(ISBLANK([1]!Tab_labo[[#This Row],[Qt-g5]]),"","g")</f>
        <v/>
      </c>
      <c r="AF217" s="11" t="str">
        <f>IF([1]!Tab_labo[[#This Row],[verif]]=0,"","Total")</f>
        <v>Total</v>
      </c>
      <c r="AG217" s="11" t="str">
        <f>IF([1]!Tab_labo[[#This Row],[Total]]="Total","&gt;","")</f>
        <v>&gt;</v>
      </c>
      <c r="AH2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17" s="11" t="str">
        <f>IF([1]!Tab_labo[[#This Row],[Total]]="Total","g","")</f>
        <v>g</v>
      </c>
      <c r="AJ217" s="15" t="s">
        <v>42</v>
      </c>
      <c r="AK217" s="11" t="s">
        <v>42</v>
      </c>
      <c r="AL2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17" s="11" t="str">
        <f>IF([1]!Tab_labo[[#This Row],[Total2]]&lt;&gt;1000,IF(ISBLANK(V217),[1]!Tab_labo[[#This Row],[Qt-g]]+(2*[1]!Tab_labo[[#This Row],[Qt-g2]]),IF(ISBLANK(Z217),[1]!Tab_labo[[#This Row],[Qt-g]]+[1]!Tab_labo[[#This Row],[Qt-g2]]+(2*[1]!Tab_labo[[#This Row],[Qt-g3]]),IF(ISBLANK(AD217),[1]!Tab_labo[[#This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17" s="11" t="str">
        <f>[1]!Tab_labo[[#This Row],[Teintes]]</f>
        <v>2028 C</v>
      </c>
    </row>
    <row r="218" spans="1:40" ht="30" x14ac:dyDescent="0.25">
      <c r="A218" s="1" t="s">
        <v>272</v>
      </c>
      <c r="B218" s="1" t="s">
        <v>41</v>
      </c>
      <c r="C218" s="2" t="s">
        <v>42</v>
      </c>
      <c r="D218" s="3" t="s">
        <v>42</v>
      </c>
      <c r="E218" s="3" t="s">
        <v>42</v>
      </c>
      <c r="F218" s="4">
        <v>0.43</v>
      </c>
      <c r="G218" s="4">
        <v>81.3</v>
      </c>
      <c r="H218" s="4">
        <v>21.93</v>
      </c>
      <c r="I218" s="4">
        <v>25.01</v>
      </c>
      <c r="J218" s="5" t="s">
        <v>42</v>
      </c>
      <c r="K218" s="6" t="str">
        <f>[1]!Tab_labo[[#This Row],[L*]]&amp;"_"&amp;[1]!Tab_labo[[#This Row],[a*]]&amp;"_"&amp;[1]!Tab_labo[[#This Row],[b*]]</f>
        <v>81.3_21.93_25.01</v>
      </c>
      <c r="L218" s="3" t="s">
        <v>48</v>
      </c>
      <c r="M218" s="3" t="str">
        <f>IF(ISBLANK([1]!Tab_labo[[#This Row],[Composant 1]]),"","&gt;")</f>
        <v>&gt;</v>
      </c>
      <c r="N218" s="3">
        <v>31</v>
      </c>
      <c r="O218" s="3" t="str">
        <f>IF(ISBLANK([1]!Tab_labo[[#This Row],[Qt-g]]),"","g")</f>
        <v>g</v>
      </c>
      <c r="P218" s="3" t="s">
        <v>64</v>
      </c>
      <c r="Q218" s="3" t="str">
        <f>IF(ISBLANK([1]!Tab_labo[[#This Row],[Composant 2]]),"","&gt;")</f>
        <v>&gt;</v>
      </c>
      <c r="R218" s="3">
        <v>31</v>
      </c>
      <c r="S218" s="3" t="str">
        <f>IF(ISBLANK([1]!Tab_labo[[#This Row],[Qt-g2]]),"","g")</f>
        <v>g</v>
      </c>
      <c r="T218" s="3" t="s">
        <v>49</v>
      </c>
      <c r="U218" s="3" t="str">
        <f>IF(ISBLANK([1]!Tab_labo[[#This Row],[Composant 3]]),"","&gt;")</f>
        <v>&gt;</v>
      </c>
      <c r="V218" s="3">
        <v>469</v>
      </c>
      <c r="W218" s="3" t="str">
        <f>IF(ISBLANK([1]!Tab_labo[[#This Row],[Qt-g3]]),"","g")</f>
        <v>g</v>
      </c>
      <c r="X218" s="3"/>
      <c r="Y218" s="3" t="str">
        <f>IF(ISBLANK([1]!Tab_labo[[#This Row],[Composant 4]]),"","&gt;")</f>
        <v/>
      </c>
      <c r="Z218" s="3"/>
      <c r="AA218" s="3" t="str">
        <f>IF(ISBLANK([1]!Tab_labo[[#This Row],[Qt-g4]]),"","g")</f>
        <v/>
      </c>
      <c r="AB218" s="3"/>
      <c r="AC218" s="3" t="str">
        <f>IF(ISBLANK([1]!Tab_labo[[#This Row],[Composant 5]]),"","&gt;")</f>
        <v/>
      </c>
      <c r="AD218" s="3"/>
      <c r="AE218" s="3" t="str">
        <f>IF(ISBLANK([1]!Tab_labo[[#This Row],[Qt-g5]]),"","g")</f>
        <v/>
      </c>
      <c r="AF218" s="3" t="str">
        <f>IF([1]!Tab_labo[[#This Row],[verif]]=0,"","Total")</f>
        <v>Total</v>
      </c>
      <c r="AG218" s="3" t="str">
        <f>IF([1]!Tab_labo[[#This Row],[Total]]="Total","&gt;","")</f>
        <v>&gt;</v>
      </c>
      <c r="AH2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218" s="3" t="str">
        <f>IF([1]!Tab_labo[[#This Row],[Total]]="Total","g","")</f>
        <v>g</v>
      </c>
      <c r="AJ218" s="8" t="s">
        <v>42</v>
      </c>
      <c r="AK218" s="3" t="s">
        <v>42</v>
      </c>
      <c r="AL2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8" s="3">
        <f>IF([1]!Tab_labo[[#This Row],[Total2]]&lt;&gt;1000,IF(ISBLANK(V218),[1]!Tab_labo[[#This Row],[Qt-g]]+(2*[1]!Tab_labo[[#This Row],[Qt-g2]]),IF(ISBLANK(Z218),[1]!Tab_labo[[#This Row],[Qt-g]]+[1]!Tab_labo[[#This Row],[Qt-g2]]+(2*[1]!Tab_labo[[#This Row],[Qt-g3]]),IF(ISBLANK(AD218),[1]!Tab_labo[[#This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8" s="3" t="str">
        <f>[1]!Tab_labo[[#This Row],[Teintes]]</f>
        <v>162 C</v>
      </c>
    </row>
    <row r="219" spans="1:40" ht="30" x14ac:dyDescent="0.25">
      <c r="A219" s="9" t="s">
        <v>273</v>
      </c>
      <c r="B219" s="9" t="s">
        <v>41</v>
      </c>
      <c r="C219" s="10" t="s">
        <v>42</v>
      </c>
      <c r="D219" s="11" t="s">
        <v>42</v>
      </c>
      <c r="E219" s="11" t="s">
        <v>42</v>
      </c>
      <c r="F219" s="12">
        <v>0.7</v>
      </c>
      <c r="G219" s="12">
        <v>74.59</v>
      </c>
      <c r="H219" s="12">
        <v>35.68</v>
      </c>
      <c r="I219" s="12">
        <v>40.04</v>
      </c>
      <c r="J219" s="13" t="s">
        <v>42</v>
      </c>
      <c r="K219" s="14" t="str">
        <f>[1]!Tab_labo[[#This Row],[L*]]&amp;"_"&amp;[1]!Tab_labo[[#This Row],[a*]]&amp;"_"&amp;[1]!Tab_labo[[#This Row],[b*]]</f>
        <v>74.59_35.68_40.04</v>
      </c>
      <c r="L219" s="11" t="s">
        <v>48</v>
      </c>
      <c r="M219" s="11" t="str">
        <f>IF(ISBLANK([1]!Tab_labo[[#This Row],[Composant 1]]),"","&gt;")</f>
        <v>&gt;</v>
      </c>
      <c r="N219" s="11">
        <v>125</v>
      </c>
      <c r="O219" s="11" t="str">
        <f>IF(ISBLANK([1]!Tab_labo[[#This Row],[Qt-g]]),"","g")</f>
        <v>g</v>
      </c>
      <c r="P219" s="11" t="s">
        <v>64</v>
      </c>
      <c r="Q219" s="11" t="str">
        <f>IF(ISBLANK([1]!Tab_labo[[#This Row],[Composant 2]]),"","&gt;")</f>
        <v>&gt;</v>
      </c>
      <c r="R219" s="11">
        <v>125</v>
      </c>
      <c r="S219" s="11" t="str">
        <f>IF(ISBLANK([1]!Tab_labo[[#This Row],[Qt-g2]]),"","g")</f>
        <v>g</v>
      </c>
      <c r="T219" s="11" t="s">
        <v>49</v>
      </c>
      <c r="U219" s="11" t="str">
        <f>IF(ISBLANK([1]!Tab_labo[[#This Row],[Composant 3]]),"","&gt;")</f>
        <v>&gt;</v>
      </c>
      <c r="V219" s="11">
        <v>375</v>
      </c>
      <c r="W219" s="11" t="str">
        <f>IF(ISBLANK([1]!Tab_labo[[#This Row],[Qt-g3]]),"","g")</f>
        <v>g</v>
      </c>
      <c r="X219" s="11"/>
      <c r="Y219" s="11" t="str">
        <f>IF(ISBLANK([1]!Tab_labo[[#This Row],[Composant 4]]),"","&gt;")</f>
        <v/>
      </c>
      <c r="Z219" s="11"/>
      <c r="AA219" s="11" t="str">
        <f>IF(ISBLANK([1]!Tab_labo[[#This Row],[Qt-g4]]),"","g")</f>
        <v/>
      </c>
      <c r="AB219" s="11"/>
      <c r="AC219" s="11" t="str">
        <f>IF(ISBLANK([1]!Tab_labo[[#This Row],[Composant 5]]),"","&gt;")</f>
        <v/>
      </c>
      <c r="AD219" s="11"/>
      <c r="AE219" s="11" t="str">
        <f>IF(ISBLANK([1]!Tab_labo[[#This Row],[Qt-g5]]),"","g")</f>
        <v/>
      </c>
      <c r="AF219" s="11" t="str">
        <f>IF([1]!Tab_labo[[#This Row],[verif]]=0,"","Total")</f>
        <v>Total</v>
      </c>
      <c r="AG219" s="11" t="str">
        <f>IF([1]!Tab_labo[[#This Row],[Total]]="Total","&gt;","")</f>
        <v>&gt;</v>
      </c>
      <c r="AH2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219" s="11" t="str">
        <f>IF([1]!Tab_labo[[#This Row],[Total]]="Total","g","")</f>
        <v>g</v>
      </c>
      <c r="AJ219" s="15" t="s">
        <v>42</v>
      </c>
      <c r="AK219" s="11" t="s">
        <v>42</v>
      </c>
      <c r="AL2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19" s="11">
        <f>IF([1]!Tab_labo[[#This Row],[Total2]]&lt;&gt;1000,IF(ISBLANK(V219),[1]!Tab_labo[[#This Row],[Qt-g]]+(2*[1]!Tab_labo[[#This Row],[Qt-g2]]),IF(ISBLANK(Z219),[1]!Tab_labo[[#This Row],[Qt-g]]+[1]!Tab_labo[[#This Row],[Qt-g2]]+(2*[1]!Tab_labo[[#This Row],[Qt-g3]]),IF(ISBLANK(AD219),[1]!Tab_labo[[#This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19" s="11" t="str">
        <f>[1]!Tab_labo[[#This Row],[Teintes]]</f>
        <v>163 C</v>
      </c>
    </row>
    <row r="220" spans="1:40" ht="30" x14ac:dyDescent="0.25">
      <c r="A220" s="1" t="s">
        <v>274</v>
      </c>
      <c r="B220" s="1" t="s">
        <v>41</v>
      </c>
      <c r="C220" s="2" t="s">
        <v>42</v>
      </c>
      <c r="D220" s="3" t="s">
        <v>42</v>
      </c>
      <c r="E220" s="3" t="s">
        <v>42</v>
      </c>
      <c r="F220" s="4">
        <v>1.03</v>
      </c>
      <c r="G220" s="4">
        <v>68.52</v>
      </c>
      <c r="H220" s="4">
        <v>48.82</v>
      </c>
      <c r="I220" s="4">
        <v>55.46</v>
      </c>
      <c r="J220" s="5" t="s">
        <v>42</v>
      </c>
      <c r="K220" s="6" t="str">
        <f>[1]!Tab_labo[[#This Row],[L*]]&amp;"_"&amp;[1]!Tab_labo[[#This Row],[a*]]&amp;"_"&amp;[1]!Tab_labo[[#This Row],[b*]]</f>
        <v>68.52_48.82_55.46</v>
      </c>
      <c r="L220" s="3" t="s">
        <v>48</v>
      </c>
      <c r="M220" s="3" t="str">
        <f>IF(ISBLANK([1]!Tab_labo[[#This Row],[Composant 1]]),"","&gt;")</f>
        <v>&gt;</v>
      </c>
      <c r="N220" s="3">
        <v>250</v>
      </c>
      <c r="O220" s="3" t="str">
        <f>IF(ISBLANK([1]!Tab_labo[[#This Row],[Qt-g]]),"","g")</f>
        <v>g</v>
      </c>
      <c r="P220" s="3" t="s">
        <v>64</v>
      </c>
      <c r="Q220" s="3" t="str">
        <f>IF(ISBLANK([1]!Tab_labo[[#This Row],[Composant 2]]),"","&gt;")</f>
        <v>&gt;</v>
      </c>
      <c r="R220" s="3">
        <v>250</v>
      </c>
      <c r="S220" s="3" t="str">
        <f>IF(ISBLANK([1]!Tab_labo[[#This Row],[Qt-g2]]),"","g")</f>
        <v>g</v>
      </c>
      <c r="T220" s="3" t="s">
        <v>49</v>
      </c>
      <c r="U220" s="3" t="str">
        <f>IF(ISBLANK([1]!Tab_labo[[#This Row],[Composant 3]]),"","&gt;")</f>
        <v>&gt;</v>
      </c>
      <c r="V220" s="3">
        <v>500</v>
      </c>
      <c r="W220" s="3" t="str">
        <f>IF(ISBLANK([1]!Tab_labo[[#This Row],[Qt-g3]]),"","g")</f>
        <v>g</v>
      </c>
      <c r="X220" s="3"/>
      <c r="Y220" s="3" t="str">
        <f>IF(ISBLANK([1]!Tab_labo[[#This Row],[Composant 4]]),"","&gt;")</f>
        <v/>
      </c>
      <c r="Z220" s="3"/>
      <c r="AA220" s="3" t="str">
        <f>IF(ISBLANK([1]!Tab_labo[[#This Row],[Qt-g4]]),"","g")</f>
        <v/>
      </c>
      <c r="AB220" s="3"/>
      <c r="AC220" s="3" t="str">
        <f>IF(ISBLANK([1]!Tab_labo[[#This Row],[Composant 5]]),"","&gt;")</f>
        <v/>
      </c>
      <c r="AD220" s="3"/>
      <c r="AE220" s="3" t="str">
        <f>IF(ISBLANK([1]!Tab_labo[[#This Row],[Qt-g5]]),"","g")</f>
        <v/>
      </c>
      <c r="AF220" s="3" t="str">
        <f>IF([1]!Tab_labo[[#This Row],[verif]]=0,"","Total")</f>
        <v>Total</v>
      </c>
      <c r="AG220" s="3" t="str">
        <f>IF([1]!Tab_labo[[#This Row],[Total]]="Total","&gt;","")</f>
        <v>&gt;</v>
      </c>
      <c r="AH2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0" s="3" t="str">
        <f>IF([1]!Tab_labo[[#This Row],[Total]]="Total","g","")</f>
        <v>g</v>
      </c>
      <c r="AJ220" s="8" t="s">
        <v>42</v>
      </c>
      <c r="AK220" s="3" t="s">
        <v>42</v>
      </c>
      <c r="AL2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20" s="3" t="str">
        <f>IF([1]!Tab_labo[[#This Row],[Total2]]&lt;&gt;1000,IF(ISBLANK(V220),[1]!Tab_labo[[#This Row],[Qt-g]]+(2*[1]!Tab_labo[[#This Row],[Qt-g2]]),IF(ISBLANK(Z220),[1]!Tab_labo[[#This Row],[Qt-g]]+[1]!Tab_labo[[#This Row],[Qt-g2]]+(2*[1]!Tab_labo[[#This Row],[Qt-g3]]),IF(ISBLANK(AD220),[1]!Tab_labo[[#This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0" s="3" t="str">
        <f>[1]!Tab_labo[[#This Row],[Teintes]]</f>
        <v>164 C</v>
      </c>
    </row>
    <row r="221" spans="1:40" ht="30" x14ac:dyDescent="0.25">
      <c r="A221" s="9" t="s">
        <v>275</v>
      </c>
      <c r="B221" s="9" t="s">
        <v>41</v>
      </c>
      <c r="C221" s="10" t="s">
        <v>42</v>
      </c>
      <c r="D221" s="11" t="s">
        <v>42</v>
      </c>
      <c r="E221" s="11" t="s">
        <v>42</v>
      </c>
      <c r="F221" s="12">
        <v>1.4</v>
      </c>
      <c r="G221" s="12">
        <v>63.38</v>
      </c>
      <c r="H221" s="12">
        <v>58.31</v>
      </c>
      <c r="I221" s="12">
        <v>69.209999999999994</v>
      </c>
      <c r="J221" s="13" t="s">
        <v>42</v>
      </c>
      <c r="K221" s="14" t="str">
        <f>[1]!Tab_labo[[#This Row],[L*]]&amp;"_"&amp;[1]!Tab_labo[[#This Row],[a*]]&amp;"_"&amp;[1]!Tab_labo[[#This Row],[b*]]</f>
        <v>63.38_58.31_69.21</v>
      </c>
      <c r="L221" s="11" t="s">
        <v>48</v>
      </c>
      <c r="M221" s="11" t="str">
        <f>IF(ISBLANK([1]!Tab_labo[[#This Row],[Composant 1]]),"","&gt;")</f>
        <v>&gt;</v>
      </c>
      <c r="N221" s="11">
        <v>500</v>
      </c>
      <c r="O221" s="11" t="str">
        <f>IF(ISBLANK([1]!Tab_labo[[#This Row],[Qt-g]]),"","g")</f>
        <v>g</v>
      </c>
      <c r="P221" s="11" t="s">
        <v>64</v>
      </c>
      <c r="Q221" s="11" t="str">
        <f>IF(ISBLANK([1]!Tab_labo[[#This Row],[Composant 2]]),"","&gt;")</f>
        <v>&gt;</v>
      </c>
      <c r="R221" s="11">
        <v>500</v>
      </c>
      <c r="S221" s="11" t="str">
        <f>IF(ISBLANK([1]!Tab_labo[[#This Row],[Qt-g2]]),"","g")</f>
        <v>g</v>
      </c>
      <c r="T221" s="11"/>
      <c r="U221" s="11" t="str">
        <f>IF(ISBLANK([1]!Tab_labo[[#This Row],[Composant 3]]),"","&gt;")</f>
        <v/>
      </c>
      <c r="V221" s="11"/>
      <c r="W221" s="11" t="str">
        <f>IF(ISBLANK([1]!Tab_labo[[#This Row],[Qt-g3]]),"","g")</f>
        <v/>
      </c>
      <c r="X221" s="11"/>
      <c r="Y221" s="11" t="str">
        <f>IF(ISBLANK([1]!Tab_labo[[#This Row],[Composant 4]]),"","&gt;")</f>
        <v/>
      </c>
      <c r="Z221" s="11"/>
      <c r="AA221" s="11" t="str">
        <f>IF(ISBLANK([1]!Tab_labo[[#This Row],[Qt-g4]]),"","g")</f>
        <v/>
      </c>
      <c r="AB221" s="11"/>
      <c r="AC221" s="11" t="str">
        <f>IF(ISBLANK([1]!Tab_labo[[#This Row],[Composant 5]]),"","&gt;")</f>
        <v/>
      </c>
      <c r="AD221" s="11"/>
      <c r="AE221" s="11" t="str">
        <f>IF(ISBLANK([1]!Tab_labo[[#This Row],[Qt-g5]]),"","g")</f>
        <v/>
      </c>
      <c r="AF221" s="11" t="str">
        <f>IF([1]!Tab_labo[[#This Row],[verif]]=0,"","Total")</f>
        <v>Total</v>
      </c>
      <c r="AG221" s="11" t="str">
        <f>IF([1]!Tab_labo[[#This Row],[Total]]="Total","&gt;","")</f>
        <v>&gt;</v>
      </c>
      <c r="AH2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1" s="11" t="str">
        <f>IF([1]!Tab_labo[[#This Row],[Total]]="Total","g","")</f>
        <v>g</v>
      </c>
      <c r="AJ221" s="15" t="s">
        <v>42</v>
      </c>
      <c r="AK221" s="11" t="s">
        <v>42</v>
      </c>
      <c r="AL2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21" s="11" t="str">
        <f>IF([1]!Tab_labo[[#This Row],[Total2]]&lt;&gt;1000,IF(ISBLANK(V221),[1]!Tab_labo[[#This Row],[Qt-g]]+(2*[1]!Tab_labo[[#This Row],[Qt-g2]]),IF(ISBLANK(Z221),[1]!Tab_labo[[#This Row],[Qt-g]]+[1]!Tab_labo[[#This Row],[Qt-g2]]+(2*[1]!Tab_labo[[#This Row],[Qt-g3]]),IF(ISBLANK(AD221),[1]!Tab_labo[[#This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1" s="11" t="str">
        <f>[1]!Tab_labo[[#This Row],[Teintes]]</f>
        <v>165 C</v>
      </c>
    </row>
    <row r="222" spans="1:40" ht="30" x14ac:dyDescent="0.25">
      <c r="A222" s="1" t="s">
        <v>276</v>
      </c>
      <c r="B222" s="1" t="s">
        <v>41</v>
      </c>
      <c r="C222" s="2" t="s">
        <v>42</v>
      </c>
      <c r="D222" s="3" t="s">
        <v>42</v>
      </c>
      <c r="E222" s="3" t="s">
        <v>42</v>
      </c>
      <c r="F222" s="4">
        <v>1.56</v>
      </c>
      <c r="G222" s="4">
        <v>55.91</v>
      </c>
      <c r="H222" s="4">
        <v>54.51</v>
      </c>
      <c r="I222" s="4">
        <v>64.47</v>
      </c>
      <c r="J222" s="5" t="s">
        <v>42</v>
      </c>
      <c r="K222" s="6" t="str">
        <f>[1]!Tab_labo[[#This Row],[L*]]&amp;"_"&amp;[1]!Tab_labo[[#This Row],[a*]]&amp;"_"&amp;[1]!Tab_labo[[#This Row],[b*]]</f>
        <v>55.91_54.51_64.47</v>
      </c>
      <c r="L222" s="3" t="s">
        <v>48</v>
      </c>
      <c r="M222" s="3" t="str">
        <f>IF(ISBLANK([1]!Tab_labo[[#This Row],[Composant 1]]),"","&gt;")</f>
        <v>&gt;</v>
      </c>
      <c r="N222" s="3">
        <v>492</v>
      </c>
      <c r="O222" s="3" t="str">
        <f>IF(ISBLANK([1]!Tab_labo[[#This Row],[Qt-g]]),"","g")</f>
        <v>g</v>
      </c>
      <c r="P222" s="3" t="s">
        <v>64</v>
      </c>
      <c r="Q222" s="3" t="str">
        <f>IF(ISBLANK([1]!Tab_labo[[#This Row],[Composant 2]]),"","&gt;")</f>
        <v>&gt;</v>
      </c>
      <c r="R222" s="3">
        <v>492</v>
      </c>
      <c r="S222" s="3" t="str">
        <f>IF(ISBLANK([1]!Tab_labo[[#This Row],[Qt-g2]]),"","g")</f>
        <v>g</v>
      </c>
      <c r="T222" s="3" t="s">
        <v>54</v>
      </c>
      <c r="U222" s="3" t="str">
        <f>IF(ISBLANK([1]!Tab_labo[[#This Row],[Composant 3]]),"","&gt;")</f>
        <v>&gt;</v>
      </c>
      <c r="V222" s="3">
        <v>16</v>
      </c>
      <c r="W222" s="3" t="str">
        <f>IF(ISBLANK([1]!Tab_labo[[#This Row],[Qt-g3]]),"","g")</f>
        <v>g</v>
      </c>
      <c r="X222" s="3"/>
      <c r="Y222" s="3" t="str">
        <f>IF(ISBLANK([1]!Tab_labo[[#This Row],[Composant 4]]),"","&gt;")</f>
        <v/>
      </c>
      <c r="Z222" s="3"/>
      <c r="AA222" s="3" t="str">
        <f>IF(ISBLANK([1]!Tab_labo[[#This Row],[Qt-g4]]),"","g")</f>
        <v/>
      </c>
      <c r="AB222" s="3"/>
      <c r="AC222" s="3" t="str">
        <f>IF(ISBLANK([1]!Tab_labo[[#This Row],[Composant 5]]),"","&gt;")</f>
        <v/>
      </c>
      <c r="AD222" s="3"/>
      <c r="AE222" s="3" t="str">
        <f>IF(ISBLANK([1]!Tab_labo[[#This Row],[Qt-g5]]),"","g")</f>
        <v/>
      </c>
      <c r="AF222" s="3" t="str">
        <f>IF([1]!Tab_labo[[#This Row],[verif]]=0,"","Total")</f>
        <v>Total</v>
      </c>
      <c r="AG222" s="3" t="str">
        <f>IF([1]!Tab_labo[[#This Row],[Total]]="Total","&gt;","")</f>
        <v>&gt;</v>
      </c>
      <c r="AH2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2" s="3" t="str">
        <f>IF([1]!Tab_labo[[#This Row],[Total]]="Total","g","")</f>
        <v>g</v>
      </c>
      <c r="AJ222" s="8" t="s">
        <v>42</v>
      </c>
      <c r="AK222" s="3" t="s">
        <v>42</v>
      </c>
      <c r="AL2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22" s="3" t="str">
        <f>IF([1]!Tab_labo[[#This Row],[Total2]]&lt;&gt;1000,IF(ISBLANK(V222),[1]!Tab_labo[[#This Row],[Qt-g]]+(2*[1]!Tab_labo[[#This Row],[Qt-g2]]),IF(ISBLANK(Z222),[1]!Tab_labo[[#This Row],[Qt-g]]+[1]!Tab_labo[[#This Row],[Qt-g2]]+(2*[1]!Tab_labo[[#This Row],[Qt-g3]]),IF(ISBLANK(AD222),[1]!Tab_labo[[#This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2" s="3" t="str">
        <f>[1]!Tab_labo[[#This Row],[Teintes]]</f>
        <v>166 C</v>
      </c>
    </row>
    <row r="223" spans="1:40" ht="30" x14ac:dyDescent="0.25">
      <c r="A223" s="9" t="s">
        <v>277</v>
      </c>
      <c r="B223" s="9" t="s">
        <v>41</v>
      </c>
      <c r="C223" s="10" t="s">
        <v>42</v>
      </c>
      <c r="D223" s="11" t="s">
        <v>42</v>
      </c>
      <c r="E223" s="11" t="s">
        <v>42</v>
      </c>
      <c r="F223" s="12">
        <v>1.5</v>
      </c>
      <c r="G223" s="12">
        <v>49.56</v>
      </c>
      <c r="H223" s="12">
        <v>43.37</v>
      </c>
      <c r="I223" s="12">
        <v>50.55</v>
      </c>
      <c r="J223" s="13" t="s">
        <v>42</v>
      </c>
      <c r="K223" s="14" t="str">
        <f>[1]!Tab_labo[[#This Row],[L*]]&amp;"_"&amp;[1]!Tab_labo[[#This Row],[a*]]&amp;"_"&amp;[1]!Tab_labo[[#This Row],[b*]]</f>
        <v>49.56_43.37_50.55</v>
      </c>
      <c r="L223" s="11" t="s">
        <v>48</v>
      </c>
      <c r="M223" s="11" t="str">
        <f>IF(ISBLANK([1]!Tab_labo[[#This Row],[Composant 1]]),"","&gt;")</f>
        <v>&gt;</v>
      </c>
      <c r="N223" s="11">
        <v>471</v>
      </c>
      <c r="O223" s="11" t="str">
        <f>IF(ISBLANK([1]!Tab_labo[[#This Row],[Qt-g]]),"","g")</f>
        <v>g</v>
      </c>
      <c r="P223" s="11" t="s">
        <v>64</v>
      </c>
      <c r="Q223" s="11" t="str">
        <f>IF(ISBLANK([1]!Tab_labo[[#This Row],[Composant 2]]),"","&gt;")</f>
        <v>&gt;</v>
      </c>
      <c r="R223" s="11">
        <v>471</v>
      </c>
      <c r="S223" s="11" t="str">
        <f>IF(ISBLANK([1]!Tab_labo[[#This Row],[Qt-g2]]),"","g")</f>
        <v>g</v>
      </c>
      <c r="T223" s="11" t="s">
        <v>54</v>
      </c>
      <c r="U223" s="11" t="str">
        <f>IF(ISBLANK([1]!Tab_labo[[#This Row],[Composant 3]]),"","&gt;")</f>
        <v>&gt;</v>
      </c>
      <c r="V223" s="11">
        <v>58</v>
      </c>
      <c r="W223" s="11" t="str">
        <f>IF(ISBLANK([1]!Tab_labo[[#This Row],[Qt-g3]]),"","g")</f>
        <v>g</v>
      </c>
      <c r="X223" s="11"/>
      <c r="Y223" s="11" t="str">
        <f>IF(ISBLANK([1]!Tab_labo[[#This Row],[Composant 4]]),"","&gt;")</f>
        <v/>
      </c>
      <c r="Z223" s="11"/>
      <c r="AA223" s="11" t="str">
        <f>IF(ISBLANK([1]!Tab_labo[[#This Row],[Qt-g4]]),"","g")</f>
        <v/>
      </c>
      <c r="AB223" s="11"/>
      <c r="AC223" s="11" t="str">
        <f>IF(ISBLANK([1]!Tab_labo[[#This Row],[Composant 5]]),"","&gt;")</f>
        <v/>
      </c>
      <c r="AD223" s="11"/>
      <c r="AE223" s="11" t="str">
        <f>IF(ISBLANK([1]!Tab_labo[[#This Row],[Qt-g5]]),"","g")</f>
        <v/>
      </c>
      <c r="AF223" s="11" t="str">
        <f>IF([1]!Tab_labo[[#This Row],[verif]]=0,"","Total")</f>
        <v>Total</v>
      </c>
      <c r="AG223" s="11" t="str">
        <f>IF([1]!Tab_labo[[#This Row],[Total]]="Total","&gt;","")</f>
        <v>&gt;</v>
      </c>
      <c r="AH2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3" s="11" t="str">
        <f>IF([1]!Tab_labo[[#This Row],[Total]]="Total","g","")</f>
        <v>g</v>
      </c>
      <c r="AJ223" s="15" t="s">
        <v>42</v>
      </c>
      <c r="AK223" s="11" t="s">
        <v>42</v>
      </c>
      <c r="AL2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23" s="11" t="str">
        <f>IF([1]!Tab_labo[[#This Row],[Total2]]&lt;&gt;1000,IF(ISBLANK(V223),[1]!Tab_labo[[#This Row],[Qt-g]]+(2*[1]!Tab_labo[[#This Row],[Qt-g2]]),IF(ISBLANK(Z223),[1]!Tab_labo[[#This Row],[Qt-g]]+[1]!Tab_labo[[#This Row],[Qt-g2]]+(2*[1]!Tab_labo[[#This Row],[Qt-g3]]),IF(ISBLANK(AD223),[1]!Tab_labo[[#This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3" s="11" t="str">
        <f>[1]!Tab_labo[[#This Row],[Teintes]]</f>
        <v>167 C</v>
      </c>
    </row>
    <row r="224" spans="1:40" ht="30" x14ac:dyDescent="0.25">
      <c r="A224" s="1" t="s">
        <v>278</v>
      </c>
      <c r="B224" s="1" t="s">
        <v>41</v>
      </c>
      <c r="C224" s="2" t="s">
        <v>42</v>
      </c>
      <c r="D224" s="3" t="s">
        <v>42</v>
      </c>
      <c r="E224" s="3" t="s">
        <v>42</v>
      </c>
      <c r="F224" s="4">
        <v>1.68</v>
      </c>
      <c r="G224" s="4">
        <v>31.73</v>
      </c>
      <c r="H224" s="4">
        <v>25.59</v>
      </c>
      <c r="I224" s="4">
        <v>27.74</v>
      </c>
      <c r="J224" s="5" t="s">
        <v>42</v>
      </c>
      <c r="K224" s="6" t="str">
        <f>[1]!Tab_labo[[#This Row],[L*]]&amp;"_"&amp;[1]!Tab_labo[[#This Row],[a*]]&amp;"_"&amp;[1]!Tab_labo[[#This Row],[b*]]</f>
        <v>31.73_25.59_27.74</v>
      </c>
      <c r="L224" s="3" t="s">
        <v>48</v>
      </c>
      <c r="M224" s="3" t="str">
        <f>IF(ISBLANK([1]!Tab_labo[[#This Row],[Composant 1]]),"","&gt;")</f>
        <v>&gt;</v>
      </c>
      <c r="N224" s="3">
        <v>400</v>
      </c>
      <c r="O224" s="3" t="str">
        <f>IF(ISBLANK([1]!Tab_labo[[#This Row],[Qt-g]]),"","g")</f>
        <v>g</v>
      </c>
      <c r="P224" s="3" t="s">
        <v>64</v>
      </c>
      <c r="Q224" s="3" t="str">
        <f>IF(ISBLANK([1]!Tab_labo[[#This Row],[Composant 2]]),"","&gt;")</f>
        <v>&gt;</v>
      </c>
      <c r="R224" s="3">
        <v>400</v>
      </c>
      <c r="S224" s="3" t="str">
        <f>IF(ISBLANK([1]!Tab_labo[[#This Row],[Qt-g2]]),"","g")</f>
        <v>g</v>
      </c>
      <c r="T224" s="3" t="s">
        <v>54</v>
      </c>
      <c r="U224" s="3" t="str">
        <f>IF(ISBLANK([1]!Tab_labo[[#This Row],[Composant 3]]),"","&gt;")</f>
        <v>&gt;</v>
      </c>
      <c r="V224" s="3">
        <v>200</v>
      </c>
      <c r="W224" s="3" t="str">
        <f>IF(ISBLANK([1]!Tab_labo[[#This Row],[Qt-g3]]),"","g")</f>
        <v>g</v>
      </c>
      <c r="X224" s="3"/>
      <c r="Y224" s="3" t="str">
        <f>IF(ISBLANK([1]!Tab_labo[[#This Row],[Composant 4]]),"","&gt;")</f>
        <v/>
      </c>
      <c r="Z224" s="3"/>
      <c r="AA224" s="3" t="str">
        <f>IF(ISBLANK([1]!Tab_labo[[#This Row],[Qt-g4]]),"","g")</f>
        <v/>
      </c>
      <c r="AB224" s="3"/>
      <c r="AC224" s="3" t="str">
        <f>IF(ISBLANK([1]!Tab_labo[[#This Row],[Composant 5]]),"","&gt;")</f>
        <v/>
      </c>
      <c r="AD224" s="3"/>
      <c r="AE224" s="3" t="str">
        <f>IF(ISBLANK([1]!Tab_labo[[#This Row],[Qt-g5]]),"","g")</f>
        <v/>
      </c>
      <c r="AF224" s="3" t="str">
        <f>IF([1]!Tab_labo[[#This Row],[verif]]=0,"","Total")</f>
        <v>Total</v>
      </c>
      <c r="AG224" s="3" t="str">
        <f>IF([1]!Tab_labo[[#This Row],[Total]]="Total","&gt;","")</f>
        <v>&gt;</v>
      </c>
      <c r="AH2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4" s="3" t="str">
        <f>IF([1]!Tab_labo[[#This Row],[Total]]="Total","g","")</f>
        <v>g</v>
      </c>
      <c r="AJ224" s="8" t="s">
        <v>42</v>
      </c>
      <c r="AK224" s="3" t="s">
        <v>42</v>
      </c>
      <c r="AL2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24" s="3" t="str">
        <f>IF([1]!Tab_labo[[#This Row],[Total2]]&lt;&gt;1000,IF(ISBLANK(V224),[1]!Tab_labo[[#This Row],[Qt-g]]+(2*[1]!Tab_labo[[#This Row],[Qt-g2]]),IF(ISBLANK(Z224),[1]!Tab_labo[[#This Row],[Qt-g]]+[1]!Tab_labo[[#This Row],[Qt-g2]]+(2*[1]!Tab_labo[[#This Row],[Qt-g3]]),IF(ISBLANK(AD224),[1]!Tab_labo[[#This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4" s="3" t="str">
        <f>[1]!Tab_labo[[#This Row],[Teintes]]</f>
        <v>168 C</v>
      </c>
    </row>
    <row r="225" spans="1:40" ht="30" x14ac:dyDescent="0.25">
      <c r="A225" s="9" t="s">
        <v>279</v>
      </c>
      <c r="B225" s="9" t="s">
        <v>41</v>
      </c>
      <c r="C225" s="10" t="s">
        <v>42</v>
      </c>
      <c r="D225" s="11" t="s">
        <v>42</v>
      </c>
      <c r="E225" s="11" t="s">
        <v>42</v>
      </c>
      <c r="F225" s="12">
        <v>0.97</v>
      </c>
      <c r="G225" s="12">
        <v>62.88</v>
      </c>
      <c r="H225" s="12">
        <v>31.99</v>
      </c>
      <c r="I225" s="12">
        <v>42.69</v>
      </c>
      <c r="J225" s="13" t="s">
        <v>42</v>
      </c>
      <c r="K225" s="14" t="str">
        <f>[1]!Tab_labo[[#This Row],[L*]]&amp;"_"&amp;[1]!Tab_labo[[#This Row],[a*]]&amp;"_"&amp;[1]!Tab_labo[[#This Row],[b*]]</f>
        <v>62.88_31.99_42.69</v>
      </c>
      <c r="L225" s="11" t="s">
        <v>58</v>
      </c>
      <c r="M225" s="11" t="str">
        <f>IF(ISBLANK([1]!Tab_labo[[#This Row],[Composant 1]]),"","&gt;")</f>
        <v>&gt;</v>
      </c>
      <c r="N225" s="11">
        <v>147.19999999999999</v>
      </c>
      <c r="O225" s="11" t="str">
        <f>IF(ISBLANK([1]!Tab_labo[[#This Row],[Qt-g]]),"","g")</f>
        <v>g</v>
      </c>
      <c r="P225" s="11" t="s">
        <v>68</v>
      </c>
      <c r="Q225" s="11" t="str">
        <f>IF(ISBLANK([1]!Tab_labo[[#This Row],[Composant 2]]),"","&gt;")</f>
        <v>&gt;</v>
      </c>
      <c r="R225" s="11">
        <v>135.9</v>
      </c>
      <c r="S225" s="11" t="str">
        <f>IF(ISBLANK([1]!Tab_labo[[#This Row],[Qt-g2]]),"","g")</f>
        <v>g</v>
      </c>
      <c r="T225" s="11" t="s">
        <v>54</v>
      </c>
      <c r="U225" s="11" t="str">
        <f>IF(ISBLANK([1]!Tab_labo[[#This Row],[Composant 3]]),"","&gt;")</f>
        <v>&gt;</v>
      </c>
      <c r="V225" s="11">
        <v>16.899999999999999</v>
      </c>
      <c r="W225" s="11" t="str">
        <f>IF(ISBLANK([1]!Tab_labo[[#This Row],[Qt-g3]]),"","g")</f>
        <v>g</v>
      </c>
      <c r="X225" s="11" t="s">
        <v>49</v>
      </c>
      <c r="Y225" s="11" t="str">
        <f>IF(ISBLANK([1]!Tab_labo[[#This Row],[Composant 4]]),"","&gt;")</f>
        <v>&gt;</v>
      </c>
      <c r="Z225" s="11">
        <v>350</v>
      </c>
      <c r="AA225" s="11" t="str">
        <f>IF(ISBLANK([1]!Tab_labo[[#This Row],[Qt-g4]]),"","g")</f>
        <v>g</v>
      </c>
      <c r="AB225" s="11"/>
      <c r="AC225" s="11" t="str">
        <f>IF(ISBLANK([1]!Tab_labo[[#This Row],[Composant 5]]),"","&gt;")</f>
        <v/>
      </c>
      <c r="AD225" s="11"/>
      <c r="AE225" s="11" t="str">
        <f>IF(ISBLANK([1]!Tab_labo[[#This Row],[Qt-g5]]),"","g")</f>
        <v/>
      </c>
      <c r="AF225" s="11" t="str">
        <f>IF([1]!Tab_labo[[#This Row],[verif]]=0,"","Total")</f>
        <v>Total</v>
      </c>
      <c r="AG225" s="11" t="str">
        <f>IF([1]!Tab_labo[[#This Row],[Total]]="Total","&gt;","")</f>
        <v>&gt;</v>
      </c>
      <c r="AH2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650</v>
      </c>
      <c r="AI225" s="11" t="str">
        <f>IF([1]!Tab_labo[[#This Row],[Total]]="Total","g","")</f>
        <v>g</v>
      </c>
      <c r="AJ225" s="15" t="s">
        <v>42</v>
      </c>
      <c r="AK225" s="11" t="s">
        <v>42</v>
      </c>
      <c r="AL2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25" s="11">
        <f>IF([1]!Tab_labo[[#This Row],[Total2]]&lt;&gt;1000,IF(ISBLANK(V225),[1]!Tab_labo[[#This Row],[Qt-g]]+(2*[1]!Tab_labo[[#This Row],[Qt-g2]]),IF(ISBLANK(Z225),[1]!Tab_labo[[#This Row],[Qt-g]]+[1]!Tab_labo[[#This Row],[Qt-g2]]+(2*[1]!Tab_labo[[#This Row],[Qt-g3]]),IF(ISBLANK(AD225),[1]!Tab_labo[[#This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25" s="11" t="str">
        <f>[1]!Tab_labo[[#This Row],[Teintes]]</f>
        <v>7576 C</v>
      </c>
    </row>
    <row r="226" spans="1:40" ht="30" x14ac:dyDescent="0.25">
      <c r="A226" s="1" t="s">
        <v>280</v>
      </c>
      <c r="B226" s="1" t="s">
        <v>41</v>
      </c>
      <c r="C226" s="2" t="s">
        <v>42</v>
      </c>
      <c r="D226" s="3" t="s">
        <v>42</v>
      </c>
      <c r="E226" s="3" t="s">
        <v>42</v>
      </c>
      <c r="F226" s="4">
        <v>1.08</v>
      </c>
      <c r="G226" s="4">
        <v>61.89</v>
      </c>
      <c r="H226" s="4">
        <v>36.130000000000003</v>
      </c>
      <c r="I226" s="4">
        <v>48.99</v>
      </c>
      <c r="J226" s="5" t="s">
        <v>42</v>
      </c>
      <c r="K226" s="6" t="str">
        <f>[1]!Tab_labo[[#This Row],[L*]]&amp;"_"&amp;[1]!Tab_labo[[#This Row],[a*]]&amp;"_"&amp;[1]!Tab_labo[[#This Row],[b*]]</f>
        <v>61.89_36.13_48.99</v>
      </c>
      <c r="L226" s="3" t="s">
        <v>68</v>
      </c>
      <c r="M226" s="3" t="str">
        <f>IF(ISBLANK([1]!Tab_labo[[#This Row],[Composant 1]]),"","&gt;")</f>
        <v>&gt;</v>
      </c>
      <c r="N226" s="3">
        <v>242.6</v>
      </c>
      <c r="O226" s="3" t="str">
        <f>IF(ISBLANK([1]!Tab_labo[[#This Row],[Qt-g]]),"","g")</f>
        <v>g</v>
      </c>
      <c r="P226" s="3" t="s">
        <v>58</v>
      </c>
      <c r="Q226" s="3" t="str">
        <f>IF(ISBLANK([1]!Tab_labo[[#This Row],[Composant 2]]),"","&gt;")</f>
        <v>&gt;</v>
      </c>
      <c r="R226" s="3">
        <v>192.5</v>
      </c>
      <c r="S226" s="3" t="str">
        <f>IF(ISBLANK([1]!Tab_labo[[#This Row],[Qt-g2]]),"","g")</f>
        <v>g</v>
      </c>
      <c r="T226" s="3" t="s">
        <v>54</v>
      </c>
      <c r="U226" s="3" t="str">
        <f>IF(ISBLANK([1]!Tab_labo[[#This Row],[Composant 3]]),"","&gt;")</f>
        <v>&gt;</v>
      </c>
      <c r="V226" s="3">
        <v>15.4</v>
      </c>
      <c r="W226" s="3" t="str">
        <f>IF(ISBLANK([1]!Tab_labo[[#This Row],[Qt-g3]]),"","g")</f>
        <v>g</v>
      </c>
      <c r="X226" s="3" t="s">
        <v>49</v>
      </c>
      <c r="Y226" s="3" t="str">
        <f>IF(ISBLANK([1]!Tab_labo[[#This Row],[Composant 4]]),"","&gt;")</f>
        <v>&gt;</v>
      </c>
      <c r="Z226" s="3">
        <v>549.5</v>
      </c>
      <c r="AA226" s="3" t="str">
        <f>IF(ISBLANK([1]!Tab_labo[[#This Row],[Qt-g4]]),"","g")</f>
        <v>g</v>
      </c>
      <c r="AB226" s="3"/>
      <c r="AC226" s="3" t="str">
        <f>IF(ISBLANK([1]!Tab_labo[[#This Row],[Composant 5]]),"","&gt;")</f>
        <v/>
      </c>
      <c r="AD226" s="3"/>
      <c r="AE226" s="3" t="str">
        <f>IF(ISBLANK([1]!Tab_labo[[#This Row],[Qt-g5]]),"","g")</f>
        <v/>
      </c>
      <c r="AF226" s="3" t="str">
        <f>IF([1]!Tab_labo[[#This Row],[verif]]=0,"","Total")</f>
        <v>Total</v>
      </c>
      <c r="AG226" s="3" t="str">
        <f>IF([1]!Tab_labo[[#This Row],[Total]]="Total","&gt;","")</f>
        <v>&gt;</v>
      </c>
      <c r="AH2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6" s="3" t="str">
        <f>IF([1]!Tab_labo[[#This Row],[Total]]="Total","g","")</f>
        <v>g</v>
      </c>
      <c r="AJ226" s="8" t="s">
        <v>42</v>
      </c>
      <c r="AK226" s="3" t="s">
        <v>42</v>
      </c>
      <c r="AL2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26" s="3" t="str">
        <f>IF([1]!Tab_labo[[#This Row],[Total2]]&lt;&gt;1000,IF(ISBLANK(V226),[1]!Tab_labo[[#This Row],[Qt-g]]+(2*[1]!Tab_labo[[#This Row],[Qt-g2]]),IF(ISBLANK(Z226),[1]!Tab_labo[[#This Row],[Qt-g]]+[1]!Tab_labo[[#This Row],[Qt-g2]]+(2*[1]!Tab_labo[[#This Row],[Qt-g3]]),IF(ISBLANK(AD226),[1]!Tab_labo[[#This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6" s="3" t="str">
        <f>[1]!Tab_labo[[#This Row],[Teintes]]</f>
        <v>7577 C</v>
      </c>
    </row>
    <row r="227" spans="1:40" ht="30" x14ac:dyDescent="0.25">
      <c r="A227" s="9" t="s">
        <v>281</v>
      </c>
      <c r="B227" s="9" t="s">
        <v>41</v>
      </c>
      <c r="C227" s="10" t="s">
        <v>42</v>
      </c>
      <c r="D227" s="11" t="s">
        <v>42</v>
      </c>
      <c r="E227" s="11" t="s">
        <v>42</v>
      </c>
      <c r="F227" s="12">
        <v>1.26</v>
      </c>
      <c r="G227" s="12">
        <v>58.56</v>
      </c>
      <c r="H227" s="12">
        <v>46.05</v>
      </c>
      <c r="I227" s="12">
        <v>54.28</v>
      </c>
      <c r="J227" s="13" t="s">
        <v>42</v>
      </c>
      <c r="K227" s="14" t="str">
        <f>[1]!Tab_labo[[#This Row],[L*]]&amp;"_"&amp;[1]!Tab_labo[[#This Row],[a*]]&amp;"_"&amp;[1]!Tab_labo[[#This Row],[b*]]</f>
        <v>58.56_46.05_54.28</v>
      </c>
      <c r="L227" s="11" t="s">
        <v>58</v>
      </c>
      <c r="M227" s="11" t="str">
        <f>IF(ISBLANK([1]!Tab_labo[[#This Row],[Composant 1]]),"","&gt;")</f>
        <v>&gt;</v>
      </c>
      <c r="N227" s="11">
        <v>303.89999999999998</v>
      </c>
      <c r="O227" s="11" t="str">
        <f>IF(ISBLANK([1]!Tab_labo[[#This Row],[Qt-g]]),"","g")</f>
        <v>g</v>
      </c>
      <c r="P227" s="11" t="s">
        <v>68</v>
      </c>
      <c r="Q227" s="11" t="str">
        <f>IF(ISBLANK([1]!Tab_labo[[#This Row],[Composant 2]]),"","&gt;")</f>
        <v>&gt;</v>
      </c>
      <c r="R227" s="11">
        <v>298.10000000000002</v>
      </c>
      <c r="S227" s="11" t="str">
        <f>IF(ISBLANK([1]!Tab_labo[[#This Row],[Qt-g2]]),"","g")</f>
        <v>g</v>
      </c>
      <c r="T227" s="11" t="s">
        <v>54</v>
      </c>
      <c r="U227" s="11" t="str">
        <f>IF(ISBLANK([1]!Tab_labo[[#This Row],[Composant 3]]),"","&gt;")</f>
        <v>&gt;</v>
      </c>
      <c r="V227" s="11">
        <v>15.8</v>
      </c>
      <c r="W227" s="11" t="str">
        <f>IF(ISBLANK([1]!Tab_labo[[#This Row],[Qt-g3]]),"","g")</f>
        <v>g</v>
      </c>
      <c r="X227" s="11" t="s">
        <v>49</v>
      </c>
      <c r="Y227" s="11" t="str">
        <f>IF(ISBLANK([1]!Tab_labo[[#This Row],[Composant 4]]),"","&gt;")</f>
        <v>&gt;</v>
      </c>
      <c r="Z227" s="11">
        <v>382.2</v>
      </c>
      <c r="AA227" s="11" t="str">
        <f>IF(ISBLANK([1]!Tab_labo[[#This Row],[Qt-g4]]),"","g")</f>
        <v>g</v>
      </c>
      <c r="AB227" s="11"/>
      <c r="AC227" s="11" t="str">
        <f>IF(ISBLANK([1]!Tab_labo[[#This Row],[Composant 5]]),"","&gt;")</f>
        <v/>
      </c>
      <c r="AD227" s="11"/>
      <c r="AE227" s="11" t="str">
        <f>IF(ISBLANK([1]!Tab_labo[[#This Row],[Qt-g5]]),"","g")</f>
        <v/>
      </c>
      <c r="AF227" s="11" t="str">
        <f>IF([1]!Tab_labo[[#This Row],[verif]]=0,"","Total")</f>
        <v>Total</v>
      </c>
      <c r="AG227" s="11" t="str">
        <f>IF([1]!Tab_labo[[#This Row],[Total]]="Total","&gt;","")</f>
        <v>&gt;</v>
      </c>
      <c r="AH2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7" s="11" t="str">
        <f>IF([1]!Tab_labo[[#This Row],[Total]]="Total","g","")</f>
        <v>g</v>
      </c>
      <c r="AJ227" s="15" t="s">
        <v>42</v>
      </c>
      <c r="AK227" s="11" t="s">
        <v>42</v>
      </c>
      <c r="AL2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27" s="11" t="str">
        <f>IF([1]!Tab_labo[[#This Row],[Total2]]&lt;&gt;1000,IF(ISBLANK(V227),[1]!Tab_labo[[#This Row],[Qt-g]]+(2*[1]!Tab_labo[[#This Row],[Qt-g2]]),IF(ISBLANK(Z227),[1]!Tab_labo[[#This Row],[Qt-g]]+[1]!Tab_labo[[#This Row],[Qt-g2]]+(2*[1]!Tab_labo[[#This Row],[Qt-g3]]),IF(ISBLANK(AD227),[1]!Tab_labo[[#This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7" s="11" t="str">
        <f>[1]!Tab_labo[[#This Row],[Teintes]]</f>
        <v>7578 C</v>
      </c>
    </row>
    <row r="228" spans="1:40" ht="30" x14ac:dyDescent="0.25">
      <c r="A228" s="1" t="s">
        <v>282</v>
      </c>
      <c r="B228" s="1" t="s">
        <v>41</v>
      </c>
      <c r="C228" s="2" t="s">
        <v>42</v>
      </c>
      <c r="D228" s="3" t="s">
        <v>42</v>
      </c>
      <c r="E228" s="3" t="s">
        <v>42</v>
      </c>
      <c r="F228" s="4">
        <v>1.31</v>
      </c>
      <c r="G228" s="4">
        <v>55.7</v>
      </c>
      <c r="H228" s="4">
        <v>51.41</v>
      </c>
      <c r="I228" s="4">
        <v>52.25</v>
      </c>
      <c r="J228" s="5" t="s">
        <v>42</v>
      </c>
      <c r="K228" s="6" t="str">
        <f>[1]!Tab_labo[[#This Row],[L*]]&amp;"_"&amp;[1]!Tab_labo[[#This Row],[a*]]&amp;"_"&amp;[1]!Tab_labo[[#This Row],[b*]]</f>
        <v>55.7_51.41_52.25</v>
      </c>
      <c r="L228" s="3" t="s">
        <v>58</v>
      </c>
      <c r="M228" s="3" t="str">
        <f>IF(ISBLANK([1]!Tab_labo[[#This Row],[Composant 1]]),"","&gt;")</f>
        <v>&gt;</v>
      </c>
      <c r="N228" s="3">
        <v>428.6</v>
      </c>
      <c r="O228" s="3" t="str">
        <f>IF(ISBLANK([1]!Tab_labo[[#This Row],[Qt-g]]),"","g")</f>
        <v>g</v>
      </c>
      <c r="P228" s="3" t="s">
        <v>68</v>
      </c>
      <c r="Q228" s="3" t="str">
        <f>IF(ISBLANK([1]!Tab_labo[[#This Row],[Composant 2]]),"","&gt;")</f>
        <v>&gt;</v>
      </c>
      <c r="R228" s="3">
        <v>289.10000000000002</v>
      </c>
      <c r="S228" s="3" t="str">
        <f>IF(ISBLANK([1]!Tab_labo[[#This Row],[Qt-g2]]),"","g")</f>
        <v>g</v>
      </c>
      <c r="T228" s="3" t="s">
        <v>54</v>
      </c>
      <c r="U228" s="3" t="str">
        <f>IF(ISBLANK([1]!Tab_labo[[#This Row],[Composant 3]]),"","&gt;")</f>
        <v>&gt;</v>
      </c>
      <c r="V228" s="3">
        <v>15.5</v>
      </c>
      <c r="W228" s="3" t="str">
        <f>IF(ISBLANK([1]!Tab_labo[[#This Row],[Qt-g3]]),"","g")</f>
        <v>g</v>
      </c>
      <c r="X228" s="3" t="s">
        <v>49</v>
      </c>
      <c r="Y228" s="3" t="str">
        <f>IF(ISBLANK([1]!Tab_labo[[#This Row],[Composant 4]]),"","&gt;")</f>
        <v>&gt;</v>
      </c>
      <c r="Z228" s="3">
        <v>266.8</v>
      </c>
      <c r="AA228" s="3" t="str">
        <f>IF(ISBLANK([1]!Tab_labo[[#This Row],[Qt-g4]]),"","g")</f>
        <v>g</v>
      </c>
      <c r="AB228" s="3"/>
      <c r="AC228" s="3" t="str">
        <f>IF(ISBLANK([1]!Tab_labo[[#This Row],[Composant 5]]),"","&gt;")</f>
        <v/>
      </c>
      <c r="AD228" s="3"/>
      <c r="AE228" s="3" t="str">
        <f>IF(ISBLANK([1]!Tab_labo[[#This Row],[Qt-g5]]),"","g")</f>
        <v/>
      </c>
      <c r="AF228" s="3" t="str">
        <f>IF([1]!Tab_labo[[#This Row],[verif]]=0,"","Total")</f>
        <v>Total</v>
      </c>
      <c r="AG228" s="3" t="str">
        <f>IF([1]!Tab_labo[[#This Row],[Total]]="Total","&gt;","")</f>
        <v>&gt;</v>
      </c>
      <c r="AH2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8" s="3" t="str">
        <f>IF([1]!Tab_labo[[#This Row],[Total]]="Total","g","")</f>
        <v>g</v>
      </c>
      <c r="AJ228" s="8" t="s">
        <v>42</v>
      </c>
      <c r="AK228" s="3" t="s">
        <v>42</v>
      </c>
      <c r="AL2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28" s="3" t="str">
        <f>IF([1]!Tab_labo[[#This Row],[Total2]]&lt;&gt;1000,IF(ISBLANK(V228),[1]!Tab_labo[[#This Row],[Qt-g]]+(2*[1]!Tab_labo[[#This Row],[Qt-g2]]),IF(ISBLANK(Z228),[1]!Tab_labo[[#This Row],[Qt-g]]+[1]!Tab_labo[[#This Row],[Qt-g2]]+(2*[1]!Tab_labo[[#This Row],[Qt-g3]]),IF(ISBLANK(AD228),[1]!Tab_labo[[#This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8" s="3" t="str">
        <f>[1]!Tab_labo[[#This Row],[Teintes]]</f>
        <v>7579 C</v>
      </c>
    </row>
    <row r="229" spans="1:40" ht="30" x14ac:dyDescent="0.25">
      <c r="A229" s="9" t="s">
        <v>283</v>
      </c>
      <c r="B229" s="9" t="s">
        <v>41</v>
      </c>
      <c r="C229" s="10" t="s">
        <v>42</v>
      </c>
      <c r="D229" s="11" t="s">
        <v>42</v>
      </c>
      <c r="E229" s="11" t="s">
        <v>42</v>
      </c>
      <c r="F229" s="12">
        <v>1.32</v>
      </c>
      <c r="G229" s="12">
        <v>49.87</v>
      </c>
      <c r="H229" s="12">
        <v>44.83</v>
      </c>
      <c r="I229" s="12">
        <v>42.03</v>
      </c>
      <c r="J229" s="13" t="s">
        <v>42</v>
      </c>
      <c r="K229" s="14" t="str">
        <f>[1]!Tab_labo[[#This Row],[L*]]&amp;"_"&amp;[1]!Tab_labo[[#This Row],[a*]]&amp;"_"&amp;[1]!Tab_labo[[#This Row],[b*]]</f>
        <v>49.87_44.83_42.03</v>
      </c>
      <c r="L229" s="11" t="s">
        <v>58</v>
      </c>
      <c r="M229" s="11" t="str">
        <f>IF(ISBLANK([1]!Tab_labo[[#This Row],[Composant 1]]),"","&gt;")</f>
        <v>&gt;</v>
      </c>
      <c r="N229" s="11">
        <v>473.7</v>
      </c>
      <c r="O229" s="11" t="str">
        <f>IF(ISBLANK([1]!Tab_labo[[#This Row],[Qt-g]]),"","g")</f>
        <v>g</v>
      </c>
      <c r="P229" s="11" t="s">
        <v>68</v>
      </c>
      <c r="Q229" s="11" t="str">
        <f>IF(ISBLANK([1]!Tab_labo[[#This Row],[Composant 2]]),"","&gt;")</f>
        <v>&gt;</v>
      </c>
      <c r="R229" s="11">
        <v>253.9</v>
      </c>
      <c r="S229" s="11" t="str">
        <f>IF(ISBLANK([1]!Tab_labo[[#This Row],[Qt-g2]]),"","g")</f>
        <v>g</v>
      </c>
      <c r="T229" s="11" t="s">
        <v>54</v>
      </c>
      <c r="U229" s="11" t="str">
        <f>IF(ISBLANK([1]!Tab_labo[[#This Row],[Composant 3]]),"","&gt;")</f>
        <v>&gt;</v>
      </c>
      <c r="V229" s="11">
        <v>40.299999999999997</v>
      </c>
      <c r="W229" s="11" t="str">
        <f>IF(ISBLANK([1]!Tab_labo[[#This Row],[Qt-g3]]),"","g")</f>
        <v>g</v>
      </c>
      <c r="X229" s="11" t="s">
        <v>49</v>
      </c>
      <c r="Y229" s="11" t="str">
        <f>IF(ISBLANK([1]!Tab_labo[[#This Row],[Composant 4]]),"","&gt;")</f>
        <v>&gt;</v>
      </c>
      <c r="Z229" s="11">
        <v>232.1</v>
      </c>
      <c r="AA229" s="11" t="str">
        <f>IF(ISBLANK([1]!Tab_labo[[#This Row],[Qt-g4]]),"","g")</f>
        <v>g</v>
      </c>
      <c r="AB229" s="11"/>
      <c r="AC229" s="11" t="str">
        <f>IF(ISBLANK([1]!Tab_labo[[#This Row],[Composant 5]]),"","&gt;")</f>
        <v/>
      </c>
      <c r="AD229" s="11"/>
      <c r="AE229" s="11" t="str">
        <f>IF(ISBLANK([1]!Tab_labo[[#This Row],[Qt-g5]]),"","g")</f>
        <v/>
      </c>
      <c r="AF229" s="11" t="str">
        <f>IF([1]!Tab_labo[[#This Row],[verif]]=0,"","Total")</f>
        <v>Total</v>
      </c>
      <c r="AG229" s="11" t="str">
        <f>IF([1]!Tab_labo[[#This Row],[Total]]="Total","&gt;","")</f>
        <v>&gt;</v>
      </c>
      <c r="AH2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29" s="11" t="str">
        <f>IF([1]!Tab_labo[[#This Row],[Total]]="Total","g","")</f>
        <v>g</v>
      </c>
      <c r="AJ229" s="15" t="s">
        <v>42</v>
      </c>
      <c r="AK229" s="11" t="s">
        <v>42</v>
      </c>
      <c r="AL2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29" s="11" t="str">
        <f>IF([1]!Tab_labo[[#This Row],[Total2]]&lt;&gt;1000,IF(ISBLANK(V229),[1]!Tab_labo[[#This Row],[Qt-g]]+(2*[1]!Tab_labo[[#This Row],[Qt-g2]]),IF(ISBLANK(Z229),[1]!Tab_labo[[#This Row],[Qt-g]]+[1]!Tab_labo[[#This Row],[Qt-g2]]+(2*[1]!Tab_labo[[#This Row],[Qt-g3]]),IF(ISBLANK(AD229),[1]!Tab_labo[[#This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29" s="11" t="str">
        <f>[1]!Tab_labo[[#This Row],[Teintes]]</f>
        <v>7580 C</v>
      </c>
    </row>
    <row r="230" spans="1:40" ht="30" x14ac:dyDescent="0.25">
      <c r="A230" s="1" t="s">
        <v>284</v>
      </c>
      <c r="B230" s="1" t="s">
        <v>41</v>
      </c>
      <c r="C230" s="2" t="s">
        <v>42</v>
      </c>
      <c r="D230" s="3" t="s">
        <v>42</v>
      </c>
      <c r="E230" s="3" t="s">
        <v>42</v>
      </c>
      <c r="F230" s="4">
        <v>1.37</v>
      </c>
      <c r="G230" s="4">
        <v>38.08</v>
      </c>
      <c r="H230" s="4">
        <v>25.51</v>
      </c>
      <c r="I230" s="4">
        <v>24.73</v>
      </c>
      <c r="J230" s="5" t="s">
        <v>42</v>
      </c>
      <c r="K230" s="6" t="str">
        <f>[1]!Tab_labo[[#This Row],[L*]]&amp;"_"&amp;[1]!Tab_labo[[#This Row],[a*]]&amp;"_"&amp;[1]!Tab_labo[[#This Row],[b*]]</f>
        <v>38.08_25.51_24.73</v>
      </c>
      <c r="L230" s="3" t="s">
        <v>58</v>
      </c>
      <c r="M230" s="3" t="str">
        <f>IF(ISBLANK([1]!Tab_labo[[#This Row],[Composant 1]]),"","&gt;")</f>
        <v>&gt;</v>
      </c>
      <c r="N230" s="3">
        <v>325.10000000000002</v>
      </c>
      <c r="O230" s="3" t="str">
        <f>IF(ISBLANK([1]!Tab_labo[[#This Row],[Qt-g]]),"","g")</f>
        <v>g</v>
      </c>
      <c r="P230" s="3" t="s">
        <v>68</v>
      </c>
      <c r="Q230" s="3" t="str">
        <f>IF(ISBLANK([1]!Tab_labo[[#This Row],[Composant 2]]),"","&gt;")</f>
        <v>&gt;</v>
      </c>
      <c r="R230" s="3">
        <v>181.8</v>
      </c>
      <c r="S230" s="3" t="str">
        <f>IF(ISBLANK([1]!Tab_labo[[#This Row],[Qt-g2]]),"","g")</f>
        <v>g</v>
      </c>
      <c r="T230" s="3" t="s">
        <v>54</v>
      </c>
      <c r="U230" s="3" t="str">
        <f>IF(ISBLANK([1]!Tab_labo[[#This Row],[Composant 3]]),"","&gt;")</f>
        <v>&gt;</v>
      </c>
      <c r="V230" s="3">
        <v>139.30000000000001</v>
      </c>
      <c r="W230" s="3" t="str">
        <f>IF(ISBLANK([1]!Tab_labo[[#This Row],[Qt-g3]]),"","g")</f>
        <v>g</v>
      </c>
      <c r="X230" s="3" t="s">
        <v>49</v>
      </c>
      <c r="Y230" s="3" t="str">
        <f>IF(ISBLANK([1]!Tab_labo[[#This Row],[Composant 4]]),"","&gt;")</f>
        <v>&gt;</v>
      </c>
      <c r="Z230" s="3">
        <v>353.8</v>
      </c>
      <c r="AA230" s="3" t="str">
        <f>IF(ISBLANK([1]!Tab_labo[[#This Row],[Qt-g4]]),"","g")</f>
        <v>g</v>
      </c>
      <c r="AB230" s="3"/>
      <c r="AC230" s="3" t="str">
        <f>IF(ISBLANK([1]!Tab_labo[[#This Row],[Composant 5]]),"","&gt;")</f>
        <v/>
      </c>
      <c r="AD230" s="3"/>
      <c r="AE230" s="3" t="str">
        <f>IF(ISBLANK([1]!Tab_labo[[#This Row],[Qt-g5]]),"","g")</f>
        <v/>
      </c>
      <c r="AF230" s="3" t="str">
        <f>IF([1]!Tab_labo[[#This Row],[verif]]=0,"","Total")</f>
        <v>Total</v>
      </c>
      <c r="AG230" s="3" t="str">
        <f>IF([1]!Tab_labo[[#This Row],[Total]]="Total","&gt;","")</f>
        <v>&gt;</v>
      </c>
      <c r="AH2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30" s="3" t="str">
        <f>IF([1]!Tab_labo[[#This Row],[Total]]="Total","g","")</f>
        <v>g</v>
      </c>
      <c r="AJ230" s="8" t="s">
        <v>42</v>
      </c>
      <c r="AK230" s="3" t="s">
        <v>42</v>
      </c>
      <c r="AL2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0" s="3" t="str">
        <f>IF([1]!Tab_labo[[#This Row],[Total2]]&lt;&gt;1000,IF(ISBLANK(V230),[1]!Tab_labo[[#This Row],[Qt-g]]+(2*[1]!Tab_labo[[#This Row],[Qt-g2]]),IF(ISBLANK(Z230),[1]!Tab_labo[[#This Row],[Qt-g]]+[1]!Tab_labo[[#This Row],[Qt-g2]]+(2*[1]!Tab_labo[[#This Row],[Qt-g3]]),IF(ISBLANK(AD230),[1]!Tab_labo[[#This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30" s="3" t="str">
        <f>[1]!Tab_labo[[#This Row],[Teintes]]</f>
        <v>7581 C</v>
      </c>
    </row>
    <row r="231" spans="1:40" ht="30" x14ac:dyDescent="0.25">
      <c r="A231" s="9" t="s">
        <v>285</v>
      </c>
      <c r="B231" s="9" t="s">
        <v>41</v>
      </c>
      <c r="C231" s="10" t="s">
        <v>42</v>
      </c>
      <c r="D231" s="11" t="s">
        <v>42</v>
      </c>
      <c r="E231" s="11" t="s">
        <v>42</v>
      </c>
      <c r="F231" s="12">
        <v>1.34</v>
      </c>
      <c r="G231" s="12">
        <v>34.04</v>
      </c>
      <c r="H231" s="12">
        <v>12.41</v>
      </c>
      <c r="I231" s="12">
        <v>15.83</v>
      </c>
      <c r="J231" s="13" t="s">
        <v>42</v>
      </c>
      <c r="K231" s="14" t="str">
        <f>[1]!Tab_labo[[#This Row],[L*]]&amp;"_"&amp;[1]!Tab_labo[[#This Row],[a*]]&amp;"_"&amp;[1]!Tab_labo[[#This Row],[b*]]</f>
        <v>34.04_12.41_15.83</v>
      </c>
      <c r="L231" s="11" t="s">
        <v>58</v>
      </c>
      <c r="M231" s="11" t="str">
        <f>IF(ISBLANK([1]!Tab_labo[[#This Row],[Composant 1]]),"","&gt;")</f>
        <v>&gt;</v>
      </c>
      <c r="N231" s="11">
        <v>161.6</v>
      </c>
      <c r="O231" s="11" t="str">
        <f>IF(ISBLANK([1]!Tab_labo[[#This Row],[Qt-g]]),"","g")</f>
        <v>g</v>
      </c>
      <c r="P231" s="11" t="s">
        <v>68</v>
      </c>
      <c r="Q231" s="11" t="str">
        <f>IF(ISBLANK([1]!Tab_labo[[#This Row],[Composant 2]]),"","&gt;")</f>
        <v>&gt;</v>
      </c>
      <c r="R231" s="11">
        <v>110.6</v>
      </c>
      <c r="S231" s="11" t="str">
        <f>IF(ISBLANK([1]!Tab_labo[[#This Row],[Qt-g2]]),"","g")</f>
        <v>g</v>
      </c>
      <c r="T231" s="11" t="s">
        <v>54</v>
      </c>
      <c r="U231" s="11" t="str">
        <f>IF(ISBLANK([1]!Tab_labo[[#This Row],[Composant 3]]),"","&gt;")</f>
        <v>&gt;</v>
      </c>
      <c r="V231" s="11">
        <v>228.6</v>
      </c>
      <c r="W231" s="11" t="str">
        <f>IF(ISBLANK([1]!Tab_labo[[#This Row],[Qt-g3]]),"","g")</f>
        <v>g</v>
      </c>
      <c r="X231" s="11" t="s">
        <v>49</v>
      </c>
      <c r="Y231" s="11" t="str">
        <f>IF(ISBLANK([1]!Tab_labo[[#This Row],[Composant 4]]),"","&gt;")</f>
        <v>&gt;</v>
      </c>
      <c r="Z231" s="11">
        <v>499.2</v>
      </c>
      <c r="AA231" s="11" t="str">
        <f>IF(ISBLANK([1]!Tab_labo[[#This Row],[Qt-g4]]),"","g")</f>
        <v>g</v>
      </c>
      <c r="AB231" s="11"/>
      <c r="AC231" s="11" t="str">
        <f>IF(ISBLANK([1]!Tab_labo[[#This Row],[Composant 5]]),"","&gt;")</f>
        <v/>
      </c>
      <c r="AD231" s="11"/>
      <c r="AE231" s="11" t="str">
        <f>IF(ISBLANK([1]!Tab_labo[[#This Row],[Qt-g5]]),"","g")</f>
        <v/>
      </c>
      <c r="AF231" s="11" t="str">
        <f>IF([1]!Tab_labo[[#This Row],[verif]]=0,"","Total")</f>
        <v>Total</v>
      </c>
      <c r="AG231" s="11" t="str">
        <f>IF([1]!Tab_labo[[#This Row],[Total]]="Total","&gt;","")</f>
        <v>&gt;</v>
      </c>
      <c r="AH2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31" s="11" t="str">
        <f>IF([1]!Tab_labo[[#This Row],[Total]]="Total","g","")</f>
        <v>g</v>
      </c>
      <c r="AJ231" s="15" t="s">
        <v>42</v>
      </c>
      <c r="AK231" s="11" t="s">
        <v>42</v>
      </c>
      <c r="AL2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1" s="11" t="str">
        <f>IF([1]!Tab_labo[[#This Row],[Total2]]&lt;&gt;1000,IF(ISBLANK(V231),[1]!Tab_labo[[#This Row],[Qt-g]]+(2*[1]!Tab_labo[[#This Row],[Qt-g2]]),IF(ISBLANK(Z231),[1]!Tab_labo[[#This Row],[Qt-g]]+[1]!Tab_labo[[#This Row],[Qt-g2]]+(2*[1]!Tab_labo[[#This Row],[Qt-g3]]),IF(ISBLANK(AD231),[1]!Tab_labo[[#This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31" s="11" t="str">
        <f>[1]!Tab_labo[[#This Row],[Teintes]]</f>
        <v>7582 C</v>
      </c>
    </row>
    <row r="232" spans="1:40" ht="30" x14ac:dyDescent="0.25">
      <c r="A232" s="1" t="s">
        <v>286</v>
      </c>
      <c r="B232" s="1" t="s">
        <v>41</v>
      </c>
      <c r="C232" s="2" t="s">
        <v>42</v>
      </c>
      <c r="D232" s="3" t="s">
        <v>42</v>
      </c>
      <c r="E232" s="3" t="s">
        <v>42</v>
      </c>
      <c r="F232" s="4">
        <v>0.7</v>
      </c>
      <c r="G232" s="4">
        <v>68.62</v>
      </c>
      <c r="H232" s="4">
        <v>19.420000000000002</v>
      </c>
      <c r="I232" s="4">
        <v>30.32</v>
      </c>
      <c r="J232" s="5" t="s">
        <v>42</v>
      </c>
      <c r="K232" s="6" t="str">
        <f>[1]!Tab_labo[[#This Row],[L*]]&amp;"_"&amp;[1]!Tab_labo[[#This Row],[a*]]&amp;"_"&amp;[1]!Tab_labo[[#This Row],[b*]]</f>
        <v>68.62_19.42_30.32</v>
      </c>
      <c r="L232" s="3" t="s">
        <v>69</v>
      </c>
      <c r="M232" s="3" t="str">
        <f>IF(ISBLANK([1]!Tab_labo[[#This Row],[Composant 1]]),"","&gt;")</f>
        <v>&gt;</v>
      </c>
      <c r="N232" s="3">
        <v>80</v>
      </c>
      <c r="O232" s="3" t="str">
        <f>IF(ISBLANK([1]!Tab_labo[[#This Row],[Qt-g]]),"","g")</f>
        <v>g</v>
      </c>
      <c r="P232" s="3" t="s">
        <v>104</v>
      </c>
      <c r="Q232" s="3" t="str">
        <f>IF(ISBLANK([1]!Tab_labo[[#This Row],[Composant 2]]),"","&gt;")</f>
        <v>&gt;</v>
      </c>
      <c r="R232" s="3">
        <v>9</v>
      </c>
      <c r="S232" s="3" t="str">
        <f>IF(ISBLANK([1]!Tab_labo[[#This Row],[Qt-g2]]),"","g")</f>
        <v>g</v>
      </c>
      <c r="T232" s="3" t="s">
        <v>54</v>
      </c>
      <c r="U232" s="3" t="str">
        <f>IF(ISBLANK([1]!Tab_labo[[#This Row],[Composant 3]]),"","&gt;")</f>
        <v>&gt;</v>
      </c>
      <c r="V232" s="3">
        <v>21</v>
      </c>
      <c r="W232" s="3" t="str">
        <f>IF(ISBLANK([1]!Tab_labo[[#This Row],[Qt-g3]]),"","g")</f>
        <v>g</v>
      </c>
      <c r="X232" s="3" t="s">
        <v>49</v>
      </c>
      <c r="Y232" s="3" t="str">
        <f>IF(ISBLANK([1]!Tab_labo[[#This Row],[Composant 4]]),"","&gt;")</f>
        <v>&gt;</v>
      </c>
      <c r="Z232" s="3">
        <v>445</v>
      </c>
      <c r="AA232" s="3" t="str">
        <f>IF(ISBLANK([1]!Tab_labo[[#This Row],[Qt-g4]]),"","g")</f>
        <v>g</v>
      </c>
      <c r="AB232" s="3"/>
      <c r="AC232" s="3" t="str">
        <f>IF(ISBLANK([1]!Tab_labo[[#This Row],[Composant 5]]),"","&gt;")</f>
        <v/>
      </c>
      <c r="AD232" s="3"/>
      <c r="AE232" s="3" t="str">
        <f>IF(ISBLANK([1]!Tab_labo[[#This Row],[Qt-g5]]),"","g")</f>
        <v/>
      </c>
      <c r="AF232" s="3" t="str">
        <f>IF([1]!Tab_labo[[#This Row],[verif]]=0,"","Total")</f>
        <v>Total</v>
      </c>
      <c r="AG232" s="3" t="str">
        <f>IF([1]!Tab_labo[[#This Row],[Total]]="Total","&gt;","")</f>
        <v>&gt;</v>
      </c>
      <c r="AH2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555</v>
      </c>
      <c r="AI232" s="3" t="str">
        <f>IF([1]!Tab_labo[[#This Row],[Total]]="Total","g","")</f>
        <v>g</v>
      </c>
      <c r="AJ232" s="8" t="s">
        <v>42</v>
      </c>
      <c r="AK232" s="3" t="s">
        <v>42</v>
      </c>
      <c r="AL2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2" s="3">
        <f>IF([1]!Tab_labo[[#This Row],[Total2]]&lt;&gt;1000,IF(ISBLANK(V232),[1]!Tab_labo[[#This Row],[Qt-g]]+(2*[1]!Tab_labo[[#This Row],[Qt-g2]]),IF(ISBLANK(Z232),[1]!Tab_labo[[#This Row],[Qt-g]]+[1]!Tab_labo[[#This Row],[Qt-g2]]+(2*[1]!Tab_labo[[#This Row],[Qt-g3]]),IF(ISBLANK(AD232),[1]!Tab_labo[[#This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2" s="3" t="str">
        <f>[1]!Tab_labo[[#This Row],[Teintes]]</f>
        <v>2430 C</v>
      </c>
    </row>
    <row r="233" spans="1:40" ht="30" x14ac:dyDescent="0.25">
      <c r="A233" s="9" t="s">
        <v>287</v>
      </c>
      <c r="B233" s="9" t="s">
        <v>41</v>
      </c>
      <c r="C233" s="10" t="s">
        <v>42</v>
      </c>
      <c r="D233" s="11" t="s">
        <v>42</v>
      </c>
      <c r="E233" s="11" t="s">
        <v>42</v>
      </c>
      <c r="F233" s="12">
        <v>0.95</v>
      </c>
      <c r="G233" s="12">
        <v>66.17</v>
      </c>
      <c r="H233" s="12">
        <v>26.27</v>
      </c>
      <c r="I233" s="12">
        <v>45.55</v>
      </c>
      <c r="J233" s="13" t="s">
        <v>42</v>
      </c>
      <c r="K233" s="14" t="str">
        <f>[1]!Tab_labo[[#This Row],[L*]]&amp;"_"&amp;[1]!Tab_labo[[#This Row],[a*]]&amp;"_"&amp;[1]!Tab_labo[[#This Row],[b*]]</f>
        <v>66.17_26.27_45.55</v>
      </c>
      <c r="L233" s="11" t="s">
        <v>69</v>
      </c>
      <c r="M233" s="11" t="str">
        <f>IF(ISBLANK([1]!Tab_labo[[#This Row],[Composant 1]]),"","&gt;")</f>
        <v>&gt;</v>
      </c>
      <c r="N233" s="11">
        <v>180</v>
      </c>
      <c r="O233" s="11" t="str">
        <f>IF(ISBLANK([1]!Tab_labo[[#This Row],[Qt-g]]),"","g")</f>
        <v>g</v>
      </c>
      <c r="P233" s="11" t="s">
        <v>104</v>
      </c>
      <c r="Q233" s="11" t="str">
        <f>IF(ISBLANK([1]!Tab_labo[[#This Row],[Composant 2]]),"","&gt;")</f>
        <v>&gt;</v>
      </c>
      <c r="R233" s="11">
        <v>3</v>
      </c>
      <c r="S233" s="11" t="str">
        <f>IF(ISBLANK([1]!Tab_labo[[#This Row],[Qt-g2]]),"","g")</f>
        <v>g</v>
      </c>
      <c r="T233" s="11" t="s">
        <v>54</v>
      </c>
      <c r="U233" s="11" t="str">
        <f>IF(ISBLANK([1]!Tab_labo[[#This Row],[Composant 3]]),"","&gt;")</f>
        <v>&gt;</v>
      </c>
      <c r="V233" s="11">
        <v>20</v>
      </c>
      <c r="W233" s="11" t="str">
        <f>IF(ISBLANK([1]!Tab_labo[[#This Row],[Qt-g3]]),"","g")</f>
        <v>g</v>
      </c>
      <c r="X233" s="11" t="s">
        <v>49</v>
      </c>
      <c r="Y233" s="11" t="str">
        <f>IF(ISBLANK([1]!Tab_labo[[#This Row],[Composant 4]]),"","&gt;")</f>
        <v>&gt;</v>
      </c>
      <c r="Z233" s="11">
        <v>398.5</v>
      </c>
      <c r="AA233" s="11" t="str">
        <f>IF(ISBLANK([1]!Tab_labo[[#This Row],[Qt-g4]]),"","g")</f>
        <v>g</v>
      </c>
      <c r="AB233" s="11"/>
      <c r="AC233" s="11" t="str">
        <f>IF(ISBLANK([1]!Tab_labo[[#This Row],[Composant 5]]),"","&gt;")</f>
        <v/>
      </c>
      <c r="AD233" s="11"/>
      <c r="AE233" s="11" t="str">
        <f>IF(ISBLANK([1]!Tab_labo[[#This Row],[Qt-g5]]),"","g")</f>
        <v/>
      </c>
      <c r="AF233" s="11" t="str">
        <f>IF([1]!Tab_labo[[#This Row],[verif]]=0,"","Total")</f>
        <v>Total</v>
      </c>
      <c r="AG233" s="11" t="str">
        <f>IF([1]!Tab_labo[[#This Row],[Total]]="Total","&gt;","")</f>
        <v>&gt;</v>
      </c>
      <c r="AH2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601.5</v>
      </c>
      <c r="AI233" s="11" t="str">
        <f>IF([1]!Tab_labo[[#This Row],[Total]]="Total","g","")</f>
        <v>g</v>
      </c>
      <c r="AJ233" s="15" t="s">
        <v>42</v>
      </c>
      <c r="AK233" s="11" t="s">
        <v>42</v>
      </c>
      <c r="AL2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3" s="11">
        <f>IF([1]!Tab_labo[[#This Row],[Total2]]&lt;&gt;1000,IF(ISBLANK(V233),[1]!Tab_labo[[#This Row],[Qt-g]]+(2*[1]!Tab_labo[[#This Row],[Qt-g2]]),IF(ISBLANK(Z233),[1]!Tab_labo[[#This Row],[Qt-g]]+[1]!Tab_labo[[#This Row],[Qt-g2]]+(2*[1]!Tab_labo[[#This Row],[Qt-g3]]),IF(ISBLANK(AD233),[1]!Tab_labo[[#This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3" s="11" t="str">
        <f>[1]!Tab_labo[[#This Row],[Teintes]]</f>
        <v>2431 C</v>
      </c>
    </row>
    <row r="234" spans="1:40" ht="30" x14ac:dyDescent="0.25">
      <c r="A234" s="1" t="s">
        <v>288</v>
      </c>
      <c r="B234" s="1" t="s">
        <v>41</v>
      </c>
      <c r="C234" s="2" t="s">
        <v>42</v>
      </c>
      <c r="D234" s="3" t="s">
        <v>42</v>
      </c>
      <c r="E234" s="3" t="s">
        <v>42</v>
      </c>
      <c r="F234" s="4">
        <v>0.93</v>
      </c>
      <c r="G234" s="4">
        <v>64.680000000000007</v>
      </c>
      <c r="H234" s="4">
        <v>30.54</v>
      </c>
      <c r="I234" s="4">
        <v>41.31</v>
      </c>
      <c r="J234" s="5" t="s">
        <v>42</v>
      </c>
      <c r="K234" s="6" t="str">
        <f>[1]!Tab_labo[[#This Row],[L*]]&amp;"_"&amp;[1]!Tab_labo[[#This Row],[a*]]&amp;"_"&amp;[1]!Tab_labo[[#This Row],[b*]]</f>
        <v>64.68_30.54_41.31</v>
      </c>
      <c r="L234" s="3" t="s">
        <v>69</v>
      </c>
      <c r="M234" s="3" t="str">
        <f>IF(ISBLANK([1]!Tab_labo[[#This Row],[Composant 1]]),"","&gt;")</f>
        <v>&gt;</v>
      </c>
      <c r="N234" s="3">
        <v>147</v>
      </c>
      <c r="O234" s="3" t="str">
        <f>IF(ISBLANK([1]!Tab_labo[[#This Row],[Qt-g]]),"","g")</f>
        <v>g</v>
      </c>
      <c r="P234" s="3" t="s">
        <v>104</v>
      </c>
      <c r="Q234" s="3" t="str">
        <f>IF(ISBLANK([1]!Tab_labo[[#This Row],[Composant 2]]),"","&gt;")</f>
        <v>&gt;</v>
      </c>
      <c r="R234" s="3">
        <v>32</v>
      </c>
      <c r="S234" s="3" t="str">
        <f>IF(ISBLANK([1]!Tab_labo[[#This Row],[Qt-g2]]),"","g")</f>
        <v>g</v>
      </c>
      <c r="T234" s="3" t="s">
        <v>54</v>
      </c>
      <c r="U234" s="3" t="str">
        <f>IF(ISBLANK([1]!Tab_labo[[#This Row],[Composant 3]]),"","&gt;")</f>
        <v>&gt;</v>
      </c>
      <c r="V234" s="3">
        <v>19</v>
      </c>
      <c r="W234" s="3" t="str">
        <f>IF(ISBLANK([1]!Tab_labo[[#This Row],[Qt-g3]]),"","g")</f>
        <v>g</v>
      </c>
      <c r="X234" s="3" t="s">
        <v>49</v>
      </c>
      <c r="Y234" s="3" t="str">
        <f>IF(ISBLANK([1]!Tab_labo[[#This Row],[Composant 4]]),"","&gt;")</f>
        <v>&gt;</v>
      </c>
      <c r="Z234" s="3">
        <v>401</v>
      </c>
      <c r="AA234" s="3" t="str">
        <f>IF(ISBLANK([1]!Tab_labo[[#This Row],[Qt-g4]]),"","g")</f>
        <v>g</v>
      </c>
      <c r="AB234" s="3"/>
      <c r="AC234" s="3" t="str">
        <f>IF(ISBLANK([1]!Tab_labo[[#This Row],[Composant 5]]),"","&gt;")</f>
        <v/>
      </c>
      <c r="AD234" s="3"/>
      <c r="AE234" s="3" t="str">
        <f>IF(ISBLANK([1]!Tab_labo[[#This Row],[Qt-g5]]),"","g")</f>
        <v/>
      </c>
      <c r="AF234" s="3" t="str">
        <f>IF([1]!Tab_labo[[#This Row],[verif]]=0,"","Total")</f>
        <v>Total</v>
      </c>
      <c r="AG234" s="3" t="str">
        <f>IF([1]!Tab_labo[[#This Row],[Total]]="Total","&gt;","")</f>
        <v>&gt;</v>
      </c>
      <c r="AH2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599</v>
      </c>
      <c r="AI234" s="3" t="str">
        <f>IF([1]!Tab_labo[[#This Row],[Total]]="Total","g","")</f>
        <v>g</v>
      </c>
      <c r="AJ234" s="8" t="s">
        <v>42</v>
      </c>
      <c r="AK234" s="3" t="s">
        <v>42</v>
      </c>
      <c r="AL2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4" s="3">
        <f>IF([1]!Tab_labo[[#This Row],[Total2]]&lt;&gt;1000,IF(ISBLANK(V234),[1]!Tab_labo[[#This Row],[Qt-g]]+(2*[1]!Tab_labo[[#This Row],[Qt-g2]]),IF(ISBLANK(Z234),[1]!Tab_labo[[#This Row],[Qt-g]]+[1]!Tab_labo[[#This Row],[Qt-g2]]+(2*[1]!Tab_labo[[#This Row],[Qt-g3]]),IF(ISBLANK(AD234),[1]!Tab_labo[[#This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4" s="3" t="str">
        <f>[1]!Tab_labo[[#This Row],[Teintes]]</f>
        <v>2432 C</v>
      </c>
    </row>
    <row r="235" spans="1:40" ht="30" x14ac:dyDescent="0.25">
      <c r="A235" s="9" t="s">
        <v>289</v>
      </c>
      <c r="B235" s="9" t="s">
        <v>41</v>
      </c>
      <c r="C235" s="10" t="s">
        <v>42</v>
      </c>
      <c r="D235" s="11" t="s">
        <v>42</v>
      </c>
      <c r="E235" s="11" t="s">
        <v>42</v>
      </c>
      <c r="F235" s="12">
        <v>0.98</v>
      </c>
      <c r="G235" s="12">
        <v>61.43</v>
      </c>
      <c r="H235" s="12">
        <v>36.61</v>
      </c>
      <c r="I235" s="12">
        <v>39.49</v>
      </c>
      <c r="J235" s="13" t="s">
        <v>42</v>
      </c>
      <c r="K235" s="14" t="str">
        <f>[1]!Tab_labo[[#This Row],[L*]]&amp;"_"&amp;[1]!Tab_labo[[#This Row],[a*]]&amp;"_"&amp;[1]!Tab_labo[[#This Row],[b*]]</f>
        <v>61.43_36.61_39.49</v>
      </c>
      <c r="L235" s="11" t="s">
        <v>69</v>
      </c>
      <c r="M235" s="11" t="str">
        <f>IF(ISBLANK([1]!Tab_labo[[#This Row],[Composant 1]]),"","&gt;")</f>
        <v>&gt;</v>
      </c>
      <c r="N235" s="11">
        <v>158</v>
      </c>
      <c r="O235" s="11" t="str">
        <f>IF(ISBLANK([1]!Tab_labo[[#This Row],[Qt-g]]),"","g")</f>
        <v>g</v>
      </c>
      <c r="P235" s="11" t="s">
        <v>104</v>
      </c>
      <c r="Q235" s="11" t="str">
        <f>IF(ISBLANK([1]!Tab_labo[[#This Row],[Composant 2]]),"","&gt;")</f>
        <v>&gt;</v>
      </c>
      <c r="R235" s="11">
        <v>85</v>
      </c>
      <c r="S235" s="11" t="str">
        <f>IF(ISBLANK([1]!Tab_labo[[#This Row],[Qt-g2]]),"","g")</f>
        <v>g</v>
      </c>
      <c r="T235" s="11" t="s">
        <v>54</v>
      </c>
      <c r="U235" s="11" t="str">
        <f>IF(ISBLANK([1]!Tab_labo[[#This Row],[Composant 3]]),"","&gt;")</f>
        <v>&gt;</v>
      </c>
      <c r="V235" s="11">
        <v>22</v>
      </c>
      <c r="W235" s="11" t="str">
        <f>IF(ISBLANK([1]!Tab_labo[[#This Row],[Qt-g3]]),"","g")</f>
        <v>g</v>
      </c>
      <c r="X235" s="11" t="s">
        <v>49</v>
      </c>
      <c r="Y235" s="11" t="str">
        <f>IF(ISBLANK([1]!Tab_labo[[#This Row],[Composant 4]]),"","&gt;")</f>
        <v>&gt;</v>
      </c>
      <c r="Z235" s="11">
        <v>367.5</v>
      </c>
      <c r="AA235" s="11" t="str">
        <f>IF(ISBLANK([1]!Tab_labo[[#This Row],[Qt-g4]]),"","g")</f>
        <v>g</v>
      </c>
      <c r="AB235" s="11"/>
      <c r="AC235" s="11" t="str">
        <f>IF(ISBLANK([1]!Tab_labo[[#This Row],[Composant 5]]),"","&gt;")</f>
        <v/>
      </c>
      <c r="AD235" s="11"/>
      <c r="AE235" s="11" t="str">
        <f>IF(ISBLANK([1]!Tab_labo[[#This Row],[Qt-g5]]),"","g")</f>
        <v/>
      </c>
      <c r="AF235" s="11" t="str">
        <f>IF([1]!Tab_labo[[#This Row],[verif]]=0,"","Total")</f>
        <v>Total</v>
      </c>
      <c r="AG235" s="11" t="str">
        <f>IF([1]!Tab_labo[[#This Row],[Total]]="Total","&gt;","")</f>
        <v>&gt;</v>
      </c>
      <c r="AH2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632.5</v>
      </c>
      <c r="AI235" s="11" t="str">
        <f>IF([1]!Tab_labo[[#This Row],[Total]]="Total","g","")</f>
        <v>g</v>
      </c>
      <c r="AJ235" s="15" t="s">
        <v>42</v>
      </c>
      <c r="AK235" s="11" t="s">
        <v>42</v>
      </c>
      <c r="AL2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5" s="11">
        <f>IF([1]!Tab_labo[[#This Row],[Total2]]&lt;&gt;1000,IF(ISBLANK(V235),[1]!Tab_labo[[#This Row],[Qt-g]]+(2*[1]!Tab_labo[[#This Row],[Qt-g2]]),IF(ISBLANK(Z235),[1]!Tab_labo[[#This Row],[Qt-g]]+[1]!Tab_labo[[#This Row],[Qt-g2]]+(2*[1]!Tab_labo[[#This Row],[Qt-g3]]),IF(ISBLANK(AD235),[1]!Tab_labo[[#This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5" s="11" t="str">
        <f>[1]!Tab_labo[[#This Row],[Teintes]]</f>
        <v>2433 C</v>
      </c>
    </row>
    <row r="236" spans="1:40" ht="30" x14ac:dyDescent="0.25">
      <c r="A236" s="1" t="s">
        <v>290</v>
      </c>
      <c r="B236" s="1" t="s">
        <v>41</v>
      </c>
      <c r="C236" s="2" t="s">
        <v>42</v>
      </c>
      <c r="D236" s="3" t="s">
        <v>42</v>
      </c>
      <c r="E236" s="3" t="s">
        <v>42</v>
      </c>
      <c r="F236" s="4">
        <v>0.93</v>
      </c>
      <c r="G236" s="4">
        <v>61.29</v>
      </c>
      <c r="H236" s="4">
        <v>41.56</v>
      </c>
      <c r="I236" s="4">
        <v>35.450000000000003</v>
      </c>
      <c r="J236" s="5" t="s">
        <v>42</v>
      </c>
      <c r="K236" s="6" t="str">
        <f>[1]!Tab_labo[[#This Row],[L*]]&amp;"_"&amp;[1]!Tab_labo[[#This Row],[a*]]&amp;"_"&amp;[1]!Tab_labo[[#This Row],[b*]]</f>
        <v>61.29_41.56_35.45</v>
      </c>
      <c r="L236" s="3" t="s">
        <v>104</v>
      </c>
      <c r="M236" s="3" t="str">
        <f>IF(ISBLANK([1]!Tab_labo[[#This Row],[Composant 1]]),"","&gt;")</f>
        <v>&gt;</v>
      </c>
      <c r="N236" s="3">
        <v>123</v>
      </c>
      <c r="O236" s="3" t="str">
        <f>IF(ISBLANK([1]!Tab_labo[[#This Row],[Qt-g]]),"","g")</f>
        <v>g</v>
      </c>
      <c r="P236" s="3" t="s">
        <v>69</v>
      </c>
      <c r="Q236" s="3" t="str">
        <f>IF(ISBLANK([1]!Tab_labo[[#This Row],[Composant 2]]),"","&gt;")</f>
        <v>&gt;</v>
      </c>
      <c r="R236" s="3">
        <v>102</v>
      </c>
      <c r="S236" s="3" t="str">
        <f>IF(ISBLANK([1]!Tab_labo[[#This Row],[Qt-g2]]),"","g")</f>
        <v>g</v>
      </c>
      <c r="T236" s="3" t="s">
        <v>54</v>
      </c>
      <c r="U236" s="3" t="str">
        <f>IF(ISBLANK([1]!Tab_labo[[#This Row],[Composant 3]]),"","&gt;")</f>
        <v>&gt;</v>
      </c>
      <c r="V236" s="3">
        <v>15</v>
      </c>
      <c r="W236" s="3" t="str">
        <f>IF(ISBLANK([1]!Tab_labo[[#This Row],[Qt-g3]]),"","g")</f>
        <v>g</v>
      </c>
      <c r="X236" s="3" t="s">
        <v>49</v>
      </c>
      <c r="Y236" s="3" t="str">
        <f>IF(ISBLANK([1]!Tab_labo[[#This Row],[Composant 4]]),"","&gt;")</f>
        <v>&gt;</v>
      </c>
      <c r="Z236" s="3">
        <v>380</v>
      </c>
      <c r="AA236" s="3" t="str">
        <f>IF(ISBLANK([1]!Tab_labo[[#This Row],[Qt-g4]]),"","g")</f>
        <v>g</v>
      </c>
      <c r="AB236" s="3"/>
      <c r="AC236" s="3" t="str">
        <f>IF(ISBLANK([1]!Tab_labo[[#This Row],[Composant 5]]),"","&gt;")</f>
        <v/>
      </c>
      <c r="AD236" s="3"/>
      <c r="AE236" s="3" t="str">
        <f>IF(ISBLANK([1]!Tab_labo[[#This Row],[Qt-g5]]),"","g")</f>
        <v/>
      </c>
      <c r="AF236" s="3" t="str">
        <f>IF([1]!Tab_labo[[#This Row],[verif]]=0,"","Total")</f>
        <v>Total</v>
      </c>
      <c r="AG236" s="3" t="str">
        <f>IF([1]!Tab_labo[[#This Row],[Total]]="Total","&gt;","")</f>
        <v>&gt;</v>
      </c>
      <c r="AH23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620</v>
      </c>
      <c r="AI236" s="3" t="str">
        <f>IF([1]!Tab_labo[[#This Row],[Total]]="Total","g","")</f>
        <v>g</v>
      </c>
      <c r="AJ236" s="8" t="s">
        <v>42</v>
      </c>
      <c r="AK236" s="3" t="s">
        <v>42</v>
      </c>
      <c r="AL2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6" s="3">
        <f>IF([1]!Tab_labo[[#This Row],[Total2]]&lt;&gt;1000,IF(ISBLANK(V236),[1]!Tab_labo[[#This Row],[Qt-g]]+(2*[1]!Tab_labo[[#This Row],[Qt-g2]]),IF(ISBLANK(Z236),[1]!Tab_labo[[#This Row],[Qt-g]]+[1]!Tab_labo[[#This Row],[Qt-g2]]+(2*[1]!Tab_labo[[#This Row],[Qt-g3]]),IF(ISBLANK(AD236),[1]!Tab_labo[[#This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6" s="3" t="str">
        <f>[1]!Tab_labo[[#This Row],[Teintes]]</f>
        <v>2434 C</v>
      </c>
    </row>
    <row r="237" spans="1:40" ht="30" x14ac:dyDescent="0.25">
      <c r="A237" s="9" t="s">
        <v>291</v>
      </c>
      <c r="B237" s="9" t="s">
        <v>41</v>
      </c>
      <c r="C237" s="10" t="s">
        <v>42</v>
      </c>
      <c r="D237" s="11" t="s">
        <v>42</v>
      </c>
      <c r="E237" s="11" t="s">
        <v>42</v>
      </c>
      <c r="F237" s="12">
        <v>0.94</v>
      </c>
      <c r="G237" s="12">
        <v>56.03</v>
      </c>
      <c r="H237" s="12">
        <v>30.59</v>
      </c>
      <c r="I237" s="12">
        <v>27.31</v>
      </c>
      <c r="J237" s="13" t="s">
        <v>42</v>
      </c>
      <c r="K237" s="14" t="str">
        <f>[1]!Tab_labo[[#This Row],[L*]]&amp;"_"&amp;[1]!Tab_labo[[#This Row],[a*]]&amp;"_"&amp;[1]!Tab_labo[[#This Row],[b*]]</f>
        <v>56.03_30.59_27.31</v>
      </c>
      <c r="L237" s="11" t="s">
        <v>69</v>
      </c>
      <c r="M237" s="11" t="str">
        <f>IF(ISBLANK([1]!Tab_labo[[#This Row],[Composant 1]]),"","&gt;")</f>
        <v>&gt;</v>
      </c>
      <c r="N237" s="11">
        <v>96</v>
      </c>
      <c r="O237" s="11" t="str">
        <f>IF(ISBLANK([1]!Tab_labo[[#This Row],[Qt-g]]),"","g")</f>
        <v>g</v>
      </c>
      <c r="P237" s="11" t="s">
        <v>104</v>
      </c>
      <c r="Q237" s="11" t="str">
        <f>IF(ISBLANK([1]!Tab_labo[[#This Row],[Composant 2]]),"","&gt;")</f>
        <v>&gt;</v>
      </c>
      <c r="R237" s="11">
        <v>82</v>
      </c>
      <c r="S237" s="11" t="str">
        <f>IF(ISBLANK([1]!Tab_labo[[#This Row],[Qt-g2]]),"","g")</f>
        <v>g</v>
      </c>
      <c r="T237" s="11" t="s">
        <v>54</v>
      </c>
      <c r="U237" s="11" t="str">
        <f>IF(ISBLANK([1]!Tab_labo[[#This Row],[Composant 3]]),"","&gt;")</f>
        <v>&gt;</v>
      </c>
      <c r="V237" s="11">
        <v>38</v>
      </c>
      <c r="W237" s="11" t="str">
        <f>IF(ISBLANK([1]!Tab_labo[[#This Row],[Qt-g3]]),"","g")</f>
        <v>g</v>
      </c>
      <c r="X237" s="11" t="s">
        <v>49</v>
      </c>
      <c r="Y237" s="11" t="str">
        <f>IF(ISBLANK([1]!Tab_labo[[#This Row],[Composant 4]]),"","&gt;")</f>
        <v>&gt;</v>
      </c>
      <c r="Z237" s="11">
        <v>392</v>
      </c>
      <c r="AA237" s="11" t="str">
        <f>IF(ISBLANK([1]!Tab_labo[[#This Row],[Qt-g4]]),"","g")</f>
        <v>g</v>
      </c>
      <c r="AB237" s="11"/>
      <c r="AC237" s="11" t="str">
        <f>IF(ISBLANK([1]!Tab_labo[[#This Row],[Composant 5]]),"","&gt;")</f>
        <v/>
      </c>
      <c r="AD237" s="11"/>
      <c r="AE237" s="11" t="str">
        <f>IF(ISBLANK([1]!Tab_labo[[#This Row],[Qt-g5]]),"","g")</f>
        <v/>
      </c>
      <c r="AF237" s="11" t="str">
        <f>IF([1]!Tab_labo[[#This Row],[verif]]=0,"","Total")</f>
        <v>Total</v>
      </c>
      <c r="AG237" s="11" t="str">
        <f>IF([1]!Tab_labo[[#This Row],[Total]]="Total","&gt;","")</f>
        <v>&gt;</v>
      </c>
      <c r="AH2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608</v>
      </c>
      <c r="AI237" s="11" t="str">
        <f>IF([1]!Tab_labo[[#This Row],[Total]]="Total","g","")</f>
        <v>g</v>
      </c>
      <c r="AJ237" s="15" t="s">
        <v>42</v>
      </c>
      <c r="AK237" s="11" t="s">
        <v>42</v>
      </c>
      <c r="AL2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7" s="11">
        <f>IF([1]!Tab_labo[[#This Row],[Total2]]&lt;&gt;1000,IF(ISBLANK(V237),[1]!Tab_labo[[#This Row],[Qt-g]]+(2*[1]!Tab_labo[[#This Row],[Qt-g2]]),IF(ISBLANK(Z237),[1]!Tab_labo[[#This Row],[Qt-g]]+[1]!Tab_labo[[#This Row],[Qt-g2]]+(2*[1]!Tab_labo[[#This Row],[Qt-g3]]),IF(ISBLANK(AD237),[1]!Tab_labo[[#This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7" s="11" t="str">
        <f>[1]!Tab_labo[[#This Row],[Teintes]]</f>
        <v>2435 C</v>
      </c>
    </row>
    <row r="238" spans="1:40" ht="30" x14ac:dyDescent="0.25">
      <c r="A238" s="1" t="s">
        <v>292</v>
      </c>
      <c r="B238" s="1" t="s">
        <v>41</v>
      </c>
      <c r="C238" s="2" t="s">
        <v>42</v>
      </c>
      <c r="D238" s="3" t="s">
        <v>42</v>
      </c>
      <c r="E238" s="3" t="s">
        <v>42</v>
      </c>
      <c r="F238" s="4">
        <v>1.25</v>
      </c>
      <c r="G238" s="4">
        <v>47.45</v>
      </c>
      <c r="H238" s="4">
        <v>40.39</v>
      </c>
      <c r="I238" s="4">
        <v>32.44</v>
      </c>
      <c r="J238" s="5" t="s">
        <v>42</v>
      </c>
      <c r="K238" s="6" t="str">
        <f>[1]!Tab_labo[[#This Row],[L*]]&amp;"_"&amp;[1]!Tab_labo[[#This Row],[a*]]&amp;"_"&amp;[1]!Tab_labo[[#This Row],[b*]]</f>
        <v>47.45_40.39_32.44</v>
      </c>
      <c r="L238" s="3" t="s">
        <v>104</v>
      </c>
      <c r="M238" s="3" t="str">
        <f>IF(ISBLANK([1]!Tab_labo[[#This Row],[Composant 1]]),"","&gt;")</f>
        <v>&gt;</v>
      </c>
      <c r="N238" s="3">
        <v>226</v>
      </c>
      <c r="O238" s="3" t="str">
        <f>IF(ISBLANK([1]!Tab_labo[[#This Row],[Qt-g]]),"","g")</f>
        <v>g</v>
      </c>
      <c r="P238" s="3" t="s">
        <v>69</v>
      </c>
      <c r="Q238" s="3" t="str">
        <f>IF(ISBLANK([1]!Tab_labo[[#This Row],[Composant 2]]),"","&gt;")</f>
        <v>&gt;</v>
      </c>
      <c r="R238" s="3">
        <v>132</v>
      </c>
      <c r="S238" s="3" t="str">
        <f>IF(ISBLANK([1]!Tab_labo[[#This Row],[Qt-g2]]),"","g")</f>
        <v>g</v>
      </c>
      <c r="T238" s="3" t="s">
        <v>54</v>
      </c>
      <c r="U238" s="3" t="str">
        <f>IF(ISBLANK([1]!Tab_labo[[#This Row],[Composant 3]]),"","&gt;")</f>
        <v>&gt;</v>
      </c>
      <c r="V238" s="3">
        <v>50</v>
      </c>
      <c r="W238" s="3" t="str">
        <f>IF(ISBLANK([1]!Tab_labo[[#This Row],[Qt-g3]]),"","g")</f>
        <v>g</v>
      </c>
      <c r="X238" s="3" t="s">
        <v>49</v>
      </c>
      <c r="Y238" s="3" t="str">
        <f>IF(ISBLANK([1]!Tab_labo[[#This Row],[Composant 4]]),"","&gt;")</f>
        <v>&gt;</v>
      </c>
      <c r="Z238" s="3">
        <v>592</v>
      </c>
      <c r="AA238" s="3" t="str">
        <f>IF(ISBLANK([1]!Tab_labo[[#This Row],[Qt-g4]]),"","g")</f>
        <v>g</v>
      </c>
      <c r="AB238" s="3"/>
      <c r="AC238" s="3" t="str">
        <f>IF(ISBLANK([1]!Tab_labo[[#This Row],[Composant 5]]),"","&gt;")</f>
        <v/>
      </c>
      <c r="AD238" s="3"/>
      <c r="AE238" s="3" t="str">
        <f>IF(ISBLANK([1]!Tab_labo[[#This Row],[Qt-g5]]),"","g")</f>
        <v/>
      </c>
      <c r="AF238" s="3" t="str">
        <f>IF([1]!Tab_labo[[#This Row],[verif]]=0,"","Total")</f>
        <v>Total</v>
      </c>
      <c r="AG238" s="3" t="str">
        <f>IF([1]!Tab_labo[[#This Row],[Total]]="Total","&gt;","")</f>
        <v>&gt;</v>
      </c>
      <c r="AH2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38" s="3" t="str">
        <f>IF([1]!Tab_labo[[#This Row],[Total]]="Total","g","")</f>
        <v>g</v>
      </c>
      <c r="AJ238" s="8" t="s">
        <v>42</v>
      </c>
      <c r="AK238" s="3" t="s">
        <v>42</v>
      </c>
      <c r="AL2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38" s="3" t="str">
        <f>IF([1]!Tab_labo[[#This Row],[Total2]]&lt;&gt;1000,IF(ISBLANK(V238),[1]!Tab_labo[[#This Row],[Qt-g]]+(2*[1]!Tab_labo[[#This Row],[Qt-g2]]),IF(ISBLANK(Z238),[1]!Tab_labo[[#This Row],[Qt-g]]+[1]!Tab_labo[[#This Row],[Qt-g2]]+(2*[1]!Tab_labo[[#This Row],[Qt-g3]]),IF(ISBLANK(AD238),[1]!Tab_labo[[#This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38" s="3" t="str">
        <f>[1]!Tab_labo[[#This Row],[Teintes]]</f>
        <v>2436 C</v>
      </c>
    </row>
    <row r="239" spans="1:40" ht="30" x14ac:dyDescent="0.25">
      <c r="A239" s="9" t="s">
        <v>293</v>
      </c>
      <c r="B239" s="9" t="s">
        <v>41</v>
      </c>
      <c r="C239" s="10" t="s">
        <v>42</v>
      </c>
      <c r="D239" s="11" t="s">
        <v>42</v>
      </c>
      <c r="E239" s="11" t="s">
        <v>42</v>
      </c>
      <c r="F239" s="12">
        <v>0.56999999999999995</v>
      </c>
      <c r="G239" s="12">
        <v>75.83</v>
      </c>
      <c r="H239" s="12">
        <v>36.68</v>
      </c>
      <c r="I239" s="12">
        <v>31.11</v>
      </c>
      <c r="J239" s="13" t="s">
        <v>42</v>
      </c>
      <c r="K239" s="14" t="str">
        <f>[1]!Tab_labo[[#This Row],[L*]]&amp;"_"&amp;[1]!Tab_labo[[#This Row],[a*]]&amp;"_"&amp;[1]!Tab_labo[[#This Row],[b*]]</f>
        <v>75.83_36.68_31.11</v>
      </c>
      <c r="L239" s="11" t="s">
        <v>64</v>
      </c>
      <c r="M239" s="11" t="str">
        <f>IF(ISBLANK([1]!Tab_labo[[#This Row],[Composant 1]]),"","&gt;")</f>
        <v>&gt;</v>
      </c>
      <c r="N239" s="11">
        <v>78</v>
      </c>
      <c r="O239" s="11" t="str">
        <f>IF(ISBLANK([1]!Tab_labo[[#This Row],[Qt-g]]),"","g")</f>
        <v>g</v>
      </c>
      <c r="P239" s="11" t="s">
        <v>48</v>
      </c>
      <c r="Q239" s="11" t="str">
        <f>IF(ISBLANK([1]!Tab_labo[[#This Row],[Composant 2]]),"","&gt;")</f>
        <v>&gt;</v>
      </c>
      <c r="R239" s="11">
        <v>47</v>
      </c>
      <c r="S239" s="11" t="str">
        <f>IF(ISBLANK([1]!Tab_labo[[#This Row],[Qt-g2]]),"","g")</f>
        <v>g</v>
      </c>
      <c r="T239" s="11" t="s">
        <v>49</v>
      </c>
      <c r="U239" s="11" t="str">
        <f>IF(ISBLANK([1]!Tab_labo[[#This Row],[Composant 3]]),"","&gt;")</f>
        <v>&gt;</v>
      </c>
      <c r="V239" s="11">
        <v>437.5</v>
      </c>
      <c r="W239" s="11" t="str">
        <f>IF(ISBLANK([1]!Tab_labo[[#This Row],[Qt-g3]]),"","g")</f>
        <v>g</v>
      </c>
      <c r="X239" s="11"/>
      <c r="Y239" s="11" t="str">
        <f>IF(ISBLANK([1]!Tab_labo[[#This Row],[Composant 4]]),"","&gt;")</f>
        <v/>
      </c>
      <c r="Z239" s="11"/>
      <c r="AA239" s="11" t="str">
        <f>IF(ISBLANK([1]!Tab_labo[[#This Row],[Qt-g4]]),"","g")</f>
        <v/>
      </c>
      <c r="AB239" s="11"/>
      <c r="AC239" s="11" t="str">
        <f>IF(ISBLANK([1]!Tab_labo[[#This Row],[Composant 5]]),"","&gt;")</f>
        <v/>
      </c>
      <c r="AD239" s="11"/>
      <c r="AE239" s="11" t="str">
        <f>IF(ISBLANK([1]!Tab_labo[[#This Row],[Qt-g5]]),"","g")</f>
        <v/>
      </c>
      <c r="AF239" s="11" t="str">
        <f>IF([1]!Tab_labo[[#This Row],[verif]]=0,"","Total")</f>
        <v>Total</v>
      </c>
      <c r="AG239" s="11" t="str">
        <f>IF([1]!Tab_labo[[#This Row],[Total]]="Total","&gt;","")</f>
        <v>&gt;</v>
      </c>
      <c r="AH2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239" s="11" t="str">
        <f>IF([1]!Tab_labo[[#This Row],[Total]]="Total","g","")</f>
        <v>g</v>
      </c>
      <c r="AJ239" s="15" t="s">
        <v>42</v>
      </c>
      <c r="AK239" s="11" t="s">
        <v>42</v>
      </c>
      <c r="AL2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39" s="11">
        <f>IF([1]!Tab_labo[[#This Row],[Total2]]&lt;&gt;1000,IF(ISBLANK(V239),[1]!Tab_labo[[#This Row],[Qt-g]]+(2*[1]!Tab_labo[[#This Row],[Qt-g2]]),IF(ISBLANK(Z239),[1]!Tab_labo[[#This Row],[Qt-g]]+[1]!Tab_labo[[#This Row],[Qt-g2]]+(2*[1]!Tab_labo[[#This Row],[Qt-g3]]),IF(ISBLANK(AD239),[1]!Tab_labo[[#This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39" s="11" t="str">
        <f>[1]!Tab_labo[[#This Row],[Teintes]]</f>
        <v>1625 C</v>
      </c>
    </row>
    <row r="240" spans="1:40" ht="30" x14ac:dyDescent="0.25">
      <c r="A240" s="1" t="s">
        <v>294</v>
      </c>
      <c r="B240" s="1" t="s">
        <v>41</v>
      </c>
      <c r="C240" s="2" t="s">
        <v>42</v>
      </c>
      <c r="D240" s="3" t="s">
        <v>42</v>
      </c>
      <c r="E240" s="3" t="s">
        <v>42</v>
      </c>
      <c r="F240" s="4">
        <v>0.74</v>
      </c>
      <c r="G240" s="4">
        <v>72.17</v>
      </c>
      <c r="H240" s="4">
        <v>45.13</v>
      </c>
      <c r="I240" s="4">
        <v>39.99</v>
      </c>
      <c r="J240" s="5" t="s">
        <v>42</v>
      </c>
      <c r="K240" s="6" t="str">
        <f>[1]!Tab_labo[[#This Row],[L*]]&amp;"_"&amp;[1]!Tab_labo[[#This Row],[a*]]&amp;"_"&amp;[1]!Tab_labo[[#This Row],[b*]]</f>
        <v>72.17_45.13_39.99</v>
      </c>
      <c r="L240" s="3" t="s">
        <v>64</v>
      </c>
      <c r="M240" s="3" t="str">
        <f>IF(ISBLANK([1]!Tab_labo[[#This Row],[Composant 1]]),"","&gt;")</f>
        <v>&gt;</v>
      </c>
      <c r="N240" s="3">
        <v>156</v>
      </c>
      <c r="O240" s="3" t="str">
        <f>IF(ISBLANK([1]!Tab_labo[[#This Row],[Qt-g]]),"","g")</f>
        <v>g</v>
      </c>
      <c r="P240" s="3" t="s">
        <v>48</v>
      </c>
      <c r="Q240" s="3" t="str">
        <f>IF(ISBLANK([1]!Tab_labo[[#This Row],[Composant 2]]),"","&gt;")</f>
        <v>&gt;</v>
      </c>
      <c r="R240" s="3">
        <v>94</v>
      </c>
      <c r="S240" s="3" t="str">
        <f>IF(ISBLANK([1]!Tab_labo[[#This Row],[Qt-g2]]),"","g")</f>
        <v>g</v>
      </c>
      <c r="T240" s="3" t="s">
        <v>49</v>
      </c>
      <c r="U240" s="3" t="str">
        <f>IF(ISBLANK([1]!Tab_labo[[#This Row],[Composant 3]]),"","&gt;")</f>
        <v>&gt;</v>
      </c>
      <c r="V240" s="3">
        <v>375</v>
      </c>
      <c r="W240" s="3" t="str">
        <f>IF(ISBLANK([1]!Tab_labo[[#This Row],[Qt-g3]]),"","g")</f>
        <v>g</v>
      </c>
      <c r="X240" s="3"/>
      <c r="Y240" s="3" t="str">
        <f>IF(ISBLANK([1]!Tab_labo[[#This Row],[Composant 4]]),"","&gt;")</f>
        <v/>
      </c>
      <c r="Z240" s="3"/>
      <c r="AA240" s="3" t="str">
        <f>IF(ISBLANK([1]!Tab_labo[[#This Row],[Qt-g4]]),"","g")</f>
        <v/>
      </c>
      <c r="AB240" s="3"/>
      <c r="AC240" s="3" t="str">
        <f>IF(ISBLANK([1]!Tab_labo[[#This Row],[Composant 5]]),"","&gt;")</f>
        <v/>
      </c>
      <c r="AD240" s="3"/>
      <c r="AE240" s="3" t="str">
        <f>IF(ISBLANK([1]!Tab_labo[[#This Row],[Qt-g5]]),"","g")</f>
        <v/>
      </c>
      <c r="AF240" s="3" t="str">
        <f>IF([1]!Tab_labo[[#This Row],[verif]]=0,"","Total")</f>
        <v>Total</v>
      </c>
      <c r="AG240" s="3" t="str">
        <f>IF([1]!Tab_labo[[#This Row],[Total]]="Total","&gt;","")</f>
        <v>&gt;</v>
      </c>
      <c r="AH2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240" s="3" t="str">
        <f>IF([1]!Tab_labo[[#This Row],[Total]]="Total","g","")</f>
        <v>g</v>
      </c>
      <c r="AJ240" s="8" t="s">
        <v>42</v>
      </c>
      <c r="AK240" s="3" t="s">
        <v>42</v>
      </c>
      <c r="AL2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0" s="3">
        <f>IF([1]!Tab_labo[[#This Row],[Total2]]&lt;&gt;1000,IF(ISBLANK(V240),[1]!Tab_labo[[#This Row],[Qt-g]]+(2*[1]!Tab_labo[[#This Row],[Qt-g2]]),IF(ISBLANK(Z240),[1]!Tab_labo[[#This Row],[Qt-g]]+[1]!Tab_labo[[#This Row],[Qt-g2]]+(2*[1]!Tab_labo[[#This Row],[Qt-g3]]),IF(ISBLANK(AD240),[1]!Tab_labo[[#This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40" s="3" t="str">
        <f>[1]!Tab_labo[[#This Row],[Teintes]]</f>
        <v>1635 C</v>
      </c>
    </row>
    <row r="241" spans="1:40" ht="30" x14ac:dyDescent="0.25">
      <c r="A241" s="9" t="s">
        <v>295</v>
      </c>
      <c r="B241" s="9" t="s">
        <v>41</v>
      </c>
      <c r="C241" s="10" t="s">
        <v>42</v>
      </c>
      <c r="D241" s="11" t="s">
        <v>42</v>
      </c>
      <c r="E241" s="11" t="s">
        <v>42</v>
      </c>
      <c r="F241" s="12">
        <v>1.2</v>
      </c>
      <c r="G241" s="12">
        <v>64.98</v>
      </c>
      <c r="H241" s="12">
        <v>60.57</v>
      </c>
      <c r="I241" s="12">
        <v>60.59</v>
      </c>
      <c r="J241" s="13" t="s">
        <v>42</v>
      </c>
      <c r="K241" s="14" t="str">
        <f>[1]!Tab_labo[[#This Row],[L*]]&amp;"_"&amp;[1]!Tab_labo[[#This Row],[a*]]&amp;"_"&amp;[1]!Tab_labo[[#This Row],[b*]]</f>
        <v>64.98_60.57_60.59</v>
      </c>
      <c r="L241" s="11" t="s">
        <v>64</v>
      </c>
      <c r="M241" s="11" t="str">
        <f>IF(ISBLANK([1]!Tab_labo[[#This Row],[Composant 1]]),"","&gt;")</f>
        <v>&gt;</v>
      </c>
      <c r="N241" s="11">
        <v>313</v>
      </c>
      <c r="O241" s="11" t="str">
        <f>IF(ISBLANK([1]!Tab_labo[[#This Row],[Qt-g]]),"","g")</f>
        <v>g</v>
      </c>
      <c r="P241" s="11" t="s">
        <v>48</v>
      </c>
      <c r="Q241" s="11" t="str">
        <f>IF(ISBLANK([1]!Tab_labo[[#This Row],[Composant 2]]),"","&gt;")</f>
        <v>&gt;</v>
      </c>
      <c r="R241" s="11">
        <v>187</v>
      </c>
      <c r="S241" s="11" t="str">
        <f>IF(ISBLANK([1]!Tab_labo[[#This Row],[Qt-g2]]),"","g")</f>
        <v>g</v>
      </c>
      <c r="T241" s="11" t="s">
        <v>49</v>
      </c>
      <c r="U241" s="11" t="str">
        <f>IF(ISBLANK([1]!Tab_labo[[#This Row],[Composant 3]]),"","&gt;")</f>
        <v>&gt;</v>
      </c>
      <c r="V241" s="11">
        <v>500</v>
      </c>
      <c r="W241" s="11" t="str">
        <f>IF(ISBLANK([1]!Tab_labo[[#This Row],[Qt-g3]]),"","g")</f>
        <v>g</v>
      </c>
      <c r="X241" s="11"/>
      <c r="Y241" s="11" t="str">
        <f>IF(ISBLANK([1]!Tab_labo[[#This Row],[Composant 4]]),"","&gt;")</f>
        <v/>
      </c>
      <c r="Z241" s="11"/>
      <c r="AA241" s="11" t="str">
        <f>IF(ISBLANK([1]!Tab_labo[[#This Row],[Qt-g4]]),"","g")</f>
        <v/>
      </c>
      <c r="AB241" s="11"/>
      <c r="AC241" s="11" t="str">
        <f>IF(ISBLANK([1]!Tab_labo[[#This Row],[Composant 5]]),"","&gt;")</f>
        <v/>
      </c>
      <c r="AD241" s="11"/>
      <c r="AE241" s="11" t="str">
        <f>IF(ISBLANK([1]!Tab_labo[[#This Row],[Qt-g5]]),"","g")</f>
        <v/>
      </c>
      <c r="AF241" s="11" t="str">
        <f>IF([1]!Tab_labo[[#This Row],[verif]]=0,"","Total")</f>
        <v>Total</v>
      </c>
      <c r="AG241" s="11" t="str">
        <f>IF([1]!Tab_labo[[#This Row],[Total]]="Total","&gt;","")</f>
        <v>&gt;</v>
      </c>
      <c r="AH2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1" s="11" t="str">
        <f>IF([1]!Tab_labo[[#This Row],[Total]]="Total","g","")</f>
        <v>g</v>
      </c>
      <c r="AJ241" s="15" t="s">
        <v>42</v>
      </c>
      <c r="AK241" s="11" t="s">
        <v>42</v>
      </c>
      <c r="AL2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1" s="11" t="str">
        <f>IF([1]!Tab_labo[[#This Row],[Total2]]&lt;&gt;1000,IF(ISBLANK(V241),[1]!Tab_labo[[#This Row],[Qt-g]]+(2*[1]!Tab_labo[[#This Row],[Qt-g2]]),IF(ISBLANK(Z241),[1]!Tab_labo[[#This Row],[Qt-g]]+[1]!Tab_labo[[#This Row],[Qt-g2]]+(2*[1]!Tab_labo[[#This Row],[Qt-g3]]),IF(ISBLANK(AD241),[1]!Tab_labo[[#This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1" s="11" t="str">
        <f>[1]!Tab_labo[[#This Row],[Teintes]]</f>
        <v>1645 C</v>
      </c>
    </row>
    <row r="242" spans="1:40" ht="30" x14ac:dyDescent="0.25">
      <c r="A242" s="1" t="s">
        <v>296</v>
      </c>
      <c r="B242" s="1" t="s">
        <v>41</v>
      </c>
      <c r="C242" s="2" t="s">
        <v>42</v>
      </c>
      <c r="D242" s="3" t="s">
        <v>42</v>
      </c>
      <c r="E242" s="3" t="s">
        <v>42</v>
      </c>
      <c r="F242" s="4">
        <v>1.54</v>
      </c>
      <c r="G242" s="4">
        <v>58.89</v>
      </c>
      <c r="H242" s="4">
        <v>65.37</v>
      </c>
      <c r="I242" s="4">
        <v>68.73</v>
      </c>
      <c r="J242" s="5" t="s">
        <v>42</v>
      </c>
      <c r="K242" s="6" t="str">
        <f>[1]!Tab_labo[[#This Row],[L*]]&amp;"_"&amp;[1]!Tab_labo[[#This Row],[a*]]&amp;"_"&amp;[1]!Tab_labo[[#This Row],[b*]]</f>
        <v>58.89_65.37_68.73</v>
      </c>
      <c r="L242" s="3" t="s">
        <v>64</v>
      </c>
      <c r="M242" s="3" t="str">
        <f>IF(ISBLANK([1]!Tab_labo[[#This Row],[Composant 1]]),"","&gt;")</f>
        <v>&gt;</v>
      </c>
      <c r="N242" s="3">
        <v>625</v>
      </c>
      <c r="O242" s="3" t="str">
        <f>IF(ISBLANK([1]!Tab_labo[[#This Row],[Qt-g]]),"","g")</f>
        <v>g</v>
      </c>
      <c r="P242" s="3" t="s">
        <v>48</v>
      </c>
      <c r="Q242" s="3" t="str">
        <f>IF(ISBLANK([1]!Tab_labo[[#This Row],[Composant 2]]),"","&gt;")</f>
        <v>&gt;</v>
      </c>
      <c r="R242" s="3">
        <v>375</v>
      </c>
      <c r="S242" s="3" t="str">
        <f>IF(ISBLANK([1]!Tab_labo[[#This Row],[Qt-g2]]),"","g")</f>
        <v>g</v>
      </c>
      <c r="T242" s="3"/>
      <c r="U242" s="3" t="str">
        <f>IF(ISBLANK([1]!Tab_labo[[#This Row],[Composant 3]]),"","&gt;")</f>
        <v/>
      </c>
      <c r="V242" s="3"/>
      <c r="W242" s="3" t="str">
        <f>IF(ISBLANK([1]!Tab_labo[[#This Row],[Qt-g3]]),"","g")</f>
        <v/>
      </c>
      <c r="X242" s="3"/>
      <c r="Y242" s="3" t="str">
        <f>IF(ISBLANK([1]!Tab_labo[[#This Row],[Composant 4]]),"","&gt;")</f>
        <v/>
      </c>
      <c r="Z242" s="3"/>
      <c r="AA242" s="3" t="str">
        <f>IF(ISBLANK([1]!Tab_labo[[#This Row],[Qt-g4]]),"","g")</f>
        <v/>
      </c>
      <c r="AB242" s="3"/>
      <c r="AC242" s="3" t="str">
        <f>IF(ISBLANK([1]!Tab_labo[[#This Row],[Composant 5]]),"","&gt;")</f>
        <v/>
      </c>
      <c r="AD242" s="3"/>
      <c r="AE242" s="3" t="str">
        <f>IF(ISBLANK([1]!Tab_labo[[#This Row],[Qt-g5]]),"","g")</f>
        <v/>
      </c>
      <c r="AF242" s="3" t="str">
        <f>IF([1]!Tab_labo[[#This Row],[verif]]=0,"","Total")</f>
        <v>Total</v>
      </c>
      <c r="AG242" s="3" t="str">
        <f>IF([1]!Tab_labo[[#This Row],[Total]]="Total","&gt;","")</f>
        <v>&gt;</v>
      </c>
      <c r="AH2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2" s="3" t="str">
        <f>IF([1]!Tab_labo[[#This Row],[Total]]="Total","g","")</f>
        <v>g</v>
      </c>
      <c r="AJ242" s="8" t="s">
        <v>42</v>
      </c>
      <c r="AK242" s="3" t="s">
        <v>42</v>
      </c>
      <c r="AL2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42" s="3" t="str">
        <f>IF([1]!Tab_labo[[#This Row],[Total2]]&lt;&gt;1000,IF(ISBLANK(V242),[1]!Tab_labo[[#This Row],[Qt-g]]+(2*[1]!Tab_labo[[#This Row],[Qt-g2]]),IF(ISBLANK(Z242),[1]!Tab_labo[[#This Row],[Qt-g]]+[1]!Tab_labo[[#This Row],[Qt-g2]]+(2*[1]!Tab_labo[[#This Row],[Qt-g3]]),IF(ISBLANK(AD242),[1]!Tab_labo[[#This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2" s="3" t="str">
        <f>[1]!Tab_labo[[#This Row],[Teintes]]</f>
        <v>1655 C</v>
      </c>
    </row>
    <row r="243" spans="1:40" ht="30" x14ac:dyDescent="0.25">
      <c r="A243" s="9" t="s">
        <v>297</v>
      </c>
      <c r="B243" s="9" t="s">
        <v>41</v>
      </c>
      <c r="C243" s="10" t="s">
        <v>42</v>
      </c>
      <c r="D243" s="11" t="s">
        <v>42</v>
      </c>
      <c r="E243" s="11" t="s">
        <v>42</v>
      </c>
      <c r="F243" s="12">
        <v>1.57</v>
      </c>
      <c r="G243" s="12">
        <v>52.42</v>
      </c>
      <c r="H243" s="12">
        <v>57.28</v>
      </c>
      <c r="I243" s="12">
        <v>58.99</v>
      </c>
      <c r="J243" s="13" t="s">
        <v>42</v>
      </c>
      <c r="K243" s="14" t="str">
        <f>[1]!Tab_labo[[#This Row],[L*]]&amp;"_"&amp;[1]!Tab_labo[[#This Row],[a*]]&amp;"_"&amp;[1]!Tab_labo[[#This Row],[b*]]</f>
        <v>52.42_57.28_58.99</v>
      </c>
      <c r="L243" s="11" t="s">
        <v>64</v>
      </c>
      <c r="M243" s="11" t="str">
        <f>IF(ISBLANK([1]!Tab_labo[[#This Row],[Composant 1]]),"","&gt;")</f>
        <v>&gt;</v>
      </c>
      <c r="N243" s="11">
        <v>616</v>
      </c>
      <c r="O243" s="11" t="str">
        <f>IF(ISBLANK([1]!Tab_labo[[#This Row],[Qt-g]]),"","g")</f>
        <v>g</v>
      </c>
      <c r="P243" s="11" t="s">
        <v>48</v>
      </c>
      <c r="Q243" s="11" t="str">
        <f>IF(ISBLANK([1]!Tab_labo[[#This Row],[Composant 2]]),"","&gt;")</f>
        <v>&gt;</v>
      </c>
      <c r="R243" s="11">
        <v>369</v>
      </c>
      <c r="S243" s="11" t="str">
        <f>IF(ISBLANK([1]!Tab_labo[[#This Row],[Qt-g2]]),"","g")</f>
        <v>g</v>
      </c>
      <c r="T243" s="11" t="s">
        <v>54</v>
      </c>
      <c r="U243" s="11" t="str">
        <f>IF(ISBLANK([1]!Tab_labo[[#This Row],[Composant 3]]),"","&gt;")</f>
        <v>&gt;</v>
      </c>
      <c r="V243" s="11">
        <v>15</v>
      </c>
      <c r="W243" s="11" t="str">
        <f>IF(ISBLANK([1]!Tab_labo[[#This Row],[Qt-g3]]),"","g")</f>
        <v>g</v>
      </c>
      <c r="X243" s="11"/>
      <c r="Y243" s="11" t="str">
        <f>IF(ISBLANK([1]!Tab_labo[[#This Row],[Composant 4]]),"","&gt;")</f>
        <v/>
      </c>
      <c r="Z243" s="11"/>
      <c r="AA243" s="11" t="str">
        <f>IF(ISBLANK([1]!Tab_labo[[#This Row],[Qt-g4]]),"","g")</f>
        <v/>
      </c>
      <c r="AB243" s="11"/>
      <c r="AC243" s="11" t="str">
        <f>IF(ISBLANK([1]!Tab_labo[[#This Row],[Composant 5]]),"","&gt;")</f>
        <v/>
      </c>
      <c r="AD243" s="11"/>
      <c r="AE243" s="11" t="str">
        <f>IF(ISBLANK([1]!Tab_labo[[#This Row],[Qt-g5]]),"","g")</f>
        <v/>
      </c>
      <c r="AF243" s="11" t="str">
        <f>IF([1]!Tab_labo[[#This Row],[verif]]=0,"","Total")</f>
        <v>Total</v>
      </c>
      <c r="AG243" s="11" t="str">
        <f>IF([1]!Tab_labo[[#This Row],[Total]]="Total","&gt;","")</f>
        <v>&gt;</v>
      </c>
      <c r="AH2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3" s="11" t="str">
        <f>IF([1]!Tab_labo[[#This Row],[Total]]="Total","g","")</f>
        <v>g</v>
      </c>
      <c r="AJ243" s="15" t="s">
        <v>42</v>
      </c>
      <c r="AK243" s="11" t="s">
        <v>42</v>
      </c>
      <c r="AL2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3" s="11" t="str">
        <f>IF([1]!Tab_labo[[#This Row],[Total2]]&lt;&gt;1000,IF(ISBLANK(V243),[1]!Tab_labo[[#This Row],[Qt-g]]+(2*[1]!Tab_labo[[#This Row],[Qt-g2]]),IF(ISBLANK(Z243),[1]!Tab_labo[[#This Row],[Qt-g]]+[1]!Tab_labo[[#This Row],[Qt-g2]]+(2*[1]!Tab_labo[[#This Row],[Qt-g3]]),IF(ISBLANK(AD243),[1]!Tab_labo[[#This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3" s="11" t="str">
        <f>[1]!Tab_labo[[#This Row],[Teintes]]</f>
        <v>1665 C</v>
      </c>
    </row>
    <row r="244" spans="1:40" ht="30" x14ac:dyDescent="0.25">
      <c r="A244" s="1" t="s">
        <v>298</v>
      </c>
      <c r="B244" s="1" t="s">
        <v>41</v>
      </c>
      <c r="C244" s="2" t="s">
        <v>42</v>
      </c>
      <c r="D244" s="3" t="s">
        <v>42</v>
      </c>
      <c r="E244" s="3" t="s">
        <v>42</v>
      </c>
      <c r="F244" s="4">
        <v>1.54</v>
      </c>
      <c r="G244" s="4">
        <v>42.8</v>
      </c>
      <c r="H244" s="4">
        <v>40.49</v>
      </c>
      <c r="I244" s="4">
        <v>40.909999999999997</v>
      </c>
      <c r="J244" s="5" t="s">
        <v>42</v>
      </c>
      <c r="K244" s="6" t="str">
        <f>[1]!Tab_labo[[#This Row],[L*]]&amp;"_"&amp;[1]!Tab_labo[[#This Row],[a*]]&amp;"_"&amp;[1]!Tab_labo[[#This Row],[b*]]</f>
        <v>42.8_40.49_40.91</v>
      </c>
      <c r="L244" s="3" t="s">
        <v>64</v>
      </c>
      <c r="M244" s="3" t="str">
        <f>IF(ISBLANK([1]!Tab_labo[[#This Row],[Composant 1]]),"","&gt;")</f>
        <v>&gt;</v>
      </c>
      <c r="N244" s="3">
        <v>571</v>
      </c>
      <c r="O244" s="3" t="str">
        <f>IF(ISBLANK([1]!Tab_labo[[#This Row],[Qt-g]]),"","g")</f>
        <v>g</v>
      </c>
      <c r="P244" s="3" t="s">
        <v>48</v>
      </c>
      <c r="Q244" s="3" t="str">
        <f>IF(ISBLANK([1]!Tab_labo[[#This Row],[Composant 2]]),"","&gt;")</f>
        <v>&gt;</v>
      </c>
      <c r="R244" s="3">
        <v>343</v>
      </c>
      <c r="S244" s="3" t="str">
        <f>IF(ISBLANK([1]!Tab_labo[[#This Row],[Qt-g2]]),"","g")</f>
        <v>g</v>
      </c>
      <c r="T244" s="3" t="s">
        <v>54</v>
      </c>
      <c r="U244" s="3" t="str">
        <f>IF(ISBLANK([1]!Tab_labo[[#This Row],[Composant 3]]),"","&gt;")</f>
        <v>&gt;</v>
      </c>
      <c r="V244" s="3">
        <v>86</v>
      </c>
      <c r="W244" s="3" t="str">
        <f>IF(ISBLANK([1]!Tab_labo[[#This Row],[Qt-g3]]),"","g")</f>
        <v>g</v>
      </c>
      <c r="X244" s="3"/>
      <c r="Y244" s="3" t="str">
        <f>IF(ISBLANK([1]!Tab_labo[[#This Row],[Composant 4]]),"","&gt;")</f>
        <v/>
      </c>
      <c r="Z244" s="3"/>
      <c r="AA244" s="3" t="str">
        <f>IF(ISBLANK([1]!Tab_labo[[#This Row],[Qt-g4]]),"","g")</f>
        <v/>
      </c>
      <c r="AB244" s="3"/>
      <c r="AC244" s="3" t="str">
        <f>IF(ISBLANK([1]!Tab_labo[[#This Row],[Composant 5]]),"","&gt;")</f>
        <v/>
      </c>
      <c r="AD244" s="3"/>
      <c r="AE244" s="3" t="str">
        <f>IF(ISBLANK([1]!Tab_labo[[#This Row],[Qt-g5]]),"","g")</f>
        <v/>
      </c>
      <c r="AF244" s="3" t="str">
        <f>IF([1]!Tab_labo[[#This Row],[verif]]=0,"","Total")</f>
        <v>Total</v>
      </c>
      <c r="AG244" s="3" t="str">
        <f>IF([1]!Tab_labo[[#This Row],[Total]]="Total","&gt;","")</f>
        <v>&gt;</v>
      </c>
      <c r="AH2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4" s="3" t="str">
        <f>IF([1]!Tab_labo[[#This Row],[Total]]="Total","g","")</f>
        <v>g</v>
      </c>
      <c r="AJ244" s="8" t="s">
        <v>42</v>
      </c>
      <c r="AK244" s="3" t="s">
        <v>42</v>
      </c>
      <c r="AL2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4" s="3" t="str">
        <f>IF([1]!Tab_labo[[#This Row],[Total2]]&lt;&gt;1000,IF(ISBLANK(V244),[1]!Tab_labo[[#This Row],[Qt-g]]+(2*[1]!Tab_labo[[#This Row],[Qt-g2]]),IF(ISBLANK(Z244),[1]!Tab_labo[[#This Row],[Qt-g]]+[1]!Tab_labo[[#This Row],[Qt-g2]]+(2*[1]!Tab_labo[[#This Row],[Qt-g3]]),IF(ISBLANK(AD244),[1]!Tab_labo[[#This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4" s="3" t="str">
        <f>[1]!Tab_labo[[#This Row],[Teintes]]</f>
        <v>1675 C</v>
      </c>
    </row>
    <row r="245" spans="1:40" ht="30" x14ac:dyDescent="0.25">
      <c r="A245" s="9" t="s">
        <v>299</v>
      </c>
      <c r="B245" s="9" t="s">
        <v>41</v>
      </c>
      <c r="C245" s="10" t="s">
        <v>42</v>
      </c>
      <c r="D245" s="11" t="s">
        <v>42</v>
      </c>
      <c r="E245" s="11" t="s">
        <v>42</v>
      </c>
      <c r="F245" s="12">
        <v>1.58</v>
      </c>
      <c r="G245" s="12">
        <v>34.31</v>
      </c>
      <c r="H245" s="12">
        <v>28.93</v>
      </c>
      <c r="I245" s="12">
        <v>28.22</v>
      </c>
      <c r="J245" s="13" t="s">
        <v>42</v>
      </c>
      <c r="K245" s="14" t="str">
        <f>[1]!Tab_labo[[#This Row],[L*]]&amp;"_"&amp;[1]!Tab_labo[[#This Row],[a*]]&amp;"_"&amp;[1]!Tab_labo[[#This Row],[b*]]</f>
        <v>34.31_28.93_28.22</v>
      </c>
      <c r="L245" s="11" t="s">
        <v>64</v>
      </c>
      <c r="M245" s="11" t="str">
        <f>IF(ISBLANK([1]!Tab_labo[[#This Row],[Composant 1]]),"","&gt;")</f>
        <v>&gt;</v>
      </c>
      <c r="N245" s="11">
        <v>526</v>
      </c>
      <c r="O245" s="11" t="str">
        <f>IF(ISBLANK([1]!Tab_labo[[#This Row],[Qt-g]]),"","g")</f>
        <v>g</v>
      </c>
      <c r="P245" s="11" t="s">
        <v>48</v>
      </c>
      <c r="Q245" s="11" t="str">
        <f>IF(ISBLANK([1]!Tab_labo[[#This Row],[Composant 2]]),"","&gt;")</f>
        <v>&gt;</v>
      </c>
      <c r="R245" s="11">
        <v>316</v>
      </c>
      <c r="S245" s="11" t="str">
        <f>IF(ISBLANK([1]!Tab_labo[[#This Row],[Qt-g2]]),"","g")</f>
        <v>g</v>
      </c>
      <c r="T245" s="11" t="s">
        <v>54</v>
      </c>
      <c r="U245" s="11" t="str">
        <f>IF(ISBLANK([1]!Tab_labo[[#This Row],[Composant 3]]),"","&gt;")</f>
        <v>&gt;</v>
      </c>
      <c r="V245" s="11">
        <v>158</v>
      </c>
      <c r="W245" s="11" t="str">
        <f>IF(ISBLANK([1]!Tab_labo[[#This Row],[Qt-g3]]),"","g")</f>
        <v>g</v>
      </c>
      <c r="X245" s="11"/>
      <c r="Y245" s="11" t="str">
        <f>IF(ISBLANK([1]!Tab_labo[[#This Row],[Composant 4]]),"","&gt;")</f>
        <v/>
      </c>
      <c r="Z245" s="11"/>
      <c r="AA245" s="11" t="str">
        <f>IF(ISBLANK([1]!Tab_labo[[#This Row],[Qt-g4]]),"","g")</f>
        <v/>
      </c>
      <c r="AB245" s="11"/>
      <c r="AC245" s="11" t="str">
        <f>IF(ISBLANK([1]!Tab_labo[[#This Row],[Composant 5]]),"","&gt;")</f>
        <v/>
      </c>
      <c r="AD245" s="11"/>
      <c r="AE245" s="11" t="str">
        <f>IF(ISBLANK([1]!Tab_labo[[#This Row],[Qt-g5]]),"","g")</f>
        <v/>
      </c>
      <c r="AF245" s="11" t="str">
        <f>IF([1]!Tab_labo[[#This Row],[verif]]=0,"","Total")</f>
        <v>Total</v>
      </c>
      <c r="AG245" s="11" t="str">
        <f>IF([1]!Tab_labo[[#This Row],[Total]]="Total","&gt;","")</f>
        <v>&gt;</v>
      </c>
      <c r="AH2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5" s="11" t="str">
        <f>IF([1]!Tab_labo[[#This Row],[Total]]="Total","g","")</f>
        <v>g</v>
      </c>
      <c r="AJ245" s="15" t="s">
        <v>42</v>
      </c>
      <c r="AK245" s="11" t="s">
        <v>42</v>
      </c>
      <c r="AL2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5" s="11" t="str">
        <f>IF([1]!Tab_labo[[#This Row],[Total2]]&lt;&gt;1000,IF(ISBLANK(V245),[1]!Tab_labo[[#This Row],[Qt-g]]+(2*[1]!Tab_labo[[#This Row],[Qt-g2]]),IF(ISBLANK(Z245),[1]!Tab_labo[[#This Row],[Qt-g]]+[1]!Tab_labo[[#This Row],[Qt-g2]]+(2*[1]!Tab_labo[[#This Row],[Qt-g3]]),IF(ISBLANK(AD245),[1]!Tab_labo[[#This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5" s="11" t="str">
        <f>[1]!Tab_labo[[#This Row],[Teintes]]</f>
        <v>1685 C</v>
      </c>
    </row>
    <row r="246" spans="1:40" ht="30" x14ac:dyDescent="0.25">
      <c r="A246" s="1" t="s">
        <v>300</v>
      </c>
      <c r="B246" s="1" t="s">
        <v>41</v>
      </c>
      <c r="C246" s="2" t="s">
        <v>42</v>
      </c>
      <c r="D246" s="3" t="s">
        <v>42</v>
      </c>
      <c r="E246" s="3" t="s">
        <v>42</v>
      </c>
      <c r="F246" s="4">
        <v>0.4</v>
      </c>
      <c r="G246" s="4">
        <v>79.819999999999993</v>
      </c>
      <c r="H246" s="4">
        <v>29.29</v>
      </c>
      <c r="I246" s="4">
        <v>17.489999999999998</v>
      </c>
      <c r="J246" s="5" t="s">
        <v>42</v>
      </c>
      <c r="K246" s="6" t="str">
        <f>[1]!Tab_labo[[#This Row],[L*]]&amp;"_"&amp;[1]!Tab_labo[[#This Row],[a*]]&amp;"_"&amp;[1]!Tab_labo[[#This Row],[b*]]</f>
        <v>79.82_29.29_17.49</v>
      </c>
      <c r="L246" s="3" t="s">
        <v>64</v>
      </c>
      <c r="M246" s="3" t="str">
        <f>IF(ISBLANK([1]!Tab_labo[[#This Row],[Composant 1]]),"","&gt;")</f>
        <v>&gt;</v>
      </c>
      <c r="N246" s="3">
        <v>47</v>
      </c>
      <c r="O246" s="3" t="str">
        <f>IF(ISBLANK([1]!Tab_labo[[#This Row],[Qt-g]]),"","g")</f>
        <v>g</v>
      </c>
      <c r="P246" s="3" t="s">
        <v>48</v>
      </c>
      <c r="Q246" s="3" t="str">
        <f>IF(ISBLANK([1]!Tab_labo[[#This Row],[Composant 2]]),"","&gt;")</f>
        <v>&gt;</v>
      </c>
      <c r="R246" s="3">
        <v>16</v>
      </c>
      <c r="S246" s="3" t="str">
        <f>IF(ISBLANK([1]!Tab_labo[[#This Row],[Qt-g2]]),"","g")</f>
        <v>g</v>
      </c>
      <c r="T246" s="3" t="s">
        <v>49</v>
      </c>
      <c r="U246" s="3" t="str">
        <f>IF(ISBLANK([1]!Tab_labo[[#This Row],[Composant 3]]),"","&gt;")</f>
        <v>&gt;</v>
      </c>
      <c r="V246" s="3">
        <v>468.5</v>
      </c>
      <c r="W246" s="3" t="str">
        <f>IF(ISBLANK([1]!Tab_labo[[#This Row],[Qt-g3]]),"","g")</f>
        <v>g</v>
      </c>
      <c r="X246" s="3"/>
      <c r="Y246" s="3" t="str">
        <f>IF(ISBLANK([1]!Tab_labo[[#This Row],[Composant 4]]),"","&gt;")</f>
        <v/>
      </c>
      <c r="Z246" s="3"/>
      <c r="AA246" s="3" t="str">
        <f>IF(ISBLANK([1]!Tab_labo[[#This Row],[Qt-g4]]),"","g")</f>
        <v/>
      </c>
      <c r="AB246" s="3"/>
      <c r="AC246" s="3" t="str">
        <f>IF(ISBLANK([1]!Tab_labo[[#This Row],[Composant 5]]),"","&gt;")</f>
        <v/>
      </c>
      <c r="AD246" s="3"/>
      <c r="AE246" s="3" t="str">
        <f>IF(ISBLANK([1]!Tab_labo[[#This Row],[Qt-g5]]),"","g")</f>
        <v/>
      </c>
      <c r="AF246" s="3" t="str">
        <f>IF([1]!Tab_labo[[#This Row],[verif]]=0,"","Total")</f>
        <v>Total</v>
      </c>
      <c r="AG246" s="3" t="str">
        <f>IF([1]!Tab_labo[[#This Row],[Total]]="Total","&gt;","")</f>
        <v>&gt;</v>
      </c>
      <c r="AH2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246" s="3" t="str">
        <f>IF([1]!Tab_labo[[#This Row],[Total]]="Total","g","")</f>
        <v>g</v>
      </c>
      <c r="AJ246" s="8" t="s">
        <v>42</v>
      </c>
      <c r="AK246" s="3" t="s">
        <v>42</v>
      </c>
      <c r="AL2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6" s="3">
        <f>IF([1]!Tab_labo[[#This Row],[Total2]]&lt;&gt;1000,IF(ISBLANK(V246),[1]!Tab_labo[[#This Row],[Qt-g]]+(2*[1]!Tab_labo[[#This Row],[Qt-g2]]),IF(ISBLANK(Z246),[1]!Tab_labo[[#This Row],[Qt-g]]+[1]!Tab_labo[[#This Row],[Qt-g2]]+(2*[1]!Tab_labo[[#This Row],[Qt-g3]]),IF(ISBLANK(AD246),[1]!Tab_labo[[#This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46" s="3" t="str">
        <f>[1]!Tab_labo[[#This Row],[Teintes]]</f>
        <v>169 C</v>
      </c>
    </row>
    <row r="247" spans="1:40" ht="30" x14ac:dyDescent="0.25">
      <c r="A247" s="9" t="s">
        <v>301</v>
      </c>
      <c r="B247" s="9" t="s">
        <v>41</v>
      </c>
      <c r="C247" s="10" t="s">
        <v>42</v>
      </c>
      <c r="D247" s="11" t="s">
        <v>42</v>
      </c>
      <c r="E247" s="11" t="s">
        <v>42</v>
      </c>
      <c r="F247" s="12">
        <v>0.74</v>
      </c>
      <c r="G247" s="12">
        <v>70.81</v>
      </c>
      <c r="H247" s="12">
        <v>48.54</v>
      </c>
      <c r="I247" s="12">
        <v>35.520000000000003</v>
      </c>
      <c r="J247" s="13" t="s">
        <v>42</v>
      </c>
      <c r="K247" s="14" t="str">
        <f>[1]!Tab_labo[[#This Row],[L*]]&amp;"_"&amp;[1]!Tab_labo[[#This Row],[a*]]&amp;"_"&amp;[1]!Tab_labo[[#This Row],[b*]]</f>
        <v>70.81_48.54_35.52</v>
      </c>
      <c r="L247" s="11" t="s">
        <v>64</v>
      </c>
      <c r="M247" s="11" t="str">
        <f>IF(ISBLANK([1]!Tab_labo[[#This Row],[Composant 1]]),"","&gt;")</f>
        <v>&gt;</v>
      </c>
      <c r="N247" s="11">
        <v>187</v>
      </c>
      <c r="O247" s="11" t="str">
        <f>IF(ISBLANK([1]!Tab_labo[[#This Row],[Qt-g]]),"","g")</f>
        <v>g</v>
      </c>
      <c r="P247" s="11" t="s">
        <v>48</v>
      </c>
      <c r="Q247" s="11" t="str">
        <f>IF(ISBLANK([1]!Tab_labo[[#This Row],[Composant 2]]),"","&gt;")</f>
        <v>&gt;</v>
      </c>
      <c r="R247" s="11">
        <v>63</v>
      </c>
      <c r="S247" s="11" t="str">
        <f>IF(ISBLANK([1]!Tab_labo[[#This Row],[Qt-g2]]),"","g")</f>
        <v>g</v>
      </c>
      <c r="T247" s="11" t="s">
        <v>49</v>
      </c>
      <c r="U247" s="11" t="str">
        <f>IF(ISBLANK([1]!Tab_labo[[#This Row],[Composant 3]]),"","&gt;")</f>
        <v>&gt;</v>
      </c>
      <c r="V247" s="11">
        <v>375</v>
      </c>
      <c r="W247" s="11" t="str">
        <f>IF(ISBLANK([1]!Tab_labo[[#This Row],[Qt-g3]]),"","g")</f>
        <v>g</v>
      </c>
      <c r="X247" s="11"/>
      <c r="Y247" s="11" t="str">
        <f>IF(ISBLANK([1]!Tab_labo[[#This Row],[Composant 4]]),"","&gt;")</f>
        <v/>
      </c>
      <c r="Z247" s="11"/>
      <c r="AA247" s="11" t="str">
        <f>IF(ISBLANK([1]!Tab_labo[[#This Row],[Qt-g4]]),"","g")</f>
        <v/>
      </c>
      <c r="AB247" s="11"/>
      <c r="AC247" s="11" t="str">
        <f>IF(ISBLANK([1]!Tab_labo[[#This Row],[Composant 5]]),"","&gt;")</f>
        <v/>
      </c>
      <c r="AD247" s="11"/>
      <c r="AE247" s="11" t="str">
        <f>IF(ISBLANK([1]!Tab_labo[[#This Row],[Qt-g5]]),"","g")</f>
        <v/>
      </c>
      <c r="AF247" s="11" t="str">
        <f>IF([1]!Tab_labo[[#This Row],[verif]]=0,"","Total")</f>
        <v>Total</v>
      </c>
      <c r="AG247" s="11" t="str">
        <f>IF([1]!Tab_labo[[#This Row],[Total]]="Total","&gt;","")</f>
        <v>&gt;</v>
      </c>
      <c r="AH2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247" s="11" t="str">
        <f>IF([1]!Tab_labo[[#This Row],[Total]]="Total","g","")</f>
        <v>g</v>
      </c>
      <c r="AJ247" s="15" t="s">
        <v>42</v>
      </c>
      <c r="AK247" s="11" t="s">
        <v>42</v>
      </c>
      <c r="AL2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7" s="11">
        <f>IF([1]!Tab_labo[[#This Row],[Total2]]&lt;&gt;1000,IF(ISBLANK(V247),[1]!Tab_labo[[#This Row],[Qt-g]]+(2*[1]!Tab_labo[[#This Row],[Qt-g2]]),IF(ISBLANK(Z247),[1]!Tab_labo[[#This Row],[Qt-g]]+[1]!Tab_labo[[#This Row],[Qt-g2]]+(2*[1]!Tab_labo[[#This Row],[Qt-g3]]),IF(ISBLANK(AD247),[1]!Tab_labo[[#This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47" s="11" t="str">
        <f>[1]!Tab_labo[[#This Row],[Teintes]]</f>
        <v>170 C</v>
      </c>
    </row>
    <row r="248" spans="1:40" ht="30" x14ac:dyDescent="0.25">
      <c r="A248" s="1" t="s">
        <v>302</v>
      </c>
      <c r="B248" s="1" t="s">
        <v>41</v>
      </c>
      <c r="C248" s="2" t="s">
        <v>42</v>
      </c>
      <c r="D248" s="3" t="s">
        <v>42</v>
      </c>
      <c r="E248" s="3" t="s">
        <v>42</v>
      </c>
      <c r="F248" s="4">
        <v>1.22</v>
      </c>
      <c r="G248" s="4">
        <v>62.67</v>
      </c>
      <c r="H248" s="4">
        <v>62.74</v>
      </c>
      <c r="I248" s="4">
        <v>56.04</v>
      </c>
      <c r="J248" s="5" t="s">
        <v>42</v>
      </c>
      <c r="K248" s="6" t="str">
        <f>[1]!Tab_labo[[#This Row],[L*]]&amp;"_"&amp;[1]!Tab_labo[[#This Row],[a*]]&amp;"_"&amp;[1]!Tab_labo[[#This Row],[b*]]</f>
        <v>62.67_62.74_56.04</v>
      </c>
      <c r="L248" s="3" t="s">
        <v>64</v>
      </c>
      <c r="M248" s="3" t="str">
        <f>IF(ISBLANK([1]!Tab_labo[[#This Row],[Composant 1]]),"","&gt;")</f>
        <v>&gt;</v>
      </c>
      <c r="N248" s="3">
        <v>375</v>
      </c>
      <c r="O248" s="3" t="str">
        <f>IF(ISBLANK([1]!Tab_labo[[#This Row],[Qt-g]]),"","g")</f>
        <v>g</v>
      </c>
      <c r="P248" s="3" t="s">
        <v>48</v>
      </c>
      <c r="Q248" s="3" t="str">
        <f>IF(ISBLANK([1]!Tab_labo[[#This Row],[Composant 2]]),"","&gt;")</f>
        <v>&gt;</v>
      </c>
      <c r="R248" s="3">
        <v>125</v>
      </c>
      <c r="S248" s="3" t="str">
        <f>IF(ISBLANK([1]!Tab_labo[[#This Row],[Qt-g2]]),"","g")</f>
        <v>g</v>
      </c>
      <c r="T248" s="3" t="s">
        <v>49</v>
      </c>
      <c r="U248" s="3" t="str">
        <f>IF(ISBLANK([1]!Tab_labo[[#This Row],[Composant 3]]),"","&gt;")</f>
        <v>&gt;</v>
      </c>
      <c r="V248" s="3">
        <v>500</v>
      </c>
      <c r="W248" s="3" t="str">
        <f>IF(ISBLANK([1]!Tab_labo[[#This Row],[Qt-g3]]),"","g")</f>
        <v>g</v>
      </c>
      <c r="X248" s="3"/>
      <c r="Y248" s="3" t="str">
        <f>IF(ISBLANK([1]!Tab_labo[[#This Row],[Composant 4]]),"","&gt;")</f>
        <v/>
      </c>
      <c r="Z248" s="3"/>
      <c r="AA248" s="3" t="str">
        <f>IF(ISBLANK([1]!Tab_labo[[#This Row],[Qt-g4]]),"","g")</f>
        <v/>
      </c>
      <c r="AB248" s="3"/>
      <c r="AC248" s="3" t="str">
        <f>IF(ISBLANK([1]!Tab_labo[[#This Row],[Composant 5]]),"","&gt;")</f>
        <v/>
      </c>
      <c r="AD248" s="3"/>
      <c r="AE248" s="3" t="str">
        <f>IF(ISBLANK([1]!Tab_labo[[#This Row],[Qt-g5]]),"","g")</f>
        <v/>
      </c>
      <c r="AF248" s="3" t="str">
        <f>IF([1]!Tab_labo[[#This Row],[verif]]=0,"","Total")</f>
        <v>Total</v>
      </c>
      <c r="AG248" s="3" t="str">
        <f>IF([1]!Tab_labo[[#This Row],[Total]]="Total","&gt;","")</f>
        <v>&gt;</v>
      </c>
      <c r="AH2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8" s="3" t="str">
        <f>IF([1]!Tab_labo[[#This Row],[Total]]="Total","g","")</f>
        <v>g</v>
      </c>
      <c r="AJ248" s="8" t="s">
        <v>42</v>
      </c>
      <c r="AK248" s="3" t="s">
        <v>42</v>
      </c>
      <c r="AL2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48" s="3" t="str">
        <f>IF([1]!Tab_labo[[#This Row],[Total2]]&lt;&gt;1000,IF(ISBLANK(V248),[1]!Tab_labo[[#This Row],[Qt-g]]+(2*[1]!Tab_labo[[#This Row],[Qt-g2]]),IF(ISBLANK(Z248),[1]!Tab_labo[[#This Row],[Qt-g]]+[1]!Tab_labo[[#This Row],[Qt-g2]]+(2*[1]!Tab_labo[[#This Row],[Qt-g3]]),IF(ISBLANK(AD248),[1]!Tab_labo[[#This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8" s="3" t="str">
        <f>[1]!Tab_labo[[#This Row],[Teintes]]</f>
        <v>171 C</v>
      </c>
    </row>
    <row r="249" spans="1:40" ht="30" x14ac:dyDescent="0.25">
      <c r="A249" s="9" t="s">
        <v>303</v>
      </c>
      <c r="B249" s="9" t="s">
        <v>41</v>
      </c>
      <c r="C249" s="10" t="s">
        <v>42</v>
      </c>
      <c r="D249" s="11" t="s">
        <v>42</v>
      </c>
      <c r="E249" s="11" t="s">
        <v>42</v>
      </c>
      <c r="F249" s="12">
        <v>1.54</v>
      </c>
      <c r="G249" s="12">
        <v>58.76</v>
      </c>
      <c r="H249" s="12">
        <v>66.650000000000006</v>
      </c>
      <c r="I249" s="12">
        <v>66.47</v>
      </c>
      <c r="J249" s="13" t="s">
        <v>42</v>
      </c>
      <c r="K249" s="14" t="str">
        <f>[1]!Tab_labo[[#This Row],[L*]]&amp;"_"&amp;[1]!Tab_labo[[#This Row],[a*]]&amp;"_"&amp;[1]!Tab_labo[[#This Row],[b*]]</f>
        <v>58.76_66.65_66.47</v>
      </c>
      <c r="L249" s="11" t="s">
        <v>64</v>
      </c>
      <c r="M249" s="11" t="str">
        <f>IF(ISBLANK([1]!Tab_labo[[#This Row],[Composant 1]]),"","&gt;")</f>
        <v>&gt;</v>
      </c>
      <c r="N249" s="11">
        <v>750</v>
      </c>
      <c r="O249" s="11" t="str">
        <f>IF(ISBLANK([1]!Tab_labo[[#This Row],[Qt-g]]),"","g")</f>
        <v>g</v>
      </c>
      <c r="P249" s="11" t="s">
        <v>48</v>
      </c>
      <c r="Q249" s="11" t="str">
        <f>IF(ISBLANK([1]!Tab_labo[[#This Row],[Composant 2]]),"","&gt;")</f>
        <v>&gt;</v>
      </c>
      <c r="R249" s="11">
        <v>250</v>
      </c>
      <c r="S249" s="11" t="str">
        <f>IF(ISBLANK([1]!Tab_labo[[#This Row],[Qt-g2]]),"","g")</f>
        <v>g</v>
      </c>
      <c r="T249" s="11"/>
      <c r="U249" s="11" t="str">
        <f>IF(ISBLANK([1]!Tab_labo[[#This Row],[Composant 3]]),"","&gt;")</f>
        <v/>
      </c>
      <c r="V249" s="11"/>
      <c r="W249" s="11" t="str">
        <f>IF(ISBLANK([1]!Tab_labo[[#This Row],[Qt-g3]]),"","g")</f>
        <v/>
      </c>
      <c r="X249" s="11"/>
      <c r="Y249" s="11" t="str">
        <f>IF(ISBLANK([1]!Tab_labo[[#This Row],[Composant 4]]),"","&gt;")</f>
        <v/>
      </c>
      <c r="Z249" s="11"/>
      <c r="AA249" s="11" t="str">
        <f>IF(ISBLANK([1]!Tab_labo[[#This Row],[Qt-g4]]),"","g")</f>
        <v/>
      </c>
      <c r="AB249" s="11"/>
      <c r="AC249" s="11" t="str">
        <f>IF(ISBLANK([1]!Tab_labo[[#This Row],[Composant 5]]),"","&gt;")</f>
        <v/>
      </c>
      <c r="AD249" s="11"/>
      <c r="AE249" s="11" t="str">
        <f>IF(ISBLANK([1]!Tab_labo[[#This Row],[Qt-g5]]),"","g")</f>
        <v/>
      </c>
      <c r="AF249" s="11" t="str">
        <f>IF([1]!Tab_labo[[#This Row],[verif]]=0,"","Total")</f>
        <v>Total</v>
      </c>
      <c r="AG249" s="11" t="str">
        <f>IF([1]!Tab_labo[[#This Row],[Total]]="Total","&gt;","")</f>
        <v>&gt;</v>
      </c>
      <c r="AH2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49" s="11" t="str">
        <f>IF([1]!Tab_labo[[#This Row],[Total]]="Total","g","")</f>
        <v>g</v>
      </c>
      <c r="AJ249" s="15" t="s">
        <v>42</v>
      </c>
      <c r="AK249" s="11" t="s">
        <v>42</v>
      </c>
      <c r="AL2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249" s="11" t="str">
        <f>IF([1]!Tab_labo[[#This Row],[Total2]]&lt;&gt;1000,IF(ISBLANK(V249),[1]!Tab_labo[[#This Row],[Qt-g]]+(2*[1]!Tab_labo[[#This Row],[Qt-g2]]),IF(ISBLANK(Z249),[1]!Tab_labo[[#This Row],[Qt-g]]+[1]!Tab_labo[[#This Row],[Qt-g2]]+(2*[1]!Tab_labo[[#This Row],[Qt-g3]]),IF(ISBLANK(AD249),[1]!Tab_labo[[#This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49" s="11" t="str">
        <f>[1]!Tab_labo[[#This Row],[Teintes]]</f>
        <v>172 C</v>
      </c>
    </row>
    <row r="250" spans="1:40" ht="30" x14ac:dyDescent="0.25">
      <c r="A250" s="1" t="s">
        <v>304</v>
      </c>
      <c r="B250" s="1" t="s">
        <v>41</v>
      </c>
      <c r="C250" s="2" t="s">
        <v>42</v>
      </c>
      <c r="D250" s="3" t="s">
        <v>42</v>
      </c>
      <c r="E250" s="3" t="s">
        <v>42</v>
      </c>
      <c r="F250" s="4">
        <v>1.54</v>
      </c>
      <c r="G250" s="4">
        <v>50.2</v>
      </c>
      <c r="H250" s="4">
        <v>53.9</v>
      </c>
      <c r="I250" s="4">
        <v>52.08</v>
      </c>
      <c r="J250" s="5" t="s">
        <v>42</v>
      </c>
      <c r="K250" s="6" t="str">
        <f>[1]!Tab_labo[[#This Row],[L*]]&amp;"_"&amp;[1]!Tab_labo[[#This Row],[a*]]&amp;"_"&amp;[1]!Tab_labo[[#This Row],[b*]]</f>
        <v>50.2_53.9_52.08</v>
      </c>
      <c r="L250" s="3" t="s">
        <v>64</v>
      </c>
      <c r="M250" s="3" t="str">
        <f>IF(ISBLANK([1]!Tab_labo[[#This Row],[Composant 1]]),"","&gt;")</f>
        <v>&gt;</v>
      </c>
      <c r="N250" s="3">
        <v>727</v>
      </c>
      <c r="O250" s="3" t="str">
        <f>IF(ISBLANK([1]!Tab_labo[[#This Row],[Qt-g]]),"","g")</f>
        <v>g</v>
      </c>
      <c r="P250" s="3" t="s">
        <v>48</v>
      </c>
      <c r="Q250" s="3" t="str">
        <f>IF(ISBLANK([1]!Tab_labo[[#This Row],[Composant 2]]),"","&gt;")</f>
        <v>&gt;</v>
      </c>
      <c r="R250" s="3">
        <v>243</v>
      </c>
      <c r="S250" s="3" t="str">
        <f>IF(ISBLANK([1]!Tab_labo[[#This Row],[Qt-g2]]),"","g")</f>
        <v>g</v>
      </c>
      <c r="T250" s="3" t="s">
        <v>54</v>
      </c>
      <c r="U250" s="3" t="str">
        <f>IF(ISBLANK([1]!Tab_labo[[#This Row],[Composant 3]]),"","&gt;")</f>
        <v>&gt;</v>
      </c>
      <c r="V250" s="3">
        <v>30</v>
      </c>
      <c r="W250" s="3" t="str">
        <f>IF(ISBLANK([1]!Tab_labo[[#This Row],[Qt-g3]]),"","g")</f>
        <v>g</v>
      </c>
      <c r="X250" s="3"/>
      <c r="Y250" s="3" t="str">
        <f>IF(ISBLANK([1]!Tab_labo[[#This Row],[Composant 4]]),"","&gt;")</f>
        <v/>
      </c>
      <c r="Z250" s="3"/>
      <c r="AA250" s="3" t="str">
        <f>IF(ISBLANK([1]!Tab_labo[[#This Row],[Qt-g4]]),"","g")</f>
        <v/>
      </c>
      <c r="AB250" s="3"/>
      <c r="AC250" s="3" t="str">
        <f>IF(ISBLANK([1]!Tab_labo[[#This Row],[Composant 5]]),"","&gt;")</f>
        <v/>
      </c>
      <c r="AD250" s="3"/>
      <c r="AE250" s="3" t="str">
        <f>IF(ISBLANK([1]!Tab_labo[[#This Row],[Qt-g5]]),"","g")</f>
        <v/>
      </c>
      <c r="AF250" s="3" t="str">
        <f>IF([1]!Tab_labo[[#This Row],[verif]]=0,"","Total")</f>
        <v>Total</v>
      </c>
      <c r="AG250" s="3" t="str">
        <f>IF([1]!Tab_labo[[#This Row],[Total]]="Total","&gt;","")</f>
        <v>&gt;</v>
      </c>
      <c r="AH2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0" s="3" t="str">
        <f>IF([1]!Tab_labo[[#This Row],[Total]]="Total","g","")</f>
        <v>g</v>
      </c>
      <c r="AJ250" s="8" t="s">
        <v>42</v>
      </c>
      <c r="AK250" s="3" t="s">
        <v>42</v>
      </c>
      <c r="AL2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50" s="3" t="str">
        <f>IF([1]!Tab_labo[[#This Row],[Total2]]&lt;&gt;1000,IF(ISBLANK(V250),[1]!Tab_labo[[#This Row],[Qt-g]]+(2*[1]!Tab_labo[[#This Row],[Qt-g2]]),IF(ISBLANK(Z250),[1]!Tab_labo[[#This Row],[Qt-g]]+[1]!Tab_labo[[#This Row],[Qt-g2]]+(2*[1]!Tab_labo[[#This Row],[Qt-g3]]),IF(ISBLANK(AD250),[1]!Tab_labo[[#This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0" s="3" t="str">
        <f>[1]!Tab_labo[[#This Row],[Teintes]]</f>
        <v>173 C</v>
      </c>
    </row>
    <row r="251" spans="1:40" ht="30" x14ac:dyDescent="0.25">
      <c r="A251" s="9" t="s">
        <v>305</v>
      </c>
      <c r="B251" s="9" t="s">
        <v>41</v>
      </c>
      <c r="C251" s="10" t="s">
        <v>42</v>
      </c>
      <c r="D251" s="11" t="s">
        <v>42</v>
      </c>
      <c r="E251" s="11" t="s">
        <v>42</v>
      </c>
      <c r="F251" s="12">
        <v>1.61</v>
      </c>
      <c r="G251" s="12">
        <v>38.76</v>
      </c>
      <c r="H251" s="12">
        <v>38.39</v>
      </c>
      <c r="I251" s="12">
        <v>35.869999999999997</v>
      </c>
      <c r="J251" s="13" t="s">
        <v>42</v>
      </c>
      <c r="K251" s="14" t="str">
        <f>[1]!Tab_labo[[#This Row],[L*]]&amp;"_"&amp;[1]!Tab_labo[[#This Row],[a*]]&amp;"_"&amp;[1]!Tab_labo[[#This Row],[b*]]</f>
        <v>38.76_38.39_35.87</v>
      </c>
      <c r="L251" s="11" t="s">
        <v>64</v>
      </c>
      <c r="M251" s="11" t="str">
        <f>IF(ISBLANK([1]!Tab_labo[[#This Row],[Composant 1]]),"","&gt;")</f>
        <v>&gt;</v>
      </c>
      <c r="N251" s="11">
        <v>667</v>
      </c>
      <c r="O251" s="11" t="str">
        <f>IF(ISBLANK([1]!Tab_labo[[#This Row],[Qt-g]]),"","g")</f>
        <v>g</v>
      </c>
      <c r="P251" s="11" t="s">
        <v>48</v>
      </c>
      <c r="Q251" s="11" t="str">
        <f>IF(ISBLANK([1]!Tab_labo[[#This Row],[Composant 2]]),"","&gt;")</f>
        <v>&gt;</v>
      </c>
      <c r="R251" s="11">
        <v>222</v>
      </c>
      <c r="S251" s="11" t="str">
        <f>IF(ISBLANK([1]!Tab_labo[[#This Row],[Qt-g2]]),"","g")</f>
        <v>g</v>
      </c>
      <c r="T251" s="11" t="s">
        <v>54</v>
      </c>
      <c r="U251" s="11" t="str">
        <f>IF(ISBLANK([1]!Tab_labo[[#This Row],[Composant 3]]),"","&gt;")</f>
        <v>&gt;</v>
      </c>
      <c r="V251" s="11">
        <v>111</v>
      </c>
      <c r="W251" s="11" t="str">
        <f>IF(ISBLANK([1]!Tab_labo[[#This Row],[Qt-g3]]),"","g")</f>
        <v>g</v>
      </c>
      <c r="X251" s="11"/>
      <c r="Y251" s="11" t="str">
        <f>IF(ISBLANK([1]!Tab_labo[[#This Row],[Composant 4]]),"","&gt;")</f>
        <v/>
      </c>
      <c r="Z251" s="11"/>
      <c r="AA251" s="11" t="str">
        <f>IF(ISBLANK([1]!Tab_labo[[#This Row],[Qt-g4]]),"","g")</f>
        <v/>
      </c>
      <c r="AB251" s="11"/>
      <c r="AC251" s="11" t="str">
        <f>IF(ISBLANK([1]!Tab_labo[[#This Row],[Composant 5]]),"","&gt;")</f>
        <v/>
      </c>
      <c r="AD251" s="11"/>
      <c r="AE251" s="11" t="str">
        <f>IF(ISBLANK([1]!Tab_labo[[#This Row],[Qt-g5]]),"","g")</f>
        <v/>
      </c>
      <c r="AF251" s="11" t="str">
        <f>IF([1]!Tab_labo[[#This Row],[verif]]=0,"","Total")</f>
        <v>Total</v>
      </c>
      <c r="AG251" s="11" t="str">
        <f>IF([1]!Tab_labo[[#This Row],[Total]]="Total","&gt;","")</f>
        <v>&gt;</v>
      </c>
      <c r="AH2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1" s="11" t="str">
        <f>IF([1]!Tab_labo[[#This Row],[Total]]="Total","g","")</f>
        <v>g</v>
      </c>
      <c r="AJ251" s="15" t="s">
        <v>42</v>
      </c>
      <c r="AK251" s="11" t="s">
        <v>42</v>
      </c>
      <c r="AL2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51" s="11" t="str">
        <f>IF([1]!Tab_labo[[#This Row],[Total2]]&lt;&gt;1000,IF(ISBLANK(V251),[1]!Tab_labo[[#This Row],[Qt-g]]+(2*[1]!Tab_labo[[#This Row],[Qt-g2]]),IF(ISBLANK(Z251),[1]!Tab_labo[[#This Row],[Qt-g]]+[1]!Tab_labo[[#This Row],[Qt-g2]]+(2*[1]!Tab_labo[[#This Row],[Qt-g3]]),IF(ISBLANK(AD251),[1]!Tab_labo[[#This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1" s="11" t="str">
        <f>[1]!Tab_labo[[#This Row],[Teintes]]</f>
        <v>174 C</v>
      </c>
    </row>
    <row r="252" spans="1:40" ht="30" x14ac:dyDescent="0.25">
      <c r="A252" s="1" t="s">
        <v>306</v>
      </c>
      <c r="B252" s="1" t="s">
        <v>41</v>
      </c>
      <c r="C252" s="2" t="s">
        <v>42</v>
      </c>
      <c r="D252" s="3" t="s">
        <v>42</v>
      </c>
      <c r="E252" s="3" t="s">
        <v>42</v>
      </c>
      <c r="F252" s="4">
        <v>1.62</v>
      </c>
      <c r="G252" s="4">
        <v>28.91</v>
      </c>
      <c r="H252" s="4">
        <v>23.87</v>
      </c>
      <c r="I252" s="4">
        <v>19.440000000000001</v>
      </c>
      <c r="J252" s="5" t="s">
        <v>42</v>
      </c>
      <c r="K252" s="6" t="str">
        <f>[1]!Tab_labo[[#This Row],[L*]]&amp;"_"&amp;[1]!Tab_labo[[#This Row],[a*]]&amp;"_"&amp;[1]!Tab_labo[[#This Row],[b*]]</f>
        <v>28.91_23.87_19.44</v>
      </c>
      <c r="L252" s="3" t="s">
        <v>64</v>
      </c>
      <c r="M252" s="3" t="str">
        <f>IF(ISBLANK([1]!Tab_labo[[#This Row],[Composant 1]]),"","&gt;")</f>
        <v>&gt;</v>
      </c>
      <c r="N252" s="3">
        <v>545</v>
      </c>
      <c r="O252" s="3" t="str">
        <f>IF(ISBLANK([1]!Tab_labo[[#This Row],[Qt-g]]),"","g")</f>
        <v>g</v>
      </c>
      <c r="P252" s="3" t="s">
        <v>48</v>
      </c>
      <c r="Q252" s="3" t="str">
        <f>IF(ISBLANK([1]!Tab_labo[[#This Row],[Composant 2]]),"","&gt;")</f>
        <v>&gt;</v>
      </c>
      <c r="R252" s="3">
        <v>182</v>
      </c>
      <c r="S252" s="3" t="str">
        <f>IF(ISBLANK([1]!Tab_labo[[#This Row],[Qt-g2]]),"","g")</f>
        <v>g</v>
      </c>
      <c r="T252" s="3" t="s">
        <v>54</v>
      </c>
      <c r="U252" s="3" t="str">
        <f>IF(ISBLANK([1]!Tab_labo[[#This Row],[Composant 3]]),"","&gt;")</f>
        <v>&gt;</v>
      </c>
      <c r="V252" s="3">
        <v>273</v>
      </c>
      <c r="W252" s="3" t="str">
        <f>IF(ISBLANK([1]!Tab_labo[[#This Row],[Qt-g3]]),"","g")</f>
        <v>g</v>
      </c>
      <c r="X252" s="3"/>
      <c r="Y252" s="3" t="str">
        <f>IF(ISBLANK([1]!Tab_labo[[#This Row],[Composant 4]]),"","&gt;")</f>
        <v/>
      </c>
      <c r="Z252" s="3"/>
      <c r="AA252" s="3" t="str">
        <f>IF(ISBLANK([1]!Tab_labo[[#This Row],[Qt-g4]]),"","g")</f>
        <v/>
      </c>
      <c r="AB252" s="3"/>
      <c r="AC252" s="3" t="str">
        <f>IF(ISBLANK([1]!Tab_labo[[#This Row],[Composant 5]]),"","&gt;")</f>
        <v/>
      </c>
      <c r="AD252" s="3"/>
      <c r="AE252" s="3" t="str">
        <f>IF(ISBLANK([1]!Tab_labo[[#This Row],[Qt-g5]]),"","g")</f>
        <v/>
      </c>
      <c r="AF252" s="3" t="str">
        <f>IF([1]!Tab_labo[[#This Row],[verif]]=0,"","Total")</f>
        <v>Total</v>
      </c>
      <c r="AG252" s="3" t="str">
        <f>IF([1]!Tab_labo[[#This Row],[Total]]="Total","&gt;","")</f>
        <v>&gt;</v>
      </c>
      <c r="AH2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2" s="3" t="str">
        <f>IF([1]!Tab_labo[[#This Row],[Total]]="Total","g","")</f>
        <v>g</v>
      </c>
      <c r="AJ252" s="8" t="s">
        <v>42</v>
      </c>
      <c r="AK252" s="3" t="s">
        <v>42</v>
      </c>
      <c r="AL2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52" s="3" t="str">
        <f>IF([1]!Tab_labo[[#This Row],[Total2]]&lt;&gt;1000,IF(ISBLANK(V252),[1]!Tab_labo[[#This Row],[Qt-g]]+(2*[1]!Tab_labo[[#This Row],[Qt-g2]]),IF(ISBLANK(Z252),[1]!Tab_labo[[#This Row],[Qt-g]]+[1]!Tab_labo[[#This Row],[Qt-g2]]+(2*[1]!Tab_labo[[#This Row],[Qt-g3]]),IF(ISBLANK(AD252),[1]!Tab_labo[[#This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2" s="3" t="str">
        <f>[1]!Tab_labo[[#This Row],[Teintes]]</f>
        <v>175 C</v>
      </c>
    </row>
    <row r="253" spans="1:40" ht="30" x14ac:dyDescent="0.25">
      <c r="A253" s="9" t="s">
        <v>307</v>
      </c>
      <c r="B253" s="9" t="s">
        <v>41</v>
      </c>
      <c r="C253" s="10" t="s">
        <v>42</v>
      </c>
      <c r="D253" s="11" t="s">
        <v>42</v>
      </c>
      <c r="E253" s="11" t="s">
        <v>42</v>
      </c>
      <c r="F253" s="12">
        <v>1.25</v>
      </c>
      <c r="G253" s="12">
        <v>53.28</v>
      </c>
      <c r="H253" s="12">
        <v>36.68</v>
      </c>
      <c r="I253" s="12">
        <v>44.76</v>
      </c>
      <c r="J253" s="13" t="s">
        <v>42</v>
      </c>
      <c r="K253" s="14" t="str">
        <f>[1]!Tab_labo[[#This Row],[L*]]&amp;"_"&amp;[1]!Tab_labo[[#This Row],[a*]]&amp;"_"&amp;[1]!Tab_labo[[#This Row],[b*]]</f>
        <v>53.28_36.68_44.76</v>
      </c>
      <c r="L253" s="11" t="s">
        <v>68</v>
      </c>
      <c r="M253" s="11" t="str">
        <f>IF(ISBLANK([1]!Tab_labo[[#This Row],[Composant 1]]),"","&gt;")</f>
        <v>&gt;</v>
      </c>
      <c r="N253" s="11">
        <v>401</v>
      </c>
      <c r="O253" s="11" t="str">
        <f>IF(ISBLANK([1]!Tab_labo[[#This Row],[Qt-g]]),"","g")</f>
        <v>g</v>
      </c>
      <c r="P253" s="11" t="s">
        <v>60</v>
      </c>
      <c r="Q253" s="11" t="str">
        <f>IF(ISBLANK([1]!Tab_labo[[#This Row],[Composant 2]]),"","&gt;")</f>
        <v>&gt;</v>
      </c>
      <c r="R253" s="11">
        <v>216.3</v>
      </c>
      <c r="S253" s="11" t="str">
        <f>IF(ISBLANK([1]!Tab_labo[[#This Row],[Qt-g2]]),"","g")</f>
        <v>g</v>
      </c>
      <c r="T253" s="11" t="s">
        <v>54</v>
      </c>
      <c r="U253" s="11" t="str">
        <f>IF(ISBLANK([1]!Tab_labo[[#This Row],[Composant 3]]),"","&gt;")</f>
        <v>&gt;</v>
      </c>
      <c r="V253" s="11">
        <v>19.3</v>
      </c>
      <c r="W253" s="11" t="str">
        <f>IF(ISBLANK([1]!Tab_labo[[#This Row],[Qt-g3]]),"","g")</f>
        <v>g</v>
      </c>
      <c r="X253" s="11" t="s">
        <v>49</v>
      </c>
      <c r="Y253" s="11" t="str">
        <f>IF(ISBLANK([1]!Tab_labo[[#This Row],[Composant 4]]),"","&gt;")</f>
        <v>&gt;</v>
      </c>
      <c r="Z253" s="11">
        <v>363.4</v>
      </c>
      <c r="AA253" s="11" t="str">
        <f>IF(ISBLANK([1]!Tab_labo[[#This Row],[Qt-g4]]),"","g")</f>
        <v>g</v>
      </c>
      <c r="AB253" s="11"/>
      <c r="AC253" s="11" t="str">
        <f>IF(ISBLANK([1]!Tab_labo[[#This Row],[Composant 5]]),"","&gt;")</f>
        <v/>
      </c>
      <c r="AD253" s="11"/>
      <c r="AE253" s="11" t="str">
        <f>IF(ISBLANK([1]!Tab_labo[[#This Row],[Qt-g5]]),"","g")</f>
        <v/>
      </c>
      <c r="AF253" s="11" t="str">
        <f>IF([1]!Tab_labo[[#This Row],[verif]]=0,"","Total")</f>
        <v>Total</v>
      </c>
      <c r="AG253" s="11" t="str">
        <f>IF([1]!Tab_labo[[#This Row],[Total]]="Total","&gt;","")</f>
        <v>&gt;</v>
      </c>
      <c r="AH2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253" s="11" t="str">
        <f>IF([1]!Tab_labo[[#This Row],[Total]]="Total","g","")</f>
        <v>g</v>
      </c>
      <c r="AJ253" s="15" t="s">
        <v>42</v>
      </c>
      <c r="AK253" s="11" t="s">
        <v>42</v>
      </c>
      <c r="AL2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3" s="11" t="str">
        <f>IF([1]!Tab_labo[[#This Row],[Total2]]&lt;&gt;1000,IF(ISBLANK(V253),[1]!Tab_labo[[#This Row],[Qt-g]]+(2*[1]!Tab_labo[[#This Row],[Qt-g2]]),IF(ISBLANK(Z253),[1]!Tab_labo[[#This Row],[Qt-g]]+[1]!Tab_labo[[#This Row],[Qt-g2]]+(2*[1]!Tab_labo[[#This Row],[Qt-g3]]),IF(ISBLANK(AD253),[1]!Tab_labo[[#This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3" s="11" t="str">
        <f>[1]!Tab_labo[[#This Row],[Teintes]]</f>
        <v>7583 C</v>
      </c>
    </row>
    <row r="254" spans="1:40" ht="30" x14ac:dyDescent="0.25">
      <c r="A254" s="1" t="s">
        <v>308</v>
      </c>
      <c r="B254" s="1" t="s">
        <v>41</v>
      </c>
      <c r="C254" s="2" t="s">
        <v>42</v>
      </c>
      <c r="D254" s="3" t="s">
        <v>42</v>
      </c>
      <c r="E254" s="3" t="s">
        <v>42</v>
      </c>
      <c r="F254" s="4">
        <v>1.34</v>
      </c>
      <c r="G254" s="4">
        <v>49.59</v>
      </c>
      <c r="H254" s="4">
        <v>39.97</v>
      </c>
      <c r="I254" s="4">
        <v>43.49</v>
      </c>
      <c r="J254" s="5" t="s">
        <v>42</v>
      </c>
      <c r="K254" s="6" t="str">
        <f>[1]!Tab_labo[[#This Row],[L*]]&amp;"_"&amp;[1]!Tab_labo[[#This Row],[a*]]&amp;"_"&amp;[1]!Tab_labo[[#This Row],[b*]]</f>
        <v>49.59_39.97_43.49</v>
      </c>
      <c r="L254" s="3" t="s">
        <v>68</v>
      </c>
      <c r="M254" s="3" t="str">
        <f>IF(ISBLANK([1]!Tab_labo[[#This Row],[Composant 1]]),"","&gt;")</f>
        <v>&gt;</v>
      </c>
      <c r="N254" s="3">
        <v>441.7</v>
      </c>
      <c r="O254" s="3" t="str">
        <f>IF(ISBLANK([1]!Tab_labo[[#This Row],[Qt-g]]),"","g")</f>
        <v>g</v>
      </c>
      <c r="P254" s="3" t="s">
        <v>60</v>
      </c>
      <c r="Q254" s="3" t="str">
        <f>IF(ISBLANK([1]!Tab_labo[[#This Row],[Composant 2]]),"","&gt;")</f>
        <v>&gt;</v>
      </c>
      <c r="R254" s="3">
        <v>227.8</v>
      </c>
      <c r="S254" s="3" t="str">
        <f>IF(ISBLANK([1]!Tab_labo[[#This Row],[Qt-g2]]),"","g")</f>
        <v>g</v>
      </c>
      <c r="T254" s="3" t="s">
        <v>54</v>
      </c>
      <c r="U254" s="3" t="str">
        <f>IF(ISBLANK([1]!Tab_labo[[#This Row],[Composant 3]]),"","&gt;")</f>
        <v>&gt;</v>
      </c>
      <c r="V254" s="3">
        <v>26.6</v>
      </c>
      <c r="W254" s="3" t="str">
        <f>IF(ISBLANK([1]!Tab_labo[[#This Row],[Qt-g3]]),"","g")</f>
        <v>g</v>
      </c>
      <c r="X254" s="3" t="s">
        <v>49</v>
      </c>
      <c r="Y254" s="3" t="str">
        <f>IF(ISBLANK([1]!Tab_labo[[#This Row],[Composant 4]]),"","&gt;")</f>
        <v>&gt;</v>
      </c>
      <c r="Z254" s="3">
        <v>303.89999999999998</v>
      </c>
      <c r="AA254" s="3" t="str">
        <f>IF(ISBLANK([1]!Tab_labo[[#This Row],[Qt-g4]]),"","g")</f>
        <v>g</v>
      </c>
      <c r="AB254" s="3"/>
      <c r="AC254" s="3" t="str">
        <f>IF(ISBLANK([1]!Tab_labo[[#This Row],[Composant 5]]),"","&gt;")</f>
        <v/>
      </c>
      <c r="AD254" s="3"/>
      <c r="AE254" s="3" t="str">
        <f>IF(ISBLANK([1]!Tab_labo[[#This Row],[Qt-g5]]),"","g")</f>
        <v/>
      </c>
      <c r="AF254" s="3" t="str">
        <f>IF([1]!Tab_labo[[#This Row],[verif]]=0,"","Total")</f>
        <v>Total</v>
      </c>
      <c r="AG254" s="3" t="str">
        <f>IF([1]!Tab_labo[[#This Row],[Total]]="Total","&gt;","")</f>
        <v>&gt;</v>
      </c>
      <c r="AH2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4" s="3" t="str">
        <f>IF([1]!Tab_labo[[#This Row],[Total]]="Total","g","")</f>
        <v>g</v>
      </c>
      <c r="AJ254" s="8" t="s">
        <v>42</v>
      </c>
      <c r="AK254" s="3" t="s">
        <v>42</v>
      </c>
      <c r="AL2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4" s="3" t="str">
        <f>IF([1]!Tab_labo[[#This Row],[Total2]]&lt;&gt;1000,IF(ISBLANK(V254),[1]!Tab_labo[[#This Row],[Qt-g]]+(2*[1]!Tab_labo[[#This Row],[Qt-g2]]),IF(ISBLANK(Z254),[1]!Tab_labo[[#This Row],[Qt-g]]+[1]!Tab_labo[[#This Row],[Qt-g2]]+(2*[1]!Tab_labo[[#This Row],[Qt-g3]]),IF(ISBLANK(AD254),[1]!Tab_labo[[#This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4" s="3" t="str">
        <f>[1]!Tab_labo[[#This Row],[Teintes]]</f>
        <v>7584 C</v>
      </c>
    </row>
    <row r="255" spans="1:40" ht="30" x14ac:dyDescent="0.25">
      <c r="A255" s="9" t="s">
        <v>309</v>
      </c>
      <c r="B255" s="9" t="s">
        <v>41</v>
      </c>
      <c r="C255" s="10" t="s">
        <v>42</v>
      </c>
      <c r="D255" s="11" t="s">
        <v>42</v>
      </c>
      <c r="E255" s="11" t="s">
        <v>42</v>
      </c>
      <c r="F255" s="12">
        <v>1.27</v>
      </c>
      <c r="G255" s="12">
        <v>48.04</v>
      </c>
      <c r="H255" s="12">
        <v>34.9</v>
      </c>
      <c r="I255" s="12">
        <v>36.770000000000003</v>
      </c>
      <c r="J255" s="13" t="s">
        <v>42</v>
      </c>
      <c r="K255" s="14" t="str">
        <f>[1]!Tab_labo[[#This Row],[L*]]&amp;"_"&amp;[1]!Tab_labo[[#This Row],[a*]]&amp;"_"&amp;[1]!Tab_labo[[#This Row],[b*]]</f>
        <v>48.04_34.9_36.77</v>
      </c>
      <c r="L255" s="11" t="s">
        <v>68</v>
      </c>
      <c r="M255" s="11" t="str">
        <f>IF(ISBLANK([1]!Tab_labo[[#This Row],[Composant 1]]),"","&gt;")</f>
        <v>&gt;</v>
      </c>
      <c r="N255" s="11">
        <v>349.4</v>
      </c>
      <c r="O255" s="11" t="str">
        <f>IF(ISBLANK([1]!Tab_labo[[#This Row],[Qt-g]]),"","g")</f>
        <v>g</v>
      </c>
      <c r="P255" s="11" t="s">
        <v>60</v>
      </c>
      <c r="Q255" s="11" t="str">
        <f>IF(ISBLANK([1]!Tab_labo[[#This Row],[Composant 2]]),"","&gt;")</f>
        <v>&gt;</v>
      </c>
      <c r="R255" s="11">
        <v>201.6</v>
      </c>
      <c r="S255" s="11" t="str">
        <f>IF(ISBLANK([1]!Tab_labo[[#This Row],[Qt-g2]]),"","g")</f>
        <v>g</v>
      </c>
      <c r="T255" s="11" t="s">
        <v>54</v>
      </c>
      <c r="U255" s="11" t="str">
        <f>IF(ISBLANK([1]!Tab_labo[[#This Row],[Composant 3]]),"","&gt;")</f>
        <v>&gt;</v>
      </c>
      <c r="V255" s="11">
        <v>37.299999999999997</v>
      </c>
      <c r="W255" s="11" t="str">
        <f>IF(ISBLANK([1]!Tab_labo[[#This Row],[Qt-g3]]),"","g")</f>
        <v>g</v>
      </c>
      <c r="X255" s="11" t="s">
        <v>49</v>
      </c>
      <c r="Y255" s="11" t="str">
        <f>IF(ISBLANK([1]!Tab_labo[[#This Row],[Composant 4]]),"","&gt;")</f>
        <v>&gt;</v>
      </c>
      <c r="Z255" s="11">
        <v>411.7</v>
      </c>
      <c r="AA255" s="11" t="str">
        <f>IF(ISBLANK([1]!Tab_labo[[#This Row],[Qt-g4]]),"","g")</f>
        <v>g</v>
      </c>
      <c r="AB255" s="11"/>
      <c r="AC255" s="11" t="str">
        <f>IF(ISBLANK([1]!Tab_labo[[#This Row],[Composant 5]]),"","&gt;")</f>
        <v/>
      </c>
      <c r="AD255" s="11"/>
      <c r="AE255" s="11" t="str">
        <f>IF(ISBLANK([1]!Tab_labo[[#This Row],[Qt-g5]]),"","g")</f>
        <v/>
      </c>
      <c r="AF255" s="11" t="str">
        <f>IF([1]!Tab_labo[[#This Row],[verif]]=0,"","Total")</f>
        <v>Total</v>
      </c>
      <c r="AG255" s="11" t="str">
        <f>IF([1]!Tab_labo[[#This Row],[Total]]="Total","&gt;","")</f>
        <v>&gt;</v>
      </c>
      <c r="AH2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5" s="11" t="str">
        <f>IF([1]!Tab_labo[[#This Row],[Total]]="Total","g","")</f>
        <v>g</v>
      </c>
      <c r="AJ255" s="15" t="s">
        <v>42</v>
      </c>
      <c r="AK255" s="11" t="s">
        <v>42</v>
      </c>
      <c r="AL2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5" s="11" t="str">
        <f>IF([1]!Tab_labo[[#This Row],[Total2]]&lt;&gt;1000,IF(ISBLANK(V255),[1]!Tab_labo[[#This Row],[Qt-g]]+(2*[1]!Tab_labo[[#This Row],[Qt-g2]]),IF(ISBLANK(Z255),[1]!Tab_labo[[#This Row],[Qt-g]]+[1]!Tab_labo[[#This Row],[Qt-g2]]+(2*[1]!Tab_labo[[#This Row],[Qt-g3]]),IF(ISBLANK(AD255),[1]!Tab_labo[[#This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5" s="11" t="str">
        <f>[1]!Tab_labo[[#This Row],[Teintes]]</f>
        <v>7585 C</v>
      </c>
    </row>
    <row r="256" spans="1:40" ht="30" x14ac:dyDescent="0.25">
      <c r="A256" s="1" t="s">
        <v>310</v>
      </c>
      <c r="B256" s="1" t="s">
        <v>41</v>
      </c>
      <c r="C256" s="2" t="s">
        <v>42</v>
      </c>
      <c r="D256" s="3" t="s">
        <v>42</v>
      </c>
      <c r="E256" s="3" t="s">
        <v>42</v>
      </c>
      <c r="F256" s="4">
        <v>1.37</v>
      </c>
      <c r="G256" s="4">
        <v>42.73</v>
      </c>
      <c r="H256" s="4">
        <v>30.64</v>
      </c>
      <c r="I256" s="4">
        <v>33.24</v>
      </c>
      <c r="J256" s="5" t="s">
        <v>42</v>
      </c>
      <c r="K256" s="6" t="str">
        <f>[1]!Tab_labo[[#This Row],[L*]]&amp;"_"&amp;[1]!Tab_labo[[#This Row],[a*]]&amp;"_"&amp;[1]!Tab_labo[[#This Row],[b*]]</f>
        <v>42.73_30.64_33.24</v>
      </c>
      <c r="L256" s="3" t="s">
        <v>68</v>
      </c>
      <c r="M256" s="3" t="str">
        <f>IF(ISBLANK([1]!Tab_labo[[#This Row],[Composant 1]]),"","&gt;")</f>
        <v>&gt;</v>
      </c>
      <c r="N256" s="3">
        <v>342</v>
      </c>
      <c r="O256" s="3" t="str">
        <f>IF(ISBLANK([1]!Tab_labo[[#This Row],[Qt-g]]),"","g")</f>
        <v>g</v>
      </c>
      <c r="P256" s="3" t="s">
        <v>60</v>
      </c>
      <c r="Q256" s="3" t="str">
        <f>IF(ISBLANK([1]!Tab_labo[[#This Row],[Composant 2]]),"","&gt;")</f>
        <v>&gt;</v>
      </c>
      <c r="R256" s="3">
        <v>233.4</v>
      </c>
      <c r="S256" s="3" t="str">
        <f>IF(ISBLANK([1]!Tab_labo[[#This Row],[Qt-g2]]),"","g")</f>
        <v>g</v>
      </c>
      <c r="T256" s="3" t="s">
        <v>54</v>
      </c>
      <c r="U256" s="3" t="str">
        <f>IF(ISBLANK([1]!Tab_labo[[#This Row],[Composant 3]]),"","&gt;")</f>
        <v>&gt;</v>
      </c>
      <c r="V256" s="3">
        <v>63.4</v>
      </c>
      <c r="W256" s="3" t="str">
        <f>IF(ISBLANK([1]!Tab_labo[[#This Row],[Qt-g3]]),"","g")</f>
        <v>g</v>
      </c>
      <c r="X256" s="3" t="s">
        <v>49</v>
      </c>
      <c r="Y256" s="3" t="str">
        <f>IF(ISBLANK([1]!Tab_labo[[#This Row],[Composant 4]]),"","&gt;")</f>
        <v>&gt;</v>
      </c>
      <c r="Z256" s="3">
        <v>361.2</v>
      </c>
      <c r="AA256" s="3" t="str">
        <f>IF(ISBLANK([1]!Tab_labo[[#This Row],[Qt-g4]]),"","g")</f>
        <v>g</v>
      </c>
      <c r="AB256" s="3"/>
      <c r="AC256" s="3" t="str">
        <f>IF(ISBLANK([1]!Tab_labo[[#This Row],[Composant 5]]),"","&gt;")</f>
        <v/>
      </c>
      <c r="AD256" s="3"/>
      <c r="AE256" s="3" t="str">
        <f>IF(ISBLANK([1]!Tab_labo[[#This Row],[Qt-g5]]),"","g")</f>
        <v/>
      </c>
      <c r="AF256" s="3" t="str">
        <f>IF([1]!Tab_labo[[#This Row],[verif]]=0,"","Total")</f>
        <v>Total</v>
      </c>
      <c r="AG256" s="3" t="str">
        <f>IF([1]!Tab_labo[[#This Row],[Total]]="Total","&gt;","")</f>
        <v>&gt;</v>
      </c>
      <c r="AH2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6" s="3" t="str">
        <f>IF([1]!Tab_labo[[#This Row],[Total]]="Total","g","")</f>
        <v>g</v>
      </c>
      <c r="AJ256" s="8" t="s">
        <v>42</v>
      </c>
      <c r="AK256" s="3" t="s">
        <v>42</v>
      </c>
      <c r="AL2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6" s="3" t="str">
        <f>IF([1]!Tab_labo[[#This Row],[Total2]]&lt;&gt;1000,IF(ISBLANK(V256),[1]!Tab_labo[[#This Row],[Qt-g]]+(2*[1]!Tab_labo[[#This Row],[Qt-g2]]),IF(ISBLANK(Z256),[1]!Tab_labo[[#This Row],[Qt-g]]+[1]!Tab_labo[[#This Row],[Qt-g2]]+(2*[1]!Tab_labo[[#This Row],[Qt-g3]]),IF(ISBLANK(AD256),[1]!Tab_labo[[#This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6" s="3" t="str">
        <f>[1]!Tab_labo[[#This Row],[Teintes]]</f>
        <v>7586 C</v>
      </c>
    </row>
    <row r="257" spans="1:40" ht="30" x14ac:dyDescent="0.25">
      <c r="A257" s="9" t="s">
        <v>311</v>
      </c>
      <c r="B257" s="9" t="s">
        <v>41</v>
      </c>
      <c r="C257" s="10" t="s">
        <v>42</v>
      </c>
      <c r="D257" s="11" t="s">
        <v>42</v>
      </c>
      <c r="E257" s="11" t="s">
        <v>42</v>
      </c>
      <c r="F257" s="12">
        <v>1.36</v>
      </c>
      <c r="G257" s="12">
        <v>40.79</v>
      </c>
      <c r="H257" s="12">
        <v>29.32</v>
      </c>
      <c r="I257" s="12">
        <v>29.08</v>
      </c>
      <c r="J257" s="13" t="s">
        <v>42</v>
      </c>
      <c r="K257" s="14" t="str">
        <f>[1]!Tab_labo[[#This Row],[L*]]&amp;"_"&amp;[1]!Tab_labo[[#This Row],[a*]]&amp;"_"&amp;[1]!Tab_labo[[#This Row],[b*]]</f>
        <v>40.79_29.32_29.08</v>
      </c>
      <c r="L257" s="11" t="s">
        <v>68</v>
      </c>
      <c r="M257" s="11" t="str">
        <f>IF(ISBLANK([1]!Tab_labo[[#This Row],[Composant 1]]),"","&gt;")</f>
        <v>&gt;</v>
      </c>
      <c r="N257" s="11">
        <v>341.6</v>
      </c>
      <c r="O257" s="11" t="str">
        <f>IF(ISBLANK([1]!Tab_labo[[#This Row],[Qt-g]]),"","g")</f>
        <v>g</v>
      </c>
      <c r="P257" s="11" t="s">
        <v>60</v>
      </c>
      <c r="Q257" s="11" t="str">
        <f>IF(ISBLANK([1]!Tab_labo[[#This Row],[Composant 2]]),"","&gt;")</f>
        <v>&gt;</v>
      </c>
      <c r="R257" s="11">
        <v>249.6</v>
      </c>
      <c r="S257" s="11" t="str">
        <f>IF(ISBLANK([1]!Tab_labo[[#This Row],[Qt-g2]]),"","g")</f>
        <v>g</v>
      </c>
      <c r="T257" s="11" t="s">
        <v>54</v>
      </c>
      <c r="U257" s="11" t="str">
        <f>IF(ISBLANK([1]!Tab_labo[[#This Row],[Composant 3]]),"","&gt;")</f>
        <v>&gt;</v>
      </c>
      <c r="V257" s="11">
        <v>82.2</v>
      </c>
      <c r="W257" s="11" t="str">
        <f>IF(ISBLANK([1]!Tab_labo[[#This Row],[Qt-g3]]),"","g")</f>
        <v>g</v>
      </c>
      <c r="X257" s="11" t="s">
        <v>49</v>
      </c>
      <c r="Y257" s="11" t="str">
        <f>IF(ISBLANK([1]!Tab_labo[[#This Row],[Composant 4]]),"","&gt;")</f>
        <v>&gt;</v>
      </c>
      <c r="Z257" s="11">
        <v>326.60000000000002</v>
      </c>
      <c r="AA257" s="11" t="str">
        <f>IF(ISBLANK([1]!Tab_labo[[#This Row],[Qt-g4]]),"","g")</f>
        <v>g</v>
      </c>
      <c r="AB257" s="11"/>
      <c r="AC257" s="11" t="str">
        <f>IF(ISBLANK([1]!Tab_labo[[#This Row],[Composant 5]]),"","&gt;")</f>
        <v/>
      </c>
      <c r="AD257" s="11"/>
      <c r="AE257" s="11" t="str">
        <f>IF(ISBLANK([1]!Tab_labo[[#This Row],[Qt-g5]]),"","g")</f>
        <v/>
      </c>
      <c r="AF257" s="11" t="str">
        <f>IF([1]!Tab_labo[[#This Row],[verif]]=0,"","Total")</f>
        <v>Total</v>
      </c>
      <c r="AG257" s="11" t="str">
        <f>IF([1]!Tab_labo[[#This Row],[Total]]="Total","&gt;","")</f>
        <v>&gt;</v>
      </c>
      <c r="AH2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257" s="11" t="str">
        <f>IF([1]!Tab_labo[[#This Row],[Total]]="Total","g","")</f>
        <v>g</v>
      </c>
      <c r="AJ257" s="15" t="s">
        <v>42</v>
      </c>
      <c r="AK257" s="11" t="s">
        <v>42</v>
      </c>
      <c r="AL2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7" s="11" t="str">
        <f>IF([1]!Tab_labo[[#This Row],[Total2]]&lt;&gt;1000,IF(ISBLANK(V257),[1]!Tab_labo[[#This Row],[Qt-g]]+(2*[1]!Tab_labo[[#This Row],[Qt-g2]]),IF(ISBLANK(Z257),[1]!Tab_labo[[#This Row],[Qt-g]]+[1]!Tab_labo[[#This Row],[Qt-g2]]+(2*[1]!Tab_labo[[#This Row],[Qt-g3]]),IF(ISBLANK(AD257),[1]!Tab_labo[[#This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7" s="11" t="str">
        <f>[1]!Tab_labo[[#This Row],[Teintes]]</f>
        <v>7587 C</v>
      </c>
    </row>
    <row r="258" spans="1:40" ht="30" x14ac:dyDescent="0.25">
      <c r="A258" s="1" t="s">
        <v>312</v>
      </c>
      <c r="B258" s="1" t="s">
        <v>41</v>
      </c>
      <c r="C258" s="2" t="s">
        <v>42</v>
      </c>
      <c r="D258" s="3" t="s">
        <v>42</v>
      </c>
      <c r="E258" s="3" t="s">
        <v>42</v>
      </c>
      <c r="F258" s="4">
        <v>1.33</v>
      </c>
      <c r="G258" s="4">
        <v>36.880000000000003</v>
      </c>
      <c r="H258" s="4">
        <v>19.2</v>
      </c>
      <c r="I258" s="4">
        <v>20.59</v>
      </c>
      <c r="J258" s="5" t="s">
        <v>42</v>
      </c>
      <c r="K258" s="6" t="str">
        <f>[1]!Tab_labo[[#This Row],[L*]]&amp;"_"&amp;[1]!Tab_labo[[#This Row],[a*]]&amp;"_"&amp;[1]!Tab_labo[[#This Row],[b*]]</f>
        <v>36.88_19.2_20.59</v>
      </c>
      <c r="L258" s="3" t="s">
        <v>68</v>
      </c>
      <c r="M258" s="3" t="str">
        <f>IF(ISBLANK([1]!Tab_labo[[#This Row],[Composant 1]]),"","&gt;")</f>
        <v>&gt;</v>
      </c>
      <c r="N258" s="3">
        <v>228.7</v>
      </c>
      <c r="O258" s="3" t="str">
        <f>IF(ISBLANK([1]!Tab_labo[[#This Row],[Qt-g]]),"","g")</f>
        <v>g</v>
      </c>
      <c r="P258" s="3" t="s">
        <v>60</v>
      </c>
      <c r="Q258" s="3" t="str">
        <f>IF(ISBLANK([1]!Tab_labo[[#This Row],[Composant 2]]),"","&gt;")</f>
        <v>&gt;</v>
      </c>
      <c r="R258" s="3">
        <v>183.5</v>
      </c>
      <c r="S258" s="3" t="str">
        <f>IF(ISBLANK([1]!Tab_labo[[#This Row],[Qt-g2]]),"","g")</f>
        <v>g</v>
      </c>
      <c r="T258" s="3" t="s">
        <v>54</v>
      </c>
      <c r="U258" s="3" t="str">
        <f>IF(ISBLANK([1]!Tab_labo[[#This Row],[Composant 3]]),"","&gt;")</f>
        <v>&gt;</v>
      </c>
      <c r="V258" s="3">
        <v>140.80000000000001</v>
      </c>
      <c r="W258" s="3" t="str">
        <f>IF(ISBLANK([1]!Tab_labo[[#This Row],[Qt-g3]]),"","g")</f>
        <v>g</v>
      </c>
      <c r="X258" s="3" t="s">
        <v>49</v>
      </c>
      <c r="Y258" s="3" t="str">
        <f>IF(ISBLANK([1]!Tab_labo[[#This Row],[Composant 4]]),"","&gt;")</f>
        <v>&gt;</v>
      </c>
      <c r="Z258" s="3">
        <v>447</v>
      </c>
      <c r="AA258" s="3" t="str">
        <f>IF(ISBLANK([1]!Tab_labo[[#This Row],[Qt-g4]]),"","g")</f>
        <v>g</v>
      </c>
      <c r="AB258" s="3"/>
      <c r="AC258" s="3" t="str">
        <f>IF(ISBLANK([1]!Tab_labo[[#This Row],[Composant 5]]),"","&gt;")</f>
        <v/>
      </c>
      <c r="AD258" s="3"/>
      <c r="AE258" s="3" t="str">
        <f>IF(ISBLANK([1]!Tab_labo[[#This Row],[Qt-g5]]),"","g")</f>
        <v/>
      </c>
      <c r="AF258" s="3" t="str">
        <f>IF([1]!Tab_labo[[#This Row],[verif]]=0,"","Total")</f>
        <v>Total</v>
      </c>
      <c r="AG258" s="3" t="str">
        <f>IF([1]!Tab_labo[[#This Row],[Total]]="Total","&gt;","")</f>
        <v>&gt;</v>
      </c>
      <c r="AH2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8" s="3" t="str">
        <f>IF([1]!Tab_labo[[#This Row],[Total]]="Total","g","")</f>
        <v>g</v>
      </c>
      <c r="AJ258" s="8" t="s">
        <v>42</v>
      </c>
      <c r="AK258" s="3" t="s">
        <v>42</v>
      </c>
      <c r="AL2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8" s="3" t="str">
        <f>IF([1]!Tab_labo[[#This Row],[Total2]]&lt;&gt;1000,IF(ISBLANK(V258),[1]!Tab_labo[[#This Row],[Qt-g]]+(2*[1]!Tab_labo[[#This Row],[Qt-g2]]),IF(ISBLANK(Z258),[1]!Tab_labo[[#This Row],[Qt-g]]+[1]!Tab_labo[[#This Row],[Qt-g2]]+(2*[1]!Tab_labo[[#This Row],[Qt-g3]]),IF(ISBLANK(AD258),[1]!Tab_labo[[#This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8" s="3" t="str">
        <f>[1]!Tab_labo[[#This Row],[Teintes]]</f>
        <v>7588 C</v>
      </c>
    </row>
    <row r="259" spans="1:40" ht="30" x14ac:dyDescent="0.25">
      <c r="A259" s="9" t="s">
        <v>313</v>
      </c>
      <c r="B259" s="9" t="s">
        <v>41</v>
      </c>
      <c r="C259" s="10" t="s">
        <v>42</v>
      </c>
      <c r="D259" s="11" t="s">
        <v>42</v>
      </c>
      <c r="E259" s="11" t="s">
        <v>42</v>
      </c>
      <c r="F259" s="12">
        <v>1.31</v>
      </c>
      <c r="G259" s="12">
        <v>32.54</v>
      </c>
      <c r="H259" s="12">
        <v>8.3000000000000007</v>
      </c>
      <c r="I259" s="12">
        <v>11.08</v>
      </c>
      <c r="J259" s="13" t="s">
        <v>42</v>
      </c>
      <c r="K259" s="14" t="str">
        <f>[1]!Tab_labo[[#This Row],[L*]]&amp;"_"&amp;[1]!Tab_labo[[#This Row],[a*]]&amp;"_"&amp;[1]!Tab_labo[[#This Row],[b*]]</f>
        <v>32.54_8.3_11.08</v>
      </c>
      <c r="L259" s="11" t="s">
        <v>68</v>
      </c>
      <c r="M259" s="11" t="str">
        <f>IF(ISBLANK([1]!Tab_labo[[#This Row],[Composant 1]]),"","&gt;")</f>
        <v>&gt;</v>
      </c>
      <c r="N259" s="11">
        <v>102.5</v>
      </c>
      <c r="O259" s="11" t="str">
        <f>IF(ISBLANK([1]!Tab_labo[[#This Row],[Qt-g]]),"","g")</f>
        <v>g</v>
      </c>
      <c r="P259" s="11" t="s">
        <v>60</v>
      </c>
      <c r="Q259" s="11" t="str">
        <f>IF(ISBLANK([1]!Tab_labo[[#This Row],[Composant 2]]),"","&gt;")</f>
        <v>&gt;</v>
      </c>
      <c r="R259" s="11">
        <v>82.5</v>
      </c>
      <c r="S259" s="11" t="str">
        <f>IF(ISBLANK([1]!Tab_labo[[#This Row],[Qt-g2]]),"","g")</f>
        <v>g</v>
      </c>
      <c r="T259" s="11" t="s">
        <v>54</v>
      </c>
      <c r="U259" s="11" t="str">
        <f>IF(ISBLANK([1]!Tab_labo[[#This Row],[Composant 3]]),"","&gt;")</f>
        <v>&gt;</v>
      </c>
      <c r="V259" s="11">
        <v>241.3</v>
      </c>
      <c r="W259" s="11" t="str">
        <f>IF(ISBLANK([1]!Tab_labo[[#This Row],[Qt-g3]]),"","g")</f>
        <v>g</v>
      </c>
      <c r="X259" s="11" t="s">
        <v>49</v>
      </c>
      <c r="Y259" s="11" t="str">
        <f>IF(ISBLANK([1]!Tab_labo[[#This Row],[Composant 4]]),"","&gt;")</f>
        <v>&gt;</v>
      </c>
      <c r="Z259" s="11">
        <v>573.70000000000005</v>
      </c>
      <c r="AA259" s="11" t="str">
        <f>IF(ISBLANK([1]!Tab_labo[[#This Row],[Qt-g4]]),"","g")</f>
        <v>g</v>
      </c>
      <c r="AB259" s="11"/>
      <c r="AC259" s="11" t="str">
        <f>IF(ISBLANK([1]!Tab_labo[[#This Row],[Composant 5]]),"","&gt;")</f>
        <v/>
      </c>
      <c r="AD259" s="11"/>
      <c r="AE259" s="11" t="str">
        <f>IF(ISBLANK([1]!Tab_labo[[#This Row],[Qt-g5]]),"","g")</f>
        <v/>
      </c>
      <c r="AF259" s="11" t="str">
        <f>IF([1]!Tab_labo[[#This Row],[verif]]=0,"","Total")</f>
        <v>Total</v>
      </c>
      <c r="AG259" s="11" t="str">
        <f>IF([1]!Tab_labo[[#This Row],[Total]]="Total","&gt;","")</f>
        <v>&gt;</v>
      </c>
      <c r="AH2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59" s="11" t="str">
        <f>IF([1]!Tab_labo[[#This Row],[Total]]="Total","g","")</f>
        <v>g</v>
      </c>
      <c r="AJ259" s="15" t="s">
        <v>42</v>
      </c>
      <c r="AK259" s="11" t="s">
        <v>42</v>
      </c>
      <c r="AL2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59" s="11" t="str">
        <f>IF([1]!Tab_labo[[#This Row],[Total2]]&lt;&gt;1000,IF(ISBLANK(V259),[1]!Tab_labo[[#This Row],[Qt-g]]+(2*[1]!Tab_labo[[#This Row],[Qt-g2]]),IF(ISBLANK(Z259),[1]!Tab_labo[[#This Row],[Qt-g]]+[1]!Tab_labo[[#This Row],[Qt-g2]]+(2*[1]!Tab_labo[[#This Row],[Qt-g3]]),IF(ISBLANK(AD259),[1]!Tab_labo[[#This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59" s="11" t="str">
        <f>[1]!Tab_labo[[#This Row],[Teintes]]</f>
        <v>7589 C</v>
      </c>
    </row>
    <row r="260" spans="1:40" ht="30" x14ac:dyDescent="0.25">
      <c r="A260" s="1" t="s">
        <v>314</v>
      </c>
      <c r="B260" s="1" t="s">
        <v>41</v>
      </c>
      <c r="C260" s="2" t="s">
        <v>42</v>
      </c>
      <c r="D260" s="3" t="s">
        <v>42</v>
      </c>
      <c r="E260" s="3" t="s">
        <v>42</v>
      </c>
      <c r="F260" s="4">
        <v>0.47</v>
      </c>
      <c r="G260" s="4">
        <v>73.599999999999994</v>
      </c>
      <c r="H260" s="4">
        <v>11.17</v>
      </c>
      <c r="I260" s="4">
        <v>15.99</v>
      </c>
      <c r="J260" s="5" t="s">
        <v>42</v>
      </c>
      <c r="K260" s="6" t="str">
        <f>[1]!Tab_labo[[#This Row],[L*]]&amp;"_"&amp;[1]!Tab_labo[[#This Row],[a*]]&amp;"_"&amp;[1]!Tab_labo[[#This Row],[b*]]</f>
        <v>73.6_11.17_15.99</v>
      </c>
      <c r="L260" s="3" t="s">
        <v>68</v>
      </c>
      <c r="M260" s="3" t="str">
        <f>IF(ISBLANK([1]!Tab_labo[[#This Row],[Composant 1]]),"","&gt;")</f>
        <v>&gt;</v>
      </c>
      <c r="N260" s="3">
        <v>33.4</v>
      </c>
      <c r="O260" s="3" t="str">
        <f>IF(ISBLANK([1]!Tab_labo[[#This Row],[Qt-g]]),"","g")</f>
        <v>g</v>
      </c>
      <c r="P260" s="3" t="s">
        <v>60</v>
      </c>
      <c r="Q260" s="3" t="str">
        <f>IF(ISBLANK([1]!Tab_labo[[#This Row],[Composant 2]]),"","&gt;")</f>
        <v>&gt;</v>
      </c>
      <c r="R260" s="3">
        <v>26.6</v>
      </c>
      <c r="S260" s="3" t="str">
        <f>IF(ISBLANK([1]!Tab_labo[[#This Row],[Qt-g2]]),"","g")</f>
        <v>g</v>
      </c>
      <c r="T260" s="3" t="s">
        <v>54</v>
      </c>
      <c r="U260" s="3" t="str">
        <f>IF(ISBLANK([1]!Tab_labo[[#This Row],[Composant 3]]),"","&gt;")</f>
        <v>&gt;</v>
      </c>
      <c r="V260" s="3">
        <v>10.7</v>
      </c>
      <c r="W260" s="3" t="str">
        <f>IF(ISBLANK([1]!Tab_labo[[#This Row],[Qt-g3]]),"","g")</f>
        <v>g</v>
      </c>
      <c r="X260" s="3" t="s">
        <v>49</v>
      </c>
      <c r="Y260" s="3" t="str">
        <f>IF(ISBLANK([1]!Tab_labo[[#This Row],[Composant 4]]),"","&gt;")</f>
        <v>&gt;</v>
      </c>
      <c r="Z260" s="3">
        <v>464.7</v>
      </c>
      <c r="AA260" s="3" t="str">
        <f>IF(ISBLANK([1]!Tab_labo[[#This Row],[Qt-g4]]),"","g")</f>
        <v>g</v>
      </c>
      <c r="AB260" s="3"/>
      <c r="AC260" s="3" t="str">
        <f>IF(ISBLANK([1]!Tab_labo[[#This Row],[Composant 5]]),"","&gt;")</f>
        <v/>
      </c>
      <c r="AD260" s="3"/>
      <c r="AE260" s="3" t="str">
        <f>IF(ISBLANK([1]!Tab_labo[[#This Row],[Qt-g5]]),"","g")</f>
        <v/>
      </c>
      <c r="AF260" s="3" t="str">
        <f>IF([1]!Tab_labo[[#This Row],[verif]]=0,"","Total")</f>
        <v>Total</v>
      </c>
      <c r="AG260" s="3" t="str">
        <f>IF([1]!Tab_labo[[#This Row],[Total]]="Total","&gt;","")</f>
        <v>&gt;</v>
      </c>
      <c r="AH2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535.4</v>
      </c>
      <c r="AI260" s="3" t="str">
        <f>IF([1]!Tab_labo[[#This Row],[Total]]="Total","g","")</f>
        <v>g</v>
      </c>
      <c r="AJ260" s="8" t="s">
        <v>42</v>
      </c>
      <c r="AK260" s="3" t="s">
        <v>42</v>
      </c>
      <c r="AL2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0" s="3">
        <f>IF([1]!Tab_labo[[#This Row],[Total2]]&lt;&gt;1000,IF(ISBLANK(V260),[1]!Tab_labo[[#This Row],[Qt-g]]+(2*[1]!Tab_labo[[#This Row],[Qt-g2]]),IF(ISBLANK(Z260),[1]!Tab_labo[[#This Row],[Qt-g]]+[1]!Tab_labo[[#This Row],[Qt-g2]]+(2*[1]!Tab_labo[[#This Row],[Qt-g3]]),IF(ISBLANK(AD260),[1]!Tab_labo[[#This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60" s="3" t="str">
        <f>[1]!Tab_labo[[#This Row],[Teintes]]</f>
        <v>7590 C</v>
      </c>
    </row>
    <row r="261" spans="1:40" ht="30" x14ac:dyDescent="0.25">
      <c r="A261" s="9" t="s">
        <v>315</v>
      </c>
      <c r="B261" s="9" t="s">
        <v>41</v>
      </c>
      <c r="C261" s="10" t="s">
        <v>42</v>
      </c>
      <c r="D261" s="11" t="s">
        <v>42</v>
      </c>
      <c r="E261" s="11" t="s">
        <v>42</v>
      </c>
      <c r="F261" s="12">
        <v>0.9</v>
      </c>
      <c r="G261" s="12">
        <v>57.86</v>
      </c>
      <c r="H261" s="12">
        <v>25.94</v>
      </c>
      <c r="I261" s="12">
        <v>28.96</v>
      </c>
      <c r="J261" s="13" t="s">
        <v>42</v>
      </c>
      <c r="K261" s="14" t="str">
        <f>[1]!Tab_labo[[#This Row],[L*]]&amp;"_"&amp;[1]!Tab_labo[[#This Row],[a*]]&amp;"_"&amp;[1]!Tab_labo[[#This Row],[b*]]</f>
        <v>57.86_25.94_28.96</v>
      </c>
      <c r="L261" s="11" t="s">
        <v>68</v>
      </c>
      <c r="M261" s="11" t="str">
        <f>IF(ISBLANK([1]!Tab_labo[[#This Row],[Composant 1]]),"","&gt;")</f>
        <v>&gt;</v>
      </c>
      <c r="N261" s="11">
        <v>151.5</v>
      </c>
      <c r="O261" s="11" t="str">
        <f>IF(ISBLANK([1]!Tab_labo[[#This Row],[Qt-g]]),"","g")</f>
        <v>g</v>
      </c>
      <c r="P261" s="11" t="s">
        <v>60</v>
      </c>
      <c r="Q261" s="11" t="str">
        <f>IF(ISBLANK([1]!Tab_labo[[#This Row],[Composant 2]]),"","&gt;")</f>
        <v>&gt;</v>
      </c>
      <c r="R261" s="11">
        <v>110.6</v>
      </c>
      <c r="S261" s="11" t="str">
        <f>IF(ISBLANK([1]!Tab_labo[[#This Row],[Qt-g2]]),"","g")</f>
        <v>g</v>
      </c>
      <c r="T261" s="11" t="s">
        <v>54</v>
      </c>
      <c r="U261" s="11" t="str">
        <f>IF(ISBLANK([1]!Tab_labo[[#This Row],[Composant 3]]),"","&gt;")</f>
        <v>&gt;</v>
      </c>
      <c r="V261" s="11">
        <v>22.3</v>
      </c>
      <c r="W261" s="11" t="str">
        <f>IF(ISBLANK([1]!Tab_labo[[#This Row],[Qt-g3]]),"","g")</f>
        <v>g</v>
      </c>
      <c r="X261" s="11" t="s">
        <v>49</v>
      </c>
      <c r="Y261" s="11" t="str">
        <f>IF(ISBLANK([1]!Tab_labo[[#This Row],[Composant 4]]),"","&gt;")</f>
        <v>&gt;</v>
      </c>
      <c r="Z261" s="11">
        <v>357.8</v>
      </c>
      <c r="AA261" s="11" t="str">
        <f>IF(ISBLANK([1]!Tab_labo[[#This Row],[Qt-g4]]),"","g")</f>
        <v>g</v>
      </c>
      <c r="AB261" s="11"/>
      <c r="AC261" s="11" t="str">
        <f>IF(ISBLANK([1]!Tab_labo[[#This Row],[Composant 5]]),"","&gt;")</f>
        <v/>
      </c>
      <c r="AD261" s="11"/>
      <c r="AE261" s="11" t="str">
        <f>IF(ISBLANK([1]!Tab_labo[[#This Row],[Qt-g5]]),"","g")</f>
        <v/>
      </c>
      <c r="AF261" s="11" t="str">
        <f>IF([1]!Tab_labo[[#This Row],[verif]]=0,"","Total")</f>
        <v>Total</v>
      </c>
      <c r="AG261" s="11" t="str">
        <f>IF([1]!Tab_labo[[#This Row],[Total]]="Total","&gt;","")</f>
        <v>&gt;</v>
      </c>
      <c r="AH2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642.20000000000005</v>
      </c>
      <c r="AI261" s="11" t="str">
        <f>IF([1]!Tab_labo[[#This Row],[Total]]="Total","g","")</f>
        <v>g</v>
      </c>
      <c r="AJ261" s="15" t="s">
        <v>42</v>
      </c>
      <c r="AK261" s="11" t="s">
        <v>42</v>
      </c>
      <c r="AL2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1" s="11">
        <f>IF([1]!Tab_labo[[#This Row],[Total2]]&lt;&gt;1000,IF(ISBLANK(V261),[1]!Tab_labo[[#This Row],[Qt-g]]+(2*[1]!Tab_labo[[#This Row],[Qt-g2]]),IF(ISBLANK(Z261),[1]!Tab_labo[[#This Row],[Qt-g]]+[1]!Tab_labo[[#This Row],[Qt-g2]]+(2*[1]!Tab_labo[[#This Row],[Qt-g3]]),IF(ISBLANK(AD261),[1]!Tab_labo[[#This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61" s="11" t="str">
        <f>[1]!Tab_labo[[#This Row],[Teintes]]</f>
        <v>7591 C</v>
      </c>
    </row>
    <row r="262" spans="1:40" ht="30" x14ac:dyDescent="0.25">
      <c r="A262" s="1" t="s">
        <v>316</v>
      </c>
      <c r="B262" s="1" t="s">
        <v>41</v>
      </c>
      <c r="C262" s="2" t="s">
        <v>42</v>
      </c>
      <c r="D262" s="3" t="s">
        <v>42</v>
      </c>
      <c r="E262" s="3" t="s">
        <v>42</v>
      </c>
      <c r="F262" s="4">
        <v>1.34</v>
      </c>
      <c r="G262" s="4">
        <v>45.91</v>
      </c>
      <c r="H262" s="4">
        <v>38.43</v>
      </c>
      <c r="I262" s="4">
        <v>37.25</v>
      </c>
      <c r="J262" s="5" t="s">
        <v>42</v>
      </c>
      <c r="K262" s="6" t="str">
        <f>[1]!Tab_labo[[#This Row],[L*]]&amp;"_"&amp;[1]!Tab_labo[[#This Row],[a*]]&amp;"_"&amp;[1]!Tab_labo[[#This Row],[b*]]</f>
        <v>45.91_38.43_37.25</v>
      </c>
      <c r="L262" s="3" t="s">
        <v>68</v>
      </c>
      <c r="M262" s="3" t="str">
        <f>IF(ISBLANK([1]!Tab_labo[[#This Row],[Composant 1]]),"","&gt;")</f>
        <v>&gt;</v>
      </c>
      <c r="N262" s="3">
        <v>305.7</v>
      </c>
      <c r="O262" s="3" t="str">
        <f>IF(ISBLANK([1]!Tab_labo[[#This Row],[Qt-g]]),"","g")</f>
        <v>g</v>
      </c>
      <c r="P262" s="3" t="s">
        <v>60</v>
      </c>
      <c r="Q262" s="3" t="str">
        <f>IF(ISBLANK([1]!Tab_labo[[#This Row],[Composant 2]]),"","&gt;")</f>
        <v>&gt;</v>
      </c>
      <c r="R262" s="3">
        <v>234.7</v>
      </c>
      <c r="S262" s="3" t="str">
        <f>IF(ISBLANK([1]!Tab_labo[[#This Row],[Qt-g2]]),"","g")</f>
        <v>g</v>
      </c>
      <c r="T262" s="3" t="s">
        <v>54</v>
      </c>
      <c r="U262" s="3" t="str">
        <f>IF(ISBLANK([1]!Tab_labo[[#This Row],[Composant 3]]),"","&gt;")</f>
        <v>&gt;</v>
      </c>
      <c r="V262" s="3">
        <v>33.6</v>
      </c>
      <c r="W262" s="3" t="str">
        <f>IF(ISBLANK([1]!Tab_labo[[#This Row],[Qt-g3]]),"","g")</f>
        <v>g</v>
      </c>
      <c r="X262" s="3" t="s">
        <v>49</v>
      </c>
      <c r="Y262" s="3" t="str">
        <f>IF(ISBLANK([1]!Tab_labo[[#This Row],[Composant 4]]),"","&gt;")</f>
        <v>&gt;</v>
      </c>
      <c r="Z262" s="3">
        <v>426</v>
      </c>
      <c r="AA262" s="3" t="str">
        <f>IF(ISBLANK([1]!Tab_labo[[#This Row],[Qt-g4]]),"","g")</f>
        <v>g</v>
      </c>
      <c r="AB262" s="3"/>
      <c r="AC262" s="3" t="str">
        <f>IF(ISBLANK([1]!Tab_labo[[#This Row],[Composant 5]]),"","&gt;")</f>
        <v/>
      </c>
      <c r="AD262" s="3"/>
      <c r="AE262" s="3" t="str">
        <f>IF(ISBLANK([1]!Tab_labo[[#This Row],[Qt-g5]]),"","g")</f>
        <v/>
      </c>
      <c r="AF262" s="3" t="str">
        <f>IF([1]!Tab_labo[[#This Row],[verif]]=0,"","Total")</f>
        <v>Total</v>
      </c>
      <c r="AG262" s="3" t="str">
        <f>IF([1]!Tab_labo[[#This Row],[Total]]="Total","&gt;","")</f>
        <v>&gt;</v>
      </c>
      <c r="AH2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2" s="3" t="str">
        <f>IF([1]!Tab_labo[[#This Row],[Total]]="Total","g","")</f>
        <v>g</v>
      </c>
      <c r="AJ262" s="8" t="s">
        <v>42</v>
      </c>
      <c r="AK262" s="3" t="s">
        <v>42</v>
      </c>
      <c r="AL2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2" s="3" t="str">
        <f>IF([1]!Tab_labo[[#This Row],[Total2]]&lt;&gt;1000,IF(ISBLANK(V262),[1]!Tab_labo[[#This Row],[Qt-g]]+(2*[1]!Tab_labo[[#This Row],[Qt-g2]]),IF(ISBLANK(Z262),[1]!Tab_labo[[#This Row],[Qt-g]]+[1]!Tab_labo[[#This Row],[Qt-g2]]+(2*[1]!Tab_labo[[#This Row],[Qt-g3]]),IF(ISBLANK(AD262),[1]!Tab_labo[[#This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2" s="3" t="str">
        <f>[1]!Tab_labo[[#This Row],[Teintes]]</f>
        <v>7592 C</v>
      </c>
    </row>
    <row r="263" spans="1:40" ht="30" x14ac:dyDescent="0.25">
      <c r="A263" s="9" t="s">
        <v>317</v>
      </c>
      <c r="B263" s="9" t="s">
        <v>41</v>
      </c>
      <c r="C263" s="10" t="s">
        <v>42</v>
      </c>
      <c r="D263" s="11" t="s">
        <v>42</v>
      </c>
      <c r="E263" s="11" t="s">
        <v>42</v>
      </c>
      <c r="F263" s="12">
        <v>1.41</v>
      </c>
      <c r="G263" s="12">
        <v>40.76</v>
      </c>
      <c r="H263" s="12">
        <v>38.65</v>
      </c>
      <c r="I263" s="12">
        <v>31.82</v>
      </c>
      <c r="J263" s="13" t="s">
        <v>42</v>
      </c>
      <c r="K263" s="14" t="str">
        <f>[1]!Tab_labo[[#This Row],[L*]]&amp;"_"&amp;[1]!Tab_labo[[#This Row],[a*]]&amp;"_"&amp;[1]!Tab_labo[[#This Row],[b*]]</f>
        <v>40.76_38.65_31.82</v>
      </c>
      <c r="L263" s="11" t="s">
        <v>68</v>
      </c>
      <c r="M263" s="11" t="str">
        <f>IF(ISBLANK([1]!Tab_labo[[#This Row],[Composant 1]]),"","&gt;")</f>
        <v>&gt;</v>
      </c>
      <c r="N263" s="11">
        <v>373.8</v>
      </c>
      <c r="O263" s="11" t="str">
        <f>IF(ISBLANK([1]!Tab_labo[[#This Row],[Qt-g]]),"","g")</f>
        <v>g</v>
      </c>
      <c r="P263" s="11" t="s">
        <v>60</v>
      </c>
      <c r="Q263" s="11" t="str">
        <f>IF(ISBLANK([1]!Tab_labo[[#This Row],[Composant 2]]),"","&gt;")</f>
        <v>&gt;</v>
      </c>
      <c r="R263" s="11">
        <v>334.1</v>
      </c>
      <c r="S263" s="11" t="str">
        <f>IF(ISBLANK([1]!Tab_labo[[#This Row],[Qt-g2]]),"","g")</f>
        <v>g</v>
      </c>
      <c r="T263" s="11" t="s">
        <v>54</v>
      </c>
      <c r="U263" s="11" t="str">
        <f>IF(ISBLANK([1]!Tab_labo[[#This Row],[Composant 3]]),"","&gt;")</f>
        <v>&gt;</v>
      </c>
      <c r="V263" s="11">
        <v>58.7</v>
      </c>
      <c r="W263" s="11" t="str">
        <f>IF(ISBLANK([1]!Tab_labo[[#This Row],[Qt-g3]]),"","g")</f>
        <v>g</v>
      </c>
      <c r="X263" s="11" t="s">
        <v>49</v>
      </c>
      <c r="Y263" s="11" t="str">
        <f>IF(ISBLANK([1]!Tab_labo[[#This Row],[Composant 4]]),"","&gt;")</f>
        <v>&gt;</v>
      </c>
      <c r="Z263" s="11">
        <v>233.4</v>
      </c>
      <c r="AA263" s="11" t="str">
        <f>IF(ISBLANK([1]!Tab_labo[[#This Row],[Qt-g4]]),"","g")</f>
        <v>g</v>
      </c>
      <c r="AB263" s="11"/>
      <c r="AC263" s="11" t="str">
        <f>IF(ISBLANK([1]!Tab_labo[[#This Row],[Composant 5]]),"","&gt;")</f>
        <v/>
      </c>
      <c r="AD263" s="11"/>
      <c r="AE263" s="11" t="str">
        <f>IF(ISBLANK([1]!Tab_labo[[#This Row],[Qt-g5]]),"","g")</f>
        <v/>
      </c>
      <c r="AF263" s="11" t="str">
        <f>IF([1]!Tab_labo[[#This Row],[verif]]=0,"","Total")</f>
        <v>Total</v>
      </c>
      <c r="AG263" s="11" t="str">
        <f>IF([1]!Tab_labo[[#This Row],[Total]]="Total","&gt;","")</f>
        <v>&gt;</v>
      </c>
      <c r="AH2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263" s="11" t="str">
        <f>IF([1]!Tab_labo[[#This Row],[Total]]="Total","g","")</f>
        <v>g</v>
      </c>
      <c r="AJ263" s="15" t="s">
        <v>42</v>
      </c>
      <c r="AK263" s="11" t="s">
        <v>42</v>
      </c>
      <c r="AL2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3" s="11" t="str">
        <f>IF([1]!Tab_labo[[#This Row],[Total2]]&lt;&gt;1000,IF(ISBLANK(V263),[1]!Tab_labo[[#This Row],[Qt-g]]+(2*[1]!Tab_labo[[#This Row],[Qt-g2]]),IF(ISBLANK(Z263),[1]!Tab_labo[[#This Row],[Qt-g]]+[1]!Tab_labo[[#This Row],[Qt-g2]]+(2*[1]!Tab_labo[[#This Row],[Qt-g3]]),IF(ISBLANK(AD263),[1]!Tab_labo[[#This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3" s="11" t="str">
        <f>[1]!Tab_labo[[#This Row],[Teintes]]</f>
        <v>7593 C</v>
      </c>
    </row>
    <row r="264" spans="1:40" ht="30" x14ac:dyDescent="0.25">
      <c r="A264" s="1" t="s">
        <v>318</v>
      </c>
      <c r="B264" s="1" t="s">
        <v>41</v>
      </c>
      <c r="C264" s="2" t="s">
        <v>42</v>
      </c>
      <c r="D264" s="3" t="s">
        <v>42</v>
      </c>
      <c r="E264" s="3" t="s">
        <v>42</v>
      </c>
      <c r="F264" s="4">
        <v>1.49</v>
      </c>
      <c r="G264" s="4">
        <v>32.840000000000003</v>
      </c>
      <c r="H264" s="4">
        <v>27.97</v>
      </c>
      <c r="I264" s="4">
        <v>21.45</v>
      </c>
      <c r="J264" s="5" t="s">
        <v>42</v>
      </c>
      <c r="K264" s="6" t="str">
        <f>[1]!Tab_labo[[#This Row],[L*]]&amp;"_"&amp;[1]!Tab_labo[[#This Row],[a*]]&amp;"_"&amp;[1]!Tab_labo[[#This Row],[b*]]</f>
        <v>32.84_27.97_21.45</v>
      </c>
      <c r="L264" s="3" t="s">
        <v>60</v>
      </c>
      <c r="M264" s="3" t="str">
        <f>IF(ISBLANK([1]!Tab_labo[[#This Row],[Composant 1]]),"","&gt;")</f>
        <v>&gt;</v>
      </c>
      <c r="N264" s="3">
        <v>339.9</v>
      </c>
      <c r="O264" s="3" t="str">
        <f>IF(ISBLANK([1]!Tab_labo[[#This Row],[Qt-g]]),"","g")</f>
        <v>g</v>
      </c>
      <c r="P264" s="3" t="s">
        <v>68</v>
      </c>
      <c r="Q264" s="3" t="str">
        <f>IF(ISBLANK([1]!Tab_labo[[#This Row],[Composant 2]]),"","&gt;")</f>
        <v>&gt;</v>
      </c>
      <c r="R264" s="3">
        <v>320.5</v>
      </c>
      <c r="S264" s="3" t="str">
        <f>IF(ISBLANK([1]!Tab_labo[[#This Row],[Qt-g2]]),"","g")</f>
        <v>g</v>
      </c>
      <c r="T264" s="3" t="s">
        <v>54</v>
      </c>
      <c r="U264" s="3" t="str">
        <f>IF(ISBLANK([1]!Tab_labo[[#This Row],[Composant 3]]),"","&gt;")</f>
        <v>&gt;</v>
      </c>
      <c r="V264" s="3">
        <v>128.9</v>
      </c>
      <c r="W264" s="3" t="str">
        <f>IF(ISBLANK([1]!Tab_labo[[#This Row],[Qt-g3]]),"","g")</f>
        <v>g</v>
      </c>
      <c r="X264" s="3" t="s">
        <v>49</v>
      </c>
      <c r="Y264" s="3" t="str">
        <f>IF(ISBLANK([1]!Tab_labo[[#This Row],[Composant 4]]),"","&gt;")</f>
        <v>&gt;</v>
      </c>
      <c r="Z264" s="3">
        <v>210.7</v>
      </c>
      <c r="AA264" s="3" t="str">
        <f>IF(ISBLANK([1]!Tab_labo[[#This Row],[Qt-g4]]),"","g")</f>
        <v>g</v>
      </c>
      <c r="AB264" s="3"/>
      <c r="AC264" s="3" t="str">
        <f>IF(ISBLANK([1]!Tab_labo[[#This Row],[Composant 5]]),"","&gt;")</f>
        <v/>
      </c>
      <c r="AD264" s="3"/>
      <c r="AE264" s="3" t="str">
        <f>IF(ISBLANK([1]!Tab_labo[[#This Row],[Qt-g5]]),"","g")</f>
        <v/>
      </c>
      <c r="AF264" s="3" t="str">
        <f>IF([1]!Tab_labo[[#This Row],[verif]]=0,"","Total")</f>
        <v>Total</v>
      </c>
      <c r="AG264" s="3" t="str">
        <f>IF([1]!Tab_labo[[#This Row],[Total]]="Total","&gt;","")</f>
        <v>&gt;</v>
      </c>
      <c r="AH2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4" s="3" t="str">
        <f>IF([1]!Tab_labo[[#This Row],[Total]]="Total","g","")</f>
        <v>g</v>
      </c>
      <c r="AJ264" s="8" t="s">
        <v>42</v>
      </c>
      <c r="AK264" s="3" t="s">
        <v>42</v>
      </c>
      <c r="AL2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4" s="3" t="str">
        <f>IF([1]!Tab_labo[[#This Row],[Total2]]&lt;&gt;1000,IF(ISBLANK(V264),[1]!Tab_labo[[#This Row],[Qt-g]]+(2*[1]!Tab_labo[[#This Row],[Qt-g2]]),IF(ISBLANK(Z264),[1]!Tab_labo[[#This Row],[Qt-g]]+[1]!Tab_labo[[#This Row],[Qt-g2]]+(2*[1]!Tab_labo[[#This Row],[Qt-g3]]),IF(ISBLANK(AD264),[1]!Tab_labo[[#This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4" s="3" t="str">
        <f>[1]!Tab_labo[[#This Row],[Teintes]]</f>
        <v>7594 C</v>
      </c>
    </row>
    <row r="265" spans="1:40" ht="30" x14ac:dyDescent="0.25">
      <c r="A265" s="9" t="s">
        <v>319</v>
      </c>
      <c r="B265" s="9" t="s">
        <v>41</v>
      </c>
      <c r="C265" s="10" t="s">
        <v>42</v>
      </c>
      <c r="D265" s="11" t="s">
        <v>42</v>
      </c>
      <c r="E265" s="11" t="s">
        <v>42</v>
      </c>
      <c r="F265" s="12">
        <v>1.46</v>
      </c>
      <c r="G265" s="12">
        <v>31.56</v>
      </c>
      <c r="H265" s="12">
        <v>19.62</v>
      </c>
      <c r="I265" s="12">
        <v>17.63</v>
      </c>
      <c r="J265" s="13" t="s">
        <v>42</v>
      </c>
      <c r="K265" s="14" t="str">
        <f>[1]!Tab_labo[[#This Row],[L*]]&amp;"_"&amp;[1]!Tab_labo[[#This Row],[a*]]&amp;"_"&amp;[1]!Tab_labo[[#This Row],[b*]]</f>
        <v>31.56_19.62_17.63</v>
      </c>
      <c r="L265" s="11" t="s">
        <v>60</v>
      </c>
      <c r="M265" s="11" t="str">
        <f>IF(ISBLANK([1]!Tab_labo[[#This Row],[Composant 1]]),"","&gt;")</f>
        <v>&gt;</v>
      </c>
      <c r="N265" s="11">
        <v>241.8</v>
      </c>
      <c r="O265" s="11" t="str">
        <f>IF(ISBLANK([1]!Tab_labo[[#This Row],[Qt-g]]),"","g")</f>
        <v>g</v>
      </c>
      <c r="P265" s="11" t="s">
        <v>68</v>
      </c>
      <c r="Q265" s="11" t="str">
        <f>IF(ISBLANK([1]!Tab_labo[[#This Row],[Composant 2]]),"","&gt;")</f>
        <v>&gt;</v>
      </c>
      <c r="R265" s="11">
        <v>217.7</v>
      </c>
      <c r="S265" s="11" t="str">
        <f>IF(ISBLANK([1]!Tab_labo[[#This Row],[Qt-g2]]),"","g")</f>
        <v>g</v>
      </c>
      <c r="T265" s="11" t="s">
        <v>54</v>
      </c>
      <c r="U265" s="11" t="str">
        <f>IF(ISBLANK([1]!Tab_labo[[#This Row],[Composant 3]]),"","&gt;")</f>
        <v>&gt;</v>
      </c>
      <c r="V265" s="11">
        <v>183.8</v>
      </c>
      <c r="W265" s="11" t="str">
        <f>IF(ISBLANK([1]!Tab_labo[[#This Row],[Qt-g3]]),"","g")</f>
        <v>g</v>
      </c>
      <c r="X265" s="11" t="s">
        <v>49</v>
      </c>
      <c r="Y265" s="11" t="str">
        <f>IF(ISBLANK([1]!Tab_labo[[#This Row],[Composant 4]]),"","&gt;")</f>
        <v>&gt;</v>
      </c>
      <c r="Z265" s="11">
        <v>356.7</v>
      </c>
      <c r="AA265" s="11" t="str">
        <f>IF(ISBLANK([1]!Tab_labo[[#This Row],[Qt-g4]]),"","g")</f>
        <v>g</v>
      </c>
      <c r="AB265" s="11"/>
      <c r="AC265" s="11" t="str">
        <f>IF(ISBLANK([1]!Tab_labo[[#This Row],[Composant 5]]),"","&gt;")</f>
        <v/>
      </c>
      <c r="AD265" s="11"/>
      <c r="AE265" s="11" t="str">
        <f>IF(ISBLANK([1]!Tab_labo[[#This Row],[Qt-g5]]),"","g")</f>
        <v/>
      </c>
      <c r="AF265" s="11" t="str">
        <f>IF([1]!Tab_labo[[#This Row],[verif]]=0,"","Total")</f>
        <v>Total</v>
      </c>
      <c r="AG265" s="11" t="str">
        <f>IF([1]!Tab_labo[[#This Row],[Total]]="Total","&gt;","")</f>
        <v>&gt;</v>
      </c>
      <c r="AH2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5" s="11" t="str">
        <f>IF([1]!Tab_labo[[#This Row],[Total]]="Total","g","")</f>
        <v>g</v>
      </c>
      <c r="AJ265" s="15" t="s">
        <v>42</v>
      </c>
      <c r="AK265" s="11" t="s">
        <v>42</v>
      </c>
      <c r="AL2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5" s="11" t="str">
        <f>IF([1]!Tab_labo[[#This Row],[Total2]]&lt;&gt;1000,IF(ISBLANK(V265),[1]!Tab_labo[[#This Row],[Qt-g]]+(2*[1]!Tab_labo[[#This Row],[Qt-g2]]),IF(ISBLANK(Z265),[1]!Tab_labo[[#This Row],[Qt-g]]+[1]!Tab_labo[[#This Row],[Qt-g2]]+(2*[1]!Tab_labo[[#This Row],[Qt-g3]]),IF(ISBLANK(AD265),[1]!Tab_labo[[#This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5" s="11" t="str">
        <f>[1]!Tab_labo[[#This Row],[Teintes]]</f>
        <v>7595 C</v>
      </c>
    </row>
    <row r="266" spans="1:40" ht="30" x14ac:dyDescent="0.25">
      <c r="A266" s="1" t="s">
        <v>320</v>
      </c>
      <c r="B266" s="1" t="s">
        <v>41</v>
      </c>
      <c r="C266" s="2" t="s">
        <v>42</v>
      </c>
      <c r="D266" s="3" t="s">
        <v>42</v>
      </c>
      <c r="E266" s="3" t="s">
        <v>42</v>
      </c>
      <c r="F266" s="4">
        <v>1.44</v>
      </c>
      <c r="G266" s="4">
        <v>29.44</v>
      </c>
      <c r="H266" s="4">
        <v>13.11</v>
      </c>
      <c r="I266" s="4">
        <v>12.97</v>
      </c>
      <c r="J266" s="5" t="s">
        <v>42</v>
      </c>
      <c r="K266" s="6" t="str">
        <f>[1]!Tab_labo[[#This Row],[L*]]&amp;"_"&amp;[1]!Tab_labo[[#This Row],[a*]]&amp;"_"&amp;[1]!Tab_labo[[#This Row],[b*]]</f>
        <v>29.44_13.11_12.97</v>
      </c>
      <c r="L266" s="3" t="s">
        <v>60</v>
      </c>
      <c r="M266" s="3" t="str">
        <f>IF(ISBLANK([1]!Tab_labo[[#This Row],[Composant 1]]),"","&gt;")</f>
        <v>&gt;</v>
      </c>
      <c r="N266" s="3">
        <v>149.4</v>
      </c>
      <c r="O266" s="3" t="str">
        <f>IF(ISBLANK([1]!Tab_labo[[#This Row],[Qt-g]]),"","g")</f>
        <v>g</v>
      </c>
      <c r="P266" s="3" t="s">
        <v>68</v>
      </c>
      <c r="Q266" s="3" t="str">
        <f>IF(ISBLANK([1]!Tab_labo[[#This Row],[Composant 2]]),"","&gt;")</f>
        <v>&gt;</v>
      </c>
      <c r="R266" s="3">
        <v>141.80000000000001</v>
      </c>
      <c r="S266" s="3" t="str">
        <f>IF(ISBLANK([1]!Tab_labo[[#This Row],[Qt-g2]]),"","g")</f>
        <v>g</v>
      </c>
      <c r="T266" s="3" t="s">
        <v>54</v>
      </c>
      <c r="U266" s="3" t="str">
        <f>IF(ISBLANK([1]!Tab_labo[[#This Row],[Composant 3]]),"","&gt;")</f>
        <v>&gt;</v>
      </c>
      <c r="V266" s="3">
        <v>236.9</v>
      </c>
      <c r="W266" s="3" t="str">
        <f>IF(ISBLANK([1]!Tab_labo[[#This Row],[Qt-g3]]),"","g")</f>
        <v>g</v>
      </c>
      <c r="X266" s="3" t="s">
        <v>49</v>
      </c>
      <c r="Y266" s="3" t="str">
        <f>IF(ISBLANK([1]!Tab_labo[[#This Row],[Composant 4]]),"","&gt;")</f>
        <v>&gt;</v>
      </c>
      <c r="Z266" s="3">
        <v>471.9</v>
      </c>
      <c r="AA266" s="3" t="str">
        <f>IF(ISBLANK([1]!Tab_labo[[#This Row],[Qt-g4]]),"","g")</f>
        <v>g</v>
      </c>
      <c r="AB266" s="3"/>
      <c r="AC266" s="3" t="str">
        <f>IF(ISBLANK([1]!Tab_labo[[#This Row],[Composant 5]]),"","&gt;")</f>
        <v/>
      </c>
      <c r="AD266" s="3"/>
      <c r="AE266" s="3" t="str">
        <f>IF(ISBLANK([1]!Tab_labo[[#This Row],[Qt-g5]]),"","g")</f>
        <v/>
      </c>
      <c r="AF266" s="3" t="str">
        <f>IF([1]!Tab_labo[[#This Row],[verif]]=0,"","Total")</f>
        <v>Total</v>
      </c>
      <c r="AG266" s="3" t="str">
        <f>IF([1]!Tab_labo[[#This Row],[Total]]="Total","&gt;","")</f>
        <v>&gt;</v>
      </c>
      <c r="AH2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6" s="3" t="str">
        <f>IF([1]!Tab_labo[[#This Row],[Total]]="Total","g","")</f>
        <v>g</v>
      </c>
      <c r="AJ266" s="8" t="s">
        <v>42</v>
      </c>
      <c r="AK266" s="3" t="s">
        <v>42</v>
      </c>
      <c r="AL2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6" s="3" t="str">
        <f>IF([1]!Tab_labo[[#This Row],[Total2]]&lt;&gt;1000,IF(ISBLANK(V266),[1]!Tab_labo[[#This Row],[Qt-g]]+(2*[1]!Tab_labo[[#This Row],[Qt-g2]]),IF(ISBLANK(Z266),[1]!Tab_labo[[#This Row],[Qt-g]]+[1]!Tab_labo[[#This Row],[Qt-g2]]+(2*[1]!Tab_labo[[#This Row],[Qt-g3]]),IF(ISBLANK(AD266),[1]!Tab_labo[[#This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6" s="3" t="str">
        <f>[1]!Tab_labo[[#This Row],[Teintes]]</f>
        <v>7596 C</v>
      </c>
    </row>
    <row r="267" spans="1:40" ht="30" x14ac:dyDescent="0.25">
      <c r="A267" s="9" t="s">
        <v>321</v>
      </c>
      <c r="B267" s="9" t="s">
        <v>41</v>
      </c>
      <c r="C267" s="10" t="s">
        <v>42</v>
      </c>
      <c r="D267" s="11" t="s">
        <v>42</v>
      </c>
      <c r="E267" s="11" t="s">
        <v>42</v>
      </c>
      <c r="F267" s="12">
        <v>1.45</v>
      </c>
      <c r="G267" s="12">
        <v>49.63</v>
      </c>
      <c r="H267" s="12">
        <v>56.07</v>
      </c>
      <c r="I267" s="12">
        <v>47.79</v>
      </c>
      <c r="J267" s="13" t="s">
        <v>42</v>
      </c>
      <c r="K267" s="14" t="str">
        <f>[1]!Tab_labo[[#This Row],[L*]]&amp;"_"&amp;[1]!Tab_labo[[#This Row],[a*]]&amp;"_"&amp;[1]!Tab_labo[[#This Row],[b*]]</f>
        <v>49.63_56.07_47.79</v>
      </c>
      <c r="L267" s="11" t="s">
        <v>69</v>
      </c>
      <c r="M267" s="11" t="str">
        <f>IF(ISBLANK([1]!Tab_labo[[#This Row],[Composant 1]]),"","&gt;")</f>
        <v>&gt;</v>
      </c>
      <c r="N267" s="11">
        <v>443.8</v>
      </c>
      <c r="O267" s="11" t="str">
        <f>IF(ISBLANK([1]!Tab_labo[[#This Row],[Qt-g]]),"","g")</f>
        <v>g</v>
      </c>
      <c r="P267" s="11" t="s">
        <v>60</v>
      </c>
      <c r="Q267" s="11" t="str">
        <f>IF(ISBLANK([1]!Tab_labo[[#This Row],[Composant 2]]),"","&gt;")</f>
        <v>&gt;</v>
      </c>
      <c r="R267" s="11">
        <v>188.8</v>
      </c>
      <c r="S267" s="11" t="str">
        <f>IF(ISBLANK([1]!Tab_labo[[#This Row],[Qt-g2]]),"","g")</f>
        <v>g</v>
      </c>
      <c r="T267" s="11" t="s">
        <v>54</v>
      </c>
      <c r="U267" s="11" t="str">
        <f>IF(ISBLANK([1]!Tab_labo[[#This Row],[Composant 3]]),"","&gt;")</f>
        <v>&gt;</v>
      </c>
      <c r="V267" s="11">
        <v>15.2</v>
      </c>
      <c r="W267" s="11" t="str">
        <f>IF(ISBLANK([1]!Tab_labo[[#This Row],[Qt-g3]]),"","g")</f>
        <v>g</v>
      </c>
      <c r="X267" s="11" t="s">
        <v>49</v>
      </c>
      <c r="Y267" s="11" t="str">
        <f>IF(ISBLANK([1]!Tab_labo[[#This Row],[Composant 4]]),"","&gt;")</f>
        <v>&gt;</v>
      </c>
      <c r="Z267" s="11">
        <v>352.2</v>
      </c>
      <c r="AA267" s="11" t="str">
        <f>IF(ISBLANK([1]!Tab_labo[[#This Row],[Qt-g4]]),"","g")</f>
        <v>g</v>
      </c>
      <c r="AB267" s="11"/>
      <c r="AC267" s="11" t="str">
        <f>IF(ISBLANK([1]!Tab_labo[[#This Row],[Composant 5]]),"","&gt;")</f>
        <v/>
      </c>
      <c r="AD267" s="11"/>
      <c r="AE267" s="11" t="str">
        <f>IF(ISBLANK([1]!Tab_labo[[#This Row],[Qt-g5]]),"","g")</f>
        <v/>
      </c>
      <c r="AF267" s="11" t="str">
        <f>IF([1]!Tab_labo[[#This Row],[verif]]=0,"","Total")</f>
        <v>Total</v>
      </c>
      <c r="AG267" s="11" t="str">
        <f>IF([1]!Tab_labo[[#This Row],[Total]]="Total","&gt;","")</f>
        <v>&gt;</v>
      </c>
      <c r="AH2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7" s="11" t="str">
        <f>IF([1]!Tab_labo[[#This Row],[Total]]="Total","g","")</f>
        <v>g</v>
      </c>
      <c r="AJ267" s="15" t="s">
        <v>42</v>
      </c>
      <c r="AK267" s="11" t="s">
        <v>42</v>
      </c>
      <c r="AL2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7" s="11" t="str">
        <f>IF([1]!Tab_labo[[#This Row],[Total2]]&lt;&gt;1000,IF(ISBLANK(V267),[1]!Tab_labo[[#This Row],[Qt-g]]+(2*[1]!Tab_labo[[#This Row],[Qt-g2]]),IF(ISBLANK(Z267),[1]!Tab_labo[[#This Row],[Qt-g]]+[1]!Tab_labo[[#This Row],[Qt-g2]]+(2*[1]!Tab_labo[[#This Row],[Qt-g3]]),IF(ISBLANK(AD267),[1]!Tab_labo[[#This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7" s="11" t="str">
        <f>[1]!Tab_labo[[#This Row],[Teintes]]</f>
        <v>7597 C</v>
      </c>
    </row>
    <row r="268" spans="1:40" ht="30" x14ac:dyDescent="0.25">
      <c r="A268" s="1" t="s">
        <v>322</v>
      </c>
      <c r="B268" s="1" t="s">
        <v>41</v>
      </c>
      <c r="C268" s="2" t="s">
        <v>42</v>
      </c>
      <c r="D268" s="3" t="s">
        <v>42</v>
      </c>
      <c r="E268" s="3" t="s">
        <v>42</v>
      </c>
      <c r="F268" s="4">
        <v>1.41</v>
      </c>
      <c r="G268" s="4">
        <v>46.92</v>
      </c>
      <c r="H268" s="4">
        <v>47.32</v>
      </c>
      <c r="I268" s="4">
        <v>41.23</v>
      </c>
      <c r="J268" s="5" t="s">
        <v>42</v>
      </c>
      <c r="K268" s="6" t="str">
        <f>[1]!Tab_labo[[#This Row],[L*]]&amp;"_"&amp;[1]!Tab_labo[[#This Row],[a*]]&amp;"_"&amp;[1]!Tab_labo[[#This Row],[b*]]</f>
        <v>46.92_47.32_41.23</v>
      </c>
      <c r="L268" s="3" t="s">
        <v>69</v>
      </c>
      <c r="M268" s="3" t="str">
        <f>IF(ISBLANK([1]!Tab_labo[[#This Row],[Composant 1]]),"","&gt;")</f>
        <v>&gt;</v>
      </c>
      <c r="N268" s="3">
        <v>368.6</v>
      </c>
      <c r="O268" s="3" t="str">
        <f>IF(ISBLANK([1]!Tab_labo[[#This Row],[Qt-g]]),"","g")</f>
        <v>g</v>
      </c>
      <c r="P268" s="3" t="s">
        <v>60</v>
      </c>
      <c r="Q268" s="3" t="str">
        <f>IF(ISBLANK([1]!Tab_labo[[#This Row],[Composant 2]]),"","&gt;")</f>
        <v>&gt;</v>
      </c>
      <c r="R268" s="3">
        <v>154.4</v>
      </c>
      <c r="S268" s="3" t="str">
        <f>IF(ISBLANK([1]!Tab_labo[[#This Row],[Qt-g2]]),"","g")</f>
        <v>g</v>
      </c>
      <c r="T268" s="3" t="s">
        <v>54</v>
      </c>
      <c r="U268" s="3" t="str">
        <f>IF(ISBLANK([1]!Tab_labo[[#This Row],[Composant 3]]),"","&gt;")</f>
        <v>&gt;</v>
      </c>
      <c r="V268" s="3">
        <v>26</v>
      </c>
      <c r="W268" s="3" t="str">
        <f>IF(ISBLANK([1]!Tab_labo[[#This Row],[Qt-g3]]),"","g")</f>
        <v>g</v>
      </c>
      <c r="X268" s="3" t="s">
        <v>49</v>
      </c>
      <c r="Y268" s="3" t="str">
        <f>IF(ISBLANK([1]!Tab_labo[[#This Row],[Composant 4]]),"","&gt;")</f>
        <v>&gt;</v>
      </c>
      <c r="Z268" s="3">
        <v>451</v>
      </c>
      <c r="AA268" s="3" t="str">
        <f>IF(ISBLANK([1]!Tab_labo[[#This Row],[Qt-g4]]),"","g")</f>
        <v>g</v>
      </c>
      <c r="AB268" s="3"/>
      <c r="AC268" s="3" t="str">
        <f>IF(ISBLANK([1]!Tab_labo[[#This Row],[Composant 5]]),"","&gt;")</f>
        <v/>
      </c>
      <c r="AD268" s="3"/>
      <c r="AE268" s="3" t="str">
        <f>IF(ISBLANK([1]!Tab_labo[[#This Row],[Qt-g5]]),"","g")</f>
        <v/>
      </c>
      <c r="AF268" s="3" t="str">
        <f>IF([1]!Tab_labo[[#This Row],[verif]]=0,"","Total")</f>
        <v>Total</v>
      </c>
      <c r="AG268" s="3" t="str">
        <f>IF([1]!Tab_labo[[#This Row],[Total]]="Total","&gt;","")</f>
        <v>&gt;</v>
      </c>
      <c r="AH26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8" s="3" t="str">
        <f>IF([1]!Tab_labo[[#This Row],[Total]]="Total","g","")</f>
        <v>g</v>
      </c>
      <c r="AJ268" s="8" t="s">
        <v>42</v>
      </c>
      <c r="AK268" s="3" t="s">
        <v>42</v>
      </c>
      <c r="AL2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8" s="3" t="str">
        <f>IF([1]!Tab_labo[[#This Row],[Total2]]&lt;&gt;1000,IF(ISBLANK(V268),[1]!Tab_labo[[#This Row],[Qt-g]]+(2*[1]!Tab_labo[[#This Row],[Qt-g2]]),IF(ISBLANK(Z268),[1]!Tab_labo[[#This Row],[Qt-g]]+[1]!Tab_labo[[#This Row],[Qt-g2]]+(2*[1]!Tab_labo[[#This Row],[Qt-g3]]),IF(ISBLANK(AD268),[1]!Tab_labo[[#This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8" s="3" t="str">
        <f>[1]!Tab_labo[[#This Row],[Teintes]]</f>
        <v>7598 C</v>
      </c>
    </row>
    <row r="269" spans="1:40" ht="30" x14ac:dyDescent="0.25">
      <c r="A269" s="9" t="s">
        <v>323</v>
      </c>
      <c r="B269" s="9" t="s">
        <v>41</v>
      </c>
      <c r="C269" s="10" t="s">
        <v>42</v>
      </c>
      <c r="D269" s="11" t="s">
        <v>42</v>
      </c>
      <c r="E269" s="11" t="s">
        <v>42</v>
      </c>
      <c r="F269" s="12">
        <v>1.48</v>
      </c>
      <c r="G269" s="12">
        <v>43.85</v>
      </c>
      <c r="H269" s="12">
        <v>47.51</v>
      </c>
      <c r="I269" s="12">
        <v>39.369999999999997</v>
      </c>
      <c r="J269" s="13" t="s">
        <v>42</v>
      </c>
      <c r="K269" s="14" t="str">
        <f>[1]!Tab_labo[[#This Row],[L*]]&amp;"_"&amp;[1]!Tab_labo[[#This Row],[a*]]&amp;"_"&amp;[1]!Tab_labo[[#This Row],[b*]]</f>
        <v>43.85_47.51_39.37</v>
      </c>
      <c r="L269" s="11" t="s">
        <v>69</v>
      </c>
      <c r="M269" s="11" t="str">
        <f>IF(ISBLANK([1]!Tab_labo[[#This Row],[Composant 1]]),"","&gt;")</f>
        <v>&gt;</v>
      </c>
      <c r="N269" s="11">
        <v>371.8</v>
      </c>
      <c r="O269" s="11" t="str">
        <f>IF(ISBLANK([1]!Tab_labo[[#This Row],[Qt-g]]),"","g")</f>
        <v>g</v>
      </c>
      <c r="P269" s="11" t="s">
        <v>60</v>
      </c>
      <c r="Q269" s="11" t="str">
        <f>IF(ISBLANK([1]!Tab_labo[[#This Row],[Composant 2]]),"","&gt;")</f>
        <v>&gt;</v>
      </c>
      <c r="R269" s="11">
        <v>176.8</v>
      </c>
      <c r="S269" s="11" t="str">
        <f>IF(ISBLANK([1]!Tab_labo[[#This Row],[Qt-g2]]),"","g")</f>
        <v>g</v>
      </c>
      <c r="T269" s="11" t="s">
        <v>54</v>
      </c>
      <c r="U269" s="11" t="str">
        <f>IF(ISBLANK([1]!Tab_labo[[#This Row],[Composant 3]]),"","&gt;")</f>
        <v>&gt;</v>
      </c>
      <c r="V269" s="11">
        <v>43.4</v>
      </c>
      <c r="W269" s="11" t="str">
        <f>IF(ISBLANK([1]!Tab_labo[[#This Row],[Qt-g3]]),"","g")</f>
        <v>g</v>
      </c>
      <c r="X269" s="11" t="s">
        <v>49</v>
      </c>
      <c r="Y269" s="11" t="str">
        <f>IF(ISBLANK([1]!Tab_labo[[#This Row],[Composant 4]]),"","&gt;")</f>
        <v>&gt;</v>
      </c>
      <c r="Z269" s="11">
        <v>408</v>
      </c>
      <c r="AA269" s="11" t="str">
        <f>IF(ISBLANK([1]!Tab_labo[[#This Row],[Qt-g4]]),"","g")</f>
        <v>g</v>
      </c>
      <c r="AB269" s="11"/>
      <c r="AC269" s="11" t="str">
        <f>IF(ISBLANK([1]!Tab_labo[[#This Row],[Composant 5]]),"","&gt;")</f>
        <v/>
      </c>
      <c r="AD269" s="11"/>
      <c r="AE269" s="11" t="str">
        <f>IF(ISBLANK([1]!Tab_labo[[#This Row],[Qt-g5]]),"","g")</f>
        <v/>
      </c>
      <c r="AF269" s="11" t="str">
        <f>IF([1]!Tab_labo[[#This Row],[verif]]=0,"","Total")</f>
        <v>Total</v>
      </c>
      <c r="AG269" s="11" t="str">
        <f>IF([1]!Tab_labo[[#This Row],[Total]]="Total","&gt;","")</f>
        <v>&gt;</v>
      </c>
      <c r="AH2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69" s="11" t="str">
        <f>IF([1]!Tab_labo[[#This Row],[Total]]="Total","g","")</f>
        <v>g</v>
      </c>
      <c r="AJ269" s="15" t="s">
        <v>42</v>
      </c>
      <c r="AK269" s="11" t="s">
        <v>42</v>
      </c>
      <c r="AL2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69" s="11" t="str">
        <f>IF([1]!Tab_labo[[#This Row],[Total2]]&lt;&gt;1000,IF(ISBLANK(V269),[1]!Tab_labo[[#This Row],[Qt-g]]+(2*[1]!Tab_labo[[#This Row],[Qt-g2]]),IF(ISBLANK(Z269),[1]!Tab_labo[[#This Row],[Qt-g]]+[1]!Tab_labo[[#This Row],[Qt-g2]]+(2*[1]!Tab_labo[[#This Row],[Qt-g3]]),IF(ISBLANK(AD269),[1]!Tab_labo[[#This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69" s="11" t="str">
        <f>[1]!Tab_labo[[#This Row],[Teintes]]</f>
        <v>7599 C</v>
      </c>
    </row>
    <row r="270" spans="1:40" ht="30" x14ac:dyDescent="0.25">
      <c r="A270" s="1" t="s">
        <v>324</v>
      </c>
      <c r="B270" s="1" t="s">
        <v>41</v>
      </c>
      <c r="C270" s="2" t="s">
        <v>42</v>
      </c>
      <c r="D270" s="3" t="s">
        <v>42</v>
      </c>
      <c r="E270" s="3" t="s">
        <v>42</v>
      </c>
      <c r="F270" s="4">
        <v>1.51</v>
      </c>
      <c r="G270" s="4">
        <v>36.130000000000003</v>
      </c>
      <c r="H270" s="4">
        <v>33.07</v>
      </c>
      <c r="I270" s="4">
        <v>27.69</v>
      </c>
      <c r="J270" s="5" t="s">
        <v>42</v>
      </c>
      <c r="K270" s="6" t="str">
        <f>[1]!Tab_labo[[#This Row],[L*]]&amp;"_"&amp;[1]!Tab_labo[[#This Row],[a*]]&amp;"_"&amp;[1]!Tab_labo[[#This Row],[b*]]</f>
        <v>36.13_33.07_27.69</v>
      </c>
      <c r="L270" s="3" t="s">
        <v>69</v>
      </c>
      <c r="M270" s="3" t="str">
        <f>IF(ISBLANK([1]!Tab_labo[[#This Row],[Composant 1]]),"","&gt;")</f>
        <v>&gt;</v>
      </c>
      <c r="N270" s="3">
        <v>303</v>
      </c>
      <c r="O270" s="3" t="str">
        <f>IF(ISBLANK([1]!Tab_labo[[#This Row],[Qt-g]]),"","g")</f>
        <v>g</v>
      </c>
      <c r="P270" s="3" t="s">
        <v>60</v>
      </c>
      <c r="Q270" s="3" t="str">
        <f>IF(ISBLANK([1]!Tab_labo[[#This Row],[Composant 2]]),"","&gt;")</f>
        <v>&gt;</v>
      </c>
      <c r="R270" s="3">
        <v>143.9</v>
      </c>
      <c r="S270" s="3" t="str">
        <f>IF(ISBLANK([1]!Tab_labo[[#This Row],[Qt-g2]]),"","g")</f>
        <v>g</v>
      </c>
      <c r="T270" s="3" t="s">
        <v>54</v>
      </c>
      <c r="U270" s="3" t="str">
        <f>IF(ISBLANK([1]!Tab_labo[[#This Row],[Composant 3]]),"","&gt;")</f>
        <v>&gt;</v>
      </c>
      <c r="V270" s="3">
        <v>96.7</v>
      </c>
      <c r="W270" s="3" t="str">
        <f>IF(ISBLANK([1]!Tab_labo[[#This Row],[Qt-g3]]),"","g")</f>
        <v>g</v>
      </c>
      <c r="X270" s="3" t="s">
        <v>49</v>
      </c>
      <c r="Y270" s="3" t="str">
        <f>IF(ISBLANK([1]!Tab_labo[[#This Row],[Composant 4]]),"","&gt;")</f>
        <v>&gt;</v>
      </c>
      <c r="Z270" s="3">
        <v>456.4</v>
      </c>
      <c r="AA270" s="3" t="str">
        <f>IF(ISBLANK([1]!Tab_labo[[#This Row],[Qt-g4]]),"","g")</f>
        <v>g</v>
      </c>
      <c r="AB270" s="3"/>
      <c r="AC270" s="3" t="str">
        <f>IF(ISBLANK([1]!Tab_labo[[#This Row],[Composant 5]]),"","&gt;")</f>
        <v/>
      </c>
      <c r="AD270" s="3"/>
      <c r="AE270" s="3" t="str">
        <f>IF(ISBLANK([1]!Tab_labo[[#This Row],[Qt-g5]]),"","g")</f>
        <v/>
      </c>
      <c r="AF270" s="3" t="str">
        <f>IF([1]!Tab_labo[[#This Row],[verif]]=0,"","Total")</f>
        <v>Total</v>
      </c>
      <c r="AG270" s="3" t="str">
        <f>IF([1]!Tab_labo[[#This Row],[Total]]="Total","&gt;","")</f>
        <v>&gt;</v>
      </c>
      <c r="AH2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70" s="3" t="str">
        <f>IF([1]!Tab_labo[[#This Row],[Total]]="Total","g","")</f>
        <v>g</v>
      </c>
      <c r="AJ270" s="8" t="s">
        <v>42</v>
      </c>
      <c r="AK270" s="3" t="s">
        <v>42</v>
      </c>
      <c r="AL2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0" s="3" t="str">
        <f>IF([1]!Tab_labo[[#This Row],[Total2]]&lt;&gt;1000,IF(ISBLANK(V270),[1]!Tab_labo[[#This Row],[Qt-g]]+(2*[1]!Tab_labo[[#This Row],[Qt-g2]]),IF(ISBLANK(Z270),[1]!Tab_labo[[#This Row],[Qt-g]]+[1]!Tab_labo[[#This Row],[Qt-g2]]+(2*[1]!Tab_labo[[#This Row],[Qt-g3]]),IF(ISBLANK(AD270),[1]!Tab_labo[[#This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70" s="3" t="str">
        <f>[1]!Tab_labo[[#This Row],[Teintes]]</f>
        <v>7600 C</v>
      </c>
    </row>
    <row r="271" spans="1:40" ht="30" x14ac:dyDescent="0.25">
      <c r="A271" s="9" t="s">
        <v>325</v>
      </c>
      <c r="B271" s="9" t="s">
        <v>41</v>
      </c>
      <c r="C271" s="10" t="s">
        <v>42</v>
      </c>
      <c r="D271" s="11" t="s">
        <v>42</v>
      </c>
      <c r="E271" s="11" t="s">
        <v>42</v>
      </c>
      <c r="F271" s="12">
        <v>1.46</v>
      </c>
      <c r="G271" s="12">
        <v>35.770000000000003</v>
      </c>
      <c r="H271" s="12">
        <v>26.26</v>
      </c>
      <c r="I271" s="12">
        <v>24.34</v>
      </c>
      <c r="J271" s="13" t="s">
        <v>42</v>
      </c>
      <c r="K271" s="14" t="str">
        <f>[1]!Tab_labo[[#This Row],[L*]]&amp;"_"&amp;[1]!Tab_labo[[#This Row],[a*]]&amp;"_"&amp;[1]!Tab_labo[[#This Row],[b*]]</f>
        <v>35.77_26.26_24.34</v>
      </c>
      <c r="L271" s="11" t="s">
        <v>69</v>
      </c>
      <c r="M271" s="11" t="str">
        <f>IF(ISBLANK([1]!Tab_labo[[#This Row],[Composant 1]]),"","&gt;")</f>
        <v>&gt;</v>
      </c>
      <c r="N271" s="11">
        <v>285.60000000000002</v>
      </c>
      <c r="O271" s="11" t="str">
        <f>IF(ISBLANK([1]!Tab_labo[[#This Row],[Qt-g]]),"","g")</f>
        <v>g</v>
      </c>
      <c r="P271" s="11" t="s">
        <v>60</v>
      </c>
      <c r="Q271" s="11" t="str">
        <f>IF(ISBLANK([1]!Tab_labo[[#This Row],[Composant 2]]),"","&gt;")</f>
        <v>&gt;</v>
      </c>
      <c r="R271" s="11">
        <v>113.4</v>
      </c>
      <c r="S271" s="11" t="str">
        <f>IF(ISBLANK([1]!Tab_labo[[#This Row],[Qt-g2]]),"","g")</f>
        <v>g</v>
      </c>
      <c r="T271" s="11" t="s">
        <v>54</v>
      </c>
      <c r="U271" s="11" t="str">
        <f>IF(ISBLANK([1]!Tab_labo[[#This Row],[Composant 3]]),"","&gt;")</f>
        <v>&gt;</v>
      </c>
      <c r="V271" s="11">
        <v>124.8</v>
      </c>
      <c r="W271" s="11" t="str">
        <f>IF(ISBLANK([1]!Tab_labo[[#This Row],[Qt-g3]]),"","g")</f>
        <v>g</v>
      </c>
      <c r="X271" s="11" t="s">
        <v>49</v>
      </c>
      <c r="Y271" s="11" t="str">
        <f>IF(ISBLANK([1]!Tab_labo[[#This Row],[Composant 4]]),"","&gt;")</f>
        <v>&gt;</v>
      </c>
      <c r="Z271" s="11">
        <v>476.2</v>
      </c>
      <c r="AA271" s="11" t="str">
        <f>IF(ISBLANK([1]!Tab_labo[[#This Row],[Qt-g4]]),"","g")</f>
        <v>g</v>
      </c>
      <c r="AB271" s="11"/>
      <c r="AC271" s="11" t="str">
        <f>IF(ISBLANK([1]!Tab_labo[[#This Row],[Composant 5]]),"","&gt;")</f>
        <v/>
      </c>
      <c r="AD271" s="11"/>
      <c r="AE271" s="11" t="str">
        <f>IF(ISBLANK([1]!Tab_labo[[#This Row],[Qt-g5]]),"","g")</f>
        <v/>
      </c>
      <c r="AF271" s="11" t="str">
        <f>IF([1]!Tab_labo[[#This Row],[verif]]=0,"","Total")</f>
        <v>Total</v>
      </c>
      <c r="AG271" s="11" t="str">
        <f>IF([1]!Tab_labo[[#This Row],[Total]]="Total","&gt;","")</f>
        <v>&gt;</v>
      </c>
      <c r="AH2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71" s="11" t="str">
        <f>IF([1]!Tab_labo[[#This Row],[Total]]="Total","g","")</f>
        <v>g</v>
      </c>
      <c r="AJ271" s="15" t="s">
        <v>42</v>
      </c>
      <c r="AK271" s="11" t="s">
        <v>42</v>
      </c>
      <c r="AL2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1" s="11" t="str">
        <f>IF([1]!Tab_labo[[#This Row],[Total2]]&lt;&gt;1000,IF(ISBLANK(V271),[1]!Tab_labo[[#This Row],[Qt-g]]+(2*[1]!Tab_labo[[#This Row],[Qt-g2]]),IF(ISBLANK(Z271),[1]!Tab_labo[[#This Row],[Qt-g]]+[1]!Tab_labo[[#This Row],[Qt-g2]]+(2*[1]!Tab_labo[[#This Row],[Qt-g3]]),IF(ISBLANK(AD271),[1]!Tab_labo[[#This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71" s="11" t="str">
        <f>[1]!Tab_labo[[#This Row],[Teintes]]</f>
        <v>7601 C</v>
      </c>
    </row>
    <row r="272" spans="1:40" ht="30" x14ac:dyDescent="0.25">
      <c r="A272" s="1" t="s">
        <v>326</v>
      </c>
      <c r="B272" s="1" t="s">
        <v>41</v>
      </c>
      <c r="C272" s="2" t="s">
        <v>42</v>
      </c>
      <c r="D272" s="3" t="s">
        <v>42</v>
      </c>
      <c r="E272" s="3" t="s">
        <v>42</v>
      </c>
      <c r="F272" s="4">
        <v>1.39</v>
      </c>
      <c r="G272" s="4">
        <v>36.01</v>
      </c>
      <c r="H272" s="4">
        <v>19.66</v>
      </c>
      <c r="I272" s="4">
        <v>21.55</v>
      </c>
      <c r="J272" s="5" t="s">
        <v>42</v>
      </c>
      <c r="K272" s="6" t="str">
        <f>[1]!Tab_labo[[#This Row],[L*]]&amp;"_"&amp;[1]!Tab_labo[[#This Row],[a*]]&amp;"_"&amp;[1]!Tab_labo[[#This Row],[b*]]</f>
        <v>36.01_19.66_21.55</v>
      </c>
      <c r="L272" s="3" t="s">
        <v>69</v>
      </c>
      <c r="M272" s="3" t="str">
        <f>IF(ISBLANK([1]!Tab_labo[[#This Row],[Composant 1]]),"","&gt;")</f>
        <v>&gt;</v>
      </c>
      <c r="N272" s="3">
        <v>214.6</v>
      </c>
      <c r="O272" s="3" t="str">
        <f>IF(ISBLANK([1]!Tab_labo[[#This Row],[Qt-g]]),"","g")</f>
        <v>g</v>
      </c>
      <c r="P272" s="3" t="s">
        <v>60</v>
      </c>
      <c r="Q272" s="3" t="str">
        <f>IF(ISBLANK([1]!Tab_labo[[#This Row],[Composant 2]]),"","&gt;")</f>
        <v>&gt;</v>
      </c>
      <c r="R272" s="3">
        <v>59.4</v>
      </c>
      <c r="S272" s="3" t="str">
        <f>IF(ISBLANK([1]!Tab_labo[[#This Row],[Qt-g2]]),"","g")</f>
        <v>g</v>
      </c>
      <c r="T272" s="3" t="s">
        <v>54</v>
      </c>
      <c r="U272" s="3" t="str">
        <f>IF(ISBLANK([1]!Tab_labo[[#This Row],[Composant 3]]),"","&gt;")</f>
        <v>&gt;</v>
      </c>
      <c r="V272" s="3">
        <v>146.30000000000001</v>
      </c>
      <c r="W272" s="3" t="str">
        <f>IF(ISBLANK([1]!Tab_labo[[#This Row],[Qt-g3]]),"","g")</f>
        <v>g</v>
      </c>
      <c r="X272" s="3" t="s">
        <v>49</v>
      </c>
      <c r="Y272" s="3" t="str">
        <f>IF(ISBLANK([1]!Tab_labo[[#This Row],[Composant 4]]),"","&gt;")</f>
        <v>&gt;</v>
      </c>
      <c r="Z272" s="3">
        <v>579.70000000000005</v>
      </c>
      <c r="AA272" s="3" t="str">
        <f>IF(ISBLANK([1]!Tab_labo[[#This Row],[Qt-g4]]),"","g")</f>
        <v>g</v>
      </c>
      <c r="AB272" s="3"/>
      <c r="AC272" s="3" t="str">
        <f>IF(ISBLANK([1]!Tab_labo[[#This Row],[Composant 5]]),"","&gt;")</f>
        <v/>
      </c>
      <c r="AD272" s="3"/>
      <c r="AE272" s="3" t="str">
        <f>IF(ISBLANK([1]!Tab_labo[[#This Row],[Qt-g5]]),"","g")</f>
        <v/>
      </c>
      <c r="AF272" s="3" t="str">
        <f>IF([1]!Tab_labo[[#This Row],[verif]]=0,"","Total")</f>
        <v>Total</v>
      </c>
      <c r="AG272" s="3" t="str">
        <f>IF([1]!Tab_labo[[#This Row],[Total]]="Total","&gt;","")</f>
        <v>&gt;</v>
      </c>
      <c r="AH2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72" s="3" t="str">
        <f>IF([1]!Tab_labo[[#This Row],[Total]]="Total","g","")</f>
        <v>g</v>
      </c>
      <c r="AJ272" s="8" t="s">
        <v>42</v>
      </c>
      <c r="AK272" s="3" t="s">
        <v>42</v>
      </c>
      <c r="AL2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2" s="3" t="str">
        <f>IF([1]!Tab_labo[[#This Row],[Total2]]&lt;&gt;1000,IF(ISBLANK(V272),[1]!Tab_labo[[#This Row],[Qt-g]]+(2*[1]!Tab_labo[[#This Row],[Qt-g2]]),IF(ISBLANK(Z272),[1]!Tab_labo[[#This Row],[Qt-g]]+[1]!Tab_labo[[#This Row],[Qt-g2]]+(2*[1]!Tab_labo[[#This Row],[Qt-g3]]),IF(ISBLANK(AD272),[1]!Tab_labo[[#This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72" s="3" t="str">
        <f>[1]!Tab_labo[[#This Row],[Teintes]]</f>
        <v>7602 C</v>
      </c>
    </row>
    <row r="273" spans="1:40" ht="30" x14ac:dyDescent="0.25">
      <c r="A273" s="9" t="s">
        <v>327</v>
      </c>
      <c r="B273" s="9" t="s">
        <v>41</v>
      </c>
      <c r="C273" s="10" t="s">
        <v>42</v>
      </c>
      <c r="D273" s="11" t="s">
        <v>42</v>
      </c>
      <c r="E273" s="11" t="s">
        <v>42</v>
      </c>
      <c r="F273" s="12">
        <v>1.42</v>
      </c>
      <c r="G273" s="12">
        <v>32.270000000000003</v>
      </c>
      <c r="H273" s="12">
        <v>15.63</v>
      </c>
      <c r="I273" s="12">
        <v>16.32</v>
      </c>
      <c r="J273" s="13" t="s">
        <v>42</v>
      </c>
      <c r="K273" s="14" t="str">
        <f>[1]!Tab_labo[[#This Row],[L*]]&amp;"_"&amp;[1]!Tab_labo[[#This Row],[a*]]&amp;"_"&amp;[1]!Tab_labo[[#This Row],[b*]]</f>
        <v>32.27_15.63_16.32</v>
      </c>
      <c r="L273" s="11" t="s">
        <v>69</v>
      </c>
      <c r="M273" s="11" t="str">
        <f>IF(ISBLANK([1]!Tab_labo[[#This Row],[Composant 1]]),"","&gt;")</f>
        <v>&gt;</v>
      </c>
      <c r="N273" s="11">
        <v>169.4</v>
      </c>
      <c r="O273" s="11" t="str">
        <f>IF(ISBLANK([1]!Tab_labo[[#This Row],[Qt-g]]),"","g")</f>
        <v>g</v>
      </c>
      <c r="P273" s="11" t="s">
        <v>60</v>
      </c>
      <c r="Q273" s="11" t="str">
        <f>IF(ISBLANK([1]!Tab_labo[[#This Row],[Composant 2]]),"","&gt;")</f>
        <v>&gt;</v>
      </c>
      <c r="R273" s="11">
        <v>57.5</v>
      </c>
      <c r="S273" s="11" t="str">
        <f>IF(ISBLANK([1]!Tab_labo[[#This Row],[Qt-g2]]),"","g")</f>
        <v>g</v>
      </c>
      <c r="T273" s="11" t="s">
        <v>54</v>
      </c>
      <c r="U273" s="11" t="str">
        <f>IF(ISBLANK([1]!Tab_labo[[#This Row],[Composant 3]]),"","&gt;")</f>
        <v>&gt;</v>
      </c>
      <c r="V273" s="11">
        <v>197.2</v>
      </c>
      <c r="W273" s="11" t="str">
        <f>IF(ISBLANK([1]!Tab_labo[[#This Row],[Qt-g3]]),"","g")</f>
        <v>g</v>
      </c>
      <c r="X273" s="11" t="s">
        <v>49</v>
      </c>
      <c r="Y273" s="11" t="str">
        <f>IF(ISBLANK([1]!Tab_labo[[#This Row],[Composant 4]]),"","&gt;")</f>
        <v>&gt;</v>
      </c>
      <c r="Z273" s="11">
        <v>575.9</v>
      </c>
      <c r="AA273" s="11" t="str">
        <f>IF(ISBLANK([1]!Tab_labo[[#This Row],[Qt-g4]]),"","g")</f>
        <v>g</v>
      </c>
      <c r="AB273" s="11"/>
      <c r="AC273" s="11" t="str">
        <f>IF(ISBLANK([1]!Tab_labo[[#This Row],[Composant 5]]),"","&gt;")</f>
        <v/>
      </c>
      <c r="AD273" s="11"/>
      <c r="AE273" s="11" t="str">
        <f>IF(ISBLANK([1]!Tab_labo[[#This Row],[Qt-g5]]),"","g")</f>
        <v/>
      </c>
      <c r="AF273" s="11" t="str">
        <f>IF([1]!Tab_labo[[#This Row],[verif]]=0,"","Total")</f>
        <v>Total</v>
      </c>
      <c r="AG273" s="11" t="str">
        <f>IF([1]!Tab_labo[[#This Row],[Total]]="Total","&gt;","")</f>
        <v>&gt;</v>
      </c>
      <c r="AH2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73" s="11" t="str">
        <f>IF([1]!Tab_labo[[#This Row],[Total]]="Total","g","")</f>
        <v>g</v>
      </c>
      <c r="AJ273" s="15" t="s">
        <v>42</v>
      </c>
      <c r="AK273" s="11" t="s">
        <v>42</v>
      </c>
      <c r="AL2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3" s="11" t="str">
        <f>IF([1]!Tab_labo[[#This Row],[Total2]]&lt;&gt;1000,IF(ISBLANK(V273),[1]!Tab_labo[[#This Row],[Qt-g]]+(2*[1]!Tab_labo[[#This Row],[Qt-g2]]),IF(ISBLANK(Z273),[1]!Tab_labo[[#This Row],[Qt-g]]+[1]!Tab_labo[[#This Row],[Qt-g2]]+(2*[1]!Tab_labo[[#This Row],[Qt-g3]]),IF(ISBLANK(AD273),[1]!Tab_labo[[#This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73" s="11" t="str">
        <f>[1]!Tab_labo[[#This Row],[Teintes]]</f>
        <v>7603 C</v>
      </c>
    </row>
    <row r="274" spans="1:40" ht="30" x14ac:dyDescent="0.25">
      <c r="A274" s="1" t="s">
        <v>328</v>
      </c>
      <c r="B274" s="1" t="s">
        <v>41</v>
      </c>
      <c r="C274" s="2" t="s">
        <v>42</v>
      </c>
      <c r="D274" s="3" t="s">
        <v>42</v>
      </c>
      <c r="E274" s="3" t="s">
        <v>42</v>
      </c>
      <c r="F274" s="4">
        <v>0.2</v>
      </c>
      <c r="G274" s="4">
        <v>84.69</v>
      </c>
      <c r="H274" s="4">
        <v>6.24</v>
      </c>
      <c r="I274" s="4">
        <v>2.86</v>
      </c>
      <c r="J274" s="5" t="s">
        <v>42</v>
      </c>
      <c r="K274" s="6" t="str">
        <f>[1]!Tab_labo[[#This Row],[L*]]&amp;"_"&amp;[1]!Tab_labo[[#This Row],[a*]]&amp;"_"&amp;[1]!Tab_labo[[#This Row],[b*]]</f>
        <v>84.69_6.24_2.86</v>
      </c>
      <c r="L274" s="3" t="s">
        <v>60</v>
      </c>
      <c r="M274" s="3" t="str">
        <f>IF(ISBLANK([1]!Tab_labo[[#This Row],[Composant 1]]),"","&gt;")</f>
        <v>&gt;</v>
      </c>
      <c r="N274" s="3">
        <v>7</v>
      </c>
      <c r="O274" s="3" t="str">
        <f>IF(ISBLANK([1]!Tab_labo[[#This Row],[Qt-g]]),"","g")</f>
        <v>g</v>
      </c>
      <c r="P274" s="3" t="s">
        <v>68</v>
      </c>
      <c r="Q274" s="3" t="str">
        <f>IF(ISBLANK([1]!Tab_labo[[#This Row],[Composant 2]]),"","&gt;")</f>
        <v>&gt;</v>
      </c>
      <c r="R274" s="3">
        <v>2.5</v>
      </c>
      <c r="S274" s="3" t="str">
        <f>IF(ISBLANK([1]!Tab_labo[[#This Row],[Qt-g2]]),"","g")</f>
        <v>g</v>
      </c>
      <c r="T274" s="3" t="s">
        <v>54</v>
      </c>
      <c r="U274" s="3" t="str">
        <f>IF(ISBLANK([1]!Tab_labo[[#This Row],[Composant 3]]),"","&gt;")</f>
        <v>&gt;</v>
      </c>
      <c r="V274" s="3">
        <v>3.3</v>
      </c>
      <c r="W274" s="3" t="str">
        <f>IF(ISBLANK([1]!Tab_labo[[#This Row],[Qt-g3]]),"","g")</f>
        <v>g</v>
      </c>
      <c r="X274" s="3" t="s">
        <v>49</v>
      </c>
      <c r="Y274" s="3" t="str">
        <f>IF(ISBLANK([1]!Tab_labo[[#This Row],[Composant 4]]),"","&gt;")</f>
        <v>&gt;</v>
      </c>
      <c r="Z274" s="3">
        <v>493.6</v>
      </c>
      <c r="AA274" s="3" t="str">
        <f>IF(ISBLANK([1]!Tab_labo[[#This Row],[Qt-g4]]),"","g")</f>
        <v>g</v>
      </c>
      <c r="AB274" s="3"/>
      <c r="AC274" s="3" t="str">
        <f>IF(ISBLANK([1]!Tab_labo[[#This Row],[Composant 5]]),"","&gt;")</f>
        <v/>
      </c>
      <c r="AD274" s="3"/>
      <c r="AE274" s="3" t="str">
        <f>IF(ISBLANK([1]!Tab_labo[[#This Row],[Qt-g5]]),"","g")</f>
        <v/>
      </c>
      <c r="AF274" s="3" t="str">
        <f>IF([1]!Tab_labo[[#This Row],[verif]]=0,"","Total")</f>
        <v>Total</v>
      </c>
      <c r="AG274" s="3" t="str">
        <f>IF([1]!Tab_labo[[#This Row],[Total]]="Total","&gt;","")</f>
        <v>&gt;</v>
      </c>
      <c r="AH2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506.40000000000003</v>
      </c>
      <c r="AI274" s="3" t="str">
        <f>IF([1]!Tab_labo[[#This Row],[Total]]="Total","g","")</f>
        <v>g</v>
      </c>
      <c r="AJ274" s="8" t="s">
        <v>42</v>
      </c>
      <c r="AK274" s="3" t="s">
        <v>42</v>
      </c>
      <c r="AL2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4" s="3">
        <f>IF([1]!Tab_labo[[#This Row],[Total2]]&lt;&gt;1000,IF(ISBLANK(V274),[1]!Tab_labo[[#This Row],[Qt-g]]+(2*[1]!Tab_labo[[#This Row],[Qt-g2]]),IF(ISBLANK(Z274),[1]!Tab_labo[[#This Row],[Qt-g]]+[1]!Tab_labo[[#This Row],[Qt-g2]]+(2*[1]!Tab_labo[[#This Row],[Qt-g3]]),IF(ISBLANK(AD274),[1]!Tab_labo[[#This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74" s="3" t="str">
        <f>[1]!Tab_labo[[#This Row],[Teintes]]</f>
        <v>7604 C</v>
      </c>
    </row>
    <row r="275" spans="1:40" ht="30" x14ac:dyDescent="0.25">
      <c r="A275" s="9" t="s">
        <v>329</v>
      </c>
      <c r="B275" s="9" t="s">
        <v>41</v>
      </c>
      <c r="C275" s="10" t="s">
        <v>42</v>
      </c>
      <c r="D275" s="11" t="s">
        <v>42</v>
      </c>
      <c r="E275" s="11" t="s">
        <v>42</v>
      </c>
      <c r="F275" s="12">
        <v>0.36</v>
      </c>
      <c r="G275" s="12">
        <v>77.900000000000006</v>
      </c>
      <c r="H275" s="12">
        <v>14.9</v>
      </c>
      <c r="I275" s="12">
        <v>10.96</v>
      </c>
      <c r="J275" s="13" t="s">
        <v>42</v>
      </c>
      <c r="K275" s="14" t="str">
        <f>[1]!Tab_labo[[#This Row],[L*]]&amp;"_"&amp;[1]!Tab_labo[[#This Row],[a*]]&amp;"_"&amp;[1]!Tab_labo[[#This Row],[b*]]</f>
        <v>77.9_14.9_10.96</v>
      </c>
      <c r="L275" s="11" t="s">
        <v>60</v>
      </c>
      <c r="M275" s="11" t="str">
        <f>IF(ISBLANK([1]!Tab_labo[[#This Row],[Composant 1]]),"","&gt;")</f>
        <v>&gt;</v>
      </c>
      <c r="N275" s="11">
        <v>29.2</v>
      </c>
      <c r="O275" s="11" t="str">
        <f>IF(ISBLANK([1]!Tab_labo[[#This Row],[Qt-g]]),"","g")</f>
        <v>g</v>
      </c>
      <c r="P275" s="11" t="s">
        <v>68</v>
      </c>
      <c r="Q275" s="11" t="str">
        <f>IF(ISBLANK([1]!Tab_labo[[#This Row],[Composant 2]]),"","&gt;")</f>
        <v>&gt;</v>
      </c>
      <c r="R275" s="11">
        <v>19.600000000000001</v>
      </c>
      <c r="S275" s="11" t="str">
        <f>IF(ISBLANK([1]!Tab_labo[[#This Row],[Qt-g2]]),"","g")</f>
        <v>g</v>
      </c>
      <c r="T275" s="11" t="s">
        <v>54</v>
      </c>
      <c r="U275" s="11" t="str">
        <f>IF(ISBLANK([1]!Tab_labo[[#This Row],[Composant 3]]),"","&gt;")</f>
        <v>&gt;</v>
      </c>
      <c r="V275" s="11">
        <v>4.5999999999999996</v>
      </c>
      <c r="W275" s="11" t="str">
        <f>IF(ISBLANK([1]!Tab_labo[[#This Row],[Qt-g3]]),"","g")</f>
        <v>g</v>
      </c>
      <c r="X275" s="11" t="s">
        <v>49</v>
      </c>
      <c r="Y275" s="11" t="str">
        <f>IF(ISBLANK([1]!Tab_labo[[#This Row],[Composant 4]]),"","&gt;")</f>
        <v>&gt;</v>
      </c>
      <c r="Z275" s="11">
        <v>473.3</v>
      </c>
      <c r="AA275" s="11" t="str">
        <f>IF(ISBLANK([1]!Tab_labo[[#This Row],[Qt-g4]]),"","g")</f>
        <v>g</v>
      </c>
      <c r="AB275" s="11"/>
      <c r="AC275" s="11" t="str">
        <f>IF(ISBLANK([1]!Tab_labo[[#This Row],[Composant 5]]),"","&gt;")</f>
        <v/>
      </c>
      <c r="AD275" s="11"/>
      <c r="AE275" s="11" t="str">
        <f>IF(ISBLANK([1]!Tab_labo[[#This Row],[Qt-g5]]),"","g")</f>
        <v/>
      </c>
      <c r="AF275" s="11" t="str">
        <f>IF([1]!Tab_labo[[#This Row],[verif]]=0,"","Total")</f>
        <v>Total</v>
      </c>
      <c r="AG275" s="11" t="str">
        <f>IF([1]!Tab_labo[[#This Row],[Total]]="Total","&gt;","")</f>
        <v>&gt;</v>
      </c>
      <c r="AH2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526.70000000000005</v>
      </c>
      <c r="AI275" s="11" t="str">
        <f>IF([1]!Tab_labo[[#This Row],[Total]]="Total","g","")</f>
        <v>g</v>
      </c>
      <c r="AJ275" s="15" t="s">
        <v>42</v>
      </c>
      <c r="AK275" s="11" t="s">
        <v>42</v>
      </c>
      <c r="AL2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5" s="11">
        <f>IF([1]!Tab_labo[[#This Row],[Total2]]&lt;&gt;1000,IF(ISBLANK(V275),[1]!Tab_labo[[#This Row],[Qt-g]]+(2*[1]!Tab_labo[[#This Row],[Qt-g2]]),IF(ISBLANK(Z275),[1]!Tab_labo[[#This Row],[Qt-g]]+[1]!Tab_labo[[#This Row],[Qt-g2]]+(2*[1]!Tab_labo[[#This Row],[Qt-g3]]),IF(ISBLANK(AD275),[1]!Tab_labo[[#This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75" s="11" t="str">
        <f>[1]!Tab_labo[[#This Row],[Teintes]]</f>
        <v>7605 C</v>
      </c>
    </row>
    <row r="276" spans="1:40" ht="30" x14ac:dyDescent="0.25">
      <c r="A276" s="1" t="s">
        <v>330</v>
      </c>
      <c r="B276" s="1" t="s">
        <v>41</v>
      </c>
      <c r="C276" s="2" t="s">
        <v>42</v>
      </c>
      <c r="D276" s="3" t="s">
        <v>42</v>
      </c>
      <c r="E276" s="3" t="s">
        <v>42</v>
      </c>
      <c r="F276" s="4">
        <v>0.59</v>
      </c>
      <c r="G276" s="4">
        <v>66.75</v>
      </c>
      <c r="H276" s="4">
        <v>27.93</v>
      </c>
      <c r="I276" s="4">
        <v>16.32</v>
      </c>
      <c r="J276" s="5" t="s">
        <v>42</v>
      </c>
      <c r="K276" s="6" t="str">
        <f>[1]!Tab_labo[[#This Row],[L*]]&amp;"_"&amp;[1]!Tab_labo[[#This Row],[a*]]&amp;"_"&amp;[1]!Tab_labo[[#This Row],[b*]]</f>
        <v>66.75_27.93_16.32</v>
      </c>
      <c r="L276" s="3" t="s">
        <v>60</v>
      </c>
      <c r="M276" s="3" t="str">
        <f>IF(ISBLANK([1]!Tab_labo[[#This Row],[Composant 1]]),"","&gt;")</f>
        <v>&gt;</v>
      </c>
      <c r="N276" s="3">
        <v>78</v>
      </c>
      <c r="O276" s="3" t="str">
        <f>IF(ISBLANK([1]!Tab_labo[[#This Row],[Qt-g]]),"","g")</f>
        <v>g</v>
      </c>
      <c r="P276" s="3" t="s">
        <v>68</v>
      </c>
      <c r="Q276" s="3" t="str">
        <f>IF(ISBLANK([1]!Tab_labo[[#This Row],[Composant 2]]),"","&gt;")</f>
        <v>&gt;</v>
      </c>
      <c r="R276" s="3">
        <v>56</v>
      </c>
      <c r="S276" s="3" t="str">
        <f>IF(ISBLANK([1]!Tab_labo[[#This Row],[Qt-g2]]),"","g")</f>
        <v>g</v>
      </c>
      <c r="T276" s="3" t="s">
        <v>54</v>
      </c>
      <c r="U276" s="3" t="str">
        <f>IF(ISBLANK([1]!Tab_labo[[#This Row],[Composant 3]]),"","&gt;")</f>
        <v>&gt;</v>
      </c>
      <c r="V276" s="3">
        <v>8.6</v>
      </c>
      <c r="W276" s="3" t="str">
        <f>IF(ISBLANK([1]!Tab_labo[[#This Row],[Qt-g3]]),"","g")</f>
        <v>g</v>
      </c>
      <c r="X276" s="3" t="s">
        <v>49</v>
      </c>
      <c r="Y276" s="3" t="str">
        <f>IF(ISBLANK([1]!Tab_labo[[#This Row],[Composant 4]]),"","&gt;")</f>
        <v>&gt;</v>
      </c>
      <c r="Z276" s="3">
        <v>428.7</v>
      </c>
      <c r="AA276" s="3" t="str">
        <f>IF(ISBLANK([1]!Tab_labo[[#This Row],[Qt-g4]]),"","g")</f>
        <v>g</v>
      </c>
      <c r="AB276" s="3"/>
      <c r="AC276" s="3" t="str">
        <f>IF(ISBLANK([1]!Tab_labo[[#This Row],[Composant 5]]),"","&gt;")</f>
        <v/>
      </c>
      <c r="AD276" s="3"/>
      <c r="AE276" s="3" t="str">
        <f>IF(ISBLANK([1]!Tab_labo[[#This Row],[Qt-g5]]),"","g")</f>
        <v/>
      </c>
      <c r="AF276" s="3" t="str">
        <f>IF([1]!Tab_labo[[#This Row],[verif]]=0,"","Total")</f>
        <v>Total</v>
      </c>
      <c r="AG276" s="3" t="str">
        <f>IF([1]!Tab_labo[[#This Row],[Total]]="Total","&gt;","")</f>
        <v>&gt;</v>
      </c>
      <c r="AH2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571.29999999999995</v>
      </c>
      <c r="AI276" s="3" t="str">
        <f>IF([1]!Tab_labo[[#This Row],[Total]]="Total","g","")</f>
        <v>g</v>
      </c>
      <c r="AJ276" s="8" t="s">
        <v>42</v>
      </c>
      <c r="AK276" s="3" t="s">
        <v>42</v>
      </c>
      <c r="AL2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6" s="3">
        <f>IF([1]!Tab_labo[[#This Row],[Total2]]&lt;&gt;1000,IF(ISBLANK(V276),[1]!Tab_labo[[#This Row],[Qt-g]]+(2*[1]!Tab_labo[[#This Row],[Qt-g2]]),IF(ISBLANK(Z276),[1]!Tab_labo[[#This Row],[Qt-g]]+[1]!Tab_labo[[#This Row],[Qt-g2]]+(2*[1]!Tab_labo[[#This Row],[Qt-g3]]),IF(ISBLANK(AD276),[1]!Tab_labo[[#This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76" s="3" t="str">
        <f>[1]!Tab_labo[[#This Row],[Teintes]]</f>
        <v>7606 C</v>
      </c>
    </row>
    <row r="277" spans="1:40" ht="30" x14ac:dyDescent="0.25">
      <c r="A277" s="9" t="s">
        <v>331</v>
      </c>
      <c r="B277" s="9" t="s">
        <v>41</v>
      </c>
      <c r="C277" s="10" t="s">
        <v>42</v>
      </c>
      <c r="D277" s="11" t="s">
        <v>42</v>
      </c>
      <c r="E277" s="11" t="s">
        <v>42</v>
      </c>
      <c r="F277" s="12">
        <v>0.9</v>
      </c>
      <c r="G277" s="12">
        <v>55.14</v>
      </c>
      <c r="H277" s="12">
        <v>35.83</v>
      </c>
      <c r="I277" s="12">
        <v>24.04</v>
      </c>
      <c r="J277" s="13" t="s">
        <v>42</v>
      </c>
      <c r="K277" s="14" t="str">
        <f>[1]!Tab_labo[[#This Row],[L*]]&amp;"_"&amp;[1]!Tab_labo[[#This Row],[a*]]&amp;"_"&amp;[1]!Tab_labo[[#This Row],[b*]]</f>
        <v>55.14_35.83_24.04</v>
      </c>
      <c r="L277" s="11" t="s">
        <v>60</v>
      </c>
      <c r="M277" s="11" t="str">
        <f>IF(ISBLANK([1]!Tab_labo[[#This Row],[Composant 1]]),"","&gt;")</f>
        <v>&gt;</v>
      </c>
      <c r="N277" s="11">
        <v>156.5</v>
      </c>
      <c r="O277" s="11" t="str">
        <f>IF(ISBLANK([1]!Tab_labo[[#This Row],[Qt-g]]),"","g")</f>
        <v>g</v>
      </c>
      <c r="P277" s="11" t="s">
        <v>68</v>
      </c>
      <c r="Q277" s="11" t="str">
        <f>IF(ISBLANK([1]!Tab_labo[[#This Row],[Composant 2]]),"","&gt;")</f>
        <v>&gt;</v>
      </c>
      <c r="R277" s="11">
        <v>124</v>
      </c>
      <c r="S277" s="11" t="str">
        <f>IF(ISBLANK([1]!Tab_labo[[#This Row],[Qt-g2]]),"","g")</f>
        <v>g</v>
      </c>
      <c r="T277" s="11" t="s">
        <v>54</v>
      </c>
      <c r="U277" s="11" t="str">
        <f>IF(ISBLANK([1]!Tab_labo[[#This Row],[Composant 3]]),"","&gt;")</f>
        <v>&gt;</v>
      </c>
      <c r="V277" s="11">
        <v>19.8</v>
      </c>
      <c r="W277" s="11" t="str">
        <f>IF(ISBLANK([1]!Tab_labo[[#This Row],[Qt-g3]]),"","g")</f>
        <v>g</v>
      </c>
      <c r="X277" s="11" t="s">
        <v>49</v>
      </c>
      <c r="Y277" s="11" t="str">
        <f>IF(ISBLANK([1]!Tab_labo[[#This Row],[Composant 4]]),"","&gt;")</f>
        <v>&gt;</v>
      </c>
      <c r="Z277" s="11">
        <v>349.9</v>
      </c>
      <c r="AA277" s="11" t="str">
        <f>IF(ISBLANK([1]!Tab_labo[[#This Row],[Qt-g4]]),"","g")</f>
        <v>g</v>
      </c>
      <c r="AB277" s="11"/>
      <c r="AC277" s="11" t="str">
        <f>IF(ISBLANK([1]!Tab_labo[[#This Row],[Composant 5]]),"","&gt;")</f>
        <v/>
      </c>
      <c r="AD277" s="11"/>
      <c r="AE277" s="11" t="str">
        <f>IF(ISBLANK([1]!Tab_labo[[#This Row],[Qt-g5]]),"","g")</f>
        <v/>
      </c>
      <c r="AF277" s="11" t="str">
        <f>IF([1]!Tab_labo[[#This Row],[verif]]=0,"","Total")</f>
        <v>Total</v>
      </c>
      <c r="AG277" s="11" t="str">
        <f>IF([1]!Tab_labo[[#This Row],[Total]]="Total","&gt;","")</f>
        <v>&gt;</v>
      </c>
      <c r="AH2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650.20000000000005</v>
      </c>
      <c r="AI277" s="11" t="str">
        <f>IF([1]!Tab_labo[[#This Row],[Total]]="Total","g","")</f>
        <v>g</v>
      </c>
      <c r="AJ277" s="15" t="s">
        <v>42</v>
      </c>
      <c r="AK277" s="11" t="s">
        <v>42</v>
      </c>
      <c r="AL2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7" s="11">
        <f>IF([1]!Tab_labo[[#This Row],[Total2]]&lt;&gt;1000,IF(ISBLANK(V277),[1]!Tab_labo[[#This Row],[Qt-g]]+(2*[1]!Tab_labo[[#This Row],[Qt-g2]]),IF(ISBLANK(Z277),[1]!Tab_labo[[#This Row],[Qt-g]]+[1]!Tab_labo[[#This Row],[Qt-g2]]+(2*[1]!Tab_labo[[#This Row],[Qt-g3]]),IF(ISBLANK(AD277),[1]!Tab_labo[[#This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277" s="11" t="str">
        <f>[1]!Tab_labo[[#This Row],[Teintes]]</f>
        <v>7607 C</v>
      </c>
    </row>
    <row r="278" spans="1:40" ht="30" x14ac:dyDescent="0.25">
      <c r="A278" s="1" t="s">
        <v>332</v>
      </c>
      <c r="B278" s="1" t="s">
        <v>41</v>
      </c>
      <c r="C278" s="2" t="s">
        <v>42</v>
      </c>
      <c r="D278" s="3" t="s">
        <v>42</v>
      </c>
      <c r="E278" s="3" t="s">
        <v>42</v>
      </c>
      <c r="F278" s="4">
        <v>1.27</v>
      </c>
      <c r="G278" s="4">
        <v>42.42</v>
      </c>
      <c r="H278" s="4">
        <v>39.85</v>
      </c>
      <c r="I278" s="4">
        <v>26.74</v>
      </c>
      <c r="J278" s="5" t="s">
        <v>42</v>
      </c>
      <c r="K278" s="6" t="str">
        <f>[1]!Tab_labo[[#This Row],[L*]]&amp;"_"&amp;[1]!Tab_labo[[#This Row],[a*]]&amp;"_"&amp;[1]!Tab_labo[[#This Row],[b*]]</f>
        <v>42.42_39.85_26.74</v>
      </c>
      <c r="L278" s="3" t="s">
        <v>60</v>
      </c>
      <c r="M278" s="3" t="str">
        <f>IF(ISBLANK([1]!Tab_labo[[#This Row],[Composant 1]]),"","&gt;")</f>
        <v>&gt;</v>
      </c>
      <c r="N278" s="3">
        <v>316.3</v>
      </c>
      <c r="O278" s="3" t="str">
        <f>IF(ISBLANK([1]!Tab_labo[[#This Row],[Qt-g]]),"","g")</f>
        <v>g</v>
      </c>
      <c r="P278" s="3" t="s">
        <v>68</v>
      </c>
      <c r="Q278" s="3" t="str">
        <f>IF(ISBLANK([1]!Tab_labo[[#This Row],[Composant 2]]),"","&gt;")</f>
        <v>&gt;</v>
      </c>
      <c r="R278" s="3">
        <v>257</v>
      </c>
      <c r="S278" s="3" t="str">
        <f>IF(ISBLANK([1]!Tab_labo[[#This Row],[Qt-g2]]),"","g")</f>
        <v>g</v>
      </c>
      <c r="T278" s="3" t="s">
        <v>54</v>
      </c>
      <c r="U278" s="3" t="str">
        <f>IF(ISBLANK([1]!Tab_labo[[#This Row],[Composant 3]]),"","&gt;")</f>
        <v>&gt;</v>
      </c>
      <c r="V278" s="3">
        <v>54.9</v>
      </c>
      <c r="W278" s="3" t="str">
        <f>IF(ISBLANK([1]!Tab_labo[[#This Row],[Qt-g3]]),"","g")</f>
        <v>g</v>
      </c>
      <c r="X278" s="3" t="s">
        <v>49</v>
      </c>
      <c r="Y278" s="3" t="str">
        <f>IF(ISBLANK([1]!Tab_labo[[#This Row],[Composant 4]]),"","&gt;")</f>
        <v>&gt;</v>
      </c>
      <c r="Z278" s="3">
        <v>371.8</v>
      </c>
      <c r="AA278" s="3" t="str">
        <f>IF(ISBLANK([1]!Tab_labo[[#This Row],[Qt-g4]]),"","g")</f>
        <v>g</v>
      </c>
      <c r="AB278" s="3"/>
      <c r="AC278" s="3" t="str">
        <f>IF(ISBLANK([1]!Tab_labo[[#This Row],[Composant 5]]),"","&gt;")</f>
        <v/>
      </c>
      <c r="AD278" s="3"/>
      <c r="AE278" s="3" t="str">
        <f>IF(ISBLANK([1]!Tab_labo[[#This Row],[Qt-g5]]),"","g")</f>
        <v/>
      </c>
      <c r="AF278" s="3" t="str">
        <f>IF([1]!Tab_labo[[#This Row],[verif]]=0,"","Total")</f>
        <v>Total</v>
      </c>
      <c r="AG278" s="3" t="str">
        <f>IF([1]!Tab_labo[[#This Row],[Total]]="Total","&gt;","")</f>
        <v>&gt;</v>
      </c>
      <c r="AH2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78" s="3" t="str">
        <f>IF([1]!Tab_labo[[#This Row],[Total]]="Total","g","")</f>
        <v>g</v>
      </c>
      <c r="AJ278" s="8" t="s">
        <v>42</v>
      </c>
      <c r="AK278" s="3" t="s">
        <v>42</v>
      </c>
      <c r="AL2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8" s="3" t="str">
        <f>IF([1]!Tab_labo[[#This Row],[Total2]]&lt;&gt;1000,IF(ISBLANK(V278),[1]!Tab_labo[[#This Row],[Qt-g]]+(2*[1]!Tab_labo[[#This Row],[Qt-g2]]),IF(ISBLANK(Z278),[1]!Tab_labo[[#This Row],[Qt-g]]+[1]!Tab_labo[[#This Row],[Qt-g2]]+(2*[1]!Tab_labo[[#This Row],[Qt-g3]]),IF(ISBLANK(AD278),[1]!Tab_labo[[#This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78" s="3" t="str">
        <f>[1]!Tab_labo[[#This Row],[Teintes]]</f>
        <v>7608 C</v>
      </c>
    </row>
    <row r="279" spans="1:40" ht="30" x14ac:dyDescent="0.25">
      <c r="A279" s="9" t="s">
        <v>333</v>
      </c>
      <c r="B279" s="9" t="s">
        <v>41</v>
      </c>
      <c r="C279" s="10" t="s">
        <v>42</v>
      </c>
      <c r="D279" s="11" t="s">
        <v>42</v>
      </c>
      <c r="E279" s="11" t="s">
        <v>42</v>
      </c>
      <c r="F279" s="12">
        <v>1.41</v>
      </c>
      <c r="G279" s="12">
        <v>34.1</v>
      </c>
      <c r="H279" s="12">
        <v>31.67</v>
      </c>
      <c r="I279" s="12">
        <v>19.8</v>
      </c>
      <c r="J279" s="13" t="s">
        <v>42</v>
      </c>
      <c r="K279" s="14" t="str">
        <f>[1]!Tab_labo[[#This Row],[L*]]&amp;"_"&amp;[1]!Tab_labo[[#This Row],[a*]]&amp;"_"&amp;[1]!Tab_labo[[#This Row],[b*]]</f>
        <v>34.1_31.67_19.8</v>
      </c>
      <c r="L279" s="11" t="s">
        <v>60</v>
      </c>
      <c r="M279" s="11" t="str">
        <f>IF(ISBLANK([1]!Tab_labo[[#This Row],[Composant 1]]),"","&gt;")</f>
        <v>&gt;</v>
      </c>
      <c r="N279" s="11">
        <v>367.2</v>
      </c>
      <c r="O279" s="11" t="str">
        <f>IF(ISBLANK([1]!Tab_labo[[#This Row],[Qt-g]]),"","g")</f>
        <v>g</v>
      </c>
      <c r="P279" s="11" t="s">
        <v>68</v>
      </c>
      <c r="Q279" s="11" t="str">
        <f>IF(ISBLANK([1]!Tab_labo[[#This Row],[Composant 2]]),"","&gt;")</f>
        <v>&gt;</v>
      </c>
      <c r="R279" s="11">
        <v>268.10000000000002</v>
      </c>
      <c r="S279" s="11" t="str">
        <f>IF(ISBLANK([1]!Tab_labo[[#This Row],[Qt-g2]]),"","g")</f>
        <v>g</v>
      </c>
      <c r="T279" s="11" t="s">
        <v>54</v>
      </c>
      <c r="U279" s="11" t="str">
        <f>IF(ISBLANK([1]!Tab_labo[[#This Row],[Composant 3]]),"","&gt;")</f>
        <v>&gt;</v>
      </c>
      <c r="V279" s="11">
        <v>118.3</v>
      </c>
      <c r="W279" s="11" t="str">
        <f>IF(ISBLANK([1]!Tab_labo[[#This Row],[Qt-g3]]),"","g")</f>
        <v>g</v>
      </c>
      <c r="X279" s="11" t="s">
        <v>49</v>
      </c>
      <c r="Y279" s="11" t="str">
        <f>IF(ISBLANK([1]!Tab_labo[[#This Row],[Composant 4]]),"","&gt;")</f>
        <v>&gt;</v>
      </c>
      <c r="Z279" s="11">
        <v>246.4</v>
      </c>
      <c r="AA279" s="11" t="str">
        <f>IF(ISBLANK([1]!Tab_labo[[#This Row],[Qt-g4]]),"","g")</f>
        <v>g</v>
      </c>
      <c r="AB279" s="11"/>
      <c r="AC279" s="11" t="str">
        <f>IF(ISBLANK([1]!Tab_labo[[#This Row],[Composant 5]]),"","&gt;")</f>
        <v/>
      </c>
      <c r="AD279" s="11"/>
      <c r="AE279" s="11" t="str">
        <f>IF(ISBLANK([1]!Tab_labo[[#This Row],[Qt-g5]]),"","g")</f>
        <v/>
      </c>
      <c r="AF279" s="11" t="str">
        <f>IF([1]!Tab_labo[[#This Row],[verif]]=0,"","Total")</f>
        <v>Total</v>
      </c>
      <c r="AG279" s="11" t="str">
        <f>IF([1]!Tab_labo[[#This Row],[Total]]="Total","&gt;","")</f>
        <v>&gt;</v>
      </c>
      <c r="AH2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279" s="11" t="str">
        <f>IF([1]!Tab_labo[[#This Row],[Total]]="Total","g","")</f>
        <v>g</v>
      </c>
      <c r="AJ279" s="15" t="s">
        <v>42</v>
      </c>
      <c r="AK279" s="11" t="s">
        <v>42</v>
      </c>
      <c r="AL2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79" s="11" t="str">
        <f>IF([1]!Tab_labo[[#This Row],[Total2]]&lt;&gt;1000,IF(ISBLANK(V279),[1]!Tab_labo[[#This Row],[Qt-g]]+(2*[1]!Tab_labo[[#This Row],[Qt-g2]]),IF(ISBLANK(Z279),[1]!Tab_labo[[#This Row],[Qt-g]]+[1]!Tab_labo[[#This Row],[Qt-g2]]+(2*[1]!Tab_labo[[#This Row],[Qt-g3]]),IF(ISBLANK(AD279),[1]!Tab_labo[[#This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79" s="11" t="str">
        <f>[1]!Tab_labo[[#This Row],[Teintes]]</f>
        <v>7609 C</v>
      </c>
    </row>
    <row r="280" spans="1:40" ht="30" x14ac:dyDescent="0.25">
      <c r="A280" s="1" t="s">
        <v>334</v>
      </c>
      <c r="B280" s="1" t="s">
        <v>41</v>
      </c>
      <c r="C280" s="2" t="s">
        <v>42</v>
      </c>
      <c r="D280" s="3" t="s">
        <v>42</v>
      </c>
      <c r="E280" s="3" t="s">
        <v>42</v>
      </c>
      <c r="F280" s="4">
        <v>1.45</v>
      </c>
      <c r="G280" s="4">
        <v>28.79</v>
      </c>
      <c r="H280" s="4">
        <v>22.27</v>
      </c>
      <c r="I280" s="4">
        <v>12.52</v>
      </c>
      <c r="J280" s="5" t="s">
        <v>42</v>
      </c>
      <c r="K280" s="6" t="str">
        <f>[1]!Tab_labo[[#This Row],[L*]]&amp;"_"&amp;[1]!Tab_labo[[#This Row],[a*]]&amp;"_"&amp;[1]!Tab_labo[[#This Row],[b*]]</f>
        <v>28.79_22.27_12.52</v>
      </c>
      <c r="L280" s="3" t="s">
        <v>60</v>
      </c>
      <c r="M280" s="3" t="str">
        <f>IF(ISBLANK([1]!Tab_labo[[#This Row],[Composant 1]]),"","&gt;")</f>
        <v>&gt;</v>
      </c>
      <c r="N280" s="3">
        <v>322.2</v>
      </c>
      <c r="O280" s="3" t="str">
        <f>IF(ISBLANK([1]!Tab_labo[[#This Row],[Qt-g]]),"","g")</f>
        <v>g</v>
      </c>
      <c r="P280" s="3" t="s">
        <v>68</v>
      </c>
      <c r="Q280" s="3" t="str">
        <f>IF(ISBLANK([1]!Tab_labo[[#This Row],[Composant 2]]),"","&gt;")</f>
        <v>&gt;</v>
      </c>
      <c r="R280" s="3">
        <v>195</v>
      </c>
      <c r="S280" s="3" t="str">
        <f>IF(ISBLANK([1]!Tab_labo[[#This Row],[Qt-g2]]),"","g")</f>
        <v>g</v>
      </c>
      <c r="T280" s="3" t="s">
        <v>54</v>
      </c>
      <c r="U280" s="3" t="str">
        <f>IF(ISBLANK([1]!Tab_labo[[#This Row],[Composant 3]]),"","&gt;")</f>
        <v>&gt;</v>
      </c>
      <c r="V280" s="3">
        <v>183.5</v>
      </c>
      <c r="W280" s="3" t="str">
        <f>IF(ISBLANK([1]!Tab_labo[[#This Row],[Qt-g3]]),"","g")</f>
        <v>g</v>
      </c>
      <c r="X280" s="3" t="s">
        <v>49</v>
      </c>
      <c r="Y280" s="3" t="str">
        <f>IF(ISBLANK([1]!Tab_labo[[#This Row],[Composant 4]]),"","&gt;")</f>
        <v>&gt;</v>
      </c>
      <c r="Z280" s="3">
        <v>299.3</v>
      </c>
      <c r="AA280" s="3" t="str">
        <f>IF(ISBLANK([1]!Tab_labo[[#This Row],[Qt-g4]]),"","g")</f>
        <v>g</v>
      </c>
      <c r="AB280" s="3"/>
      <c r="AC280" s="3" t="str">
        <f>IF(ISBLANK([1]!Tab_labo[[#This Row],[Composant 5]]),"","&gt;")</f>
        <v/>
      </c>
      <c r="AD280" s="3"/>
      <c r="AE280" s="3" t="str">
        <f>IF(ISBLANK([1]!Tab_labo[[#This Row],[Qt-g5]]),"","g")</f>
        <v/>
      </c>
      <c r="AF280" s="3" t="str">
        <f>IF([1]!Tab_labo[[#This Row],[verif]]=0,"","Total")</f>
        <v>Total</v>
      </c>
      <c r="AG280" s="3" t="str">
        <f>IF([1]!Tab_labo[[#This Row],[Total]]="Total","&gt;","")</f>
        <v>&gt;</v>
      </c>
      <c r="AH2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80" s="3" t="str">
        <f>IF([1]!Tab_labo[[#This Row],[Total]]="Total","g","")</f>
        <v>g</v>
      </c>
      <c r="AJ280" s="8" t="s">
        <v>42</v>
      </c>
      <c r="AK280" s="3" t="s">
        <v>42</v>
      </c>
      <c r="AL2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0" s="3" t="str">
        <f>IF([1]!Tab_labo[[#This Row],[Total2]]&lt;&gt;1000,IF(ISBLANK(V280),[1]!Tab_labo[[#This Row],[Qt-g]]+(2*[1]!Tab_labo[[#This Row],[Qt-g2]]),IF(ISBLANK(Z280),[1]!Tab_labo[[#This Row],[Qt-g]]+[1]!Tab_labo[[#This Row],[Qt-g2]]+(2*[1]!Tab_labo[[#This Row],[Qt-g3]]),IF(ISBLANK(AD280),[1]!Tab_labo[[#This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80" s="3" t="str">
        <f>[1]!Tab_labo[[#This Row],[Teintes]]</f>
        <v>7610 C</v>
      </c>
    </row>
    <row r="281" spans="1:40" ht="30" x14ac:dyDescent="0.25">
      <c r="A281" s="9" t="s">
        <v>335</v>
      </c>
      <c r="B281" s="9" t="s">
        <v>41</v>
      </c>
      <c r="C281" s="10" t="s">
        <v>42</v>
      </c>
      <c r="D281" s="11" t="s">
        <v>42</v>
      </c>
      <c r="E281" s="11" t="s">
        <v>42</v>
      </c>
      <c r="F281" s="12">
        <v>0.46</v>
      </c>
      <c r="G281" s="12">
        <v>75.87</v>
      </c>
      <c r="H281" s="12">
        <v>14.1</v>
      </c>
      <c r="I281" s="12">
        <v>18.829999999999998</v>
      </c>
      <c r="J281" s="13" t="s">
        <v>42</v>
      </c>
      <c r="K281" s="14" t="str">
        <f>[1]!Tab_labo[[#This Row],[L*]]&amp;"_"&amp;[1]!Tab_labo[[#This Row],[a*]]&amp;"_"&amp;[1]!Tab_labo[[#This Row],[b*]]</f>
        <v>75.87_14.1_18.83</v>
      </c>
      <c r="L281" s="11" t="s">
        <v>104</v>
      </c>
      <c r="M281" s="11" t="str">
        <f>IF(ISBLANK([1]!Tab_labo[[#This Row],[Composant 1]]),"","&gt;")</f>
        <v>&gt;</v>
      </c>
      <c r="N281" s="11">
        <v>25</v>
      </c>
      <c r="O281" s="11" t="str">
        <f>IF(ISBLANK([1]!Tab_labo[[#This Row],[Qt-g]]),"","g")</f>
        <v>g</v>
      </c>
      <c r="P281" s="11" t="s">
        <v>68</v>
      </c>
      <c r="Q281" s="11" t="str">
        <f>IF(ISBLANK([1]!Tab_labo[[#This Row],[Composant 2]]),"","&gt;")</f>
        <v>&gt;</v>
      </c>
      <c r="R281" s="11">
        <v>23</v>
      </c>
      <c r="S281" s="11" t="str">
        <f>IF(ISBLANK([1]!Tab_labo[[#This Row],[Qt-g2]]),"","g")</f>
        <v>g</v>
      </c>
      <c r="T281" s="11" t="s">
        <v>54</v>
      </c>
      <c r="U281" s="11" t="str">
        <f>IF(ISBLANK([1]!Tab_labo[[#This Row],[Composant 3]]),"","&gt;")</f>
        <v>&gt;</v>
      </c>
      <c r="V281" s="11">
        <v>9.6999999999999993</v>
      </c>
      <c r="W281" s="11" t="str">
        <f>IF(ISBLANK([1]!Tab_labo[[#This Row],[Qt-g3]]),"","g")</f>
        <v>g</v>
      </c>
      <c r="X281" s="11" t="s">
        <v>49</v>
      </c>
      <c r="Y281" s="11" t="str">
        <f>IF(ISBLANK([1]!Tab_labo[[#This Row],[Composant 4]]),"","&gt;")</f>
        <v>&gt;</v>
      </c>
      <c r="Z281" s="11">
        <v>471.2</v>
      </c>
      <c r="AA281" s="11" t="str">
        <f>IF(ISBLANK([1]!Tab_labo[[#This Row],[Qt-g4]]),"","g")</f>
        <v>g</v>
      </c>
      <c r="AB281" s="11"/>
      <c r="AC281" s="11" t="str">
        <f>IF(ISBLANK([1]!Tab_labo[[#This Row],[Composant 5]]),"","&gt;")</f>
        <v/>
      </c>
      <c r="AD281" s="11"/>
      <c r="AE281" s="11" t="str">
        <f>IF(ISBLANK([1]!Tab_labo[[#This Row],[Qt-g5]]),"","g")</f>
        <v/>
      </c>
      <c r="AF281" s="11" t="str">
        <f>IF([1]!Tab_labo[[#This Row],[verif]]=0,"","Total")</f>
        <v>Total</v>
      </c>
      <c r="AG281" s="11" t="str">
        <f>IF([1]!Tab_labo[[#This Row],[Total]]="Total","&gt;","")</f>
        <v>&gt;</v>
      </c>
      <c r="AH2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528.9</v>
      </c>
      <c r="AI281" s="11" t="str">
        <f>IF([1]!Tab_labo[[#This Row],[Total]]="Total","g","")</f>
        <v>g</v>
      </c>
      <c r="AJ281" s="15" t="s">
        <v>42</v>
      </c>
      <c r="AK281" s="11" t="s">
        <v>42</v>
      </c>
      <c r="AL2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1" s="11">
        <f>IF([1]!Tab_labo[[#This Row],[Total2]]&lt;&gt;1000,IF(ISBLANK(V281),[1]!Tab_labo[[#This Row],[Qt-g]]+(2*[1]!Tab_labo[[#This Row],[Qt-g2]]),IF(ISBLANK(Z281),[1]!Tab_labo[[#This Row],[Qt-g]]+[1]!Tab_labo[[#This Row],[Qt-g2]]+(2*[1]!Tab_labo[[#This Row],[Qt-g3]]),IF(ISBLANK(AD281),[1]!Tab_labo[[#This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81" s="11" t="str">
        <f>[1]!Tab_labo[[#This Row],[Teintes]]</f>
        <v>3544 C</v>
      </c>
    </row>
    <row r="282" spans="1:40" ht="30" x14ac:dyDescent="0.25">
      <c r="A282" s="1" t="s">
        <v>336</v>
      </c>
      <c r="B282" s="1" t="s">
        <v>41</v>
      </c>
      <c r="C282" s="2" t="s">
        <v>42</v>
      </c>
      <c r="D282" s="3" t="s">
        <v>42</v>
      </c>
      <c r="E282" s="3" t="s">
        <v>42</v>
      </c>
      <c r="F282" s="4">
        <v>0.5</v>
      </c>
      <c r="G282" s="4">
        <v>71.38</v>
      </c>
      <c r="H282" s="4">
        <v>20.66</v>
      </c>
      <c r="I282" s="4">
        <v>14.7</v>
      </c>
      <c r="J282" s="5" t="s">
        <v>42</v>
      </c>
      <c r="K282" s="6" t="str">
        <f>[1]!Tab_labo[[#This Row],[L*]]&amp;"_"&amp;[1]!Tab_labo[[#This Row],[a*]]&amp;"_"&amp;[1]!Tab_labo[[#This Row],[b*]]</f>
        <v>71.38_20.66_14.7</v>
      </c>
      <c r="L282" s="3" t="s">
        <v>104</v>
      </c>
      <c r="M282" s="3" t="str">
        <f>IF(ISBLANK([1]!Tab_labo[[#This Row],[Composant 1]]),"","&gt;")</f>
        <v>&gt;</v>
      </c>
      <c r="N282" s="3">
        <v>46</v>
      </c>
      <c r="O282" s="3" t="str">
        <f>IF(ISBLANK([1]!Tab_labo[[#This Row],[Qt-g]]),"","g")</f>
        <v>g</v>
      </c>
      <c r="P282" s="3" t="s">
        <v>68</v>
      </c>
      <c r="Q282" s="3" t="str">
        <f>IF(ISBLANK([1]!Tab_labo[[#This Row],[Composant 2]]),"","&gt;")</f>
        <v>&gt;</v>
      </c>
      <c r="R282" s="3">
        <v>20</v>
      </c>
      <c r="S282" s="3" t="str">
        <f>IF(ISBLANK([1]!Tab_labo[[#This Row],[Qt-g2]]),"","g")</f>
        <v>g</v>
      </c>
      <c r="T282" s="3" t="s">
        <v>54</v>
      </c>
      <c r="U282" s="3" t="str">
        <f>IF(ISBLANK([1]!Tab_labo[[#This Row],[Composant 3]]),"","&gt;")</f>
        <v>&gt;</v>
      </c>
      <c r="V282" s="3">
        <v>15</v>
      </c>
      <c r="W282" s="3" t="str">
        <f>IF(ISBLANK([1]!Tab_labo[[#This Row],[Qt-g3]]),"","g")</f>
        <v>g</v>
      </c>
      <c r="X282" s="3" t="s">
        <v>49</v>
      </c>
      <c r="Y282" s="3" t="str">
        <f>IF(ISBLANK([1]!Tab_labo[[#This Row],[Composant 4]]),"","&gt;")</f>
        <v>&gt;</v>
      </c>
      <c r="Z282" s="3">
        <v>459.5</v>
      </c>
      <c r="AA282" s="3" t="str">
        <f>IF(ISBLANK([1]!Tab_labo[[#This Row],[Qt-g4]]),"","g")</f>
        <v>g</v>
      </c>
      <c r="AB282" s="3"/>
      <c r="AC282" s="3" t="str">
        <f>IF(ISBLANK([1]!Tab_labo[[#This Row],[Composant 5]]),"","&gt;")</f>
        <v/>
      </c>
      <c r="AD282" s="3"/>
      <c r="AE282" s="3" t="str">
        <f>IF(ISBLANK([1]!Tab_labo[[#This Row],[Qt-g5]]),"","g")</f>
        <v/>
      </c>
      <c r="AF282" s="3" t="str">
        <f>IF([1]!Tab_labo[[#This Row],[verif]]=0,"","Total")</f>
        <v>Total</v>
      </c>
      <c r="AG282" s="3" t="str">
        <f>IF([1]!Tab_labo[[#This Row],[Total]]="Total","&gt;","")</f>
        <v>&gt;</v>
      </c>
      <c r="AH28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540.5</v>
      </c>
      <c r="AI282" s="3" t="str">
        <f>IF([1]!Tab_labo[[#This Row],[Total]]="Total","g","")</f>
        <v>g</v>
      </c>
      <c r="AJ282" s="8" t="s">
        <v>42</v>
      </c>
      <c r="AK282" s="3" t="s">
        <v>42</v>
      </c>
      <c r="AL2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2" s="3">
        <f>IF([1]!Tab_labo[[#This Row],[Total2]]&lt;&gt;1000,IF(ISBLANK(V282),[1]!Tab_labo[[#This Row],[Qt-g]]+(2*[1]!Tab_labo[[#This Row],[Qt-g2]]),IF(ISBLANK(Z282),[1]!Tab_labo[[#This Row],[Qt-g]]+[1]!Tab_labo[[#This Row],[Qt-g2]]+(2*[1]!Tab_labo[[#This Row],[Qt-g3]]),IF(ISBLANK(AD282),[1]!Tab_labo[[#This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82" s="3" t="str">
        <f>[1]!Tab_labo[[#This Row],[Teintes]]</f>
        <v>2444 C</v>
      </c>
    </row>
    <row r="283" spans="1:40" ht="30" x14ac:dyDescent="0.25">
      <c r="A283" s="9" t="s">
        <v>337</v>
      </c>
      <c r="B283" s="9" t="s">
        <v>41</v>
      </c>
      <c r="C283" s="10" t="s">
        <v>42</v>
      </c>
      <c r="D283" s="11" t="s">
        <v>42</v>
      </c>
      <c r="E283" s="11" t="s">
        <v>42</v>
      </c>
      <c r="F283" s="12">
        <v>0.43</v>
      </c>
      <c r="G283" s="12">
        <v>72.540000000000006</v>
      </c>
      <c r="H283" s="12">
        <v>26.88</v>
      </c>
      <c r="I283" s="12">
        <v>8.4700000000000006</v>
      </c>
      <c r="J283" s="13" t="s">
        <v>42</v>
      </c>
      <c r="K283" s="14" t="str">
        <f>[1]!Tab_labo[[#This Row],[L*]]&amp;"_"&amp;[1]!Tab_labo[[#This Row],[a*]]&amp;"_"&amp;[1]!Tab_labo[[#This Row],[b*]]</f>
        <v>72.54_26.88_8.47</v>
      </c>
      <c r="L283" s="11" t="s">
        <v>170</v>
      </c>
      <c r="M283" s="11" t="str">
        <f>IF(ISBLANK([1]!Tab_labo[[#This Row],[Composant 1]]),"","&gt;")</f>
        <v>&gt;</v>
      </c>
      <c r="N283" s="11">
        <v>95</v>
      </c>
      <c r="O283" s="11" t="str">
        <f>IF(ISBLANK([1]!Tab_labo[[#This Row],[Qt-g]]),"","g")</f>
        <v>g</v>
      </c>
      <c r="P283" s="11" t="s">
        <v>68</v>
      </c>
      <c r="Q283" s="11" t="str">
        <f>IF(ISBLANK([1]!Tab_labo[[#This Row],[Composant 2]]),"","&gt;")</f>
        <v>&gt;</v>
      </c>
      <c r="R283" s="11">
        <v>27.5</v>
      </c>
      <c r="S283" s="11" t="str">
        <f>IF(ISBLANK([1]!Tab_labo[[#This Row],[Qt-g2]]),"","g")</f>
        <v>g</v>
      </c>
      <c r="T283" s="11" t="s">
        <v>54</v>
      </c>
      <c r="U283" s="11" t="str">
        <f>IF(ISBLANK([1]!Tab_labo[[#This Row],[Composant 3]]),"","&gt;")</f>
        <v>&gt;</v>
      </c>
      <c r="V283" s="11">
        <v>4</v>
      </c>
      <c r="W283" s="11" t="str">
        <f>IF(ISBLANK([1]!Tab_labo[[#This Row],[Qt-g3]]),"","g")</f>
        <v>g</v>
      </c>
      <c r="X283" s="11" t="s">
        <v>49</v>
      </c>
      <c r="Y283" s="11" t="str">
        <f>IF(ISBLANK([1]!Tab_labo[[#This Row],[Composant 4]]),"","&gt;")</f>
        <v>&gt;</v>
      </c>
      <c r="Z283" s="11">
        <v>436.8</v>
      </c>
      <c r="AA283" s="11" t="str">
        <f>IF(ISBLANK([1]!Tab_labo[[#This Row],[Qt-g4]]),"","g")</f>
        <v>g</v>
      </c>
      <c r="AB283" s="11"/>
      <c r="AC283" s="11" t="str">
        <f>IF(ISBLANK([1]!Tab_labo[[#This Row],[Composant 5]]),"","&gt;")</f>
        <v/>
      </c>
      <c r="AD283" s="11"/>
      <c r="AE283" s="11" t="str">
        <f>IF(ISBLANK([1]!Tab_labo[[#This Row],[Qt-g5]]),"","g")</f>
        <v/>
      </c>
      <c r="AF283" s="11" t="str">
        <f>IF([1]!Tab_labo[[#This Row],[verif]]=0,"","Total")</f>
        <v>Total</v>
      </c>
      <c r="AG283" s="11" t="str">
        <f>IF([1]!Tab_labo[[#This Row],[Total]]="Total","&gt;","")</f>
        <v>&gt;</v>
      </c>
      <c r="AH28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563.29999999999995</v>
      </c>
      <c r="AI283" s="11" t="str">
        <f>IF([1]!Tab_labo[[#This Row],[Total]]="Total","g","")</f>
        <v>g</v>
      </c>
      <c r="AJ283" s="15" t="s">
        <v>42</v>
      </c>
      <c r="AK283" s="11" t="s">
        <v>42</v>
      </c>
      <c r="AL2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3" s="11">
        <f>IF([1]!Tab_labo[[#This Row],[Total2]]&lt;&gt;1000,IF(ISBLANK(V283),[1]!Tab_labo[[#This Row],[Qt-g]]+(2*[1]!Tab_labo[[#This Row],[Qt-g2]]),IF(ISBLANK(Z283),[1]!Tab_labo[[#This Row],[Qt-g]]+[1]!Tab_labo[[#This Row],[Qt-g2]]+(2*[1]!Tab_labo[[#This Row],[Qt-g3]]),IF(ISBLANK(AD283),[1]!Tab_labo[[#This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83" s="11" t="str">
        <f>[1]!Tab_labo[[#This Row],[Teintes]]</f>
        <v>3519 C</v>
      </c>
    </row>
    <row r="284" spans="1:40" ht="30" x14ac:dyDescent="0.25">
      <c r="A284" s="1" t="s">
        <v>338</v>
      </c>
      <c r="B284" s="1" t="s">
        <v>41</v>
      </c>
      <c r="C284" s="2" t="s">
        <v>42</v>
      </c>
      <c r="D284" s="3" t="s">
        <v>42</v>
      </c>
      <c r="E284" s="3" t="s">
        <v>42</v>
      </c>
      <c r="F284" s="4">
        <v>0.51</v>
      </c>
      <c r="G284" s="4">
        <v>75.150000000000006</v>
      </c>
      <c r="H284" s="4">
        <v>39.5</v>
      </c>
      <c r="I284" s="4">
        <v>21.02</v>
      </c>
      <c r="J284" s="5" t="s">
        <v>42</v>
      </c>
      <c r="K284" s="6" t="str">
        <f>[1]!Tab_labo[[#This Row],[L*]]&amp;"_"&amp;[1]!Tab_labo[[#This Row],[a*]]&amp;"_"&amp;[1]!Tab_labo[[#This Row],[b*]]</f>
        <v>75.15_39.5_21.02</v>
      </c>
      <c r="L284" s="3" t="s">
        <v>104</v>
      </c>
      <c r="M284" s="3" t="str">
        <f>IF(ISBLANK([1]!Tab_labo[[#This Row],[Composant 1]]),"","&gt;")</f>
        <v>&gt;</v>
      </c>
      <c r="N284" s="3">
        <v>91</v>
      </c>
      <c r="O284" s="3" t="str">
        <f>IF(ISBLANK([1]!Tab_labo[[#This Row],[Qt-g]]),"","g")</f>
        <v>g</v>
      </c>
      <c r="P284" s="3" t="s">
        <v>68</v>
      </c>
      <c r="Q284" s="3" t="str">
        <f>IF(ISBLANK([1]!Tab_labo[[#This Row],[Composant 2]]),"","&gt;")</f>
        <v>&gt;</v>
      </c>
      <c r="R284" s="3">
        <v>18</v>
      </c>
      <c r="S284" s="3" t="str">
        <f>IF(ISBLANK([1]!Tab_labo[[#This Row],[Qt-g2]]),"","g")</f>
        <v>g</v>
      </c>
      <c r="T284" s="3" t="s">
        <v>49</v>
      </c>
      <c r="U284" s="3" t="str">
        <f>IF(ISBLANK([1]!Tab_labo[[#This Row],[Composant 3]]),"","&gt;")</f>
        <v>&gt;</v>
      </c>
      <c r="V284" s="3">
        <v>445.5</v>
      </c>
      <c r="W284" s="3" t="str">
        <f>IF(ISBLANK([1]!Tab_labo[[#This Row],[Qt-g3]]),"","g")</f>
        <v>g</v>
      </c>
      <c r="X284" s="3"/>
      <c r="Y284" s="3" t="str">
        <f>IF(ISBLANK([1]!Tab_labo[[#This Row],[Composant 4]]),"","&gt;")</f>
        <v/>
      </c>
      <c r="Z284" s="3"/>
      <c r="AA284" s="3" t="str">
        <f>IF(ISBLANK([1]!Tab_labo[[#This Row],[Qt-g4]]),"","g")</f>
        <v/>
      </c>
      <c r="AB284" s="3"/>
      <c r="AC284" s="3" t="str">
        <f>IF(ISBLANK([1]!Tab_labo[[#This Row],[Composant 5]]),"","&gt;")</f>
        <v/>
      </c>
      <c r="AD284" s="3"/>
      <c r="AE284" s="3" t="str">
        <f>IF(ISBLANK([1]!Tab_labo[[#This Row],[Qt-g5]]),"","g")</f>
        <v/>
      </c>
      <c r="AF284" s="3" t="str">
        <f>IF([1]!Tab_labo[[#This Row],[verif]]=0,"","Total")</f>
        <v>Total</v>
      </c>
      <c r="AG284" s="3" t="str">
        <f>IF([1]!Tab_labo[[#This Row],[Total]]="Total","&gt;","")</f>
        <v>&gt;</v>
      </c>
      <c r="AH2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554.5</v>
      </c>
      <c r="AI284" s="3" t="str">
        <f>IF([1]!Tab_labo[[#This Row],[Total]]="Total","g","")</f>
        <v>g</v>
      </c>
      <c r="AJ284" s="8" t="s">
        <v>42</v>
      </c>
      <c r="AK284" s="3" t="s">
        <v>42</v>
      </c>
      <c r="AL2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84" s="3">
        <f>IF([1]!Tab_labo[[#This Row],[Total2]]&lt;&gt;1000,IF(ISBLANK(V284),[1]!Tab_labo[[#This Row],[Qt-g]]+(2*[1]!Tab_labo[[#This Row],[Qt-g2]]),IF(ISBLANK(Z284),[1]!Tab_labo[[#This Row],[Qt-g]]+[1]!Tab_labo[[#This Row],[Qt-g2]]+(2*[1]!Tab_labo[[#This Row],[Qt-g3]]),IF(ISBLANK(AD284),[1]!Tab_labo[[#This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84" s="3" t="str">
        <f>[1]!Tab_labo[[#This Row],[Teintes]]</f>
        <v>3572 C</v>
      </c>
    </row>
    <row r="285" spans="1:40" ht="30" x14ac:dyDescent="0.25">
      <c r="A285" s="9" t="s">
        <v>339</v>
      </c>
      <c r="B285" s="9" t="s">
        <v>41</v>
      </c>
      <c r="C285" s="10" t="s">
        <v>42</v>
      </c>
      <c r="D285" s="11" t="s">
        <v>42</v>
      </c>
      <c r="E285" s="11" t="s">
        <v>42</v>
      </c>
      <c r="F285" s="12">
        <v>0.63</v>
      </c>
      <c r="G285" s="12">
        <v>64.790000000000006</v>
      </c>
      <c r="H285" s="12">
        <v>35.51</v>
      </c>
      <c r="I285" s="12">
        <v>13.57</v>
      </c>
      <c r="J285" s="13" t="s">
        <v>42</v>
      </c>
      <c r="K285" s="14" t="str">
        <f>[1]!Tab_labo[[#This Row],[L*]]&amp;"_"&amp;[1]!Tab_labo[[#This Row],[a*]]&amp;"_"&amp;[1]!Tab_labo[[#This Row],[b*]]</f>
        <v>64.79_35.51_13.57</v>
      </c>
      <c r="L285" s="11" t="s">
        <v>170</v>
      </c>
      <c r="M285" s="11" t="str">
        <f>IF(ISBLANK([1]!Tab_labo[[#This Row],[Composant 1]]),"","&gt;")</f>
        <v>&gt;</v>
      </c>
      <c r="N285" s="11">
        <v>126</v>
      </c>
      <c r="O285" s="11" t="str">
        <f>IF(ISBLANK([1]!Tab_labo[[#This Row],[Qt-g]]),"","g")</f>
        <v>g</v>
      </c>
      <c r="P285" s="11" t="s">
        <v>69</v>
      </c>
      <c r="Q285" s="11" t="str">
        <f>IF(ISBLANK([1]!Tab_labo[[#This Row],[Composant 2]]),"","&gt;")</f>
        <v>&gt;</v>
      </c>
      <c r="R285" s="11">
        <v>51</v>
      </c>
      <c r="S285" s="11" t="str">
        <f>IF(ISBLANK([1]!Tab_labo[[#This Row],[Qt-g2]]),"","g")</f>
        <v>g</v>
      </c>
      <c r="T285" s="11" t="s">
        <v>54</v>
      </c>
      <c r="U285" s="11" t="str">
        <f>IF(ISBLANK([1]!Tab_labo[[#This Row],[Composant 3]]),"","&gt;")</f>
        <v>&gt;</v>
      </c>
      <c r="V285" s="11">
        <v>10</v>
      </c>
      <c r="W285" s="11" t="str">
        <f>IF(ISBLANK([1]!Tab_labo[[#This Row],[Qt-g3]]),"","g")</f>
        <v>g</v>
      </c>
      <c r="X285" s="11" t="s">
        <v>49</v>
      </c>
      <c r="Y285" s="11" t="str">
        <f>IF(ISBLANK([1]!Tab_labo[[#This Row],[Composant 4]]),"","&gt;")</f>
        <v>&gt;</v>
      </c>
      <c r="Z285" s="11">
        <v>406.5</v>
      </c>
      <c r="AA285" s="11" t="str">
        <f>IF(ISBLANK([1]!Tab_labo[[#This Row],[Qt-g4]]),"","g")</f>
        <v>g</v>
      </c>
      <c r="AB285" s="11"/>
      <c r="AC285" s="11" t="str">
        <f>IF(ISBLANK([1]!Tab_labo[[#This Row],[Composant 5]]),"","&gt;")</f>
        <v/>
      </c>
      <c r="AD285" s="11"/>
      <c r="AE285" s="11" t="str">
        <f>IF(ISBLANK([1]!Tab_labo[[#This Row],[Qt-g5]]),"","g")</f>
        <v/>
      </c>
      <c r="AF285" s="11" t="str">
        <f>IF([1]!Tab_labo[[#This Row],[verif]]=0,"","Total")</f>
        <v>Total</v>
      </c>
      <c r="AG285" s="11" t="str">
        <f>IF([1]!Tab_labo[[#This Row],[Total]]="Total","&gt;","")</f>
        <v>&gt;</v>
      </c>
      <c r="AH2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593.5</v>
      </c>
      <c r="AI285" s="11" t="str">
        <f>IF([1]!Tab_labo[[#This Row],[Total]]="Total","g","")</f>
        <v>g</v>
      </c>
      <c r="AJ285" s="15" t="s">
        <v>42</v>
      </c>
      <c r="AK285" s="11" t="s">
        <v>42</v>
      </c>
      <c r="AL2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5" s="11">
        <f>IF([1]!Tab_labo[[#This Row],[Total2]]&lt;&gt;1000,IF(ISBLANK(V285),[1]!Tab_labo[[#This Row],[Qt-g]]+(2*[1]!Tab_labo[[#This Row],[Qt-g2]]),IF(ISBLANK(Z285),[1]!Tab_labo[[#This Row],[Qt-g]]+[1]!Tab_labo[[#This Row],[Qt-g2]]+(2*[1]!Tab_labo[[#This Row],[Qt-g3]]),IF(ISBLANK(AD285),[1]!Tab_labo[[#This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85" s="11" t="str">
        <f>[1]!Tab_labo[[#This Row],[Teintes]]</f>
        <v>2445 C</v>
      </c>
    </row>
    <row r="286" spans="1:40" ht="30" x14ac:dyDescent="0.25">
      <c r="A286" s="1" t="s">
        <v>340</v>
      </c>
      <c r="B286" s="1" t="s">
        <v>41</v>
      </c>
      <c r="C286" s="2" t="s">
        <v>42</v>
      </c>
      <c r="D286" s="3" t="s">
        <v>42</v>
      </c>
      <c r="E286" s="3" t="s">
        <v>42</v>
      </c>
      <c r="F286" s="4">
        <v>0.63</v>
      </c>
      <c r="G286" s="4">
        <v>62.94</v>
      </c>
      <c r="H286" s="4">
        <v>30.86</v>
      </c>
      <c r="I286" s="4">
        <v>10.84</v>
      </c>
      <c r="J286" s="5" t="s">
        <v>42</v>
      </c>
      <c r="K286" s="6" t="str">
        <f>[1]!Tab_labo[[#This Row],[L*]]&amp;"_"&amp;[1]!Tab_labo[[#This Row],[a*]]&amp;"_"&amp;[1]!Tab_labo[[#This Row],[b*]]</f>
        <v>62.94_30.86_10.84</v>
      </c>
      <c r="L286" s="3" t="s">
        <v>170</v>
      </c>
      <c r="M286" s="3" t="str">
        <f>IF(ISBLANK([1]!Tab_labo[[#This Row],[Composant 1]]),"","&gt;")</f>
        <v>&gt;</v>
      </c>
      <c r="N286" s="3">
        <v>132</v>
      </c>
      <c r="O286" s="3" t="str">
        <f>IF(ISBLANK([1]!Tab_labo[[#This Row],[Qt-g]]),"","g")</f>
        <v>g</v>
      </c>
      <c r="P286" s="3" t="s">
        <v>69</v>
      </c>
      <c r="Q286" s="3" t="str">
        <f>IF(ISBLANK([1]!Tab_labo[[#This Row],[Composant 2]]),"","&gt;")</f>
        <v>&gt;</v>
      </c>
      <c r="R286" s="3">
        <v>47.5</v>
      </c>
      <c r="S286" s="3" t="str">
        <f>IF(ISBLANK([1]!Tab_labo[[#This Row],[Qt-g2]]),"","g")</f>
        <v>g</v>
      </c>
      <c r="T286" s="3" t="s">
        <v>54</v>
      </c>
      <c r="U286" s="3" t="str">
        <f>IF(ISBLANK([1]!Tab_labo[[#This Row],[Composant 3]]),"","&gt;")</f>
        <v>&gt;</v>
      </c>
      <c r="V286" s="3">
        <v>18</v>
      </c>
      <c r="W286" s="3" t="str">
        <f>IF(ISBLANK([1]!Tab_labo[[#This Row],[Qt-g3]]),"","g")</f>
        <v>g</v>
      </c>
      <c r="X286" s="3" t="s">
        <v>49</v>
      </c>
      <c r="Y286" s="3" t="str">
        <f>IF(ISBLANK([1]!Tab_labo[[#This Row],[Composant 4]]),"","&gt;")</f>
        <v>&gt;</v>
      </c>
      <c r="Z286" s="3">
        <v>401.3</v>
      </c>
      <c r="AA286" s="3" t="str">
        <f>IF(ISBLANK([1]!Tab_labo[[#This Row],[Qt-g4]]),"","g")</f>
        <v>g</v>
      </c>
      <c r="AB286" s="3"/>
      <c r="AC286" s="3" t="str">
        <f>IF(ISBLANK([1]!Tab_labo[[#This Row],[Composant 5]]),"","&gt;")</f>
        <v/>
      </c>
      <c r="AD286" s="3"/>
      <c r="AE286" s="3" t="str">
        <f>IF(ISBLANK([1]!Tab_labo[[#This Row],[Qt-g5]]),"","g")</f>
        <v/>
      </c>
      <c r="AF286" s="3" t="str">
        <f>IF([1]!Tab_labo[[#This Row],[verif]]=0,"","Total")</f>
        <v>Total</v>
      </c>
      <c r="AG286" s="3" t="str">
        <f>IF([1]!Tab_labo[[#This Row],[Total]]="Total","&gt;","")</f>
        <v>&gt;</v>
      </c>
      <c r="AH28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598.79999999999995</v>
      </c>
      <c r="AI286" s="3" t="str">
        <f>IF([1]!Tab_labo[[#This Row],[Total]]="Total","g","")</f>
        <v>g</v>
      </c>
      <c r="AJ286" s="8" t="s">
        <v>42</v>
      </c>
      <c r="AK286" s="3" t="s">
        <v>42</v>
      </c>
      <c r="AL2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6" s="3">
        <f>IF([1]!Tab_labo[[#This Row],[Total2]]&lt;&gt;1000,IF(ISBLANK(V286),[1]!Tab_labo[[#This Row],[Qt-g]]+(2*[1]!Tab_labo[[#This Row],[Qt-g2]]),IF(ISBLANK(Z286),[1]!Tab_labo[[#This Row],[Qt-g]]+[1]!Tab_labo[[#This Row],[Qt-g2]]+(2*[1]!Tab_labo[[#This Row],[Qt-g3]]),IF(ISBLANK(AD286),[1]!Tab_labo[[#This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86" s="3" t="str">
        <f>[1]!Tab_labo[[#This Row],[Teintes]]</f>
        <v>2446 C</v>
      </c>
    </row>
    <row r="287" spans="1:40" ht="30" x14ac:dyDescent="0.25">
      <c r="A287" s="9" t="s">
        <v>341</v>
      </c>
      <c r="B287" s="9" t="s">
        <v>41</v>
      </c>
      <c r="C287" s="10" t="s">
        <v>42</v>
      </c>
      <c r="D287" s="11" t="s">
        <v>42</v>
      </c>
      <c r="E287" s="11" t="s">
        <v>42</v>
      </c>
      <c r="F287" s="12">
        <v>0.78</v>
      </c>
      <c r="G287" s="12">
        <v>54.19</v>
      </c>
      <c r="H287" s="12">
        <v>27.29</v>
      </c>
      <c r="I287" s="12">
        <v>6.71</v>
      </c>
      <c r="J287" s="13" t="s">
        <v>42</v>
      </c>
      <c r="K287" s="14" t="str">
        <f>[1]!Tab_labo[[#This Row],[L*]]&amp;"_"&amp;[1]!Tab_labo[[#This Row],[a*]]&amp;"_"&amp;[1]!Tab_labo[[#This Row],[b*]]</f>
        <v>54.19_27.29_6.71</v>
      </c>
      <c r="L287" s="11" t="s">
        <v>170</v>
      </c>
      <c r="M287" s="11" t="str">
        <f>IF(ISBLANK([1]!Tab_labo[[#This Row],[Composant 1]]),"","&gt;")</f>
        <v>&gt;</v>
      </c>
      <c r="N287" s="11">
        <v>202</v>
      </c>
      <c r="O287" s="11" t="str">
        <f>IF(ISBLANK([1]!Tab_labo[[#This Row],[Qt-g]]),"","g")</f>
        <v>g</v>
      </c>
      <c r="P287" s="11" t="s">
        <v>69</v>
      </c>
      <c r="Q287" s="11" t="str">
        <f>IF(ISBLANK([1]!Tab_labo[[#This Row],[Composant 2]]),"","&gt;")</f>
        <v>&gt;</v>
      </c>
      <c r="R287" s="11">
        <v>66</v>
      </c>
      <c r="S287" s="11" t="str">
        <f>IF(ISBLANK([1]!Tab_labo[[#This Row],[Qt-g2]]),"","g")</f>
        <v>g</v>
      </c>
      <c r="T287" s="11" t="s">
        <v>54</v>
      </c>
      <c r="U287" s="11" t="str">
        <f>IF(ISBLANK([1]!Tab_labo[[#This Row],[Composant 3]]),"","&gt;")</f>
        <v>&gt;</v>
      </c>
      <c r="V287" s="11">
        <v>59</v>
      </c>
      <c r="W287" s="11" t="str">
        <f>IF(ISBLANK([1]!Tab_labo[[#This Row],[Qt-g3]]),"","g")</f>
        <v>g</v>
      </c>
      <c r="X287" s="11" t="s">
        <v>49</v>
      </c>
      <c r="Y287" s="11" t="str">
        <f>IF(ISBLANK([1]!Tab_labo[[#This Row],[Composant 4]]),"","&gt;")</f>
        <v>&gt;</v>
      </c>
      <c r="Z287" s="11">
        <v>336.5</v>
      </c>
      <c r="AA287" s="11" t="str">
        <f>IF(ISBLANK([1]!Tab_labo[[#This Row],[Qt-g4]]),"","g")</f>
        <v>g</v>
      </c>
      <c r="AB287" s="11"/>
      <c r="AC287" s="11" t="str">
        <f>IF(ISBLANK([1]!Tab_labo[[#This Row],[Composant 5]]),"","&gt;")</f>
        <v/>
      </c>
      <c r="AD287" s="11"/>
      <c r="AE287" s="11" t="str">
        <f>IF(ISBLANK([1]!Tab_labo[[#This Row],[Qt-g5]]),"","g")</f>
        <v/>
      </c>
      <c r="AF287" s="11" t="str">
        <f>IF([1]!Tab_labo[[#This Row],[verif]]=0,"","Total")</f>
        <v>Total</v>
      </c>
      <c r="AG287" s="11" t="str">
        <f>IF([1]!Tab_labo[[#This Row],[Total]]="Total","&gt;","")</f>
        <v>&gt;</v>
      </c>
      <c r="AH2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663.5</v>
      </c>
      <c r="AI287" s="11" t="str">
        <f>IF([1]!Tab_labo[[#This Row],[Total]]="Total","g","")</f>
        <v>g</v>
      </c>
      <c r="AJ287" s="15" t="s">
        <v>42</v>
      </c>
      <c r="AK287" s="11" t="s">
        <v>42</v>
      </c>
      <c r="AL2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7" s="11">
        <f>IF([1]!Tab_labo[[#This Row],[Total2]]&lt;&gt;1000,IF(ISBLANK(V287),[1]!Tab_labo[[#This Row],[Qt-g]]+(2*[1]!Tab_labo[[#This Row],[Qt-g2]]),IF(ISBLANK(Z287),[1]!Tab_labo[[#This Row],[Qt-g]]+[1]!Tab_labo[[#This Row],[Qt-g2]]+(2*[1]!Tab_labo[[#This Row],[Qt-g3]]),IF(ISBLANK(AD287),[1]!Tab_labo[[#This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87" s="11" t="str">
        <f>[1]!Tab_labo[[#This Row],[Teintes]]</f>
        <v>2447 C</v>
      </c>
    </row>
    <row r="288" spans="1:40" ht="30" x14ac:dyDescent="0.25">
      <c r="A288" s="1" t="s">
        <v>342</v>
      </c>
      <c r="B288" s="1" t="s">
        <v>41</v>
      </c>
      <c r="C288" s="2" t="s">
        <v>42</v>
      </c>
      <c r="D288" s="3" t="s">
        <v>42</v>
      </c>
      <c r="E288" s="3" t="s">
        <v>42</v>
      </c>
      <c r="F288" s="4">
        <v>0.35</v>
      </c>
      <c r="G288" s="4">
        <v>81.09</v>
      </c>
      <c r="H288" s="4">
        <v>23.31</v>
      </c>
      <c r="I288" s="4">
        <v>14.6</v>
      </c>
      <c r="J288" s="5" t="s">
        <v>42</v>
      </c>
      <c r="K288" s="6" t="str">
        <f>[1]!Tab_labo[[#This Row],[L*]]&amp;"_"&amp;[1]!Tab_labo[[#This Row],[a*]]&amp;"_"&amp;[1]!Tab_labo[[#This Row],[b*]]</f>
        <v>81.09_23.31_14.6</v>
      </c>
      <c r="L288" s="3" t="s">
        <v>58</v>
      </c>
      <c r="M288" s="3" t="str">
        <f>IF(ISBLANK([1]!Tab_labo[[#This Row],[Composant 1]]),"","&gt;")</f>
        <v>&gt;</v>
      </c>
      <c r="N288" s="3">
        <v>41</v>
      </c>
      <c r="O288" s="3" t="str">
        <f>IF(ISBLANK([1]!Tab_labo[[#This Row],[Qt-g]]),"","g")</f>
        <v>g</v>
      </c>
      <c r="P288" s="3" t="s">
        <v>68</v>
      </c>
      <c r="Q288" s="3" t="str">
        <f>IF(ISBLANK([1]!Tab_labo[[#This Row],[Composant 2]]),"","&gt;")</f>
        <v>&gt;</v>
      </c>
      <c r="R288" s="3">
        <v>11</v>
      </c>
      <c r="S288" s="3" t="str">
        <f>IF(ISBLANK([1]!Tab_labo[[#This Row],[Qt-g2]]),"","g")</f>
        <v>g</v>
      </c>
      <c r="T288" s="3" t="s">
        <v>49</v>
      </c>
      <c r="U288" s="3" t="str">
        <f>IF(ISBLANK([1]!Tab_labo[[#This Row],[Composant 3]]),"","&gt;")</f>
        <v>&gt;</v>
      </c>
      <c r="V288" s="3">
        <v>474</v>
      </c>
      <c r="W288" s="3" t="str">
        <f>IF(ISBLANK([1]!Tab_labo[[#This Row],[Qt-g3]]),"","g")</f>
        <v>g</v>
      </c>
      <c r="X288" s="3"/>
      <c r="Y288" s="3" t="str">
        <f>IF(ISBLANK([1]!Tab_labo[[#This Row],[Composant 4]]),"","&gt;")</f>
        <v/>
      </c>
      <c r="Z288" s="3"/>
      <c r="AA288" s="3" t="str">
        <f>IF(ISBLANK([1]!Tab_labo[[#This Row],[Qt-g4]]),"","g")</f>
        <v/>
      </c>
      <c r="AB288" s="3"/>
      <c r="AC288" s="3" t="str">
        <f>IF(ISBLANK([1]!Tab_labo[[#This Row],[Composant 5]]),"","&gt;")</f>
        <v/>
      </c>
      <c r="AD288" s="3"/>
      <c r="AE288" s="3" t="str">
        <f>IF(ISBLANK([1]!Tab_labo[[#This Row],[Qt-g5]]),"","g")</f>
        <v/>
      </c>
      <c r="AF288" s="3" t="str">
        <f>IF([1]!Tab_labo[[#This Row],[verif]]=0,"","Total")</f>
        <v>Total</v>
      </c>
      <c r="AG288" s="3" t="str">
        <f>IF([1]!Tab_labo[[#This Row],[Total]]="Total","&gt;","")</f>
        <v>&gt;</v>
      </c>
      <c r="AH2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526</v>
      </c>
      <c r="AI288" s="3" t="str">
        <f>IF([1]!Tab_labo[[#This Row],[Total]]="Total","g","")</f>
        <v>g</v>
      </c>
      <c r="AJ288" s="8" t="s">
        <v>42</v>
      </c>
      <c r="AK288" s="3" t="s">
        <v>42</v>
      </c>
      <c r="AL2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288" s="3">
        <f>IF([1]!Tab_labo[[#This Row],[Total2]]&lt;&gt;1000,IF(ISBLANK(V288),[1]!Tab_labo[[#This Row],[Qt-g]]+(2*[1]!Tab_labo[[#This Row],[Qt-g2]]),IF(ISBLANK(Z288),[1]!Tab_labo[[#This Row],[Qt-g]]+[1]!Tab_labo[[#This Row],[Qt-g2]]+(2*[1]!Tab_labo[[#This Row],[Qt-g3]]),IF(ISBLANK(AD288),[1]!Tab_labo[[#This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88" s="3" t="str">
        <f>[1]!Tab_labo[[#This Row],[Teintes]]</f>
        <v>2337 C</v>
      </c>
    </row>
    <row r="289" spans="1:40" ht="30" x14ac:dyDescent="0.25">
      <c r="A289" s="9" t="s">
        <v>343</v>
      </c>
      <c r="B289" s="9" t="s">
        <v>41</v>
      </c>
      <c r="C289" s="10" t="s">
        <v>42</v>
      </c>
      <c r="D289" s="11" t="s">
        <v>42</v>
      </c>
      <c r="E289" s="11" t="s">
        <v>42</v>
      </c>
      <c r="F289" s="12">
        <v>0.51</v>
      </c>
      <c r="G289" s="12">
        <v>70.209999999999994</v>
      </c>
      <c r="H289" s="12">
        <v>23.56</v>
      </c>
      <c r="I289" s="12">
        <v>13.65</v>
      </c>
      <c r="J289" s="13" t="s">
        <v>42</v>
      </c>
      <c r="K289" s="14" t="str">
        <f>[1]!Tab_labo[[#This Row],[L*]]&amp;"_"&amp;[1]!Tab_labo[[#This Row],[a*]]&amp;"_"&amp;[1]!Tab_labo[[#This Row],[b*]]</f>
        <v>70.21_23.56_13.65</v>
      </c>
      <c r="L289" s="11" t="s">
        <v>58</v>
      </c>
      <c r="M289" s="11" t="str">
        <f>IF(ISBLANK([1]!Tab_labo[[#This Row],[Composant 1]]),"","&gt;")</f>
        <v>&gt;</v>
      </c>
      <c r="N289" s="11">
        <v>70.5</v>
      </c>
      <c r="O289" s="11" t="str">
        <f>IF(ISBLANK([1]!Tab_labo[[#This Row],[Qt-g]]),"","g")</f>
        <v>g</v>
      </c>
      <c r="P289" s="11" t="s">
        <v>68</v>
      </c>
      <c r="Q289" s="11" t="str">
        <f>IF(ISBLANK([1]!Tab_labo[[#This Row],[Composant 2]]),"","&gt;")</f>
        <v>&gt;</v>
      </c>
      <c r="R289" s="11">
        <v>16</v>
      </c>
      <c r="S289" s="11" t="str">
        <f>IF(ISBLANK([1]!Tab_labo[[#This Row],[Qt-g2]]),"","g")</f>
        <v>g</v>
      </c>
      <c r="T289" s="11" t="s">
        <v>54</v>
      </c>
      <c r="U289" s="11" t="str">
        <f>IF(ISBLANK([1]!Tab_labo[[#This Row],[Composant 3]]),"","&gt;")</f>
        <v>&gt;</v>
      </c>
      <c r="V289" s="11">
        <v>13</v>
      </c>
      <c r="W289" s="11" t="str">
        <f>IF(ISBLANK([1]!Tab_labo[[#This Row],[Qt-g3]]),"","g")</f>
        <v>g</v>
      </c>
      <c r="X289" s="11" t="s">
        <v>49</v>
      </c>
      <c r="Y289" s="11" t="str">
        <f>IF(ISBLANK([1]!Tab_labo[[#This Row],[Composant 4]]),"","&gt;")</f>
        <v>&gt;</v>
      </c>
      <c r="Z289" s="11">
        <v>450.3</v>
      </c>
      <c r="AA289" s="11" t="str">
        <f>IF(ISBLANK([1]!Tab_labo[[#This Row],[Qt-g4]]),"","g")</f>
        <v>g</v>
      </c>
      <c r="AB289" s="11"/>
      <c r="AC289" s="11" t="str">
        <f>IF(ISBLANK([1]!Tab_labo[[#This Row],[Composant 5]]),"","&gt;")</f>
        <v/>
      </c>
      <c r="AD289" s="11"/>
      <c r="AE289" s="11" t="str">
        <f>IF(ISBLANK([1]!Tab_labo[[#This Row],[Qt-g5]]),"","g")</f>
        <v/>
      </c>
      <c r="AF289" s="11" t="str">
        <f>IF([1]!Tab_labo[[#This Row],[verif]]=0,"","Total")</f>
        <v>Total</v>
      </c>
      <c r="AG289" s="11" t="str">
        <f>IF([1]!Tab_labo[[#This Row],[Total]]="Total","&gt;","")</f>
        <v>&gt;</v>
      </c>
      <c r="AH2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549.79999999999995</v>
      </c>
      <c r="AI289" s="11" t="str">
        <f>IF([1]!Tab_labo[[#This Row],[Total]]="Total","g","")</f>
        <v>g</v>
      </c>
      <c r="AJ289" s="15" t="s">
        <v>42</v>
      </c>
      <c r="AK289" s="11" t="s">
        <v>42</v>
      </c>
      <c r="AL2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89" s="11">
        <f>IF([1]!Tab_labo[[#This Row],[Total2]]&lt;&gt;1000,IF(ISBLANK(V289),[1]!Tab_labo[[#This Row],[Qt-g]]+(2*[1]!Tab_labo[[#This Row],[Qt-g2]]),IF(ISBLANK(Z289),[1]!Tab_labo[[#This Row],[Qt-g]]+[1]!Tab_labo[[#This Row],[Qt-g2]]+(2*[1]!Tab_labo[[#This Row],[Qt-g3]]),IF(ISBLANK(AD289),[1]!Tab_labo[[#This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89" s="11" t="str">
        <f>[1]!Tab_labo[[#This Row],[Teintes]]</f>
        <v>2338 C</v>
      </c>
    </row>
    <row r="290" spans="1:40" ht="30" x14ac:dyDescent="0.25">
      <c r="A290" s="1" t="s">
        <v>344</v>
      </c>
      <c r="B290" s="1" t="s">
        <v>41</v>
      </c>
      <c r="C290" s="2" t="s">
        <v>42</v>
      </c>
      <c r="D290" s="3" t="s">
        <v>42</v>
      </c>
      <c r="E290" s="3" t="s">
        <v>42</v>
      </c>
      <c r="F290" s="4">
        <v>0.56000000000000005</v>
      </c>
      <c r="G290" s="4">
        <v>69.709999999999994</v>
      </c>
      <c r="H290" s="4">
        <v>36.68</v>
      </c>
      <c r="I290" s="4">
        <v>18.32</v>
      </c>
      <c r="J290" s="5" t="s">
        <v>42</v>
      </c>
      <c r="K290" s="6" t="str">
        <f>[1]!Tab_labo[[#This Row],[L*]]&amp;"_"&amp;[1]!Tab_labo[[#This Row],[a*]]&amp;"_"&amp;[1]!Tab_labo[[#This Row],[b*]]</f>
        <v>69.71_36.68_18.32</v>
      </c>
      <c r="L290" s="3" t="s">
        <v>58</v>
      </c>
      <c r="M290" s="3" t="str">
        <f>IF(ISBLANK([1]!Tab_labo[[#This Row],[Composant 1]]),"","&gt;")</f>
        <v>&gt;</v>
      </c>
      <c r="N290" s="3">
        <v>124</v>
      </c>
      <c r="O290" s="3" t="str">
        <f>IF(ISBLANK([1]!Tab_labo[[#This Row],[Qt-g]]),"","g")</f>
        <v>g</v>
      </c>
      <c r="P290" s="3" t="s">
        <v>68</v>
      </c>
      <c r="Q290" s="3" t="str">
        <f>IF(ISBLANK([1]!Tab_labo[[#This Row],[Composant 2]]),"","&gt;")</f>
        <v>&gt;</v>
      </c>
      <c r="R290" s="3">
        <v>20</v>
      </c>
      <c r="S290" s="3" t="str">
        <f>IF(ISBLANK([1]!Tab_labo[[#This Row],[Qt-g2]]),"","g")</f>
        <v>g</v>
      </c>
      <c r="T290" s="3" t="s">
        <v>54</v>
      </c>
      <c r="U290" s="3" t="str">
        <f>IF(ISBLANK([1]!Tab_labo[[#This Row],[Composant 3]]),"","&gt;")</f>
        <v>&gt;</v>
      </c>
      <c r="V290" s="3">
        <v>4</v>
      </c>
      <c r="W290" s="3" t="str">
        <f>IF(ISBLANK([1]!Tab_labo[[#This Row],[Qt-g3]]),"","g")</f>
        <v>g</v>
      </c>
      <c r="X290" s="3" t="s">
        <v>49</v>
      </c>
      <c r="Y290" s="3" t="str">
        <f>IF(ISBLANK([1]!Tab_labo[[#This Row],[Composant 4]]),"","&gt;")</f>
        <v>&gt;</v>
      </c>
      <c r="Z290" s="3">
        <v>426</v>
      </c>
      <c r="AA290" s="3" t="str">
        <f>IF(ISBLANK([1]!Tab_labo[[#This Row],[Qt-g4]]),"","g")</f>
        <v>g</v>
      </c>
      <c r="AB290" s="3"/>
      <c r="AC290" s="3" t="str">
        <f>IF(ISBLANK([1]!Tab_labo[[#This Row],[Composant 5]]),"","&gt;")</f>
        <v/>
      </c>
      <c r="AD290" s="3"/>
      <c r="AE290" s="3" t="str">
        <f>IF(ISBLANK([1]!Tab_labo[[#This Row],[Qt-g5]]),"","g")</f>
        <v/>
      </c>
      <c r="AF290" s="3" t="str">
        <f>IF([1]!Tab_labo[[#This Row],[verif]]=0,"","Total")</f>
        <v>Total</v>
      </c>
      <c r="AG290" s="3" t="str">
        <f>IF([1]!Tab_labo[[#This Row],[Total]]="Total","&gt;","")</f>
        <v>&gt;</v>
      </c>
      <c r="AH2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574</v>
      </c>
      <c r="AI290" s="3" t="str">
        <f>IF([1]!Tab_labo[[#This Row],[Total]]="Total","g","")</f>
        <v>g</v>
      </c>
      <c r="AJ290" s="8" t="s">
        <v>42</v>
      </c>
      <c r="AK290" s="3" t="s">
        <v>42</v>
      </c>
      <c r="AL2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0" s="3">
        <f>IF([1]!Tab_labo[[#This Row],[Total2]]&lt;&gt;1000,IF(ISBLANK(V290),[1]!Tab_labo[[#This Row],[Qt-g]]+(2*[1]!Tab_labo[[#This Row],[Qt-g2]]),IF(ISBLANK(Z290),[1]!Tab_labo[[#This Row],[Qt-g]]+[1]!Tab_labo[[#This Row],[Qt-g2]]+(2*[1]!Tab_labo[[#This Row],[Qt-g3]]),IF(ISBLANK(AD290),[1]!Tab_labo[[#This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90" s="3" t="str">
        <f>[1]!Tab_labo[[#This Row],[Teintes]]</f>
        <v>2339 C</v>
      </c>
    </row>
    <row r="291" spans="1:40" ht="30" x14ac:dyDescent="0.25">
      <c r="A291" s="9" t="s">
        <v>345</v>
      </c>
      <c r="B291" s="9" t="s">
        <v>41</v>
      </c>
      <c r="C291" s="10" t="s">
        <v>42</v>
      </c>
      <c r="D291" s="11" t="s">
        <v>42</v>
      </c>
      <c r="E291" s="11" t="s">
        <v>42</v>
      </c>
      <c r="F291" s="12">
        <v>0.81</v>
      </c>
      <c r="G291" s="12">
        <v>57.84</v>
      </c>
      <c r="H291" s="12">
        <v>39.020000000000003</v>
      </c>
      <c r="I291" s="12">
        <v>14.75</v>
      </c>
      <c r="J291" s="13" t="s">
        <v>42</v>
      </c>
      <c r="K291" s="14" t="str">
        <f>[1]!Tab_labo[[#This Row],[L*]]&amp;"_"&amp;[1]!Tab_labo[[#This Row],[a*]]&amp;"_"&amp;[1]!Tab_labo[[#This Row],[b*]]</f>
        <v>57.84_39.02_14.75</v>
      </c>
      <c r="L291" s="11" t="s">
        <v>58</v>
      </c>
      <c r="M291" s="11" t="str">
        <f>IF(ISBLANK([1]!Tab_labo[[#This Row],[Composant 1]]),"","&gt;")</f>
        <v>&gt;</v>
      </c>
      <c r="N291" s="11">
        <v>207.8</v>
      </c>
      <c r="O291" s="11" t="str">
        <f>IF(ISBLANK([1]!Tab_labo[[#This Row],[Qt-g]]),"","g")</f>
        <v>g</v>
      </c>
      <c r="P291" s="11" t="s">
        <v>68</v>
      </c>
      <c r="Q291" s="11" t="str">
        <f>IF(ISBLANK([1]!Tab_labo[[#This Row],[Composant 2]]),"","&gt;")</f>
        <v>&gt;</v>
      </c>
      <c r="R291" s="11">
        <v>18</v>
      </c>
      <c r="S291" s="11" t="str">
        <f>IF(ISBLANK([1]!Tab_labo[[#This Row],[Qt-g2]]),"","g")</f>
        <v>g</v>
      </c>
      <c r="T291" s="11" t="s">
        <v>54</v>
      </c>
      <c r="U291" s="11" t="str">
        <f>IF(ISBLANK([1]!Tab_labo[[#This Row],[Composant 3]]),"","&gt;")</f>
        <v>&gt;</v>
      </c>
      <c r="V291" s="11">
        <v>22.8</v>
      </c>
      <c r="W291" s="11" t="str">
        <f>IF(ISBLANK([1]!Tab_labo[[#This Row],[Qt-g3]]),"","g")</f>
        <v>g</v>
      </c>
      <c r="X291" s="11" t="s">
        <v>49</v>
      </c>
      <c r="Y291" s="11" t="str">
        <f>IF(ISBLANK([1]!Tab_labo[[#This Row],[Composant 4]]),"","&gt;")</f>
        <v>&gt;</v>
      </c>
      <c r="Z291" s="11">
        <v>375.7</v>
      </c>
      <c r="AA291" s="11" t="str">
        <f>IF(ISBLANK([1]!Tab_labo[[#This Row],[Qt-g4]]),"","g")</f>
        <v>g</v>
      </c>
      <c r="AB291" s="11"/>
      <c r="AC291" s="11" t="str">
        <f>IF(ISBLANK([1]!Tab_labo[[#This Row],[Composant 5]]),"","&gt;")</f>
        <v/>
      </c>
      <c r="AD291" s="11"/>
      <c r="AE291" s="11" t="str">
        <f>IF(ISBLANK([1]!Tab_labo[[#This Row],[Qt-g5]]),"","g")</f>
        <v/>
      </c>
      <c r="AF291" s="11" t="str">
        <f>IF([1]!Tab_labo[[#This Row],[verif]]=0,"","Total")</f>
        <v>Total</v>
      </c>
      <c r="AG291" s="11" t="str">
        <f>IF([1]!Tab_labo[[#This Row],[Total]]="Total","&gt;","")</f>
        <v>&gt;</v>
      </c>
      <c r="AH2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624.29999999999995</v>
      </c>
      <c r="AI291" s="11" t="str">
        <f>IF([1]!Tab_labo[[#This Row],[Total]]="Total","g","")</f>
        <v>g</v>
      </c>
      <c r="AJ291" s="15" t="s">
        <v>42</v>
      </c>
      <c r="AK291" s="11" t="s">
        <v>42</v>
      </c>
      <c r="AL2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1" s="11">
        <f>IF([1]!Tab_labo[[#This Row],[Total2]]&lt;&gt;1000,IF(ISBLANK(V291),[1]!Tab_labo[[#This Row],[Qt-g]]+(2*[1]!Tab_labo[[#This Row],[Qt-g2]]),IF(ISBLANK(Z291),[1]!Tab_labo[[#This Row],[Qt-g]]+[1]!Tab_labo[[#This Row],[Qt-g2]]+(2*[1]!Tab_labo[[#This Row],[Qt-g3]]),IF(ISBLANK(AD291),[1]!Tab_labo[[#This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91" s="11" t="str">
        <f>[1]!Tab_labo[[#This Row],[Teintes]]</f>
        <v>2340 C</v>
      </c>
    </row>
    <row r="292" spans="1:40" ht="30" x14ac:dyDescent="0.25">
      <c r="A292" s="1" t="s">
        <v>346</v>
      </c>
      <c r="B292" s="1" t="s">
        <v>41</v>
      </c>
      <c r="C292" s="2" t="s">
        <v>42</v>
      </c>
      <c r="D292" s="3" t="s">
        <v>42</v>
      </c>
      <c r="E292" s="3" t="s">
        <v>42</v>
      </c>
      <c r="F292" s="4">
        <v>0.84</v>
      </c>
      <c r="G292" s="4">
        <v>53.06</v>
      </c>
      <c r="H292" s="4">
        <v>30.4</v>
      </c>
      <c r="I292" s="4">
        <v>14.11</v>
      </c>
      <c r="J292" s="5" t="s">
        <v>42</v>
      </c>
      <c r="K292" s="6" t="str">
        <f>[1]!Tab_labo[[#This Row],[L*]]&amp;"_"&amp;[1]!Tab_labo[[#This Row],[a*]]&amp;"_"&amp;[1]!Tab_labo[[#This Row],[b*]]</f>
        <v>53.06_30.4_14.11</v>
      </c>
      <c r="L292" s="3" t="s">
        <v>58</v>
      </c>
      <c r="M292" s="3" t="str">
        <f>IF(ISBLANK([1]!Tab_labo[[#This Row],[Composant 1]]),"","&gt;")</f>
        <v>&gt;</v>
      </c>
      <c r="N292" s="3">
        <v>190</v>
      </c>
      <c r="O292" s="3" t="str">
        <f>IF(ISBLANK([1]!Tab_labo[[#This Row],[Qt-g]]),"","g")</f>
        <v>g</v>
      </c>
      <c r="P292" s="3" t="s">
        <v>68</v>
      </c>
      <c r="Q292" s="3" t="str">
        <f>IF(ISBLANK([1]!Tab_labo[[#This Row],[Composant 2]]),"","&gt;")</f>
        <v>&gt;</v>
      </c>
      <c r="R292" s="3">
        <v>27</v>
      </c>
      <c r="S292" s="3" t="str">
        <f>IF(ISBLANK([1]!Tab_labo[[#This Row],[Qt-g2]]),"","g")</f>
        <v>g</v>
      </c>
      <c r="T292" s="3" t="s">
        <v>54</v>
      </c>
      <c r="U292" s="3" t="str">
        <f>IF(ISBLANK([1]!Tab_labo[[#This Row],[Composant 3]]),"","&gt;")</f>
        <v>&gt;</v>
      </c>
      <c r="V292" s="3">
        <v>48.5</v>
      </c>
      <c r="W292" s="3" t="str">
        <f>IF(ISBLANK([1]!Tab_labo[[#This Row],[Qt-g3]]),"","g")</f>
        <v>g</v>
      </c>
      <c r="X292" s="3" t="s">
        <v>49</v>
      </c>
      <c r="Y292" s="3" t="str">
        <f>IF(ISBLANK([1]!Tab_labo[[#This Row],[Composant 4]]),"","&gt;")</f>
        <v>&gt;</v>
      </c>
      <c r="Z292" s="3">
        <v>367.3</v>
      </c>
      <c r="AA292" s="3" t="str">
        <f>IF(ISBLANK([1]!Tab_labo[[#This Row],[Qt-g4]]),"","g")</f>
        <v>g</v>
      </c>
      <c r="AB292" s="3"/>
      <c r="AC292" s="3" t="str">
        <f>IF(ISBLANK([1]!Tab_labo[[#This Row],[Composant 5]]),"","&gt;")</f>
        <v/>
      </c>
      <c r="AD292" s="3"/>
      <c r="AE292" s="3" t="str">
        <f>IF(ISBLANK([1]!Tab_labo[[#This Row],[Qt-g5]]),"","g")</f>
        <v/>
      </c>
      <c r="AF292" s="3" t="str">
        <f>IF([1]!Tab_labo[[#This Row],[verif]]=0,"","Total")</f>
        <v>Total</v>
      </c>
      <c r="AG292" s="3" t="str">
        <f>IF([1]!Tab_labo[[#This Row],[Total]]="Total","&gt;","")</f>
        <v>&gt;</v>
      </c>
      <c r="AH2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632.79999999999995</v>
      </c>
      <c r="AI292" s="3" t="str">
        <f>IF([1]!Tab_labo[[#This Row],[Total]]="Total","g","")</f>
        <v>g</v>
      </c>
      <c r="AJ292" s="8" t="s">
        <v>42</v>
      </c>
      <c r="AK292" s="3" t="s">
        <v>42</v>
      </c>
      <c r="AL2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2" s="3">
        <f>IF([1]!Tab_labo[[#This Row],[Total2]]&lt;&gt;1000,IF(ISBLANK(V292),[1]!Tab_labo[[#This Row],[Qt-g]]+(2*[1]!Tab_labo[[#This Row],[Qt-g2]]),IF(ISBLANK(Z292),[1]!Tab_labo[[#This Row],[Qt-g]]+[1]!Tab_labo[[#This Row],[Qt-g2]]+(2*[1]!Tab_labo[[#This Row],[Qt-g3]]),IF(ISBLANK(AD292),[1]!Tab_labo[[#This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92" s="3" t="str">
        <f>[1]!Tab_labo[[#This Row],[Teintes]]</f>
        <v>2341 C</v>
      </c>
    </row>
    <row r="293" spans="1:40" ht="30" x14ac:dyDescent="0.25">
      <c r="A293" s="9" t="s">
        <v>347</v>
      </c>
      <c r="B293" s="9" t="s">
        <v>41</v>
      </c>
      <c r="C293" s="10" t="s">
        <v>42</v>
      </c>
      <c r="D293" s="11" t="s">
        <v>42</v>
      </c>
      <c r="E293" s="11" t="s">
        <v>42</v>
      </c>
      <c r="F293" s="12">
        <v>1.02</v>
      </c>
      <c r="G293" s="12">
        <v>48.94</v>
      </c>
      <c r="H293" s="12">
        <v>38.6</v>
      </c>
      <c r="I293" s="12">
        <v>12.41</v>
      </c>
      <c r="J293" s="13" t="s">
        <v>42</v>
      </c>
      <c r="K293" s="14" t="str">
        <f>[1]!Tab_labo[[#This Row],[L*]]&amp;"_"&amp;[1]!Tab_labo[[#This Row],[a*]]&amp;"_"&amp;[1]!Tab_labo[[#This Row],[b*]]</f>
        <v>48.94_38.6_12.41</v>
      </c>
      <c r="L293" s="11" t="s">
        <v>58</v>
      </c>
      <c r="M293" s="11" t="str">
        <f>IF(ISBLANK([1]!Tab_labo[[#This Row],[Composant 1]]),"","&gt;")</f>
        <v>&gt;</v>
      </c>
      <c r="N293" s="11">
        <v>273.8</v>
      </c>
      <c r="O293" s="11" t="str">
        <f>IF(ISBLANK([1]!Tab_labo[[#This Row],[Qt-g]]),"","g")</f>
        <v>g</v>
      </c>
      <c r="P293" s="11" t="s">
        <v>68</v>
      </c>
      <c r="Q293" s="11" t="str">
        <f>IF(ISBLANK([1]!Tab_labo[[#This Row],[Composant 2]]),"","&gt;")</f>
        <v>&gt;</v>
      </c>
      <c r="R293" s="11">
        <v>13.9</v>
      </c>
      <c r="S293" s="11" t="str">
        <f>IF(ISBLANK([1]!Tab_labo[[#This Row],[Qt-g2]]),"","g")</f>
        <v>g</v>
      </c>
      <c r="T293" s="11" t="s">
        <v>54</v>
      </c>
      <c r="U293" s="11" t="str">
        <f>IF(ISBLANK([1]!Tab_labo[[#This Row],[Composant 3]]),"","&gt;")</f>
        <v>&gt;</v>
      </c>
      <c r="V293" s="11">
        <v>44.8</v>
      </c>
      <c r="W293" s="11" t="str">
        <f>IF(ISBLANK([1]!Tab_labo[[#This Row],[Qt-g3]]),"","g")</f>
        <v>g</v>
      </c>
      <c r="X293" s="11" t="s">
        <v>49</v>
      </c>
      <c r="Y293" s="11" t="str">
        <f>IF(ISBLANK([1]!Tab_labo[[#This Row],[Composant 4]]),"","&gt;")</f>
        <v>&gt;</v>
      </c>
      <c r="Z293" s="11">
        <v>333.8</v>
      </c>
      <c r="AA293" s="11" t="str">
        <f>IF(ISBLANK([1]!Tab_labo[[#This Row],[Qt-g4]]),"","g")</f>
        <v>g</v>
      </c>
      <c r="AB293" s="11"/>
      <c r="AC293" s="11" t="str">
        <f>IF(ISBLANK([1]!Tab_labo[[#This Row],[Composant 5]]),"","&gt;")</f>
        <v/>
      </c>
      <c r="AD293" s="11"/>
      <c r="AE293" s="11" t="str">
        <f>IF(ISBLANK([1]!Tab_labo[[#This Row],[Qt-g5]]),"","g")</f>
        <v/>
      </c>
      <c r="AF293" s="11" t="str">
        <f>IF([1]!Tab_labo[[#This Row],[verif]]=0,"","Total")</f>
        <v>Total</v>
      </c>
      <c r="AG293" s="11" t="str">
        <f>IF([1]!Tab_labo[[#This Row],[Total]]="Total","&gt;","")</f>
        <v>&gt;</v>
      </c>
      <c r="AH29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666.3</v>
      </c>
      <c r="AI293" s="11" t="str">
        <f>IF([1]!Tab_labo[[#This Row],[Total]]="Total","g","")</f>
        <v>g</v>
      </c>
      <c r="AJ293" s="15" t="s">
        <v>42</v>
      </c>
      <c r="AK293" s="11" t="s">
        <v>42</v>
      </c>
      <c r="AL29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3" s="11">
        <f>IF([1]!Tab_labo[[#This Row],[Total2]]&lt;&gt;1000,IF(ISBLANK(V293),[1]!Tab_labo[[#This Row],[Qt-g]]+(2*[1]!Tab_labo[[#This Row],[Qt-g2]]),IF(ISBLANK(Z293),[1]!Tab_labo[[#This Row],[Qt-g]]+[1]!Tab_labo[[#This Row],[Qt-g2]]+(2*[1]!Tab_labo[[#This Row],[Qt-g3]]),IF(ISBLANK(AD293),[1]!Tab_labo[[#This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93" s="11" t="str">
        <f>[1]!Tab_labo[[#This Row],[Teintes]]</f>
        <v>2342 C</v>
      </c>
    </row>
    <row r="294" spans="1:40" ht="30" x14ac:dyDescent="0.25">
      <c r="A294" s="1" t="s">
        <v>348</v>
      </c>
      <c r="B294" s="1" t="s">
        <v>41</v>
      </c>
      <c r="C294" s="2" t="s">
        <v>42</v>
      </c>
      <c r="D294" s="3" t="s">
        <v>42</v>
      </c>
      <c r="E294" s="3" t="s">
        <v>42</v>
      </c>
      <c r="F294" s="4">
        <v>1.05</v>
      </c>
      <c r="G294" s="4">
        <v>46.38</v>
      </c>
      <c r="H294" s="4">
        <v>36.1</v>
      </c>
      <c r="I294" s="4">
        <v>8.35</v>
      </c>
      <c r="J294" s="5" t="s">
        <v>42</v>
      </c>
      <c r="K294" s="6" t="str">
        <f>[1]!Tab_labo[[#This Row],[L*]]&amp;"_"&amp;[1]!Tab_labo[[#This Row],[a*]]&amp;"_"&amp;[1]!Tab_labo[[#This Row],[b*]]</f>
        <v>46.38_36.1_8.35</v>
      </c>
      <c r="L294" s="3" t="s">
        <v>58</v>
      </c>
      <c r="M294" s="3" t="str">
        <f>IF(ISBLANK([1]!Tab_labo[[#This Row],[Composant 1]]),"","&gt;")</f>
        <v>&gt;</v>
      </c>
      <c r="N294" s="3">
        <v>359.5</v>
      </c>
      <c r="O294" s="3" t="str">
        <f>IF(ISBLANK([1]!Tab_labo[[#This Row],[Qt-g]]),"","g")</f>
        <v>g</v>
      </c>
      <c r="P294" s="3" t="s">
        <v>98</v>
      </c>
      <c r="Q294" s="3" t="str">
        <f>IF(ISBLANK([1]!Tab_labo[[#This Row],[Composant 2]]),"","&gt;")</f>
        <v>&gt;</v>
      </c>
      <c r="R294" s="3">
        <v>81</v>
      </c>
      <c r="S294" s="3" t="str">
        <f>IF(ISBLANK([1]!Tab_labo[[#This Row],[Qt-g2]]),"","g")</f>
        <v>g</v>
      </c>
      <c r="T294" s="3" t="s">
        <v>68</v>
      </c>
      <c r="U294" s="3" t="str">
        <f>IF(ISBLANK([1]!Tab_labo[[#This Row],[Composant 3]]),"","&gt;")</f>
        <v>&gt;</v>
      </c>
      <c r="V294" s="3">
        <v>34.299999999999997</v>
      </c>
      <c r="W294" s="3" t="str">
        <f>IF(ISBLANK([1]!Tab_labo[[#This Row],[Qt-g3]]),"","g")</f>
        <v>g</v>
      </c>
      <c r="X294" s="3" t="s">
        <v>49</v>
      </c>
      <c r="Y294" s="3" t="str">
        <f>IF(ISBLANK([1]!Tab_labo[[#This Row],[Composant 4]]),"","&gt;")</f>
        <v>&gt;</v>
      </c>
      <c r="Z294" s="3">
        <v>525.20000000000005</v>
      </c>
      <c r="AA294" s="3" t="str">
        <f>IF(ISBLANK([1]!Tab_labo[[#This Row],[Qt-g4]]),"","g")</f>
        <v>g</v>
      </c>
      <c r="AB294" s="3"/>
      <c r="AC294" s="3" t="str">
        <f>IF(ISBLANK([1]!Tab_labo[[#This Row],[Composant 5]]),"","&gt;")</f>
        <v/>
      </c>
      <c r="AD294" s="3"/>
      <c r="AE294" s="3" t="str">
        <f>IF(ISBLANK([1]!Tab_labo[[#This Row],[Qt-g5]]),"","g")</f>
        <v/>
      </c>
      <c r="AF294" s="3" t="str">
        <f>IF([1]!Tab_labo[[#This Row],[verif]]=0,"","Total")</f>
        <v>Total</v>
      </c>
      <c r="AG294" s="3" t="str">
        <f>IF([1]!Tab_labo[[#This Row],[Total]]="Total","&gt;","")</f>
        <v>&gt;</v>
      </c>
      <c r="AH29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294" s="3" t="str">
        <f>IF([1]!Tab_labo[[#This Row],[Total]]="Total","g","")</f>
        <v>g</v>
      </c>
      <c r="AJ294" s="8" t="s">
        <v>42</v>
      </c>
      <c r="AK294" s="3" t="s">
        <v>42</v>
      </c>
      <c r="AL29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4" s="3" t="str">
        <f>IF([1]!Tab_labo[[#This Row],[Total2]]&lt;&gt;1000,IF(ISBLANK(V294),[1]!Tab_labo[[#This Row],[Qt-g]]+(2*[1]!Tab_labo[[#This Row],[Qt-g2]]),IF(ISBLANK(Z294),[1]!Tab_labo[[#This Row],[Qt-g]]+[1]!Tab_labo[[#This Row],[Qt-g2]]+(2*[1]!Tab_labo[[#This Row],[Qt-g3]]),IF(ISBLANK(AD294),[1]!Tab_labo[[#This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294" s="3" t="str">
        <f>[1]!Tab_labo[[#This Row],[Teintes]]</f>
        <v>2343 C</v>
      </c>
    </row>
    <row r="295" spans="1:40" ht="30" x14ac:dyDescent="0.25">
      <c r="A295" s="9" t="s">
        <v>349</v>
      </c>
      <c r="B295" s="9" t="s">
        <v>41</v>
      </c>
      <c r="C295" s="10" t="s">
        <v>42</v>
      </c>
      <c r="D295" s="11" t="s">
        <v>42</v>
      </c>
      <c r="E295" s="11" t="s">
        <v>42</v>
      </c>
      <c r="F295" s="12">
        <v>0.5</v>
      </c>
      <c r="G295" s="12">
        <v>65.569999999999993</v>
      </c>
      <c r="H295" s="12">
        <v>15.15</v>
      </c>
      <c r="I295" s="12">
        <v>7</v>
      </c>
      <c r="J295" s="13" t="s">
        <v>42</v>
      </c>
      <c r="K295" s="14" t="str">
        <f>[1]!Tab_labo[[#This Row],[L*]]&amp;"_"&amp;[1]!Tab_labo[[#This Row],[a*]]&amp;"_"&amp;[1]!Tab_labo[[#This Row],[b*]]</f>
        <v>65.57_15.15_7</v>
      </c>
      <c r="L295" s="11" t="s">
        <v>69</v>
      </c>
      <c r="M295" s="11" t="str">
        <f>IF(ISBLANK([1]!Tab_labo[[#This Row],[Composant 1]]),"","&gt;")</f>
        <v>&gt;</v>
      </c>
      <c r="N295" s="11">
        <v>61.8</v>
      </c>
      <c r="O295" s="11" t="str">
        <f>IF(ISBLANK([1]!Tab_labo[[#This Row],[Qt-g]]),"","g")</f>
        <v>g</v>
      </c>
      <c r="P295" s="11" t="s">
        <v>173</v>
      </c>
      <c r="Q295" s="11" t="str">
        <f>IF(ISBLANK([1]!Tab_labo[[#This Row],[Composant 2]]),"","&gt;")</f>
        <v>&gt;</v>
      </c>
      <c r="R295" s="11">
        <v>54.3</v>
      </c>
      <c r="S295" s="11" t="str">
        <f>IF(ISBLANK([1]!Tab_labo[[#This Row],[Qt-g2]]),"","g")</f>
        <v>g</v>
      </c>
      <c r="T295" s="11" t="s">
        <v>350</v>
      </c>
      <c r="U295" s="11" t="str">
        <f>IF(ISBLANK([1]!Tab_labo[[#This Row],[Composant 3]]),"","&gt;")</f>
        <v>&gt;</v>
      </c>
      <c r="V295" s="11">
        <v>28</v>
      </c>
      <c r="W295" s="11" t="str">
        <f>IF(ISBLANK([1]!Tab_labo[[#This Row],[Qt-g3]]),"","g")</f>
        <v>g</v>
      </c>
      <c r="X295" s="11" t="s">
        <v>49</v>
      </c>
      <c r="Y295" s="11" t="str">
        <f>IF(ISBLANK([1]!Tab_labo[[#This Row],[Composant 4]]),"","&gt;")</f>
        <v>&gt;</v>
      </c>
      <c r="Z295" s="11">
        <v>428</v>
      </c>
      <c r="AA295" s="11" t="str">
        <f>IF(ISBLANK([1]!Tab_labo[[#This Row],[Qt-g4]]),"","g")</f>
        <v>g</v>
      </c>
      <c r="AB295" s="11"/>
      <c r="AC295" s="11" t="str">
        <f>IF(ISBLANK([1]!Tab_labo[[#This Row],[Composant 5]]),"","&gt;")</f>
        <v/>
      </c>
      <c r="AD295" s="11"/>
      <c r="AE295" s="11" t="str">
        <f>IF(ISBLANK([1]!Tab_labo[[#This Row],[Qt-g5]]),"","g")</f>
        <v/>
      </c>
      <c r="AF295" s="11" t="str">
        <f>IF([1]!Tab_labo[[#This Row],[verif]]=0,"","Total")</f>
        <v>Total</v>
      </c>
      <c r="AG295" s="11" t="str">
        <f>IF([1]!Tab_labo[[#This Row],[Total]]="Total","&gt;","")</f>
        <v>&gt;</v>
      </c>
      <c r="AH29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572.1</v>
      </c>
      <c r="AI295" s="11" t="str">
        <f>IF([1]!Tab_labo[[#This Row],[Total]]="Total","g","")</f>
        <v>g</v>
      </c>
      <c r="AJ295" s="15" t="s">
        <v>42</v>
      </c>
      <c r="AK295" s="11" t="s">
        <v>42</v>
      </c>
      <c r="AL29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5" s="11">
        <f>IF([1]!Tab_labo[[#This Row],[Total2]]&lt;&gt;1000,IF(ISBLANK(V295),[1]!Tab_labo[[#This Row],[Qt-g]]+(2*[1]!Tab_labo[[#This Row],[Qt-g2]]),IF(ISBLANK(Z295),[1]!Tab_labo[[#This Row],[Qt-g]]+[1]!Tab_labo[[#This Row],[Qt-g2]]+(2*[1]!Tab_labo[[#This Row],[Qt-g3]]),IF(ISBLANK(AD295),[1]!Tab_labo[[#This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95" s="11" t="str">
        <f>[1]!Tab_labo[[#This Row],[Teintes]]</f>
        <v>4036 C</v>
      </c>
    </row>
    <row r="296" spans="1:40" ht="30" x14ac:dyDescent="0.25">
      <c r="A296" s="1" t="s">
        <v>351</v>
      </c>
      <c r="B296" s="1" t="s">
        <v>41</v>
      </c>
      <c r="C296" s="2" t="s">
        <v>42</v>
      </c>
      <c r="D296" s="3" t="s">
        <v>42</v>
      </c>
      <c r="E296" s="3" t="s">
        <v>42</v>
      </c>
      <c r="F296" s="4">
        <v>0.75</v>
      </c>
      <c r="G296" s="4">
        <v>56.46</v>
      </c>
      <c r="H296" s="4">
        <v>21.62</v>
      </c>
      <c r="I296" s="4">
        <v>12.92</v>
      </c>
      <c r="J296" s="5" t="s">
        <v>42</v>
      </c>
      <c r="K296" s="6" t="str">
        <f>[1]!Tab_labo[[#This Row],[L*]]&amp;"_"&amp;[1]!Tab_labo[[#This Row],[a*]]&amp;"_"&amp;[1]!Tab_labo[[#This Row],[b*]]</f>
        <v>56.46_21.62_12.92</v>
      </c>
      <c r="L296" s="3" t="s">
        <v>69</v>
      </c>
      <c r="M296" s="3" t="str">
        <f>IF(ISBLANK([1]!Tab_labo[[#This Row],[Composant 1]]),"","&gt;")</f>
        <v>&gt;</v>
      </c>
      <c r="N296" s="3">
        <v>117.3</v>
      </c>
      <c r="O296" s="3" t="str">
        <f>IF(ISBLANK([1]!Tab_labo[[#This Row],[Qt-g]]),"","g")</f>
        <v>g</v>
      </c>
      <c r="P296" s="3" t="s">
        <v>173</v>
      </c>
      <c r="Q296" s="3" t="str">
        <f>IF(ISBLANK([1]!Tab_labo[[#This Row],[Composant 2]]),"","&gt;")</f>
        <v>&gt;</v>
      </c>
      <c r="R296" s="3">
        <v>94.1</v>
      </c>
      <c r="S296" s="3" t="str">
        <f>IF(ISBLANK([1]!Tab_labo[[#This Row],[Qt-g2]]),"","g")</f>
        <v>g</v>
      </c>
      <c r="T296" s="3" t="s">
        <v>350</v>
      </c>
      <c r="U296" s="3" t="str">
        <f>IF(ISBLANK([1]!Tab_labo[[#This Row],[Composant 3]]),"","&gt;")</f>
        <v>&gt;</v>
      </c>
      <c r="V296" s="3">
        <v>30.5</v>
      </c>
      <c r="W296" s="3" t="str">
        <f>IF(ISBLANK([1]!Tab_labo[[#This Row],[Qt-g3]]),"","g")</f>
        <v>g</v>
      </c>
      <c r="X296" s="3" t="s">
        <v>49</v>
      </c>
      <c r="Y296" s="3" t="str">
        <f>IF(ISBLANK([1]!Tab_labo[[#This Row],[Composant 4]]),"","&gt;")</f>
        <v>&gt;</v>
      </c>
      <c r="Z296" s="3">
        <v>379.1</v>
      </c>
      <c r="AA296" s="3" t="str">
        <f>IF(ISBLANK([1]!Tab_labo[[#This Row],[Qt-g4]]),"","g")</f>
        <v>g</v>
      </c>
      <c r="AB296" s="3"/>
      <c r="AC296" s="3" t="str">
        <f>IF(ISBLANK([1]!Tab_labo[[#This Row],[Composant 5]]),"","&gt;")</f>
        <v/>
      </c>
      <c r="AD296" s="3"/>
      <c r="AE296" s="3" t="str">
        <f>IF(ISBLANK([1]!Tab_labo[[#This Row],[Qt-g5]]),"","g")</f>
        <v/>
      </c>
      <c r="AF296" s="3" t="str">
        <f>IF([1]!Tab_labo[[#This Row],[verif]]=0,"","Total")</f>
        <v>Total</v>
      </c>
      <c r="AG296" s="3" t="str">
        <f>IF([1]!Tab_labo[[#This Row],[Total]]="Total","&gt;","")</f>
        <v>&gt;</v>
      </c>
      <c r="AH29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621</v>
      </c>
      <c r="AI296" s="3" t="str">
        <f>IF([1]!Tab_labo[[#This Row],[Total]]="Total","g","")</f>
        <v>g</v>
      </c>
      <c r="AJ296" s="8" t="s">
        <v>42</v>
      </c>
      <c r="AK296" s="3" t="s">
        <v>42</v>
      </c>
      <c r="AL29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6" s="3">
        <f>IF([1]!Tab_labo[[#This Row],[Total2]]&lt;&gt;1000,IF(ISBLANK(V296),[1]!Tab_labo[[#This Row],[Qt-g]]+(2*[1]!Tab_labo[[#This Row],[Qt-g2]]),IF(ISBLANK(Z296),[1]!Tab_labo[[#This Row],[Qt-g]]+[1]!Tab_labo[[#This Row],[Qt-g2]]+(2*[1]!Tab_labo[[#This Row],[Qt-g3]]),IF(ISBLANK(AD296),[1]!Tab_labo[[#This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96" s="3" t="str">
        <f>[1]!Tab_labo[[#This Row],[Teintes]]</f>
        <v>4037 C</v>
      </c>
    </row>
    <row r="297" spans="1:40" ht="30" x14ac:dyDescent="0.25">
      <c r="A297" s="9" t="s">
        <v>352</v>
      </c>
      <c r="B297" s="9" t="s">
        <v>41</v>
      </c>
      <c r="C297" s="10" t="s">
        <v>42</v>
      </c>
      <c r="D297" s="11" t="s">
        <v>42</v>
      </c>
      <c r="E297" s="11" t="s">
        <v>42</v>
      </c>
      <c r="F297" s="12">
        <v>0.86</v>
      </c>
      <c r="G297" s="12">
        <v>53.1</v>
      </c>
      <c r="H297" s="12">
        <v>25.88</v>
      </c>
      <c r="I297" s="12">
        <v>16.48</v>
      </c>
      <c r="J297" s="13" t="s">
        <v>42</v>
      </c>
      <c r="K297" s="14" t="str">
        <f>[1]!Tab_labo[[#This Row],[L*]]&amp;"_"&amp;[1]!Tab_labo[[#This Row],[a*]]&amp;"_"&amp;[1]!Tab_labo[[#This Row],[b*]]</f>
        <v>53.1_25.88_16.48</v>
      </c>
      <c r="L297" s="11" t="s">
        <v>69</v>
      </c>
      <c r="M297" s="11" t="str">
        <f>IF(ISBLANK([1]!Tab_labo[[#This Row],[Composant 1]]),"","&gt;")</f>
        <v>&gt;</v>
      </c>
      <c r="N297" s="11">
        <v>170.6</v>
      </c>
      <c r="O297" s="11" t="str">
        <f>IF(ISBLANK([1]!Tab_labo[[#This Row],[Qt-g]]),"","g")</f>
        <v>g</v>
      </c>
      <c r="P297" s="11" t="s">
        <v>173</v>
      </c>
      <c r="Q297" s="11" t="str">
        <f>IF(ISBLANK([1]!Tab_labo[[#This Row],[Composant 2]]),"","&gt;")</f>
        <v>&gt;</v>
      </c>
      <c r="R297" s="11">
        <v>125.4</v>
      </c>
      <c r="S297" s="11" t="str">
        <f>IF(ISBLANK([1]!Tab_labo[[#This Row],[Qt-g2]]),"","g")</f>
        <v>g</v>
      </c>
      <c r="T297" s="11" t="s">
        <v>350</v>
      </c>
      <c r="U297" s="11" t="str">
        <f>IF(ISBLANK([1]!Tab_labo[[#This Row],[Composant 3]]),"","&gt;")</f>
        <v>&gt;</v>
      </c>
      <c r="V297" s="11">
        <v>26.5</v>
      </c>
      <c r="W297" s="11" t="str">
        <f>IF(ISBLANK([1]!Tab_labo[[#This Row],[Qt-g3]]),"","g")</f>
        <v>g</v>
      </c>
      <c r="X297" s="11" t="s">
        <v>49</v>
      </c>
      <c r="Y297" s="11" t="str">
        <f>IF(ISBLANK([1]!Tab_labo[[#This Row],[Composant 4]]),"","&gt;")</f>
        <v>&gt;</v>
      </c>
      <c r="Z297" s="11">
        <v>338.8</v>
      </c>
      <c r="AA297" s="11" t="str">
        <f>IF(ISBLANK([1]!Tab_labo[[#This Row],[Qt-g4]]),"","g")</f>
        <v>g</v>
      </c>
      <c r="AB297" s="11"/>
      <c r="AC297" s="11" t="str">
        <f>IF(ISBLANK([1]!Tab_labo[[#This Row],[Composant 5]]),"","&gt;")</f>
        <v/>
      </c>
      <c r="AD297" s="11"/>
      <c r="AE297" s="11" t="str">
        <f>IF(ISBLANK([1]!Tab_labo[[#This Row],[Qt-g5]]),"","g")</f>
        <v/>
      </c>
      <c r="AF297" s="11" t="str">
        <f>IF([1]!Tab_labo[[#This Row],[verif]]=0,"","Total")</f>
        <v>Total</v>
      </c>
      <c r="AG297" s="11" t="str">
        <f>IF([1]!Tab_labo[[#This Row],[Total]]="Total","&gt;","")</f>
        <v>&gt;</v>
      </c>
      <c r="AH29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661.3</v>
      </c>
      <c r="AI297" s="11" t="str">
        <f>IF([1]!Tab_labo[[#This Row],[Total]]="Total","g","")</f>
        <v>g</v>
      </c>
      <c r="AJ297" s="15" t="s">
        <v>42</v>
      </c>
      <c r="AK297" s="11" t="s">
        <v>42</v>
      </c>
      <c r="AL29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7" s="11">
        <f>IF([1]!Tab_labo[[#This Row],[Total2]]&lt;&gt;1000,IF(ISBLANK(V297),[1]!Tab_labo[[#This Row],[Qt-g]]+(2*[1]!Tab_labo[[#This Row],[Qt-g2]]),IF(ISBLANK(Z297),[1]!Tab_labo[[#This Row],[Qt-g]]+[1]!Tab_labo[[#This Row],[Qt-g2]]+(2*[1]!Tab_labo[[#This Row],[Qt-g3]]),IF(ISBLANK(AD297),[1]!Tab_labo[[#This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297" s="11" t="str">
        <f>[1]!Tab_labo[[#This Row],[Teintes]]</f>
        <v>4038 C</v>
      </c>
    </row>
    <row r="298" spans="1:40" ht="30" x14ac:dyDescent="0.25">
      <c r="A298" s="1" t="s">
        <v>353</v>
      </c>
      <c r="B298" s="1" t="s">
        <v>41</v>
      </c>
      <c r="C298" s="2" t="s">
        <v>42</v>
      </c>
      <c r="D298" s="3" t="s">
        <v>42</v>
      </c>
      <c r="E298" s="3" t="s">
        <v>42</v>
      </c>
      <c r="F298" s="4">
        <v>0.91</v>
      </c>
      <c r="G298" s="4">
        <v>50.59</v>
      </c>
      <c r="H298" s="4">
        <v>27.3</v>
      </c>
      <c r="I298" s="4">
        <v>15.56</v>
      </c>
      <c r="J298" s="5" t="s">
        <v>42</v>
      </c>
      <c r="K298" s="6" t="str">
        <f>[1]!Tab_labo[[#This Row],[L*]]&amp;"_"&amp;[1]!Tab_labo[[#This Row],[a*]]&amp;"_"&amp;[1]!Tab_labo[[#This Row],[b*]]</f>
        <v>50.59_27.3_15.56</v>
      </c>
      <c r="L298" s="3" t="s">
        <v>69</v>
      </c>
      <c r="M298" s="3" t="str">
        <f>IF(ISBLANK([1]!Tab_labo[[#This Row],[Composant 1]]),"","&gt;")</f>
        <v>&gt;</v>
      </c>
      <c r="N298" s="3">
        <v>172</v>
      </c>
      <c r="O298" s="3" t="str">
        <f>IF(ISBLANK([1]!Tab_labo[[#This Row],[Qt-g]]),"","g")</f>
        <v>g</v>
      </c>
      <c r="P298" s="3" t="s">
        <v>173</v>
      </c>
      <c r="Q298" s="3" t="str">
        <f>IF(ISBLANK([1]!Tab_labo[[#This Row],[Composant 2]]),"","&gt;")</f>
        <v>&gt;</v>
      </c>
      <c r="R298" s="3">
        <v>126.3</v>
      </c>
      <c r="S298" s="3" t="str">
        <f>IF(ISBLANK([1]!Tab_labo[[#This Row],[Qt-g2]]),"","g")</f>
        <v>g</v>
      </c>
      <c r="T298" s="3" t="s">
        <v>350</v>
      </c>
      <c r="U298" s="3" t="str">
        <f>IF(ISBLANK([1]!Tab_labo[[#This Row],[Composant 3]]),"","&gt;")</f>
        <v>&gt;</v>
      </c>
      <c r="V298" s="3">
        <v>15.9</v>
      </c>
      <c r="W298" s="3" t="str">
        <f>IF(ISBLANK([1]!Tab_labo[[#This Row],[Qt-g3]]),"","g")</f>
        <v>g</v>
      </c>
      <c r="X298" s="3" t="s">
        <v>49</v>
      </c>
      <c r="Y298" s="3" t="str">
        <f>IF(ISBLANK([1]!Tab_labo[[#This Row],[Composant 4]]),"","&gt;")</f>
        <v>&gt;</v>
      </c>
      <c r="Z298" s="3">
        <v>342.9</v>
      </c>
      <c r="AA298" s="3" t="str">
        <f>IF(ISBLANK([1]!Tab_labo[[#This Row],[Qt-g4]]),"","g")</f>
        <v>g</v>
      </c>
      <c r="AB298" s="3"/>
      <c r="AC298" s="3" t="str">
        <f>IF(ISBLANK([1]!Tab_labo[[#This Row],[Composant 5]]),"","&gt;")</f>
        <v/>
      </c>
      <c r="AD298" s="3"/>
      <c r="AE298" s="3" t="str">
        <f>IF(ISBLANK([1]!Tab_labo[[#This Row],[Qt-g5]]),"","g")</f>
        <v/>
      </c>
      <c r="AF298" s="3" t="str">
        <f>IF([1]!Tab_labo[[#This Row],[verif]]=0,"","Total")</f>
        <v>Total</v>
      </c>
      <c r="AG298" s="3" t="str">
        <f>IF([1]!Tab_labo[[#This Row],[Total]]="Total","&gt;","")</f>
        <v>&gt;</v>
      </c>
      <c r="AH29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657.09999999999991</v>
      </c>
      <c r="AI298" s="3" t="str">
        <f>IF([1]!Tab_labo[[#This Row],[Total]]="Total","g","")</f>
        <v>g</v>
      </c>
      <c r="AJ298" s="8" t="s">
        <v>42</v>
      </c>
      <c r="AK298" s="3" t="s">
        <v>42</v>
      </c>
      <c r="AL29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8" s="3">
        <f>IF([1]!Tab_labo[[#This Row],[Total2]]&lt;&gt;1000,IF(ISBLANK(V298),[1]!Tab_labo[[#This Row],[Qt-g]]+(2*[1]!Tab_labo[[#This Row],[Qt-g2]]),IF(ISBLANK(Z298),[1]!Tab_labo[[#This Row],[Qt-g]]+[1]!Tab_labo[[#This Row],[Qt-g2]]+(2*[1]!Tab_labo[[#This Row],[Qt-g3]]),IF(ISBLANK(AD298),[1]!Tab_labo[[#This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298" s="3" t="str">
        <f>[1]!Tab_labo[[#This Row],[Teintes]]</f>
        <v>4039 C</v>
      </c>
    </row>
    <row r="299" spans="1:40" ht="30" x14ac:dyDescent="0.25">
      <c r="A299" s="9" t="s">
        <v>354</v>
      </c>
      <c r="B299" s="9" t="s">
        <v>41</v>
      </c>
      <c r="C299" s="10" t="s">
        <v>42</v>
      </c>
      <c r="D299" s="11" t="s">
        <v>42</v>
      </c>
      <c r="E299" s="11" t="s">
        <v>42</v>
      </c>
      <c r="F299" s="12">
        <v>0.86</v>
      </c>
      <c r="G299" s="12">
        <v>49.14</v>
      </c>
      <c r="H299" s="12">
        <v>17.440000000000001</v>
      </c>
      <c r="I299" s="12">
        <v>9.64</v>
      </c>
      <c r="J299" s="13" t="s">
        <v>42</v>
      </c>
      <c r="K299" s="14" t="str">
        <f>[1]!Tab_labo[[#This Row],[L*]]&amp;"_"&amp;[1]!Tab_labo[[#This Row],[a*]]&amp;"_"&amp;[1]!Tab_labo[[#This Row],[b*]]</f>
        <v>49.14_17.44_9.64</v>
      </c>
      <c r="L299" s="11" t="s">
        <v>69</v>
      </c>
      <c r="M299" s="11" t="str">
        <f>IF(ISBLANK([1]!Tab_labo[[#This Row],[Composant 1]]),"","&gt;")</f>
        <v>&gt;</v>
      </c>
      <c r="N299" s="11">
        <v>136.69999999999999</v>
      </c>
      <c r="O299" s="11" t="str">
        <f>IF(ISBLANK([1]!Tab_labo[[#This Row],[Qt-g]]),"","g")</f>
        <v>g</v>
      </c>
      <c r="P299" s="11" t="s">
        <v>173</v>
      </c>
      <c r="Q299" s="11" t="str">
        <f>IF(ISBLANK([1]!Tab_labo[[#This Row],[Composant 2]]),"","&gt;")</f>
        <v>&gt;</v>
      </c>
      <c r="R299" s="11">
        <v>99.9</v>
      </c>
      <c r="S299" s="11" t="str">
        <f>IF(ISBLANK([1]!Tab_labo[[#This Row],[Qt-g2]]),"","g")</f>
        <v>g</v>
      </c>
      <c r="T299" s="11" t="s">
        <v>98</v>
      </c>
      <c r="U299" s="11" t="str">
        <f>IF(ISBLANK([1]!Tab_labo[[#This Row],[Composant 3]]),"","&gt;")</f>
        <v>&gt;</v>
      </c>
      <c r="V299" s="11">
        <v>58.1</v>
      </c>
      <c r="W299" s="11" t="str">
        <f>IF(ISBLANK([1]!Tab_labo[[#This Row],[Qt-g3]]),"","g")</f>
        <v>g</v>
      </c>
      <c r="X299" s="11" t="s">
        <v>49</v>
      </c>
      <c r="Y299" s="11" t="str">
        <f>IF(ISBLANK([1]!Tab_labo[[#This Row],[Composant 4]]),"","&gt;")</f>
        <v>&gt;</v>
      </c>
      <c r="Z299" s="11">
        <v>352.7</v>
      </c>
      <c r="AA299" s="11" t="str">
        <f>IF(ISBLANK([1]!Tab_labo[[#This Row],[Qt-g4]]),"","g")</f>
        <v>g</v>
      </c>
      <c r="AB299" s="11"/>
      <c r="AC299" s="11" t="str">
        <f>IF(ISBLANK([1]!Tab_labo[[#This Row],[Composant 5]]),"","&gt;")</f>
        <v/>
      </c>
      <c r="AD299" s="11"/>
      <c r="AE299" s="11" t="str">
        <f>IF(ISBLANK([1]!Tab_labo[[#This Row],[Qt-g5]]),"","g")</f>
        <v/>
      </c>
      <c r="AF299" s="11" t="str">
        <f>IF([1]!Tab_labo[[#This Row],[verif]]=0,"","Total")</f>
        <v>Total</v>
      </c>
      <c r="AG299" s="11" t="str">
        <f>IF([1]!Tab_labo[[#This Row],[Total]]="Total","&gt;","")</f>
        <v>&gt;</v>
      </c>
      <c r="AH29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647.4</v>
      </c>
      <c r="AI299" s="11" t="str">
        <f>IF([1]!Tab_labo[[#This Row],[Total]]="Total","g","")</f>
        <v>g</v>
      </c>
      <c r="AJ299" s="15" t="s">
        <v>42</v>
      </c>
      <c r="AK299" s="11" t="s">
        <v>42</v>
      </c>
      <c r="AL29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299" s="11">
        <f>IF([1]!Tab_labo[[#This Row],[Total2]]&lt;&gt;1000,IF(ISBLANK(V299),[1]!Tab_labo[[#This Row],[Qt-g]]+(2*[1]!Tab_labo[[#This Row],[Qt-g2]]),IF(ISBLANK(Z299),[1]!Tab_labo[[#This Row],[Qt-g]]+[1]!Tab_labo[[#This Row],[Qt-g2]]+(2*[1]!Tab_labo[[#This Row],[Qt-g3]]),IF(ISBLANK(AD299),[1]!Tab_labo[[#This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299" s="11" t="str">
        <f>[1]!Tab_labo[[#This Row],[Teintes]]</f>
        <v>4040 C</v>
      </c>
    </row>
    <row r="300" spans="1:40" ht="30" x14ac:dyDescent="0.25">
      <c r="A300" s="1" t="s">
        <v>355</v>
      </c>
      <c r="B300" s="1" t="s">
        <v>41</v>
      </c>
      <c r="C300" s="2" t="s">
        <v>42</v>
      </c>
      <c r="D300" s="3" t="s">
        <v>42</v>
      </c>
      <c r="E300" s="3" t="s">
        <v>42</v>
      </c>
      <c r="F300" s="4">
        <v>0.97</v>
      </c>
      <c r="G300" s="4">
        <v>43.25</v>
      </c>
      <c r="H300" s="4">
        <v>14.08</v>
      </c>
      <c r="I300" s="4">
        <v>8.5500000000000007</v>
      </c>
      <c r="J300" s="5" t="s">
        <v>42</v>
      </c>
      <c r="K300" s="6" t="str">
        <f>[1]!Tab_labo[[#This Row],[L*]]&amp;"_"&amp;[1]!Tab_labo[[#This Row],[a*]]&amp;"_"&amp;[1]!Tab_labo[[#This Row],[b*]]</f>
        <v>43.25_14.08_8.55</v>
      </c>
      <c r="L300" s="3" t="s">
        <v>58</v>
      </c>
      <c r="M300" s="3" t="str">
        <f>IF(ISBLANK([1]!Tab_labo[[#This Row],[Composant 1]]),"","&gt;")</f>
        <v>&gt;</v>
      </c>
      <c r="N300" s="3">
        <v>208.5</v>
      </c>
      <c r="O300" s="3" t="str">
        <f>IF(ISBLANK([1]!Tab_labo[[#This Row],[Qt-g]]),"","g")</f>
        <v>g</v>
      </c>
      <c r="P300" s="3" t="s">
        <v>100</v>
      </c>
      <c r="Q300" s="3" t="str">
        <f>IF(ISBLANK([1]!Tab_labo[[#This Row],[Composant 2]]),"","&gt;")</f>
        <v>&gt;</v>
      </c>
      <c r="R300" s="3">
        <v>151.6</v>
      </c>
      <c r="S300" s="3" t="str">
        <f>IF(ISBLANK([1]!Tab_labo[[#This Row],[Qt-g2]]),"","g")</f>
        <v>g</v>
      </c>
      <c r="T300" s="3" t="s">
        <v>68</v>
      </c>
      <c r="U300" s="3" t="str">
        <f>IF(ISBLANK([1]!Tab_labo[[#This Row],[Composant 3]]),"","&gt;")</f>
        <v>&gt;</v>
      </c>
      <c r="V300" s="3">
        <v>143.5</v>
      </c>
      <c r="W300" s="3" t="str">
        <f>IF(ISBLANK([1]!Tab_labo[[#This Row],[Qt-g3]]),"","g")</f>
        <v>g</v>
      </c>
      <c r="X300" s="3" t="s">
        <v>49</v>
      </c>
      <c r="Y300" s="3" t="str">
        <f>IF(ISBLANK([1]!Tab_labo[[#This Row],[Composant 4]]),"","&gt;")</f>
        <v>&gt;</v>
      </c>
      <c r="Z300" s="3">
        <v>496.4</v>
      </c>
      <c r="AA300" s="3" t="str">
        <f>IF(ISBLANK([1]!Tab_labo[[#This Row],[Qt-g4]]),"","g")</f>
        <v>g</v>
      </c>
      <c r="AB300" s="3"/>
      <c r="AC300" s="3" t="str">
        <f>IF(ISBLANK([1]!Tab_labo[[#This Row],[Composant 5]]),"","&gt;")</f>
        <v/>
      </c>
      <c r="AD300" s="3"/>
      <c r="AE300" s="3" t="str">
        <f>IF(ISBLANK([1]!Tab_labo[[#This Row],[Qt-g5]]),"","g")</f>
        <v/>
      </c>
      <c r="AF300" s="3" t="str">
        <f>IF([1]!Tab_labo[[#This Row],[verif]]=0,"","Total")</f>
        <v>Total</v>
      </c>
      <c r="AG300" s="3" t="str">
        <f>IF([1]!Tab_labo[[#This Row],[Total]]="Total","&gt;","")</f>
        <v>&gt;</v>
      </c>
      <c r="AH30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00" s="3" t="str">
        <f>IF([1]!Tab_labo[[#This Row],[Total]]="Total","g","")</f>
        <v>g</v>
      </c>
      <c r="AJ300" s="8" t="s">
        <v>42</v>
      </c>
      <c r="AK300" s="3" t="s">
        <v>42</v>
      </c>
      <c r="AL30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0" s="3" t="str">
        <f>IF([1]!Tab_labo[[#This Row],[Total2]]&lt;&gt;1000,IF(ISBLANK(V300),[1]!Tab_labo[[#This Row],[Qt-g]]+(2*[1]!Tab_labo[[#This Row],[Qt-g2]]),IF(ISBLANK(Z300),[1]!Tab_labo[[#This Row],[Qt-g]]+[1]!Tab_labo[[#This Row],[Qt-g2]]+(2*[1]!Tab_labo[[#This Row],[Qt-g3]]),IF(ISBLANK(AD300),[1]!Tab_labo[[#This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00" s="3" t="str">
        <f>[1]!Tab_labo[[#This Row],[Teintes]]</f>
        <v>4041 C</v>
      </c>
    </row>
    <row r="301" spans="1:40" ht="30" x14ac:dyDescent="0.25">
      <c r="A301" s="9" t="s">
        <v>356</v>
      </c>
      <c r="B301" s="9" t="s">
        <v>41</v>
      </c>
      <c r="C301" s="10" t="s">
        <v>42</v>
      </c>
      <c r="D301" s="11" t="s">
        <v>42</v>
      </c>
      <c r="E301" s="11" t="s">
        <v>42</v>
      </c>
      <c r="F301" s="12">
        <v>1.02</v>
      </c>
      <c r="G301" s="12">
        <v>41.69</v>
      </c>
      <c r="H301" s="12">
        <v>10.44</v>
      </c>
      <c r="I301" s="12">
        <v>8.7200000000000006</v>
      </c>
      <c r="J301" s="13" t="s">
        <v>42</v>
      </c>
      <c r="K301" s="14" t="str">
        <f>[1]!Tab_labo[[#This Row],[L*]]&amp;"_"&amp;[1]!Tab_labo[[#This Row],[a*]]&amp;"_"&amp;[1]!Tab_labo[[#This Row],[b*]]</f>
        <v>41.69_10.44_8.72</v>
      </c>
      <c r="L301" s="11" t="s">
        <v>69</v>
      </c>
      <c r="M301" s="11" t="str">
        <f>IF(ISBLANK([1]!Tab_labo[[#This Row],[Composant 1]]),"","&gt;")</f>
        <v>&gt;</v>
      </c>
      <c r="N301" s="11">
        <v>230.3</v>
      </c>
      <c r="O301" s="11" t="str">
        <f>IF(ISBLANK([1]!Tab_labo[[#This Row],[Qt-g]]),"","g")</f>
        <v>g</v>
      </c>
      <c r="P301" s="11" t="s">
        <v>173</v>
      </c>
      <c r="Q301" s="11" t="str">
        <f>IF(ISBLANK([1]!Tab_labo[[#This Row],[Composant 2]]),"","&gt;")</f>
        <v>&gt;</v>
      </c>
      <c r="R301" s="11">
        <v>179.3</v>
      </c>
      <c r="S301" s="11" t="str">
        <f>IF(ISBLANK([1]!Tab_labo[[#This Row],[Qt-g2]]),"","g")</f>
        <v>g</v>
      </c>
      <c r="T301" s="11" t="s">
        <v>350</v>
      </c>
      <c r="U301" s="11" t="str">
        <f>IF(ISBLANK([1]!Tab_labo[[#This Row],[Composant 3]]),"","&gt;")</f>
        <v>&gt;</v>
      </c>
      <c r="V301" s="11">
        <v>165.2</v>
      </c>
      <c r="W301" s="11" t="str">
        <f>IF(ISBLANK([1]!Tab_labo[[#This Row],[Qt-g3]]),"","g")</f>
        <v>g</v>
      </c>
      <c r="X301" s="11" t="s">
        <v>49</v>
      </c>
      <c r="Y301" s="11" t="str">
        <f>IF(ISBLANK([1]!Tab_labo[[#This Row],[Composant 4]]),"","&gt;")</f>
        <v>&gt;</v>
      </c>
      <c r="Z301" s="11">
        <v>425.2</v>
      </c>
      <c r="AA301" s="11" t="str">
        <f>IF(ISBLANK([1]!Tab_labo[[#This Row],[Qt-g4]]),"","g")</f>
        <v>g</v>
      </c>
      <c r="AB301" s="11"/>
      <c r="AC301" s="11" t="str">
        <f>IF(ISBLANK([1]!Tab_labo[[#This Row],[Composant 5]]),"","&gt;")</f>
        <v/>
      </c>
      <c r="AD301" s="11"/>
      <c r="AE301" s="11" t="str">
        <f>IF(ISBLANK([1]!Tab_labo[[#This Row],[Qt-g5]]),"","g")</f>
        <v/>
      </c>
      <c r="AF301" s="11" t="str">
        <f>IF([1]!Tab_labo[[#This Row],[verif]]=0,"","Total")</f>
        <v>Total</v>
      </c>
      <c r="AG301" s="11" t="str">
        <f>IF([1]!Tab_labo[[#This Row],[Total]]="Total","&gt;","")</f>
        <v>&gt;</v>
      </c>
      <c r="AH30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01" s="11" t="str">
        <f>IF([1]!Tab_labo[[#This Row],[Total]]="Total","g","")</f>
        <v>g</v>
      </c>
      <c r="AJ301" s="15" t="s">
        <v>42</v>
      </c>
      <c r="AK301" s="11" t="s">
        <v>42</v>
      </c>
      <c r="AL30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1" s="11" t="str">
        <f>IF([1]!Tab_labo[[#This Row],[Total2]]&lt;&gt;1000,IF(ISBLANK(V301),[1]!Tab_labo[[#This Row],[Qt-g]]+(2*[1]!Tab_labo[[#This Row],[Qt-g2]]),IF(ISBLANK(Z301),[1]!Tab_labo[[#This Row],[Qt-g]]+[1]!Tab_labo[[#This Row],[Qt-g2]]+(2*[1]!Tab_labo[[#This Row],[Qt-g3]]),IF(ISBLANK(AD301),[1]!Tab_labo[[#This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01" s="11" t="str">
        <f>[1]!Tab_labo[[#This Row],[Teintes]]</f>
        <v>4042 C</v>
      </c>
    </row>
    <row r="302" spans="1:40" ht="30" x14ac:dyDescent="0.25">
      <c r="A302" s="1" t="s">
        <v>357</v>
      </c>
      <c r="B302" s="1" t="s">
        <v>41</v>
      </c>
      <c r="C302" s="2" t="s">
        <v>42</v>
      </c>
      <c r="D302" s="3" t="s">
        <v>42</v>
      </c>
      <c r="E302" s="3" t="s">
        <v>42</v>
      </c>
      <c r="F302" s="4">
        <v>0.39</v>
      </c>
      <c r="G302" s="4">
        <v>76.540000000000006</v>
      </c>
      <c r="H302" s="4">
        <v>12.41</v>
      </c>
      <c r="I302" s="4">
        <v>12.08</v>
      </c>
      <c r="J302" s="5" t="s">
        <v>42</v>
      </c>
      <c r="K302" s="6" t="str">
        <f>[1]!Tab_labo[[#This Row],[L*]]&amp;"_"&amp;[1]!Tab_labo[[#This Row],[a*]]&amp;"_"&amp;[1]!Tab_labo[[#This Row],[b*]]</f>
        <v>76.54_12.41_12.08</v>
      </c>
      <c r="L302" s="3" t="s">
        <v>58</v>
      </c>
      <c r="M302" s="3" t="str">
        <f>IF(ISBLANK([1]!Tab_labo[[#This Row],[Composant 1]]),"","&gt;")</f>
        <v>&gt;</v>
      </c>
      <c r="N302" s="3">
        <v>28.1</v>
      </c>
      <c r="O302" s="3" t="str">
        <f>IF(ISBLANK([1]!Tab_labo[[#This Row],[Qt-g]]),"","g")</f>
        <v>g</v>
      </c>
      <c r="P302" s="3" t="s">
        <v>68</v>
      </c>
      <c r="Q302" s="3" t="str">
        <f>IF(ISBLANK([1]!Tab_labo[[#This Row],[Composant 2]]),"","&gt;")</f>
        <v>&gt;</v>
      </c>
      <c r="R302" s="3">
        <v>10.199999999999999</v>
      </c>
      <c r="S302" s="3" t="str">
        <f>IF(ISBLANK([1]!Tab_labo[[#This Row],[Qt-g2]]),"","g")</f>
        <v>g</v>
      </c>
      <c r="T302" s="3" t="s">
        <v>54</v>
      </c>
      <c r="U302" s="3" t="str">
        <f>IF(ISBLANK([1]!Tab_labo[[#This Row],[Composant 3]]),"","&gt;")</f>
        <v>&gt;</v>
      </c>
      <c r="V302" s="3">
        <v>10.199999999999999</v>
      </c>
      <c r="W302" s="3" t="str">
        <f>IF(ISBLANK([1]!Tab_labo[[#This Row],[Qt-g3]]),"","g")</f>
        <v>g</v>
      </c>
      <c r="X302" s="3" t="s">
        <v>49</v>
      </c>
      <c r="Y302" s="3" t="str">
        <f>IF(ISBLANK([1]!Tab_labo[[#This Row],[Composant 4]]),"","&gt;")</f>
        <v>&gt;</v>
      </c>
      <c r="Z302" s="3">
        <v>475.8</v>
      </c>
      <c r="AA302" s="3" t="str">
        <f>IF(ISBLANK([1]!Tab_labo[[#This Row],[Qt-g4]]),"","g")</f>
        <v>g</v>
      </c>
      <c r="AB302" s="3"/>
      <c r="AC302" s="3" t="str">
        <f>IF(ISBLANK([1]!Tab_labo[[#This Row],[Composant 5]]),"","&gt;")</f>
        <v/>
      </c>
      <c r="AD302" s="3"/>
      <c r="AE302" s="3" t="str">
        <f>IF(ISBLANK([1]!Tab_labo[[#This Row],[Qt-g5]]),"","g")</f>
        <v/>
      </c>
      <c r="AF302" s="3" t="str">
        <f>IF([1]!Tab_labo[[#This Row],[verif]]=0,"","Total")</f>
        <v>Total</v>
      </c>
      <c r="AG302" s="3" t="str">
        <f>IF([1]!Tab_labo[[#This Row],[Total]]="Total","&gt;","")</f>
        <v>&gt;</v>
      </c>
      <c r="AH30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524.29999999999995</v>
      </c>
      <c r="AI302" s="3" t="str">
        <f>IF([1]!Tab_labo[[#This Row],[Total]]="Total","g","")</f>
        <v>g</v>
      </c>
      <c r="AJ302" s="8" t="s">
        <v>42</v>
      </c>
      <c r="AK302" s="3" t="s">
        <v>42</v>
      </c>
      <c r="AL30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2" s="3">
        <f>IF([1]!Tab_labo[[#This Row],[Total2]]&lt;&gt;1000,IF(ISBLANK(V302),[1]!Tab_labo[[#This Row],[Qt-g]]+(2*[1]!Tab_labo[[#This Row],[Qt-g2]]),IF(ISBLANK(Z302),[1]!Tab_labo[[#This Row],[Qt-g]]+[1]!Tab_labo[[#This Row],[Qt-g2]]+(2*[1]!Tab_labo[[#This Row],[Qt-g3]]),IF(ISBLANK(AD302),[1]!Tab_labo[[#This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02" s="3" t="str">
        <f>[1]!Tab_labo[[#This Row],[Teintes]]</f>
        <v>7611 C</v>
      </c>
    </row>
    <row r="303" spans="1:40" ht="30" x14ac:dyDescent="0.25">
      <c r="A303" s="9" t="s">
        <v>358</v>
      </c>
      <c r="B303" s="9" t="s">
        <v>41</v>
      </c>
      <c r="C303" s="10" t="s">
        <v>42</v>
      </c>
      <c r="D303" s="11" t="s">
        <v>42</v>
      </c>
      <c r="E303" s="11" t="s">
        <v>42</v>
      </c>
      <c r="F303" s="12">
        <v>0.57999999999999996</v>
      </c>
      <c r="G303" s="12">
        <v>66.650000000000006</v>
      </c>
      <c r="H303" s="12">
        <v>17.920000000000002</v>
      </c>
      <c r="I303" s="12">
        <v>14.35</v>
      </c>
      <c r="J303" s="13" t="s">
        <v>42</v>
      </c>
      <c r="K303" s="14" t="str">
        <f>[1]!Tab_labo[[#This Row],[L*]]&amp;"_"&amp;[1]!Tab_labo[[#This Row],[a*]]&amp;"_"&amp;[1]!Tab_labo[[#This Row],[b*]]</f>
        <v>66.65_17.92_14.35</v>
      </c>
      <c r="L303" s="11" t="s">
        <v>58</v>
      </c>
      <c r="M303" s="11" t="str">
        <f>IF(ISBLANK([1]!Tab_labo[[#This Row],[Composant 1]]),"","&gt;")</f>
        <v>&gt;</v>
      </c>
      <c r="N303" s="11">
        <v>73.3</v>
      </c>
      <c r="O303" s="11" t="str">
        <f>IF(ISBLANK([1]!Tab_labo[[#This Row],[Qt-g]]),"","g")</f>
        <v>g</v>
      </c>
      <c r="P303" s="11" t="s">
        <v>68</v>
      </c>
      <c r="Q303" s="11" t="str">
        <f>IF(ISBLANK([1]!Tab_labo[[#This Row],[Composant 2]]),"","&gt;")</f>
        <v>&gt;</v>
      </c>
      <c r="R303" s="11">
        <v>24.4</v>
      </c>
      <c r="S303" s="11" t="str">
        <f>IF(ISBLANK([1]!Tab_labo[[#This Row],[Qt-g2]]),"","g")</f>
        <v>g</v>
      </c>
      <c r="T303" s="11" t="s">
        <v>54</v>
      </c>
      <c r="U303" s="11" t="str">
        <f>IF(ISBLANK([1]!Tab_labo[[#This Row],[Composant 3]]),"","&gt;")</f>
        <v>&gt;</v>
      </c>
      <c r="V303" s="11">
        <v>24.6</v>
      </c>
      <c r="W303" s="11" t="str">
        <f>IF(ISBLANK([1]!Tab_labo[[#This Row],[Qt-g3]]),"","g")</f>
        <v>g</v>
      </c>
      <c r="X303" s="11" t="s">
        <v>49</v>
      </c>
      <c r="Y303" s="11" t="str">
        <f>IF(ISBLANK([1]!Tab_labo[[#This Row],[Composant 4]]),"","&gt;")</f>
        <v>&gt;</v>
      </c>
      <c r="Z303" s="11">
        <v>438.9</v>
      </c>
      <c r="AA303" s="11" t="str">
        <f>IF(ISBLANK([1]!Tab_labo[[#This Row],[Qt-g4]]),"","g")</f>
        <v>g</v>
      </c>
      <c r="AB303" s="11"/>
      <c r="AC303" s="11" t="str">
        <f>IF(ISBLANK([1]!Tab_labo[[#This Row],[Composant 5]]),"","&gt;")</f>
        <v/>
      </c>
      <c r="AD303" s="11"/>
      <c r="AE303" s="11" t="str">
        <f>IF(ISBLANK([1]!Tab_labo[[#This Row],[Qt-g5]]),"","g")</f>
        <v/>
      </c>
      <c r="AF303" s="11" t="str">
        <f>IF([1]!Tab_labo[[#This Row],[verif]]=0,"","Total")</f>
        <v>Total</v>
      </c>
      <c r="AG303" s="11" t="str">
        <f>IF([1]!Tab_labo[[#This Row],[Total]]="Total","&gt;","")</f>
        <v>&gt;</v>
      </c>
      <c r="AH30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561.19999999999993</v>
      </c>
      <c r="AI303" s="11" t="str">
        <f>IF([1]!Tab_labo[[#This Row],[Total]]="Total","g","")</f>
        <v>g</v>
      </c>
      <c r="AJ303" s="15" t="s">
        <v>42</v>
      </c>
      <c r="AK303" s="11" t="s">
        <v>42</v>
      </c>
      <c r="AL30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3" s="11">
        <f>IF([1]!Tab_labo[[#This Row],[Total2]]&lt;&gt;1000,IF(ISBLANK(V303),[1]!Tab_labo[[#This Row],[Qt-g]]+(2*[1]!Tab_labo[[#This Row],[Qt-g2]]),IF(ISBLANK(Z303),[1]!Tab_labo[[#This Row],[Qt-g]]+[1]!Tab_labo[[#This Row],[Qt-g2]]+(2*[1]!Tab_labo[[#This Row],[Qt-g3]]),IF(ISBLANK(AD303),[1]!Tab_labo[[#This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03" s="11" t="str">
        <f>[1]!Tab_labo[[#This Row],[Teintes]]</f>
        <v>7612 C</v>
      </c>
    </row>
    <row r="304" spans="1:40" ht="30" x14ac:dyDescent="0.25">
      <c r="A304" s="1" t="s">
        <v>359</v>
      </c>
      <c r="B304" s="1" t="s">
        <v>41</v>
      </c>
      <c r="C304" s="2" t="s">
        <v>42</v>
      </c>
      <c r="D304" s="3" t="s">
        <v>42</v>
      </c>
      <c r="E304" s="3" t="s">
        <v>42</v>
      </c>
      <c r="F304" s="4">
        <v>0.68</v>
      </c>
      <c r="G304" s="4">
        <v>60.97</v>
      </c>
      <c r="H304" s="4">
        <v>19.62</v>
      </c>
      <c r="I304" s="4">
        <v>14.22</v>
      </c>
      <c r="J304" s="5" t="s">
        <v>42</v>
      </c>
      <c r="K304" s="6" t="str">
        <f>[1]!Tab_labo[[#This Row],[L*]]&amp;"_"&amp;[1]!Tab_labo[[#This Row],[a*]]&amp;"_"&amp;[1]!Tab_labo[[#This Row],[b*]]</f>
        <v>60.97_19.62_14.22</v>
      </c>
      <c r="L304" s="3" t="s">
        <v>58</v>
      </c>
      <c r="M304" s="3" t="str">
        <f>IF(ISBLANK([1]!Tab_labo[[#This Row],[Composant 1]]),"","&gt;")</f>
        <v>&gt;</v>
      </c>
      <c r="N304" s="3">
        <v>101.7</v>
      </c>
      <c r="O304" s="3" t="str">
        <f>IF(ISBLANK([1]!Tab_labo[[#This Row],[Qt-g]]),"","g")</f>
        <v>g</v>
      </c>
      <c r="P304" s="3" t="s">
        <v>68</v>
      </c>
      <c r="Q304" s="3" t="str">
        <f>IF(ISBLANK([1]!Tab_labo[[#This Row],[Composant 2]]),"","&gt;")</f>
        <v>&gt;</v>
      </c>
      <c r="R304" s="3">
        <v>31.9</v>
      </c>
      <c r="S304" s="3" t="str">
        <f>IF(ISBLANK([1]!Tab_labo[[#This Row],[Qt-g2]]),"","g")</f>
        <v>g</v>
      </c>
      <c r="T304" s="3" t="s">
        <v>54</v>
      </c>
      <c r="U304" s="3" t="str">
        <f>IF(ISBLANK([1]!Tab_labo[[#This Row],[Composant 3]]),"","&gt;")</f>
        <v>&gt;</v>
      </c>
      <c r="V304" s="3">
        <v>40.200000000000003</v>
      </c>
      <c r="W304" s="3" t="str">
        <f>IF(ISBLANK([1]!Tab_labo[[#This Row],[Qt-g3]]),"","g")</f>
        <v>g</v>
      </c>
      <c r="X304" s="3" t="s">
        <v>49</v>
      </c>
      <c r="Y304" s="3" t="str">
        <f>IF(ISBLANK([1]!Tab_labo[[#This Row],[Composant 4]]),"","&gt;")</f>
        <v>&gt;</v>
      </c>
      <c r="Z304" s="3">
        <v>413.1</v>
      </c>
      <c r="AA304" s="3" t="str">
        <f>IF(ISBLANK([1]!Tab_labo[[#This Row],[Qt-g4]]),"","g")</f>
        <v>g</v>
      </c>
      <c r="AB304" s="3"/>
      <c r="AC304" s="3" t="str">
        <f>IF(ISBLANK([1]!Tab_labo[[#This Row],[Composant 5]]),"","&gt;")</f>
        <v/>
      </c>
      <c r="AD304" s="3"/>
      <c r="AE304" s="3" t="str">
        <f>IF(ISBLANK([1]!Tab_labo[[#This Row],[Qt-g5]]),"","g")</f>
        <v/>
      </c>
      <c r="AF304" s="3" t="str">
        <f>IF([1]!Tab_labo[[#This Row],[verif]]=0,"","Total")</f>
        <v>Total</v>
      </c>
      <c r="AG304" s="3" t="str">
        <f>IF([1]!Tab_labo[[#This Row],[Total]]="Total","&gt;","")</f>
        <v>&gt;</v>
      </c>
      <c r="AH30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586.90000000000009</v>
      </c>
      <c r="AI304" s="3" t="str">
        <f>IF([1]!Tab_labo[[#This Row],[Total]]="Total","g","")</f>
        <v>g</v>
      </c>
      <c r="AJ304" s="8" t="s">
        <v>42</v>
      </c>
      <c r="AK304" s="3" t="s">
        <v>42</v>
      </c>
      <c r="AL30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4" s="3">
        <f>IF([1]!Tab_labo[[#This Row],[Total2]]&lt;&gt;1000,IF(ISBLANK(V304),[1]!Tab_labo[[#This Row],[Qt-g]]+(2*[1]!Tab_labo[[#This Row],[Qt-g2]]),IF(ISBLANK(Z304),[1]!Tab_labo[[#This Row],[Qt-g]]+[1]!Tab_labo[[#This Row],[Qt-g2]]+(2*[1]!Tab_labo[[#This Row],[Qt-g3]]),IF(ISBLANK(AD304),[1]!Tab_labo[[#This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04" s="3" t="str">
        <f>[1]!Tab_labo[[#This Row],[Teintes]]</f>
        <v>7613 C</v>
      </c>
    </row>
    <row r="305" spans="1:40" ht="30" x14ac:dyDescent="0.25">
      <c r="A305" s="9" t="s">
        <v>360</v>
      </c>
      <c r="B305" s="9" t="s">
        <v>41</v>
      </c>
      <c r="C305" s="10" t="s">
        <v>42</v>
      </c>
      <c r="D305" s="11" t="s">
        <v>42</v>
      </c>
      <c r="E305" s="11" t="s">
        <v>42</v>
      </c>
      <c r="F305" s="12">
        <v>0.76</v>
      </c>
      <c r="G305" s="12">
        <v>55.24</v>
      </c>
      <c r="H305" s="12">
        <v>14.27</v>
      </c>
      <c r="I305" s="12">
        <v>11.71</v>
      </c>
      <c r="J305" s="13" t="s">
        <v>42</v>
      </c>
      <c r="K305" s="14" t="str">
        <f>[1]!Tab_labo[[#This Row],[L*]]&amp;"_"&amp;[1]!Tab_labo[[#This Row],[a*]]&amp;"_"&amp;[1]!Tab_labo[[#This Row],[b*]]</f>
        <v>55.24_14.27_11.71</v>
      </c>
      <c r="L305" s="11" t="s">
        <v>58</v>
      </c>
      <c r="M305" s="11" t="str">
        <f>IF(ISBLANK([1]!Tab_labo[[#This Row],[Composant 1]]),"","&gt;")</f>
        <v>&gt;</v>
      </c>
      <c r="N305" s="11">
        <v>74.5</v>
      </c>
      <c r="O305" s="11" t="str">
        <f>IF(ISBLANK([1]!Tab_labo[[#This Row],[Qt-g]]),"","g")</f>
        <v>g</v>
      </c>
      <c r="P305" s="11" t="s">
        <v>68</v>
      </c>
      <c r="Q305" s="11" t="str">
        <f>IF(ISBLANK([1]!Tab_labo[[#This Row],[Composant 2]]),"","&gt;")</f>
        <v>&gt;</v>
      </c>
      <c r="R305" s="11">
        <v>23.1</v>
      </c>
      <c r="S305" s="11" t="str">
        <f>IF(ISBLANK([1]!Tab_labo[[#This Row],[Qt-g2]]),"","g")</f>
        <v>g</v>
      </c>
      <c r="T305" s="11" t="s">
        <v>54</v>
      </c>
      <c r="U305" s="11" t="str">
        <f>IF(ISBLANK([1]!Tab_labo[[#This Row],[Composant 3]]),"","&gt;")</f>
        <v>&gt;</v>
      </c>
      <c r="V305" s="11">
        <v>60.9</v>
      </c>
      <c r="W305" s="11" t="str">
        <f>IF(ISBLANK([1]!Tab_labo[[#This Row],[Qt-g3]]),"","g")</f>
        <v>g</v>
      </c>
      <c r="X305" s="11" t="s">
        <v>49</v>
      </c>
      <c r="Y305" s="11" t="str">
        <f>IF(ISBLANK([1]!Tab_labo[[#This Row],[Composant 4]]),"","&gt;")</f>
        <v>&gt;</v>
      </c>
      <c r="Z305" s="11">
        <v>420.8</v>
      </c>
      <c r="AA305" s="11" t="str">
        <f>IF(ISBLANK([1]!Tab_labo[[#This Row],[Qt-g4]]),"","g")</f>
        <v>g</v>
      </c>
      <c r="AB305" s="11"/>
      <c r="AC305" s="11" t="str">
        <f>IF(ISBLANK([1]!Tab_labo[[#This Row],[Composant 5]]),"","&gt;")</f>
        <v/>
      </c>
      <c r="AD305" s="11"/>
      <c r="AE305" s="11" t="str">
        <f>IF(ISBLANK([1]!Tab_labo[[#This Row],[Qt-g5]]),"","g")</f>
        <v/>
      </c>
      <c r="AF305" s="11" t="str">
        <f>IF([1]!Tab_labo[[#This Row],[verif]]=0,"","Total")</f>
        <v>Total</v>
      </c>
      <c r="AG305" s="11" t="str">
        <f>IF([1]!Tab_labo[[#This Row],[Total]]="Total","&gt;","")</f>
        <v>&gt;</v>
      </c>
      <c r="AH30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579.29999999999995</v>
      </c>
      <c r="AI305" s="11" t="str">
        <f>IF([1]!Tab_labo[[#This Row],[Total]]="Total","g","")</f>
        <v>g</v>
      </c>
      <c r="AJ305" s="15" t="s">
        <v>42</v>
      </c>
      <c r="AK305" s="11" t="s">
        <v>42</v>
      </c>
      <c r="AL30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5" s="11">
        <f>IF([1]!Tab_labo[[#This Row],[Total2]]&lt;&gt;1000,IF(ISBLANK(V305),[1]!Tab_labo[[#This Row],[Qt-g]]+(2*[1]!Tab_labo[[#This Row],[Qt-g2]]),IF(ISBLANK(Z305),[1]!Tab_labo[[#This Row],[Qt-g]]+[1]!Tab_labo[[#This Row],[Qt-g2]]+(2*[1]!Tab_labo[[#This Row],[Qt-g3]]),IF(ISBLANK(AD305),[1]!Tab_labo[[#This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05" s="11" t="str">
        <f>[1]!Tab_labo[[#This Row],[Teintes]]</f>
        <v>7614 C</v>
      </c>
    </row>
    <row r="306" spans="1:40" ht="30" x14ac:dyDescent="0.25">
      <c r="A306" s="1" t="s">
        <v>361</v>
      </c>
      <c r="B306" s="1" t="s">
        <v>41</v>
      </c>
      <c r="C306" s="2" t="s">
        <v>42</v>
      </c>
      <c r="D306" s="3" t="s">
        <v>42</v>
      </c>
      <c r="E306" s="3" t="s">
        <v>42</v>
      </c>
      <c r="F306" s="4">
        <v>0.93</v>
      </c>
      <c r="G306" s="4">
        <v>45.66</v>
      </c>
      <c r="H306" s="4">
        <v>12.14</v>
      </c>
      <c r="I306" s="4">
        <v>8.83</v>
      </c>
      <c r="J306" s="5" t="s">
        <v>42</v>
      </c>
      <c r="K306" s="6" t="str">
        <f>[1]!Tab_labo[[#This Row],[L*]]&amp;"_"&amp;[1]!Tab_labo[[#This Row],[a*]]&amp;"_"&amp;[1]!Tab_labo[[#This Row],[b*]]</f>
        <v>45.66_12.14_8.83</v>
      </c>
      <c r="L306" s="3" t="s">
        <v>58</v>
      </c>
      <c r="M306" s="3" t="str">
        <f>IF(ISBLANK([1]!Tab_labo[[#This Row],[Composant 1]]),"","&gt;")</f>
        <v>&gt;</v>
      </c>
      <c r="N306" s="3">
        <v>88.4</v>
      </c>
      <c r="O306" s="3" t="str">
        <f>IF(ISBLANK([1]!Tab_labo[[#This Row],[Qt-g]]),"","g")</f>
        <v>g</v>
      </c>
      <c r="P306" s="3" t="s">
        <v>68</v>
      </c>
      <c r="Q306" s="3" t="str">
        <f>IF(ISBLANK([1]!Tab_labo[[#This Row],[Composant 2]]),"","&gt;")</f>
        <v>&gt;</v>
      </c>
      <c r="R306" s="3">
        <v>15</v>
      </c>
      <c r="S306" s="3" t="str">
        <f>IF(ISBLANK([1]!Tab_labo[[#This Row],[Qt-g2]]),"","g")</f>
        <v>g</v>
      </c>
      <c r="T306" s="3" t="s">
        <v>54</v>
      </c>
      <c r="U306" s="3" t="str">
        <f>IF(ISBLANK([1]!Tab_labo[[#This Row],[Composant 3]]),"","&gt;")</f>
        <v>&gt;</v>
      </c>
      <c r="V306" s="3">
        <v>112.9</v>
      </c>
      <c r="W306" s="3" t="str">
        <f>IF(ISBLANK([1]!Tab_labo[[#This Row],[Qt-g3]]),"","g")</f>
        <v>g</v>
      </c>
      <c r="X306" s="3" t="s">
        <v>49</v>
      </c>
      <c r="Y306" s="3" t="str">
        <f>IF(ISBLANK([1]!Tab_labo[[#This Row],[Composant 4]]),"","&gt;")</f>
        <v>&gt;</v>
      </c>
      <c r="Z306" s="3">
        <v>391.9</v>
      </c>
      <c r="AA306" s="3" t="str">
        <f>IF(ISBLANK([1]!Tab_labo[[#This Row],[Qt-g4]]),"","g")</f>
        <v>g</v>
      </c>
      <c r="AB306" s="3"/>
      <c r="AC306" s="3" t="str">
        <f>IF(ISBLANK([1]!Tab_labo[[#This Row],[Composant 5]]),"","&gt;")</f>
        <v/>
      </c>
      <c r="AD306" s="3"/>
      <c r="AE306" s="3" t="str">
        <f>IF(ISBLANK([1]!Tab_labo[[#This Row],[Qt-g5]]),"","g")</f>
        <v/>
      </c>
      <c r="AF306" s="3" t="str">
        <f>IF([1]!Tab_labo[[#This Row],[verif]]=0,"","Total")</f>
        <v>Total</v>
      </c>
      <c r="AG306" s="3" t="str">
        <f>IF([1]!Tab_labo[[#This Row],[Total]]="Total","&gt;","")</f>
        <v>&gt;</v>
      </c>
      <c r="AH30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608.20000000000005</v>
      </c>
      <c r="AI306" s="3" t="str">
        <f>IF([1]!Tab_labo[[#This Row],[Total]]="Total","g","")</f>
        <v>g</v>
      </c>
      <c r="AJ306" s="8" t="s">
        <v>42</v>
      </c>
      <c r="AK306" s="3" t="s">
        <v>42</v>
      </c>
      <c r="AL30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6" s="3">
        <f>IF([1]!Tab_labo[[#This Row],[Total2]]&lt;&gt;1000,IF(ISBLANK(V306),[1]!Tab_labo[[#This Row],[Qt-g]]+(2*[1]!Tab_labo[[#This Row],[Qt-g2]]),IF(ISBLANK(Z306),[1]!Tab_labo[[#This Row],[Qt-g]]+[1]!Tab_labo[[#This Row],[Qt-g2]]+(2*[1]!Tab_labo[[#This Row],[Qt-g3]]),IF(ISBLANK(AD306),[1]!Tab_labo[[#This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06" s="3" t="str">
        <f>[1]!Tab_labo[[#This Row],[Teintes]]</f>
        <v>7615 C</v>
      </c>
    </row>
    <row r="307" spans="1:40" ht="30" x14ac:dyDescent="0.25">
      <c r="A307" s="9" t="s">
        <v>362</v>
      </c>
      <c r="B307" s="9" t="s">
        <v>41</v>
      </c>
      <c r="C307" s="10" t="s">
        <v>42</v>
      </c>
      <c r="D307" s="11" t="s">
        <v>42</v>
      </c>
      <c r="E307" s="11" t="s">
        <v>42</v>
      </c>
      <c r="F307" s="12">
        <v>1.1299999999999999</v>
      </c>
      <c r="G307" s="12">
        <v>35.340000000000003</v>
      </c>
      <c r="H307" s="12">
        <v>12.96</v>
      </c>
      <c r="I307" s="12">
        <v>5.23</v>
      </c>
      <c r="J307" s="13" t="s">
        <v>42</v>
      </c>
      <c r="K307" s="14" t="str">
        <f>[1]!Tab_labo[[#This Row],[L*]]&amp;"_"&amp;[1]!Tab_labo[[#This Row],[a*]]&amp;"_"&amp;[1]!Tab_labo[[#This Row],[b*]]</f>
        <v>35.34_12.96_5.23</v>
      </c>
      <c r="L307" s="11" t="s">
        <v>58</v>
      </c>
      <c r="M307" s="11" t="str">
        <f>IF(ISBLANK([1]!Tab_labo[[#This Row],[Composant 1]]),"","&gt;")</f>
        <v>&gt;</v>
      </c>
      <c r="N307" s="11">
        <v>144</v>
      </c>
      <c r="O307" s="11" t="str">
        <f>IF(ISBLANK([1]!Tab_labo[[#This Row],[Qt-g]]),"","g")</f>
        <v>g</v>
      </c>
      <c r="P307" s="11" t="s">
        <v>54</v>
      </c>
      <c r="Q307" s="11" t="str">
        <f>IF(ISBLANK([1]!Tab_labo[[#This Row],[Composant 2]]),"","&gt;")</f>
        <v>&gt;</v>
      </c>
      <c r="R307" s="11">
        <v>205.9</v>
      </c>
      <c r="S307" s="11" t="str">
        <f>IF(ISBLANK([1]!Tab_labo[[#This Row],[Qt-g2]]),"","g")</f>
        <v>g</v>
      </c>
      <c r="T307" s="11" t="s">
        <v>49</v>
      </c>
      <c r="U307" s="11" t="str">
        <f>IF(ISBLANK([1]!Tab_labo[[#This Row],[Composant 3]]),"","&gt;")</f>
        <v>&gt;</v>
      </c>
      <c r="V307" s="11">
        <v>325.10000000000002</v>
      </c>
      <c r="W307" s="11" t="str">
        <f>IF(ISBLANK([1]!Tab_labo[[#This Row],[Qt-g3]]),"","g")</f>
        <v>g</v>
      </c>
      <c r="X307" s="11"/>
      <c r="Y307" s="11" t="str">
        <f>IF(ISBLANK([1]!Tab_labo[[#This Row],[Composant 4]]),"","&gt;")</f>
        <v/>
      </c>
      <c r="Z307" s="11"/>
      <c r="AA307" s="11" t="str">
        <f>IF(ISBLANK([1]!Tab_labo[[#This Row],[Qt-g4]]),"","g")</f>
        <v/>
      </c>
      <c r="AB307" s="11"/>
      <c r="AC307" s="11" t="str">
        <f>IF(ISBLANK([1]!Tab_labo[[#This Row],[Composant 5]]),"","&gt;")</f>
        <v/>
      </c>
      <c r="AD307" s="11"/>
      <c r="AE307" s="11" t="str">
        <f>IF(ISBLANK([1]!Tab_labo[[#This Row],[Qt-g5]]),"","g")</f>
        <v/>
      </c>
      <c r="AF307" s="11" t="str">
        <f>IF([1]!Tab_labo[[#This Row],[verif]]=0,"","Total")</f>
        <v>Total</v>
      </c>
      <c r="AG307" s="11" t="str">
        <f>IF([1]!Tab_labo[[#This Row],[Total]]="Total","&gt;","")</f>
        <v>&gt;</v>
      </c>
      <c r="AH30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675</v>
      </c>
      <c r="AI307" s="11" t="str">
        <f>IF([1]!Tab_labo[[#This Row],[Total]]="Total","g","")</f>
        <v>g</v>
      </c>
      <c r="AJ307" s="15" t="s">
        <v>42</v>
      </c>
      <c r="AK307" s="11" t="s">
        <v>42</v>
      </c>
      <c r="AL30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07" s="11">
        <f>IF([1]!Tab_labo[[#This Row],[Total2]]&lt;&gt;1000,IF(ISBLANK(V307),[1]!Tab_labo[[#This Row],[Qt-g]]+(2*[1]!Tab_labo[[#This Row],[Qt-g2]]),IF(ISBLANK(Z307),[1]!Tab_labo[[#This Row],[Qt-g]]+[1]!Tab_labo[[#This Row],[Qt-g2]]+(2*[1]!Tab_labo[[#This Row],[Qt-g3]]),IF(ISBLANK(AD307),[1]!Tab_labo[[#This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07" s="11" t="str">
        <f>[1]!Tab_labo[[#This Row],[Teintes]]</f>
        <v>7616 C</v>
      </c>
    </row>
    <row r="308" spans="1:40" ht="30" x14ac:dyDescent="0.25">
      <c r="A308" s="1" t="s">
        <v>363</v>
      </c>
      <c r="B308" s="1" t="s">
        <v>41</v>
      </c>
      <c r="C308" s="2" t="s">
        <v>42</v>
      </c>
      <c r="D308" s="3" t="s">
        <v>42</v>
      </c>
      <c r="E308" s="3" t="s">
        <v>42</v>
      </c>
      <c r="F308" s="4">
        <v>1.18</v>
      </c>
      <c r="G308" s="4">
        <v>28.53</v>
      </c>
      <c r="H308" s="4">
        <v>11.59</v>
      </c>
      <c r="I308" s="4">
        <v>4.6100000000000003</v>
      </c>
      <c r="J308" s="5" t="s">
        <v>42</v>
      </c>
      <c r="K308" s="6" t="str">
        <f>[1]!Tab_labo[[#This Row],[L*]]&amp;"_"&amp;[1]!Tab_labo[[#This Row],[a*]]&amp;"_"&amp;[1]!Tab_labo[[#This Row],[b*]]</f>
        <v>28.53_11.59_4.61</v>
      </c>
      <c r="L308" s="3" t="s">
        <v>58</v>
      </c>
      <c r="M308" s="3" t="str">
        <f>IF(ISBLANK([1]!Tab_labo[[#This Row],[Composant 1]]),"","&gt;")</f>
        <v>&gt;</v>
      </c>
      <c r="N308" s="3">
        <v>129</v>
      </c>
      <c r="O308" s="3" t="str">
        <f>IF(ISBLANK([1]!Tab_labo[[#This Row],[Qt-g]]),"","g")</f>
        <v>g</v>
      </c>
      <c r="P308" s="3" t="s">
        <v>60</v>
      </c>
      <c r="Q308" s="3" t="str">
        <f>IF(ISBLANK([1]!Tab_labo[[#This Row],[Composant 2]]),"","&gt;")</f>
        <v>&gt;</v>
      </c>
      <c r="R308" s="3">
        <v>33.299999999999997</v>
      </c>
      <c r="S308" s="3" t="str">
        <f>IF(ISBLANK([1]!Tab_labo[[#This Row],[Qt-g2]]),"","g")</f>
        <v>g</v>
      </c>
      <c r="T308" s="3" t="s">
        <v>54</v>
      </c>
      <c r="U308" s="3" t="str">
        <f>IF(ISBLANK([1]!Tab_labo[[#This Row],[Composant 3]]),"","&gt;")</f>
        <v>&gt;</v>
      </c>
      <c r="V308" s="3">
        <v>275.7</v>
      </c>
      <c r="W308" s="3" t="str">
        <f>IF(ISBLANK([1]!Tab_labo[[#This Row],[Qt-g3]]),"","g")</f>
        <v>g</v>
      </c>
      <c r="X308" s="3" t="s">
        <v>49</v>
      </c>
      <c r="Y308" s="3" t="str">
        <f>IF(ISBLANK([1]!Tab_labo[[#This Row],[Composant 4]]),"","&gt;")</f>
        <v>&gt;</v>
      </c>
      <c r="Z308" s="3">
        <v>562</v>
      </c>
      <c r="AA308" s="3" t="str">
        <f>IF(ISBLANK([1]!Tab_labo[[#This Row],[Qt-g4]]),"","g")</f>
        <v>g</v>
      </c>
      <c r="AB308" s="3"/>
      <c r="AC308" s="3" t="str">
        <f>IF(ISBLANK([1]!Tab_labo[[#This Row],[Composant 5]]),"","&gt;")</f>
        <v/>
      </c>
      <c r="AD308" s="3"/>
      <c r="AE308" s="3" t="str">
        <f>IF(ISBLANK([1]!Tab_labo[[#This Row],[Qt-g5]]),"","g")</f>
        <v/>
      </c>
      <c r="AF308" s="3" t="str">
        <f>IF([1]!Tab_labo[[#This Row],[verif]]=0,"","Total")</f>
        <v>Total</v>
      </c>
      <c r="AG308" s="3" t="str">
        <f>IF([1]!Tab_labo[[#This Row],[Total]]="Total","&gt;","")</f>
        <v>&gt;</v>
      </c>
      <c r="AH30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08" s="3" t="str">
        <f>IF([1]!Tab_labo[[#This Row],[Total]]="Total","g","")</f>
        <v>g</v>
      </c>
      <c r="AJ308" s="8" t="s">
        <v>42</v>
      </c>
      <c r="AK308" s="3" t="s">
        <v>42</v>
      </c>
      <c r="AL30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8" s="3" t="str">
        <f>IF([1]!Tab_labo[[#This Row],[Total2]]&lt;&gt;1000,IF(ISBLANK(V308),[1]!Tab_labo[[#This Row],[Qt-g]]+(2*[1]!Tab_labo[[#This Row],[Qt-g2]]),IF(ISBLANK(Z308),[1]!Tab_labo[[#This Row],[Qt-g]]+[1]!Tab_labo[[#This Row],[Qt-g2]]+(2*[1]!Tab_labo[[#This Row],[Qt-g3]]),IF(ISBLANK(AD308),[1]!Tab_labo[[#This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08" s="3" t="str">
        <f>[1]!Tab_labo[[#This Row],[Teintes]]</f>
        <v>7617 C</v>
      </c>
    </row>
    <row r="309" spans="1:40" ht="30" x14ac:dyDescent="0.25">
      <c r="A309" s="9" t="s">
        <v>364</v>
      </c>
      <c r="B309" s="9" t="s">
        <v>41</v>
      </c>
      <c r="C309" s="10" t="s">
        <v>42</v>
      </c>
      <c r="D309" s="11" t="s">
        <v>42</v>
      </c>
      <c r="E309" s="11" t="s">
        <v>42</v>
      </c>
      <c r="F309" s="12">
        <v>0.39</v>
      </c>
      <c r="G309" s="12">
        <v>78.89</v>
      </c>
      <c r="H309" s="12">
        <v>15.48</v>
      </c>
      <c r="I309" s="12">
        <v>15.13</v>
      </c>
      <c r="J309" s="13" t="s">
        <v>42</v>
      </c>
      <c r="K309" s="14" t="str">
        <f>[1]!Tab_labo[[#This Row],[L*]]&amp;"_"&amp;[1]!Tab_labo[[#This Row],[a*]]&amp;"_"&amp;[1]!Tab_labo[[#This Row],[b*]]</f>
        <v>78.89_15.48_15.13</v>
      </c>
      <c r="L309" s="11" t="s">
        <v>64</v>
      </c>
      <c r="M309" s="11" t="str">
        <f>IF(ISBLANK([1]!Tab_labo[[#This Row],[Composant 1]]),"","&gt;")</f>
        <v>&gt;</v>
      </c>
      <c r="N309" s="11">
        <v>16</v>
      </c>
      <c r="O309" s="11" t="str">
        <f>IF(ISBLANK([1]!Tab_labo[[#This Row],[Qt-g]]),"","g")</f>
        <v>g</v>
      </c>
      <c r="P309" s="11" t="s">
        <v>48</v>
      </c>
      <c r="Q309" s="11" t="str">
        <f>IF(ISBLANK([1]!Tab_labo[[#This Row],[Composant 2]]),"","&gt;")</f>
        <v>&gt;</v>
      </c>
      <c r="R309" s="11">
        <v>9</v>
      </c>
      <c r="S309" s="11" t="str">
        <f>IF(ISBLANK([1]!Tab_labo[[#This Row],[Qt-g2]]),"","g")</f>
        <v>g</v>
      </c>
      <c r="T309" s="11" t="s">
        <v>54</v>
      </c>
      <c r="U309" s="11" t="str">
        <f>IF(ISBLANK([1]!Tab_labo[[#This Row],[Composant 3]]),"","&gt;")</f>
        <v>&gt;</v>
      </c>
      <c r="V309" s="11">
        <v>5</v>
      </c>
      <c r="W309" s="11" t="str">
        <f>IF(ISBLANK([1]!Tab_labo[[#This Row],[Qt-g3]]),"","g")</f>
        <v>g</v>
      </c>
      <c r="X309" s="11" t="s">
        <v>49</v>
      </c>
      <c r="Y309" s="11" t="str">
        <f>IF(ISBLANK([1]!Tab_labo[[#This Row],[Composant 4]]),"","&gt;")</f>
        <v>&gt;</v>
      </c>
      <c r="Z309" s="11">
        <v>485</v>
      </c>
      <c r="AA309" s="11" t="str">
        <f>IF(ISBLANK([1]!Tab_labo[[#This Row],[Qt-g4]]),"","g")</f>
        <v>g</v>
      </c>
      <c r="AB309" s="11"/>
      <c r="AC309" s="11" t="str">
        <f>IF(ISBLANK([1]!Tab_labo[[#This Row],[Composant 5]]),"","&gt;")</f>
        <v/>
      </c>
      <c r="AD309" s="11"/>
      <c r="AE309" s="11" t="str">
        <f>IF(ISBLANK([1]!Tab_labo[[#This Row],[Qt-g5]]),"","g")</f>
        <v/>
      </c>
      <c r="AF309" s="11" t="str">
        <f>IF([1]!Tab_labo[[#This Row],[verif]]=0,"","Total")</f>
        <v>Total</v>
      </c>
      <c r="AG309" s="11" t="str">
        <f>IF([1]!Tab_labo[[#This Row],[Total]]="Total","&gt;","")</f>
        <v>&gt;</v>
      </c>
      <c r="AH30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</v>
      </c>
      <c r="AI309" s="11" t="str">
        <f>IF([1]!Tab_labo[[#This Row],[Total]]="Total","g","")</f>
        <v>g</v>
      </c>
      <c r="AJ309" s="15" t="s">
        <v>42</v>
      </c>
      <c r="AK309" s="11" t="s">
        <v>42</v>
      </c>
      <c r="AL30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09" s="11">
        <f>IF([1]!Tab_labo[[#This Row],[Total2]]&lt;&gt;1000,IF(ISBLANK(V309),[1]!Tab_labo[[#This Row],[Qt-g]]+(2*[1]!Tab_labo[[#This Row],[Qt-g2]]),IF(ISBLANK(Z309),[1]!Tab_labo[[#This Row],[Qt-g]]+[1]!Tab_labo[[#This Row],[Qt-g2]]+(2*[1]!Tab_labo[[#This Row],[Qt-g3]]),IF(ISBLANK(AD309),[1]!Tab_labo[[#This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09" s="11" t="str">
        <f>[1]!Tab_labo[[#This Row],[Teintes]]</f>
        <v>7520 C</v>
      </c>
    </row>
    <row r="310" spans="1:40" ht="30" x14ac:dyDescent="0.25">
      <c r="A310" s="1" t="s">
        <v>365</v>
      </c>
      <c r="B310" s="1" t="s">
        <v>41</v>
      </c>
      <c r="C310" s="2" t="s">
        <v>42</v>
      </c>
      <c r="D310" s="3" t="s">
        <v>42</v>
      </c>
      <c r="E310" s="3" t="s">
        <v>42</v>
      </c>
      <c r="F310" s="4">
        <v>0.63</v>
      </c>
      <c r="G310" s="4">
        <v>66.42</v>
      </c>
      <c r="H310" s="4">
        <v>15.21</v>
      </c>
      <c r="I310" s="4">
        <v>20.57</v>
      </c>
      <c r="J310" s="5" t="s">
        <v>42</v>
      </c>
      <c r="K310" s="6" t="str">
        <f>[1]!Tab_labo[[#This Row],[L*]]&amp;"_"&amp;[1]!Tab_labo[[#This Row],[a*]]&amp;"_"&amp;[1]!Tab_labo[[#This Row],[b*]]</f>
        <v>66.42_15.21_20.57</v>
      </c>
      <c r="L310" s="3" t="s">
        <v>48</v>
      </c>
      <c r="M310" s="3" t="str">
        <f>IF(ISBLANK([1]!Tab_labo[[#This Row],[Composant 1]]),"","&gt;")</f>
        <v>&gt;</v>
      </c>
      <c r="N310" s="3">
        <v>66</v>
      </c>
      <c r="O310" s="3" t="str">
        <f>IF(ISBLANK([1]!Tab_labo[[#This Row],[Qt-g]]),"","g")</f>
        <v>g</v>
      </c>
      <c r="P310" s="3" t="s">
        <v>60</v>
      </c>
      <c r="Q310" s="3" t="str">
        <f>IF(ISBLANK([1]!Tab_labo[[#This Row],[Composant 2]]),"","&gt;")</f>
        <v>&gt;</v>
      </c>
      <c r="R310" s="3">
        <v>57</v>
      </c>
      <c r="S310" s="3" t="str">
        <f>IF(ISBLANK([1]!Tab_labo[[#This Row],[Qt-g2]]),"","g")</f>
        <v>g</v>
      </c>
      <c r="T310" s="3" t="s">
        <v>366</v>
      </c>
      <c r="U310" s="3" t="str">
        <f>IF(ISBLANK([1]!Tab_labo[[#This Row],[Composant 3]]),"","&gt;")</f>
        <v>&gt;</v>
      </c>
      <c r="V310" s="3">
        <v>17</v>
      </c>
      <c r="W310" s="3" t="str">
        <f>IF(ISBLANK([1]!Tab_labo[[#This Row],[Qt-g3]]),"","g")</f>
        <v>g</v>
      </c>
      <c r="X310" s="3" t="s">
        <v>49</v>
      </c>
      <c r="Y310" s="3" t="str">
        <f>IF(ISBLANK([1]!Tab_labo[[#This Row],[Composant 4]]),"","&gt;")</f>
        <v>&gt;</v>
      </c>
      <c r="Z310" s="3">
        <v>430</v>
      </c>
      <c r="AA310" s="3" t="str">
        <f>IF(ISBLANK([1]!Tab_labo[[#This Row],[Qt-g4]]),"","g")</f>
        <v>g</v>
      </c>
      <c r="AB310" s="3"/>
      <c r="AC310" s="3" t="str">
        <f>IF(ISBLANK([1]!Tab_labo[[#This Row],[Composant 5]]),"","&gt;")</f>
        <v/>
      </c>
      <c r="AD310" s="3"/>
      <c r="AE310" s="3" t="str">
        <f>IF(ISBLANK([1]!Tab_labo[[#This Row],[Qt-g5]]),"","g")</f>
        <v/>
      </c>
      <c r="AF310" s="3" t="str">
        <f>IF([1]!Tab_labo[[#This Row],[verif]]=0,"","Total")</f>
        <v>Total</v>
      </c>
      <c r="AG310" s="3" t="str">
        <f>IF([1]!Tab_labo[[#This Row],[Total]]="Total","&gt;","")</f>
        <v>&gt;</v>
      </c>
      <c r="AH31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570</v>
      </c>
      <c r="AI310" s="3" t="str">
        <f>IF([1]!Tab_labo[[#This Row],[Total]]="Total","g","")</f>
        <v>g</v>
      </c>
      <c r="AJ310" s="8" t="s">
        <v>42</v>
      </c>
      <c r="AK310" s="3" t="s">
        <v>42</v>
      </c>
      <c r="AL3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0" s="3">
        <f>IF([1]!Tab_labo[[#This Row],[Total2]]&lt;&gt;1000,IF(ISBLANK(V310),[1]!Tab_labo[[#This Row],[Qt-g]]+(2*[1]!Tab_labo[[#This Row],[Qt-g2]]),IF(ISBLANK(Z310),[1]!Tab_labo[[#This Row],[Qt-g]]+[1]!Tab_labo[[#This Row],[Qt-g2]]+(2*[1]!Tab_labo[[#This Row],[Qt-g3]]),IF(ISBLANK(AD310),[1]!Tab_labo[[#This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0" s="3" t="str">
        <f>[1]!Tab_labo[[#This Row],[Teintes]]</f>
        <v>7521 C</v>
      </c>
    </row>
    <row r="311" spans="1:40" ht="30" x14ac:dyDescent="0.25">
      <c r="A311" s="9" t="s">
        <v>367</v>
      </c>
      <c r="B311" s="9" t="s">
        <v>41</v>
      </c>
      <c r="C311" s="10" t="s">
        <v>42</v>
      </c>
      <c r="D311" s="11" t="s">
        <v>42</v>
      </c>
      <c r="E311" s="11" t="s">
        <v>42</v>
      </c>
      <c r="F311" s="12">
        <v>1.01</v>
      </c>
      <c r="G311" s="12">
        <v>51</v>
      </c>
      <c r="H311" s="12">
        <v>31.68</v>
      </c>
      <c r="I311" s="12">
        <v>24.8</v>
      </c>
      <c r="J311" s="13" t="s">
        <v>42</v>
      </c>
      <c r="K311" s="14" t="str">
        <f>[1]!Tab_labo[[#This Row],[L*]]&amp;"_"&amp;[1]!Tab_labo[[#This Row],[a*]]&amp;"_"&amp;[1]!Tab_labo[[#This Row],[b*]]</f>
        <v>51_31.68_24.8</v>
      </c>
      <c r="L311" s="11" t="s">
        <v>60</v>
      </c>
      <c r="M311" s="11" t="str">
        <f>IF(ISBLANK([1]!Tab_labo[[#This Row],[Composant 1]]),"","&gt;")</f>
        <v>&gt;</v>
      </c>
      <c r="N311" s="11">
        <v>128</v>
      </c>
      <c r="O311" s="11" t="str">
        <f>IF(ISBLANK([1]!Tab_labo[[#This Row],[Qt-g]]),"","g")</f>
        <v>g</v>
      </c>
      <c r="P311" s="11" t="s">
        <v>48</v>
      </c>
      <c r="Q311" s="11" t="str">
        <f>IF(ISBLANK([1]!Tab_labo[[#This Row],[Composant 2]]),"","&gt;")</f>
        <v>&gt;</v>
      </c>
      <c r="R311" s="11">
        <v>119</v>
      </c>
      <c r="S311" s="11" t="str">
        <f>IF(ISBLANK([1]!Tab_labo[[#This Row],[Qt-g2]]),"","g")</f>
        <v>g</v>
      </c>
      <c r="T311" s="11" t="s">
        <v>54</v>
      </c>
      <c r="U311" s="11" t="str">
        <f>IF(ISBLANK([1]!Tab_labo[[#This Row],[Composant 3]]),"","&gt;")</f>
        <v>&gt;</v>
      </c>
      <c r="V311" s="11">
        <v>29</v>
      </c>
      <c r="W311" s="11" t="str">
        <f>IF(ISBLANK([1]!Tab_labo[[#This Row],[Qt-g3]]),"","g")</f>
        <v>g</v>
      </c>
      <c r="X311" s="11" t="s">
        <v>49</v>
      </c>
      <c r="Y311" s="11" t="str">
        <f>IF(ISBLANK([1]!Tab_labo[[#This Row],[Composant 4]]),"","&gt;")</f>
        <v>&gt;</v>
      </c>
      <c r="Z311" s="11">
        <v>362</v>
      </c>
      <c r="AA311" s="11" t="str">
        <f>IF(ISBLANK([1]!Tab_labo[[#This Row],[Qt-g4]]),"","g")</f>
        <v>g</v>
      </c>
      <c r="AB311" s="11"/>
      <c r="AC311" s="11" t="str">
        <f>IF(ISBLANK([1]!Tab_labo[[#This Row],[Composant 5]]),"","&gt;")</f>
        <v/>
      </c>
      <c r="AD311" s="11"/>
      <c r="AE311" s="11" t="str">
        <f>IF(ISBLANK([1]!Tab_labo[[#This Row],[Qt-g5]]),"","g")</f>
        <v/>
      </c>
      <c r="AF311" s="11" t="str">
        <f>IF([1]!Tab_labo[[#This Row],[verif]]=0,"","Total")</f>
        <v>Total</v>
      </c>
      <c r="AG311" s="11" t="str">
        <f>IF([1]!Tab_labo[[#This Row],[Total]]="Total","&gt;","")</f>
        <v>&gt;</v>
      </c>
      <c r="AH3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638</v>
      </c>
      <c r="AI311" s="11" t="str">
        <f>IF([1]!Tab_labo[[#This Row],[Total]]="Total","g","")</f>
        <v>g</v>
      </c>
      <c r="AJ311" s="15" t="s">
        <v>42</v>
      </c>
      <c r="AK311" s="11" t="s">
        <v>42</v>
      </c>
      <c r="AL3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1" s="11">
        <f>IF([1]!Tab_labo[[#This Row],[Total2]]&lt;&gt;1000,IF(ISBLANK(V311),[1]!Tab_labo[[#This Row],[Qt-g]]+(2*[1]!Tab_labo[[#This Row],[Qt-g2]]),IF(ISBLANK(Z311),[1]!Tab_labo[[#This Row],[Qt-g]]+[1]!Tab_labo[[#This Row],[Qt-g2]]+(2*[1]!Tab_labo[[#This Row],[Qt-g3]]),IF(ISBLANK(AD311),[1]!Tab_labo[[#This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1" s="11" t="str">
        <f>[1]!Tab_labo[[#This Row],[Teintes]]</f>
        <v>7522 C</v>
      </c>
    </row>
    <row r="312" spans="1:40" ht="30" x14ac:dyDescent="0.25">
      <c r="A312" s="1" t="s">
        <v>368</v>
      </c>
      <c r="B312" s="1" t="s">
        <v>41</v>
      </c>
      <c r="C312" s="2" t="s">
        <v>42</v>
      </c>
      <c r="D312" s="3" t="s">
        <v>42</v>
      </c>
      <c r="E312" s="3" t="s">
        <v>42</v>
      </c>
      <c r="F312" s="4">
        <v>1.03</v>
      </c>
      <c r="G312" s="4">
        <v>47.08</v>
      </c>
      <c r="H312" s="4">
        <v>32.380000000000003</v>
      </c>
      <c r="I312" s="4">
        <v>18.28</v>
      </c>
      <c r="J312" s="5" t="s">
        <v>42</v>
      </c>
      <c r="K312" s="6" t="str">
        <f>[1]!Tab_labo[[#This Row],[L*]]&amp;"_"&amp;[1]!Tab_labo[[#This Row],[a*]]&amp;"_"&amp;[1]!Tab_labo[[#This Row],[b*]]</f>
        <v>47.08_32.38_18.28</v>
      </c>
      <c r="L312" s="3" t="s">
        <v>58</v>
      </c>
      <c r="M312" s="3" t="str">
        <f>IF(ISBLANK([1]!Tab_labo[[#This Row],[Composant 1]]),"","&gt;")</f>
        <v>&gt;</v>
      </c>
      <c r="N312" s="3">
        <v>200</v>
      </c>
      <c r="O312" s="3" t="str">
        <f>IF(ISBLANK([1]!Tab_labo[[#This Row],[Qt-g]]),"","g")</f>
        <v>g</v>
      </c>
      <c r="P312" s="3" t="s">
        <v>48</v>
      </c>
      <c r="Q312" s="3" t="str">
        <f>IF(ISBLANK([1]!Tab_labo[[#This Row],[Composant 2]]),"","&gt;")</f>
        <v>&gt;</v>
      </c>
      <c r="R312" s="3">
        <v>50</v>
      </c>
      <c r="S312" s="3" t="str">
        <f>IF(ISBLANK([1]!Tab_labo[[#This Row],[Qt-g2]]),"","g")</f>
        <v>g</v>
      </c>
      <c r="T312" s="3" t="s">
        <v>54</v>
      </c>
      <c r="U312" s="3" t="str">
        <f>IF(ISBLANK([1]!Tab_labo[[#This Row],[Composant 3]]),"","&gt;")</f>
        <v>&gt;</v>
      </c>
      <c r="V312" s="3">
        <v>50</v>
      </c>
      <c r="W312" s="3" t="str">
        <f>IF(ISBLANK([1]!Tab_labo[[#This Row],[Qt-g3]]),"","g")</f>
        <v>g</v>
      </c>
      <c r="X312" s="3" t="s">
        <v>49</v>
      </c>
      <c r="Y312" s="3" t="str">
        <f>IF(ISBLANK([1]!Tab_labo[[#This Row],[Composant 4]]),"","&gt;")</f>
        <v>&gt;</v>
      </c>
      <c r="Z312" s="3">
        <v>350</v>
      </c>
      <c r="AA312" s="3" t="str">
        <f>IF(ISBLANK([1]!Tab_labo[[#This Row],[Qt-g4]]),"","g")</f>
        <v>g</v>
      </c>
      <c r="AB312" s="3"/>
      <c r="AC312" s="3" t="str">
        <f>IF(ISBLANK([1]!Tab_labo[[#This Row],[Composant 5]]),"","&gt;")</f>
        <v/>
      </c>
      <c r="AD312" s="3"/>
      <c r="AE312" s="3" t="str">
        <f>IF(ISBLANK([1]!Tab_labo[[#This Row],[Qt-g5]]),"","g")</f>
        <v/>
      </c>
      <c r="AF312" s="3" t="str">
        <f>IF([1]!Tab_labo[[#This Row],[verif]]=0,"","Total")</f>
        <v>Total</v>
      </c>
      <c r="AG312" s="3" t="str">
        <f>IF([1]!Tab_labo[[#This Row],[Total]]="Total","&gt;","")</f>
        <v>&gt;</v>
      </c>
      <c r="AH3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650</v>
      </c>
      <c r="AI312" s="3" t="str">
        <f>IF([1]!Tab_labo[[#This Row],[Total]]="Total","g","")</f>
        <v>g</v>
      </c>
      <c r="AJ312" s="8" t="s">
        <v>42</v>
      </c>
      <c r="AK312" s="3" t="s">
        <v>42</v>
      </c>
      <c r="AL3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2" s="3">
        <f>IF([1]!Tab_labo[[#This Row],[Total2]]&lt;&gt;1000,IF(ISBLANK(V312),[1]!Tab_labo[[#This Row],[Qt-g]]+(2*[1]!Tab_labo[[#This Row],[Qt-g2]]),IF(ISBLANK(Z312),[1]!Tab_labo[[#This Row],[Qt-g]]+[1]!Tab_labo[[#This Row],[Qt-g2]]+(2*[1]!Tab_labo[[#This Row],[Qt-g3]]),IF(ISBLANK(AD312),[1]!Tab_labo[[#This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2" s="3" t="str">
        <f>[1]!Tab_labo[[#This Row],[Teintes]]</f>
        <v>7523 C</v>
      </c>
    </row>
    <row r="313" spans="1:40" ht="30" x14ac:dyDescent="0.25">
      <c r="A313" s="9" t="s">
        <v>369</v>
      </c>
      <c r="B313" s="9" t="s">
        <v>41</v>
      </c>
      <c r="C313" s="10" t="s">
        <v>42</v>
      </c>
      <c r="D313" s="11" t="s">
        <v>42</v>
      </c>
      <c r="E313" s="11" t="s">
        <v>42</v>
      </c>
      <c r="F313" s="12">
        <v>1.1399999999999999</v>
      </c>
      <c r="G313" s="12">
        <v>44.39</v>
      </c>
      <c r="H313" s="12">
        <v>32.85</v>
      </c>
      <c r="I313" s="12">
        <v>20.99</v>
      </c>
      <c r="J313" s="13" t="s">
        <v>42</v>
      </c>
      <c r="K313" s="14" t="str">
        <f>[1]!Tab_labo[[#This Row],[L*]]&amp;"_"&amp;[1]!Tab_labo[[#This Row],[a*]]&amp;"_"&amp;[1]!Tab_labo[[#This Row],[b*]]</f>
        <v>44.39_32.85_20.99</v>
      </c>
      <c r="L313" s="11" t="s">
        <v>58</v>
      </c>
      <c r="M313" s="11" t="str">
        <f>IF(ISBLANK([1]!Tab_labo[[#This Row],[Composant 1]]),"","&gt;")</f>
        <v>&gt;</v>
      </c>
      <c r="N313" s="11">
        <v>325</v>
      </c>
      <c r="O313" s="11" t="str">
        <f>IF(ISBLANK([1]!Tab_labo[[#This Row],[Qt-g]]),"","g")</f>
        <v>g</v>
      </c>
      <c r="P313" s="11" t="s">
        <v>48</v>
      </c>
      <c r="Q313" s="11" t="str">
        <f>IF(ISBLANK([1]!Tab_labo[[#This Row],[Composant 2]]),"","&gt;")</f>
        <v>&gt;</v>
      </c>
      <c r="R313" s="11">
        <v>100</v>
      </c>
      <c r="S313" s="11" t="str">
        <f>IF(ISBLANK([1]!Tab_labo[[#This Row],[Qt-g2]]),"","g")</f>
        <v>g</v>
      </c>
      <c r="T313" s="11" t="s">
        <v>54</v>
      </c>
      <c r="U313" s="11" t="str">
        <f>IF(ISBLANK([1]!Tab_labo[[#This Row],[Composant 3]]),"","&gt;")</f>
        <v>&gt;</v>
      </c>
      <c r="V313" s="11">
        <v>75</v>
      </c>
      <c r="W313" s="11" t="str">
        <f>IF(ISBLANK([1]!Tab_labo[[#This Row],[Qt-g3]]),"","g")</f>
        <v>g</v>
      </c>
      <c r="X313" s="11" t="s">
        <v>49</v>
      </c>
      <c r="Y313" s="11" t="str">
        <f>IF(ISBLANK([1]!Tab_labo[[#This Row],[Composant 4]]),"","&gt;")</f>
        <v>&gt;</v>
      </c>
      <c r="Z313" s="11">
        <v>500</v>
      </c>
      <c r="AA313" s="11" t="str">
        <f>IF(ISBLANK([1]!Tab_labo[[#This Row],[Qt-g4]]),"","g")</f>
        <v>g</v>
      </c>
      <c r="AB313" s="11"/>
      <c r="AC313" s="11" t="str">
        <f>IF(ISBLANK([1]!Tab_labo[[#This Row],[Composant 5]]),"","&gt;")</f>
        <v/>
      </c>
      <c r="AD313" s="11"/>
      <c r="AE313" s="11" t="str">
        <f>IF(ISBLANK([1]!Tab_labo[[#This Row],[Qt-g5]]),"","g")</f>
        <v/>
      </c>
      <c r="AF313" s="11" t="str">
        <f>IF([1]!Tab_labo[[#This Row],[verif]]=0,"","Total")</f>
        <v>Total</v>
      </c>
      <c r="AG313" s="11" t="str">
        <f>IF([1]!Tab_labo[[#This Row],[Total]]="Total","&gt;","")</f>
        <v>&gt;</v>
      </c>
      <c r="AH3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13" s="11" t="str">
        <f>IF([1]!Tab_labo[[#This Row],[Total]]="Total","g","")</f>
        <v>g</v>
      </c>
      <c r="AJ313" s="15" t="s">
        <v>42</v>
      </c>
      <c r="AK313" s="11" t="s">
        <v>42</v>
      </c>
      <c r="AL3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3" s="11" t="str">
        <f>IF([1]!Tab_labo[[#This Row],[Total2]]&lt;&gt;1000,IF(ISBLANK(V313),[1]!Tab_labo[[#This Row],[Qt-g]]+(2*[1]!Tab_labo[[#This Row],[Qt-g2]]),IF(ISBLANK(Z313),[1]!Tab_labo[[#This Row],[Qt-g]]+[1]!Tab_labo[[#This Row],[Qt-g2]]+(2*[1]!Tab_labo[[#This Row],[Qt-g3]]),IF(ISBLANK(AD313),[1]!Tab_labo[[#This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13" s="11" t="str">
        <f>[1]!Tab_labo[[#This Row],[Teintes]]</f>
        <v>7524 C</v>
      </c>
    </row>
    <row r="314" spans="1:40" ht="30" x14ac:dyDescent="0.25">
      <c r="A314" s="1" t="s">
        <v>370</v>
      </c>
      <c r="B314" s="1" t="s">
        <v>41</v>
      </c>
      <c r="C314" s="2" t="s">
        <v>42</v>
      </c>
      <c r="D314" s="3" t="s">
        <v>42</v>
      </c>
      <c r="E314" s="3" t="s">
        <v>42</v>
      </c>
      <c r="F314" s="4">
        <v>1.05</v>
      </c>
      <c r="G314" s="4">
        <v>48.42</v>
      </c>
      <c r="H314" s="4">
        <v>20.98</v>
      </c>
      <c r="I314" s="4">
        <v>23.26</v>
      </c>
      <c r="J314" s="5" t="s">
        <v>42</v>
      </c>
      <c r="K314" s="6" t="str">
        <f>[1]!Tab_labo[[#This Row],[L*]]&amp;"_"&amp;[1]!Tab_labo[[#This Row],[a*]]&amp;"_"&amp;[1]!Tab_labo[[#This Row],[b*]]</f>
        <v>48.42_20.98_23.26</v>
      </c>
      <c r="L314" s="3" t="s">
        <v>48</v>
      </c>
      <c r="M314" s="3" t="str">
        <f>IF(ISBLANK([1]!Tab_labo[[#This Row],[Composant 1]]),"","&gt;")</f>
        <v>&gt;</v>
      </c>
      <c r="N314" s="3">
        <v>200</v>
      </c>
      <c r="O314" s="3" t="str">
        <f>IF(ISBLANK([1]!Tab_labo[[#This Row],[Qt-g]]),"","g")</f>
        <v>g</v>
      </c>
      <c r="P314" s="3" t="s">
        <v>60</v>
      </c>
      <c r="Q314" s="3" t="str">
        <f>IF(ISBLANK([1]!Tab_labo[[#This Row],[Composant 2]]),"","&gt;")</f>
        <v>&gt;</v>
      </c>
      <c r="R314" s="3">
        <v>150</v>
      </c>
      <c r="S314" s="3" t="str">
        <f>IF(ISBLANK([1]!Tab_labo[[#This Row],[Qt-g2]]),"","g")</f>
        <v>g</v>
      </c>
      <c r="T314" s="3" t="s">
        <v>366</v>
      </c>
      <c r="U314" s="3" t="str">
        <f>IF(ISBLANK([1]!Tab_labo[[#This Row],[Composant 3]]),"","&gt;")</f>
        <v>&gt;</v>
      </c>
      <c r="V314" s="3">
        <v>50</v>
      </c>
      <c r="W314" s="3" t="str">
        <f>IF(ISBLANK([1]!Tab_labo[[#This Row],[Qt-g3]]),"","g")</f>
        <v>g</v>
      </c>
      <c r="X314" s="3" t="s">
        <v>49</v>
      </c>
      <c r="Y314" s="3" t="str">
        <f>IF(ISBLANK([1]!Tab_labo[[#This Row],[Composant 4]]),"","&gt;")</f>
        <v>&gt;</v>
      </c>
      <c r="Z314" s="3">
        <v>300</v>
      </c>
      <c r="AA314" s="3" t="str">
        <f>IF(ISBLANK([1]!Tab_labo[[#This Row],[Qt-g4]]),"","g")</f>
        <v>g</v>
      </c>
      <c r="AB314" s="3"/>
      <c r="AC314" s="3" t="str">
        <f>IF(ISBLANK([1]!Tab_labo[[#This Row],[Composant 5]]),"","&gt;")</f>
        <v/>
      </c>
      <c r="AD314" s="3"/>
      <c r="AE314" s="3" t="str">
        <f>IF(ISBLANK([1]!Tab_labo[[#This Row],[Qt-g5]]),"","g")</f>
        <v/>
      </c>
      <c r="AF314" s="3" t="str">
        <f>IF([1]!Tab_labo[[#This Row],[verif]]=0,"","Total")</f>
        <v>Total</v>
      </c>
      <c r="AG314" s="3" t="str">
        <f>IF([1]!Tab_labo[[#This Row],[Total]]="Total","&gt;","")</f>
        <v>&gt;</v>
      </c>
      <c r="AH3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700</v>
      </c>
      <c r="AI314" s="3" t="str">
        <f>IF([1]!Tab_labo[[#This Row],[Total]]="Total","g","")</f>
        <v>g</v>
      </c>
      <c r="AJ314" s="8" t="s">
        <v>42</v>
      </c>
      <c r="AK314" s="3" t="s">
        <v>42</v>
      </c>
      <c r="AL3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4" s="3">
        <f>IF([1]!Tab_labo[[#This Row],[Total2]]&lt;&gt;1000,IF(ISBLANK(V314),[1]!Tab_labo[[#This Row],[Qt-g]]+(2*[1]!Tab_labo[[#This Row],[Qt-g2]]),IF(ISBLANK(Z314),[1]!Tab_labo[[#This Row],[Qt-g]]+[1]!Tab_labo[[#This Row],[Qt-g2]]+(2*[1]!Tab_labo[[#This Row],[Qt-g3]]),IF(ISBLANK(AD314),[1]!Tab_labo[[#This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4" s="3" t="str">
        <f>[1]!Tab_labo[[#This Row],[Teintes]]</f>
        <v>7525 C</v>
      </c>
    </row>
    <row r="315" spans="1:40" ht="30" x14ac:dyDescent="0.25">
      <c r="A315" s="9" t="s">
        <v>371</v>
      </c>
      <c r="B315" s="9" t="s">
        <v>41</v>
      </c>
      <c r="C315" s="10" t="s">
        <v>42</v>
      </c>
      <c r="D315" s="11" t="s">
        <v>42</v>
      </c>
      <c r="E315" s="11" t="s">
        <v>42</v>
      </c>
      <c r="F315" s="12">
        <v>1.66</v>
      </c>
      <c r="G315" s="12">
        <v>35.25</v>
      </c>
      <c r="H315" s="12">
        <v>31.08</v>
      </c>
      <c r="I315" s="12">
        <v>32.549999999999997</v>
      </c>
      <c r="J315" s="13" t="s">
        <v>42</v>
      </c>
      <c r="K315" s="14" t="str">
        <f>[1]!Tab_labo[[#This Row],[L*]]&amp;"_"&amp;[1]!Tab_labo[[#This Row],[a*]]&amp;"_"&amp;[1]!Tab_labo[[#This Row],[b*]]</f>
        <v>35.25_31.08_32.55</v>
      </c>
      <c r="L315" s="11" t="s">
        <v>64</v>
      </c>
      <c r="M315" s="11" t="str">
        <f>IF(ISBLANK([1]!Tab_labo[[#This Row],[Composant 1]]),"","&gt;")</f>
        <v>&gt;</v>
      </c>
      <c r="N315" s="11">
        <v>395</v>
      </c>
      <c r="O315" s="11" t="str">
        <f>IF(ISBLANK([1]!Tab_labo[[#This Row],[Qt-g]]),"","g")</f>
        <v>g</v>
      </c>
      <c r="P315" s="11" t="s">
        <v>48</v>
      </c>
      <c r="Q315" s="11" t="str">
        <f>IF(ISBLANK([1]!Tab_labo[[#This Row],[Composant 2]]),"","&gt;")</f>
        <v>&gt;</v>
      </c>
      <c r="R315" s="11">
        <v>237</v>
      </c>
      <c r="S315" s="11" t="str">
        <f>IF(ISBLANK([1]!Tab_labo[[#This Row],[Qt-g2]]),"","g")</f>
        <v>g</v>
      </c>
      <c r="T315" s="11" t="s">
        <v>54</v>
      </c>
      <c r="U315" s="11" t="str">
        <f>IF(ISBLANK([1]!Tab_labo[[#This Row],[Composant 3]]),"","&gt;")</f>
        <v>&gt;</v>
      </c>
      <c r="V315" s="11">
        <v>118</v>
      </c>
      <c r="W315" s="11" t="str">
        <f>IF(ISBLANK([1]!Tab_labo[[#This Row],[Qt-g3]]),"","g")</f>
        <v>g</v>
      </c>
      <c r="X315" s="11" t="s">
        <v>49</v>
      </c>
      <c r="Y315" s="11" t="str">
        <f>IF(ISBLANK([1]!Tab_labo[[#This Row],[Composant 4]]),"","&gt;")</f>
        <v>&gt;</v>
      </c>
      <c r="Z315" s="11">
        <v>250</v>
      </c>
      <c r="AA315" s="11" t="str">
        <f>IF(ISBLANK([1]!Tab_labo[[#This Row],[Qt-g4]]),"","g")</f>
        <v>g</v>
      </c>
      <c r="AB315" s="11"/>
      <c r="AC315" s="11" t="str">
        <f>IF(ISBLANK([1]!Tab_labo[[#This Row],[Composant 5]]),"","&gt;")</f>
        <v/>
      </c>
      <c r="AD315" s="11"/>
      <c r="AE315" s="11" t="str">
        <f>IF(ISBLANK([1]!Tab_labo[[#This Row],[Qt-g5]]),"","g")</f>
        <v/>
      </c>
      <c r="AF315" s="11" t="str">
        <f>IF([1]!Tab_labo[[#This Row],[verif]]=0,"","Total")</f>
        <v>Total</v>
      </c>
      <c r="AG315" s="11" t="str">
        <f>IF([1]!Tab_labo[[#This Row],[Total]]="Total","&gt;","")</f>
        <v>&gt;</v>
      </c>
      <c r="AH3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15" s="11" t="str">
        <f>IF([1]!Tab_labo[[#This Row],[Total]]="Total","g","")</f>
        <v>g</v>
      </c>
      <c r="AJ315" s="15" t="s">
        <v>42</v>
      </c>
      <c r="AK315" s="11" t="s">
        <v>42</v>
      </c>
      <c r="AL3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5" s="11" t="str">
        <f>IF([1]!Tab_labo[[#This Row],[Total2]]&lt;&gt;1000,IF(ISBLANK(V315),[1]!Tab_labo[[#This Row],[Qt-g]]+(2*[1]!Tab_labo[[#This Row],[Qt-g2]]),IF(ISBLANK(Z315),[1]!Tab_labo[[#This Row],[Qt-g]]+[1]!Tab_labo[[#This Row],[Qt-g2]]+(2*[1]!Tab_labo[[#This Row],[Qt-g3]]),IF(ISBLANK(AD315),[1]!Tab_labo[[#This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15" s="11" t="str">
        <f>[1]!Tab_labo[[#This Row],[Teintes]]</f>
        <v>7526 C</v>
      </c>
    </row>
    <row r="316" spans="1:40" ht="30" x14ac:dyDescent="0.25">
      <c r="A316" s="1" t="s">
        <v>372</v>
      </c>
      <c r="B316" s="1" t="s">
        <v>41</v>
      </c>
      <c r="C316" s="2" t="s">
        <v>42</v>
      </c>
      <c r="D316" s="3" t="s">
        <v>42</v>
      </c>
      <c r="E316" s="3" t="s">
        <v>42</v>
      </c>
      <c r="F316" s="4">
        <v>0.46</v>
      </c>
      <c r="G316" s="4">
        <v>79.17</v>
      </c>
      <c r="H316" s="4">
        <v>16.84</v>
      </c>
      <c r="I316" s="4">
        <v>24.07</v>
      </c>
      <c r="J316" s="5" t="s">
        <v>42</v>
      </c>
      <c r="K316" s="6" t="str">
        <f>[1]!Tab_labo[[#This Row],[L*]]&amp;"_"&amp;[1]!Tab_labo[[#This Row],[a*]]&amp;"_"&amp;[1]!Tab_labo[[#This Row],[b*]]</f>
        <v>79.17_16.84_24.07</v>
      </c>
      <c r="L316" s="3" t="s">
        <v>69</v>
      </c>
      <c r="M316" s="3" t="str">
        <f>IF(ISBLANK([1]!Tab_labo[[#This Row],[Composant 1]]),"","&gt;")</f>
        <v>&gt;</v>
      </c>
      <c r="N316" s="3">
        <v>32</v>
      </c>
      <c r="O316" s="3" t="str">
        <f>IF(ISBLANK([1]!Tab_labo[[#This Row],[Qt-g]]),"","g")</f>
        <v>g</v>
      </c>
      <c r="P316" s="3" t="s">
        <v>58</v>
      </c>
      <c r="Q316" s="3" t="str">
        <f>IF(ISBLANK([1]!Tab_labo[[#This Row],[Composant 2]]),"","&gt;")</f>
        <v>&gt;</v>
      </c>
      <c r="R316" s="3">
        <v>8</v>
      </c>
      <c r="S316" s="3" t="str">
        <f>IF(ISBLANK([1]!Tab_labo[[#This Row],[Qt-g2]]),"","g")</f>
        <v>g</v>
      </c>
      <c r="T316" s="3" t="s">
        <v>54</v>
      </c>
      <c r="U316" s="3" t="str">
        <f>IF(ISBLANK([1]!Tab_labo[[#This Row],[Composant 3]]),"","&gt;")</f>
        <v>&gt;</v>
      </c>
      <c r="V316" s="3">
        <v>3</v>
      </c>
      <c r="W316" s="3" t="str">
        <f>IF(ISBLANK([1]!Tab_labo[[#This Row],[Qt-g3]]),"","g")</f>
        <v>g</v>
      </c>
      <c r="X316" s="3" t="s">
        <v>49</v>
      </c>
      <c r="Y316" s="3" t="str">
        <f>IF(ISBLANK([1]!Tab_labo[[#This Row],[Composant 4]]),"","&gt;")</f>
        <v>&gt;</v>
      </c>
      <c r="Z316" s="3">
        <v>478.5</v>
      </c>
      <c r="AA316" s="3" t="str">
        <f>IF(ISBLANK([1]!Tab_labo[[#This Row],[Qt-g4]]),"","g")</f>
        <v>g</v>
      </c>
      <c r="AB316" s="3"/>
      <c r="AC316" s="3" t="str">
        <f>IF(ISBLANK([1]!Tab_labo[[#This Row],[Composant 5]]),"","&gt;")</f>
        <v/>
      </c>
      <c r="AD316" s="3"/>
      <c r="AE316" s="3" t="str">
        <f>IF(ISBLANK([1]!Tab_labo[[#This Row],[Qt-g5]]),"","g")</f>
        <v/>
      </c>
      <c r="AF316" s="3" t="str">
        <f>IF([1]!Tab_labo[[#This Row],[verif]]=0,"","Total")</f>
        <v>Total</v>
      </c>
      <c r="AG316" s="3" t="str">
        <f>IF([1]!Tab_labo[[#This Row],[Total]]="Total","&gt;","")</f>
        <v>&gt;</v>
      </c>
      <c r="AH3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521.5</v>
      </c>
      <c r="AI316" s="3" t="str">
        <f>IF([1]!Tab_labo[[#This Row],[Total]]="Total","g","")</f>
        <v>g</v>
      </c>
      <c r="AJ316" s="8" t="s">
        <v>42</v>
      </c>
      <c r="AK316" s="3" t="s">
        <v>42</v>
      </c>
      <c r="AL3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6" s="3">
        <f>IF([1]!Tab_labo[[#This Row],[Total2]]&lt;&gt;1000,IF(ISBLANK(V316),[1]!Tab_labo[[#This Row],[Qt-g]]+(2*[1]!Tab_labo[[#This Row],[Qt-g2]]),IF(ISBLANK(Z316),[1]!Tab_labo[[#This Row],[Qt-g]]+[1]!Tab_labo[[#This Row],[Qt-g2]]+(2*[1]!Tab_labo[[#This Row],[Qt-g3]]),IF(ISBLANK(AD316),[1]!Tab_labo[[#This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6" s="3" t="str">
        <f>[1]!Tab_labo[[#This Row],[Teintes]]</f>
        <v>2437 C</v>
      </c>
    </row>
    <row r="317" spans="1:40" ht="30" x14ac:dyDescent="0.25">
      <c r="A317" s="9" t="s">
        <v>373</v>
      </c>
      <c r="B317" s="9" t="s">
        <v>41</v>
      </c>
      <c r="C317" s="10" t="s">
        <v>42</v>
      </c>
      <c r="D317" s="11" t="s">
        <v>42</v>
      </c>
      <c r="E317" s="11" t="s">
        <v>42</v>
      </c>
      <c r="F317" s="12">
        <v>0.61</v>
      </c>
      <c r="G317" s="12">
        <v>71.540000000000006</v>
      </c>
      <c r="H317" s="12">
        <v>23.35</v>
      </c>
      <c r="I317" s="12">
        <v>25.86</v>
      </c>
      <c r="J317" s="13" t="s">
        <v>42</v>
      </c>
      <c r="K317" s="14" t="str">
        <f>[1]!Tab_labo[[#This Row],[L*]]&amp;"_"&amp;[1]!Tab_labo[[#This Row],[a*]]&amp;"_"&amp;[1]!Tab_labo[[#This Row],[b*]]</f>
        <v>71.54_23.35_25.86</v>
      </c>
      <c r="L317" s="11" t="s">
        <v>69</v>
      </c>
      <c r="M317" s="11" t="str">
        <f>IF(ISBLANK([1]!Tab_labo[[#This Row],[Composant 1]]),"","&gt;")</f>
        <v>&gt;</v>
      </c>
      <c r="N317" s="11">
        <v>52</v>
      </c>
      <c r="O317" s="11" t="str">
        <f>IF(ISBLANK([1]!Tab_labo[[#This Row],[Qt-g]]),"","g")</f>
        <v>g</v>
      </c>
      <c r="P317" s="11" t="s">
        <v>58</v>
      </c>
      <c r="Q317" s="11" t="str">
        <f>IF(ISBLANK([1]!Tab_labo[[#This Row],[Composant 2]]),"","&gt;")</f>
        <v>&gt;</v>
      </c>
      <c r="R317" s="11">
        <v>28</v>
      </c>
      <c r="S317" s="11" t="str">
        <f>IF(ISBLANK([1]!Tab_labo[[#This Row],[Qt-g2]]),"","g")</f>
        <v>g</v>
      </c>
      <c r="T317" s="11" t="s">
        <v>54</v>
      </c>
      <c r="U317" s="11" t="str">
        <f>IF(ISBLANK([1]!Tab_labo[[#This Row],[Composant 3]]),"","&gt;")</f>
        <v>&gt;</v>
      </c>
      <c r="V317" s="11">
        <v>10</v>
      </c>
      <c r="W317" s="11" t="str">
        <f>IF(ISBLANK([1]!Tab_labo[[#This Row],[Qt-g3]]),"","g")</f>
        <v>g</v>
      </c>
      <c r="X317" s="11" t="s">
        <v>49</v>
      </c>
      <c r="Y317" s="11" t="str">
        <f>IF(ISBLANK([1]!Tab_labo[[#This Row],[Composant 4]]),"","&gt;")</f>
        <v>&gt;</v>
      </c>
      <c r="Z317" s="11">
        <v>455</v>
      </c>
      <c r="AA317" s="11" t="str">
        <f>IF(ISBLANK([1]!Tab_labo[[#This Row],[Qt-g4]]),"","g")</f>
        <v>g</v>
      </c>
      <c r="AB317" s="11"/>
      <c r="AC317" s="11" t="str">
        <f>IF(ISBLANK([1]!Tab_labo[[#This Row],[Composant 5]]),"","&gt;")</f>
        <v/>
      </c>
      <c r="AD317" s="11"/>
      <c r="AE317" s="11" t="str">
        <f>IF(ISBLANK([1]!Tab_labo[[#This Row],[Qt-g5]]),"","g")</f>
        <v/>
      </c>
      <c r="AF317" s="11" t="str">
        <f>IF([1]!Tab_labo[[#This Row],[verif]]=0,"","Total")</f>
        <v>Total</v>
      </c>
      <c r="AG317" s="11" t="str">
        <f>IF([1]!Tab_labo[[#This Row],[Total]]="Total","&gt;","")</f>
        <v>&gt;</v>
      </c>
      <c r="AH3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545</v>
      </c>
      <c r="AI317" s="11" t="str">
        <f>IF([1]!Tab_labo[[#This Row],[Total]]="Total","g","")</f>
        <v>g</v>
      </c>
      <c r="AJ317" s="15" t="s">
        <v>42</v>
      </c>
      <c r="AK317" s="11" t="s">
        <v>42</v>
      </c>
      <c r="AL3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7" s="11">
        <f>IF([1]!Tab_labo[[#This Row],[Total2]]&lt;&gt;1000,IF(ISBLANK(V317),[1]!Tab_labo[[#This Row],[Qt-g]]+(2*[1]!Tab_labo[[#This Row],[Qt-g2]]),IF(ISBLANK(Z317),[1]!Tab_labo[[#This Row],[Qt-g]]+[1]!Tab_labo[[#This Row],[Qt-g2]]+(2*[1]!Tab_labo[[#This Row],[Qt-g3]]),IF(ISBLANK(AD317),[1]!Tab_labo[[#This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7" s="11" t="str">
        <f>[1]!Tab_labo[[#This Row],[Teintes]]</f>
        <v>2438 C</v>
      </c>
    </row>
    <row r="318" spans="1:40" ht="30" x14ac:dyDescent="0.25">
      <c r="A318" s="1" t="s">
        <v>374</v>
      </c>
      <c r="B318" s="1" t="s">
        <v>41</v>
      </c>
      <c r="C318" s="2" t="s">
        <v>42</v>
      </c>
      <c r="D318" s="3" t="s">
        <v>42</v>
      </c>
      <c r="E318" s="3" t="s">
        <v>42</v>
      </c>
      <c r="F318" s="4">
        <v>0.77</v>
      </c>
      <c r="G318" s="4">
        <v>60.18</v>
      </c>
      <c r="H318" s="4">
        <v>24.47</v>
      </c>
      <c r="I318" s="4">
        <v>20.77</v>
      </c>
      <c r="J318" s="5" t="s">
        <v>42</v>
      </c>
      <c r="K318" s="6" t="str">
        <f>[1]!Tab_labo[[#This Row],[L*]]&amp;"_"&amp;[1]!Tab_labo[[#This Row],[a*]]&amp;"_"&amp;[1]!Tab_labo[[#This Row],[b*]]</f>
        <v>60.18_24.47_20.77</v>
      </c>
      <c r="L318" s="3" t="s">
        <v>69</v>
      </c>
      <c r="M318" s="3" t="str">
        <f>IF(ISBLANK([1]!Tab_labo[[#This Row],[Composant 1]]),"","&gt;")</f>
        <v>&gt;</v>
      </c>
      <c r="N318" s="3">
        <v>70</v>
      </c>
      <c r="O318" s="3" t="str">
        <f>IF(ISBLANK([1]!Tab_labo[[#This Row],[Qt-g]]),"","g")</f>
        <v>g</v>
      </c>
      <c r="P318" s="3" t="s">
        <v>60</v>
      </c>
      <c r="Q318" s="3" t="str">
        <f>IF(ISBLANK([1]!Tab_labo[[#This Row],[Composant 2]]),"","&gt;")</f>
        <v>&gt;</v>
      </c>
      <c r="R318" s="3">
        <v>36</v>
      </c>
      <c r="S318" s="3" t="str">
        <f>IF(ISBLANK([1]!Tab_labo[[#This Row],[Qt-g2]]),"","g")</f>
        <v>g</v>
      </c>
      <c r="T318" s="3" t="s">
        <v>54</v>
      </c>
      <c r="U318" s="3" t="str">
        <f>IF(ISBLANK([1]!Tab_labo[[#This Row],[Composant 3]]),"","&gt;")</f>
        <v>&gt;</v>
      </c>
      <c r="V318" s="3">
        <v>23</v>
      </c>
      <c r="W318" s="3" t="str">
        <f>IF(ISBLANK([1]!Tab_labo[[#This Row],[Qt-g3]]),"","g")</f>
        <v>g</v>
      </c>
      <c r="X318" s="3" t="s">
        <v>49</v>
      </c>
      <c r="Y318" s="3" t="str">
        <f>IF(ISBLANK([1]!Tab_labo[[#This Row],[Composant 4]]),"","&gt;")</f>
        <v>&gt;</v>
      </c>
      <c r="Z318" s="3">
        <v>435.5</v>
      </c>
      <c r="AA318" s="3" t="str">
        <f>IF(ISBLANK([1]!Tab_labo[[#This Row],[Qt-g4]]),"","g")</f>
        <v>g</v>
      </c>
      <c r="AB318" s="3"/>
      <c r="AC318" s="3" t="str">
        <f>IF(ISBLANK([1]!Tab_labo[[#This Row],[Composant 5]]),"","&gt;")</f>
        <v/>
      </c>
      <c r="AD318" s="3"/>
      <c r="AE318" s="3" t="str">
        <f>IF(ISBLANK([1]!Tab_labo[[#This Row],[Qt-g5]]),"","g")</f>
        <v/>
      </c>
      <c r="AF318" s="3" t="str">
        <f>IF([1]!Tab_labo[[#This Row],[verif]]=0,"","Total")</f>
        <v>Total</v>
      </c>
      <c r="AG318" s="3" t="str">
        <f>IF([1]!Tab_labo[[#This Row],[Total]]="Total","&gt;","")</f>
        <v>&gt;</v>
      </c>
      <c r="AH3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564.5</v>
      </c>
      <c r="AI318" s="3" t="str">
        <f>IF([1]!Tab_labo[[#This Row],[Total]]="Total","g","")</f>
        <v>g</v>
      </c>
      <c r="AJ318" s="8" t="s">
        <v>42</v>
      </c>
      <c r="AK318" s="3" t="s">
        <v>42</v>
      </c>
      <c r="AL3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8" s="3">
        <f>IF([1]!Tab_labo[[#This Row],[Total2]]&lt;&gt;1000,IF(ISBLANK(V318),[1]!Tab_labo[[#This Row],[Qt-g]]+(2*[1]!Tab_labo[[#This Row],[Qt-g2]]),IF(ISBLANK(Z318),[1]!Tab_labo[[#This Row],[Qt-g]]+[1]!Tab_labo[[#This Row],[Qt-g2]]+(2*[1]!Tab_labo[[#This Row],[Qt-g3]]),IF(ISBLANK(AD318),[1]!Tab_labo[[#This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18" s="3" t="str">
        <f>[1]!Tab_labo[[#This Row],[Teintes]]</f>
        <v>2439 C</v>
      </c>
    </row>
    <row r="319" spans="1:40" ht="30" x14ac:dyDescent="0.25">
      <c r="A319" s="9" t="s">
        <v>375</v>
      </c>
      <c r="B319" s="9" t="s">
        <v>41</v>
      </c>
      <c r="C319" s="10" t="s">
        <v>42</v>
      </c>
      <c r="D319" s="11" t="s">
        <v>42</v>
      </c>
      <c r="E319" s="11" t="s">
        <v>42</v>
      </c>
      <c r="F319" s="12">
        <v>0.6</v>
      </c>
      <c r="G319" s="12">
        <v>63.15</v>
      </c>
      <c r="H319" s="12">
        <v>13.02</v>
      </c>
      <c r="I319" s="12">
        <v>10.79</v>
      </c>
      <c r="J319" s="13" t="s">
        <v>42</v>
      </c>
      <c r="K319" s="14" t="str">
        <f>[1]!Tab_labo[[#This Row],[L*]]&amp;"_"&amp;[1]!Tab_labo[[#This Row],[a*]]&amp;"_"&amp;[1]!Tab_labo[[#This Row],[b*]]</f>
        <v>63.15_13.02_10.79</v>
      </c>
      <c r="L319" s="11" t="s">
        <v>60</v>
      </c>
      <c r="M319" s="11" t="str">
        <f>IF(ISBLANK([1]!Tab_labo[[#This Row],[Composant 1]]),"","&gt;")</f>
        <v>&gt;</v>
      </c>
      <c r="N319" s="11">
        <v>40</v>
      </c>
      <c r="O319" s="11" t="str">
        <f>IF(ISBLANK([1]!Tab_labo[[#This Row],[Qt-g]]),"","g")</f>
        <v>g</v>
      </c>
      <c r="P319" s="11" t="s">
        <v>68</v>
      </c>
      <c r="Q319" s="11" t="str">
        <f>IF(ISBLANK([1]!Tab_labo[[#This Row],[Composant 2]]),"","&gt;")</f>
        <v>&gt;</v>
      </c>
      <c r="R319" s="11">
        <v>30</v>
      </c>
      <c r="S319" s="11" t="str">
        <f>IF(ISBLANK([1]!Tab_labo[[#This Row],[Qt-g2]]),"","g")</f>
        <v>g</v>
      </c>
      <c r="T319" s="11" t="s">
        <v>54</v>
      </c>
      <c r="U319" s="11" t="str">
        <f>IF(ISBLANK([1]!Tab_labo[[#This Row],[Composant 3]]),"","&gt;")</f>
        <v>&gt;</v>
      </c>
      <c r="V319" s="11">
        <v>27.5</v>
      </c>
      <c r="W319" s="11" t="str">
        <f>IF(ISBLANK([1]!Tab_labo[[#This Row],[Qt-g3]]),"","g")</f>
        <v>g</v>
      </c>
      <c r="X319" s="11" t="s">
        <v>49</v>
      </c>
      <c r="Y319" s="11" t="str">
        <f>IF(ISBLANK([1]!Tab_labo[[#This Row],[Composant 4]]),"","&gt;")</f>
        <v>&gt;</v>
      </c>
      <c r="Z319" s="11">
        <v>451.3</v>
      </c>
      <c r="AA319" s="11" t="str">
        <f>IF(ISBLANK([1]!Tab_labo[[#This Row],[Qt-g4]]),"","g")</f>
        <v>g</v>
      </c>
      <c r="AB319" s="11"/>
      <c r="AC319" s="11" t="str">
        <f>IF(ISBLANK([1]!Tab_labo[[#This Row],[Composant 5]]),"","&gt;")</f>
        <v/>
      </c>
      <c r="AD319" s="11"/>
      <c r="AE319" s="11" t="str">
        <f>IF(ISBLANK([1]!Tab_labo[[#This Row],[Qt-g5]]),"","g")</f>
        <v/>
      </c>
      <c r="AF319" s="11" t="str">
        <f>IF([1]!Tab_labo[[#This Row],[verif]]=0,"","Total")</f>
        <v>Total</v>
      </c>
      <c r="AG319" s="11" t="str">
        <f>IF([1]!Tab_labo[[#This Row],[Total]]="Total","&gt;","")</f>
        <v>&gt;</v>
      </c>
      <c r="AH3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548.79999999999995</v>
      </c>
      <c r="AI319" s="11" t="str">
        <f>IF([1]!Tab_labo[[#This Row],[Total]]="Total","g","")</f>
        <v>g</v>
      </c>
      <c r="AJ319" s="15" t="s">
        <v>42</v>
      </c>
      <c r="AK319" s="11" t="s">
        <v>42</v>
      </c>
      <c r="AL3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19" s="11">
        <f>IF([1]!Tab_labo[[#This Row],[Total2]]&lt;&gt;1000,IF(ISBLANK(V319),[1]!Tab_labo[[#This Row],[Qt-g]]+(2*[1]!Tab_labo[[#This Row],[Qt-g2]]),IF(ISBLANK(Z319),[1]!Tab_labo[[#This Row],[Qt-g]]+[1]!Tab_labo[[#This Row],[Qt-g2]]+(2*[1]!Tab_labo[[#This Row],[Qt-g3]]),IF(ISBLANK(AD319),[1]!Tab_labo[[#This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19" s="11" t="str">
        <f>[1]!Tab_labo[[#This Row],[Teintes]]</f>
        <v>2440 C</v>
      </c>
    </row>
    <row r="320" spans="1:40" ht="30" x14ac:dyDescent="0.25">
      <c r="A320" s="1" t="s">
        <v>376</v>
      </c>
      <c r="B320" s="1" t="s">
        <v>41</v>
      </c>
      <c r="C320" s="2" t="s">
        <v>42</v>
      </c>
      <c r="D320" s="3" t="s">
        <v>42</v>
      </c>
      <c r="E320" s="3" t="s">
        <v>42</v>
      </c>
      <c r="F320" s="4">
        <v>0.88</v>
      </c>
      <c r="G320" s="4">
        <v>53.23</v>
      </c>
      <c r="H320" s="4">
        <v>21.44</v>
      </c>
      <c r="I320" s="4">
        <v>17.579999999999998</v>
      </c>
      <c r="J320" s="5" t="s">
        <v>42</v>
      </c>
      <c r="K320" s="6" t="str">
        <f>[1]!Tab_labo[[#This Row],[L*]]&amp;"_"&amp;[1]!Tab_labo[[#This Row],[a*]]&amp;"_"&amp;[1]!Tab_labo[[#This Row],[b*]]</f>
        <v>53.23_21.44_17.58</v>
      </c>
      <c r="L320" s="3" t="s">
        <v>58</v>
      </c>
      <c r="M320" s="3" t="str">
        <f>IF(ISBLANK([1]!Tab_labo[[#This Row],[Composant 1]]),"","&gt;")</f>
        <v>&gt;</v>
      </c>
      <c r="N320" s="3">
        <v>80</v>
      </c>
      <c r="O320" s="3" t="str">
        <f>IF(ISBLANK([1]!Tab_labo[[#This Row],[Qt-g]]),"","g")</f>
        <v>g</v>
      </c>
      <c r="P320" s="3" t="s">
        <v>69</v>
      </c>
      <c r="Q320" s="3" t="str">
        <f>IF(ISBLANK([1]!Tab_labo[[#This Row],[Composant 2]]),"","&gt;")</f>
        <v>&gt;</v>
      </c>
      <c r="R320" s="3">
        <v>70</v>
      </c>
      <c r="S320" s="3" t="str">
        <f>IF(ISBLANK([1]!Tab_labo[[#This Row],[Qt-g2]]),"","g")</f>
        <v>g</v>
      </c>
      <c r="T320" s="3" t="s">
        <v>54</v>
      </c>
      <c r="U320" s="3" t="str">
        <f>IF(ISBLANK([1]!Tab_labo[[#This Row],[Composant 3]]),"","&gt;")</f>
        <v>&gt;</v>
      </c>
      <c r="V320" s="3">
        <v>60</v>
      </c>
      <c r="W320" s="3" t="str">
        <f>IF(ISBLANK([1]!Tab_labo[[#This Row],[Qt-g3]]),"","g")</f>
        <v>g</v>
      </c>
      <c r="X320" s="3" t="s">
        <v>49</v>
      </c>
      <c r="Y320" s="3" t="str">
        <f>IF(ISBLANK([1]!Tab_labo[[#This Row],[Composant 4]]),"","&gt;")</f>
        <v>&gt;</v>
      </c>
      <c r="Z320" s="3">
        <v>395</v>
      </c>
      <c r="AA320" s="3" t="str">
        <f>IF(ISBLANK([1]!Tab_labo[[#This Row],[Qt-g4]]),"","g")</f>
        <v>g</v>
      </c>
      <c r="AB320" s="3"/>
      <c r="AC320" s="3" t="str">
        <f>IF(ISBLANK([1]!Tab_labo[[#This Row],[Composant 5]]),"","&gt;")</f>
        <v/>
      </c>
      <c r="AD320" s="3"/>
      <c r="AE320" s="3" t="str">
        <f>IF(ISBLANK([1]!Tab_labo[[#This Row],[Qt-g5]]),"","g")</f>
        <v/>
      </c>
      <c r="AF320" s="3" t="str">
        <f>IF([1]!Tab_labo[[#This Row],[verif]]=0,"","Total")</f>
        <v>Total</v>
      </c>
      <c r="AG320" s="3" t="str">
        <f>IF([1]!Tab_labo[[#This Row],[Total]]="Total","&gt;","")</f>
        <v>&gt;</v>
      </c>
      <c r="AH3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605</v>
      </c>
      <c r="AI320" s="3" t="str">
        <f>IF([1]!Tab_labo[[#This Row],[Total]]="Total","g","")</f>
        <v>g</v>
      </c>
      <c r="AJ320" s="8" t="s">
        <v>42</v>
      </c>
      <c r="AK320" s="3" t="s">
        <v>42</v>
      </c>
      <c r="AL3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0" s="3">
        <f>IF([1]!Tab_labo[[#This Row],[Total2]]&lt;&gt;1000,IF(ISBLANK(V320),[1]!Tab_labo[[#This Row],[Qt-g]]+(2*[1]!Tab_labo[[#This Row],[Qt-g2]]),IF(ISBLANK(Z320),[1]!Tab_labo[[#This Row],[Qt-g]]+[1]!Tab_labo[[#This Row],[Qt-g2]]+(2*[1]!Tab_labo[[#This Row],[Qt-g3]]),IF(ISBLANK(AD320),[1]!Tab_labo[[#This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20" s="3" t="str">
        <f>[1]!Tab_labo[[#This Row],[Teintes]]</f>
        <v>2441 C</v>
      </c>
    </row>
    <row r="321" spans="1:40" ht="30" x14ac:dyDescent="0.25">
      <c r="A321" s="9" t="s">
        <v>377</v>
      </c>
      <c r="B321" s="9" t="s">
        <v>41</v>
      </c>
      <c r="C321" s="10" t="s">
        <v>42</v>
      </c>
      <c r="D321" s="11" t="s">
        <v>42</v>
      </c>
      <c r="E321" s="11" t="s">
        <v>42</v>
      </c>
      <c r="F321" s="12">
        <v>1</v>
      </c>
      <c r="G321" s="12">
        <v>48.19</v>
      </c>
      <c r="H321" s="12">
        <v>25.06</v>
      </c>
      <c r="I321" s="12">
        <v>18.03</v>
      </c>
      <c r="J321" s="13" t="s">
        <v>42</v>
      </c>
      <c r="K321" s="14" t="str">
        <f>[1]!Tab_labo[[#This Row],[L*]]&amp;"_"&amp;[1]!Tab_labo[[#This Row],[a*]]&amp;"_"&amp;[1]!Tab_labo[[#This Row],[b*]]</f>
        <v>48.19_25.06_18.03</v>
      </c>
      <c r="L321" s="11" t="s">
        <v>69</v>
      </c>
      <c r="M321" s="11" t="str">
        <f>IF(ISBLANK([1]!Tab_labo[[#This Row],[Composant 1]]),"","&gt;")</f>
        <v>&gt;</v>
      </c>
      <c r="N321" s="11">
        <v>90</v>
      </c>
      <c r="O321" s="11" t="str">
        <f>IF(ISBLANK([1]!Tab_labo[[#This Row],[Qt-g]]),"","g")</f>
        <v>g</v>
      </c>
      <c r="P321" s="11" t="s">
        <v>60</v>
      </c>
      <c r="Q321" s="11" t="str">
        <f>IF(ISBLANK([1]!Tab_labo[[#This Row],[Composant 2]]),"","&gt;")</f>
        <v>&gt;</v>
      </c>
      <c r="R321" s="11">
        <v>75</v>
      </c>
      <c r="S321" s="11" t="str">
        <f>IF(ISBLANK([1]!Tab_labo[[#This Row],[Qt-g2]]),"","g")</f>
        <v>g</v>
      </c>
      <c r="T321" s="11" t="s">
        <v>54</v>
      </c>
      <c r="U321" s="11" t="str">
        <f>IF(ISBLANK([1]!Tab_labo[[#This Row],[Composant 3]]),"","&gt;")</f>
        <v>&gt;</v>
      </c>
      <c r="V321" s="11">
        <v>55</v>
      </c>
      <c r="W321" s="11" t="str">
        <f>IF(ISBLANK([1]!Tab_labo[[#This Row],[Qt-g3]]),"","g")</f>
        <v>g</v>
      </c>
      <c r="X321" s="11" t="s">
        <v>49</v>
      </c>
      <c r="Y321" s="11" t="str">
        <f>IF(ISBLANK([1]!Tab_labo[[#This Row],[Composant 4]]),"","&gt;")</f>
        <v>&gt;</v>
      </c>
      <c r="Z321" s="11">
        <v>390</v>
      </c>
      <c r="AA321" s="11" t="str">
        <f>IF(ISBLANK([1]!Tab_labo[[#This Row],[Qt-g4]]),"","g")</f>
        <v>g</v>
      </c>
      <c r="AB321" s="11"/>
      <c r="AC321" s="11" t="str">
        <f>IF(ISBLANK([1]!Tab_labo[[#This Row],[Composant 5]]),"","&gt;")</f>
        <v/>
      </c>
      <c r="AD321" s="11"/>
      <c r="AE321" s="11" t="str">
        <f>IF(ISBLANK([1]!Tab_labo[[#This Row],[Qt-g5]]),"","g")</f>
        <v/>
      </c>
      <c r="AF321" s="11" t="str">
        <f>IF([1]!Tab_labo[[#This Row],[verif]]=0,"","Total")</f>
        <v>Total</v>
      </c>
      <c r="AG321" s="11" t="str">
        <f>IF([1]!Tab_labo[[#This Row],[Total]]="Total","&gt;","")</f>
        <v>&gt;</v>
      </c>
      <c r="AH3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610</v>
      </c>
      <c r="AI321" s="11" t="str">
        <f>IF([1]!Tab_labo[[#This Row],[Total]]="Total","g","")</f>
        <v>g</v>
      </c>
      <c r="AJ321" s="15" t="s">
        <v>42</v>
      </c>
      <c r="AK321" s="11" t="s">
        <v>42</v>
      </c>
      <c r="AL3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1" s="11">
        <f>IF([1]!Tab_labo[[#This Row],[Total2]]&lt;&gt;1000,IF(ISBLANK(V321),[1]!Tab_labo[[#This Row],[Qt-g]]+(2*[1]!Tab_labo[[#This Row],[Qt-g2]]),IF(ISBLANK(Z321),[1]!Tab_labo[[#This Row],[Qt-g]]+[1]!Tab_labo[[#This Row],[Qt-g2]]+(2*[1]!Tab_labo[[#This Row],[Qt-g3]]),IF(ISBLANK(AD321),[1]!Tab_labo[[#This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21" s="11" t="str">
        <f>[1]!Tab_labo[[#This Row],[Teintes]]</f>
        <v>2442 C</v>
      </c>
    </row>
    <row r="322" spans="1:40" ht="30" x14ac:dyDescent="0.25">
      <c r="A322" s="1" t="s">
        <v>378</v>
      </c>
      <c r="B322" s="1" t="s">
        <v>41</v>
      </c>
      <c r="C322" s="2" t="s">
        <v>42</v>
      </c>
      <c r="D322" s="3" t="s">
        <v>42</v>
      </c>
      <c r="E322" s="3" t="s">
        <v>42</v>
      </c>
      <c r="F322" s="4">
        <v>1.5</v>
      </c>
      <c r="G322" s="4">
        <v>38.03</v>
      </c>
      <c r="H322" s="4">
        <v>34.409999999999997</v>
      </c>
      <c r="I322" s="4">
        <v>29.96</v>
      </c>
      <c r="J322" s="5" t="s">
        <v>42</v>
      </c>
      <c r="K322" s="6" t="str">
        <f>[1]!Tab_labo[[#This Row],[L*]]&amp;"_"&amp;[1]!Tab_labo[[#This Row],[a*]]&amp;"_"&amp;[1]!Tab_labo[[#This Row],[b*]]</f>
        <v>38.03_34.41_29.96</v>
      </c>
      <c r="L322" s="3" t="s">
        <v>69</v>
      </c>
      <c r="M322" s="3" t="str">
        <f>IF(ISBLANK([1]!Tab_labo[[#This Row],[Composant 1]]),"","&gt;")</f>
        <v>&gt;</v>
      </c>
      <c r="N322" s="3">
        <v>318</v>
      </c>
      <c r="O322" s="3" t="str">
        <f>IF(ISBLANK([1]!Tab_labo[[#This Row],[Qt-g]]),"","g")</f>
        <v>g</v>
      </c>
      <c r="P322" s="3" t="s">
        <v>60</v>
      </c>
      <c r="Q322" s="3" t="str">
        <f>IF(ISBLANK([1]!Tab_labo[[#This Row],[Composant 2]]),"","&gt;")</f>
        <v>&gt;</v>
      </c>
      <c r="R322" s="3">
        <v>135</v>
      </c>
      <c r="S322" s="3" t="str">
        <f>IF(ISBLANK([1]!Tab_labo[[#This Row],[Qt-g2]]),"","g")</f>
        <v>g</v>
      </c>
      <c r="T322" s="3" t="s">
        <v>54</v>
      </c>
      <c r="U322" s="3" t="str">
        <f>IF(ISBLANK([1]!Tab_labo[[#This Row],[Composant 3]]),"","&gt;")</f>
        <v>&gt;</v>
      </c>
      <c r="V322" s="3">
        <v>80</v>
      </c>
      <c r="W322" s="3" t="str">
        <f>IF(ISBLANK([1]!Tab_labo[[#This Row],[Qt-g3]]),"","g")</f>
        <v>g</v>
      </c>
      <c r="X322" s="3" t="s">
        <v>49</v>
      </c>
      <c r="Y322" s="3" t="str">
        <f>IF(ISBLANK([1]!Tab_labo[[#This Row],[Composant 4]]),"","&gt;")</f>
        <v>&gt;</v>
      </c>
      <c r="Z322" s="3">
        <v>467</v>
      </c>
      <c r="AA322" s="3" t="str">
        <f>IF(ISBLANK([1]!Tab_labo[[#This Row],[Qt-g4]]),"","g")</f>
        <v>g</v>
      </c>
      <c r="AB322" s="3"/>
      <c r="AC322" s="3" t="str">
        <f>IF(ISBLANK([1]!Tab_labo[[#This Row],[Composant 5]]),"","&gt;")</f>
        <v/>
      </c>
      <c r="AD322" s="3"/>
      <c r="AE322" s="3" t="str">
        <f>IF(ISBLANK([1]!Tab_labo[[#This Row],[Qt-g5]]),"","g")</f>
        <v/>
      </c>
      <c r="AF322" s="3" t="str">
        <f>IF([1]!Tab_labo[[#This Row],[verif]]=0,"","Total")</f>
        <v>Total</v>
      </c>
      <c r="AG322" s="3" t="str">
        <f>IF([1]!Tab_labo[[#This Row],[Total]]="Total","&gt;","")</f>
        <v>&gt;</v>
      </c>
      <c r="AH3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22" s="3" t="str">
        <f>IF([1]!Tab_labo[[#This Row],[Total]]="Total","g","")</f>
        <v>g</v>
      </c>
      <c r="AJ322" s="8" t="s">
        <v>42</v>
      </c>
      <c r="AK322" s="3" t="s">
        <v>42</v>
      </c>
      <c r="AL3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2" s="3" t="str">
        <f>IF([1]!Tab_labo[[#This Row],[Total2]]&lt;&gt;1000,IF(ISBLANK(V322),[1]!Tab_labo[[#This Row],[Qt-g]]+(2*[1]!Tab_labo[[#This Row],[Qt-g2]]),IF(ISBLANK(Z322),[1]!Tab_labo[[#This Row],[Qt-g]]+[1]!Tab_labo[[#This Row],[Qt-g2]]+(2*[1]!Tab_labo[[#This Row],[Qt-g3]]),IF(ISBLANK(AD322),[1]!Tab_labo[[#This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22" s="3" t="str">
        <f>[1]!Tab_labo[[#This Row],[Teintes]]</f>
        <v>2443 C</v>
      </c>
    </row>
    <row r="323" spans="1:40" ht="30" x14ac:dyDescent="0.25">
      <c r="A323" s="9" t="s">
        <v>379</v>
      </c>
      <c r="B323" s="9" t="s">
        <v>41</v>
      </c>
      <c r="C323" s="10" t="s">
        <v>42</v>
      </c>
      <c r="D323" s="11" t="s">
        <v>42</v>
      </c>
      <c r="E323" s="11" t="s">
        <v>42</v>
      </c>
      <c r="F323" s="12">
        <v>0.35</v>
      </c>
      <c r="G323" s="12">
        <v>79.84</v>
      </c>
      <c r="H323" s="12">
        <v>10.29</v>
      </c>
      <c r="I323" s="12">
        <v>13.75</v>
      </c>
      <c r="J323" s="13" t="s">
        <v>42</v>
      </c>
      <c r="K323" s="14" t="str">
        <f>[1]!Tab_labo[[#This Row],[L*]]&amp;"_"&amp;[1]!Tab_labo[[#This Row],[a*]]&amp;"_"&amp;[1]!Tab_labo[[#This Row],[b*]]</f>
        <v>79.84_10.29_13.75</v>
      </c>
      <c r="L323" s="11" t="s">
        <v>68</v>
      </c>
      <c r="M323" s="11" t="str">
        <f>IF(ISBLANK([1]!Tab_labo[[#This Row],[Composant 1]]),"","&gt;")</f>
        <v>&gt;</v>
      </c>
      <c r="N323" s="11">
        <v>28</v>
      </c>
      <c r="O323" s="11" t="str">
        <f>IF(ISBLANK([1]!Tab_labo[[#This Row],[Qt-g]]),"","g")</f>
        <v>g</v>
      </c>
      <c r="P323" s="11" t="s">
        <v>104</v>
      </c>
      <c r="Q323" s="11" t="str">
        <f>IF(ISBLANK([1]!Tab_labo[[#This Row],[Composant 2]]),"","&gt;")</f>
        <v>&gt;</v>
      </c>
      <c r="R323" s="11">
        <v>23.4</v>
      </c>
      <c r="S323" s="11" t="str">
        <f>IF(ISBLANK([1]!Tab_labo[[#This Row],[Qt-g2]]),"","g")</f>
        <v>g</v>
      </c>
      <c r="T323" s="11" t="s">
        <v>54</v>
      </c>
      <c r="U323" s="11" t="str">
        <f>IF(ISBLANK([1]!Tab_labo[[#This Row],[Composant 3]]),"","&gt;")</f>
        <v>&gt;</v>
      </c>
      <c r="V323" s="11">
        <v>12.5</v>
      </c>
      <c r="W323" s="11" t="str">
        <f>IF(ISBLANK([1]!Tab_labo[[#This Row],[Qt-g3]]),"","g")</f>
        <v>g</v>
      </c>
      <c r="X323" s="11" t="s">
        <v>49</v>
      </c>
      <c r="Y323" s="11" t="str">
        <f>IF(ISBLANK([1]!Tab_labo[[#This Row],[Composant 4]]),"","&gt;")</f>
        <v>&gt;</v>
      </c>
      <c r="Z323" s="11">
        <v>468.1</v>
      </c>
      <c r="AA323" s="11" t="str">
        <f>IF(ISBLANK([1]!Tab_labo[[#This Row],[Qt-g4]]),"","g")</f>
        <v>g</v>
      </c>
      <c r="AB323" s="11"/>
      <c r="AC323" s="11" t="str">
        <f>IF(ISBLANK([1]!Tab_labo[[#This Row],[Composant 5]]),"","&gt;")</f>
        <v/>
      </c>
      <c r="AD323" s="11"/>
      <c r="AE323" s="11" t="str">
        <f>IF(ISBLANK([1]!Tab_labo[[#This Row],[Qt-g5]]),"","g")</f>
        <v/>
      </c>
      <c r="AF323" s="11" t="str">
        <f>IF([1]!Tab_labo[[#This Row],[verif]]=0,"","Total")</f>
        <v>Total</v>
      </c>
      <c r="AG323" s="11" t="str">
        <f>IF([1]!Tab_labo[[#This Row],[Total]]="Total","&gt;","")</f>
        <v>&gt;</v>
      </c>
      <c r="AH3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532</v>
      </c>
      <c r="AI323" s="11" t="str">
        <f>IF([1]!Tab_labo[[#This Row],[Total]]="Total","g","")</f>
        <v>g</v>
      </c>
      <c r="AJ323" s="15" t="s">
        <v>42</v>
      </c>
      <c r="AK323" s="11" t="s">
        <v>42</v>
      </c>
      <c r="AL3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3" s="11">
        <f>IF([1]!Tab_labo[[#This Row],[Total2]]&lt;&gt;1000,IF(ISBLANK(V323),[1]!Tab_labo[[#This Row],[Qt-g]]+(2*[1]!Tab_labo[[#This Row],[Qt-g2]]),IF(ISBLANK(Z323),[1]!Tab_labo[[#This Row],[Qt-g]]+[1]!Tab_labo[[#This Row],[Qt-g2]]+(2*[1]!Tab_labo[[#This Row],[Qt-g3]]),IF(ISBLANK(AD323),[1]!Tab_labo[[#This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23" s="11" t="str">
        <f>[1]!Tab_labo[[#This Row],[Teintes]]</f>
        <v>4043 C</v>
      </c>
    </row>
    <row r="324" spans="1:40" ht="30" x14ac:dyDescent="0.25">
      <c r="A324" s="1" t="s">
        <v>380</v>
      </c>
      <c r="B324" s="1" t="s">
        <v>41</v>
      </c>
      <c r="C324" s="2" t="s">
        <v>42</v>
      </c>
      <c r="D324" s="3" t="s">
        <v>42</v>
      </c>
      <c r="E324" s="3" t="s">
        <v>42</v>
      </c>
      <c r="F324" s="4">
        <v>0.55000000000000004</v>
      </c>
      <c r="G324" s="4">
        <v>68.91</v>
      </c>
      <c r="H324" s="4">
        <v>13.76</v>
      </c>
      <c r="I324" s="4">
        <v>16.97</v>
      </c>
      <c r="J324" s="5" t="s">
        <v>42</v>
      </c>
      <c r="K324" s="6" t="str">
        <f>[1]!Tab_labo[[#This Row],[L*]]&amp;"_"&amp;[1]!Tab_labo[[#This Row],[a*]]&amp;"_"&amp;[1]!Tab_labo[[#This Row],[b*]]</f>
        <v>68.91_13.76_16.97</v>
      </c>
      <c r="L324" s="3" t="s">
        <v>68</v>
      </c>
      <c r="M324" s="3" t="str">
        <f>IF(ISBLANK([1]!Tab_labo[[#This Row],[Composant 1]]),"","&gt;")</f>
        <v>&gt;</v>
      </c>
      <c r="N324" s="3">
        <v>58.7</v>
      </c>
      <c r="O324" s="3" t="str">
        <f>IF(ISBLANK([1]!Tab_labo[[#This Row],[Qt-g]]),"","g")</f>
        <v>g</v>
      </c>
      <c r="P324" s="3" t="s">
        <v>60</v>
      </c>
      <c r="Q324" s="3" t="str">
        <f>IF(ISBLANK([1]!Tab_labo[[#This Row],[Composant 2]]),"","&gt;")</f>
        <v>&gt;</v>
      </c>
      <c r="R324" s="3">
        <v>45.8</v>
      </c>
      <c r="S324" s="3" t="str">
        <f>IF(ISBLANK([1]!Tab_labo[[#This Row],[Qt-g2]]),"","g")</f>
        <v>g</v>
      </c>
      <c r="T324" s="3" t="s">
        <v>54</v>
      </c>
      <c r="U324" s="3" t="str">
        <f>IF(ISBLANK([1]!Tab_labo[[#This Row],[Composant 3]]),"","&gt;")</f>
        <v>&gt;</v>
      </c>
      <c r="V324" s="3">
        <v>14.7</v>
      </c>
      <c r="W324" s="3" t="str">
        <f>IF(ISBLANK([1]!Tab_labo[[#This Row],[Qt-g3]]),"","g")</f>
        <v>g</v>
      </c>
      <c r="X324" s="3" t="s">
        <v>49</v>
      </c>
      <c r="Y324" s="3" t="str">
        <f>IF(ISBLANK([1]!Tab_labo[[#This Row],[Composant 4]]),"","&gt;")</f>
        <v>&gt;</v>
      </c>
      <c r="Z324" s="3">
        <v>440.4</v>
      </c>
      <c r="AA324" s="3" t="str">
        <f>IF(ISBLANK([1]!Tab_labo[[#This Row],[Qt-g4]]),"","g")</f>
        <v>g</v>
      </c>
      <c r="AB324" s="3"/>
      <c r="AC324" s="3" t="str">
        <f>IF(ISBLANK([1]!Tab_labo[[#This Row],[Composant 5]]),"","&gt;")</f>
        <v/>
      </c>
      <c r="AD324" s="3"/>
      <c r="AE324" s="3" t="str">
        <f>IF(ISBLANK([1]!Tab_labo[[#This Row],[Qt-g5]]),"","g")</f>
        <v/>
      </c>
      <c r="AF324" s="3" t="str">
        <f>IF([1]!Tab_labo[[#This Row],[verif]]=0,"","Total")</f>
        <v>Total</v>
      </c>
      <c r="AG324" s="3" t="str">
        <f>IF([1]!Tab_labo[[#This Row],[Total]]="Total","&gt;","")</f>
        <v>&gt;</v>
      </c>
      <c r="AH3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559.6</v>
      </c>
      <c r="AI324" s="3" t="str">
        <f>IF([1]!Tab_labo[[#This Row],[Total]]="Total","g","")</f>
        <v>g</v>
      </c>
      <c r="AJ324" s="8" t="s">
        <v>42</v>
      </c>
      <c r="AK324" s="3" t="s">
        <v>42</v>
      </c>
      <c r="AL3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4" s="3">
        <f>IF([1]!Tab_labo[[#This Row],[Total2]]&lt;&gt;1000,IF(ISBLANK(V324),[1]!Tab_labo[[#This Row],[Qt-g]]+(2*[1]!Tab_labo[[#This Row],[Qt-g2]]),IF(ISBLANK(Z324),[1]!Tab_labo[[#This Row],[Qt-g]]+[1]!Tab_labo[[#This Row],[Qt-g2]]+(2*[1]!Tab_labo[[#This Row],[Qt-g3]]),IF(ISBLANK(AD324),[1]!Tab_labo[[#This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24" s="3" t="str">
        <f>[1]!Tab_labo[[#This Row],[Teintes]]</f>
        <v>4044 C</v>
      </c>
    </row>
    <row r="325" spans="1:40" ht="30" x14ac:dyDescent="0.25">
      <c r="A325" s="9" t="s">
        <v>381</v>
      </c>
      <c r="B325" s="9" t="s">
        <v>41</v>
      </c>
      <c r="C325" s="10" t="s">
        <v>42</v>
      </c>
      <c r="D325" s="11" t="s">
        <v>42</v>
      </c>
      <c r="E325" s="11" t="s">
        <v>42</v>
      </c>
      <c r="F325" s="12">
        <v>0.61</v>
      </c>
      <c r="G325" s="12">
        <v>64.62</v>
      </c>
      <c r="H325" s="12">
        <v>13.84</v>
      </c>
      <c r="I325" s="12">
        <v>14.96</v>
      </c>
      <c r="J325" s="13" t="s">
        <v>42</v>
      </c>
      <c r="K325" s="14" t="str">
        <f>[1]!Tab_labo[[#This Row],[L*]]&amp;"_"&amp;[1]!Tab_labo[[#This Row],[a*]]&amp;"_"&amp;[1]!Tab_labo[[#This Row],[b*]]</f>
        <v>64.62_13.84_14.96</v>
      </c>
      <c r="L325" s="11" t="s">
        <v>58</v>
      </c>
      <c r="M325" s="11" t="str">
        <f>IF(ISBLANK([1]!Tab_labo[[#This Row],[Composant 1]]),"","&gt;")</f>
        <v>&gt;</v>
      </c>
      <c r="N325" s="11">
        <v>53.8</v>
      </c>
      <c r="O325" s="11" t="str">
        <f>IF(ISBLANK([1]!Tab_labo[[#This Row],[Qt-g]]),"","g")</f>
        <v>g</v>
      </c>
      <c r="P325" s="11" t="s">
        <v>68</v>
      </c>
      <c r="Q325" s="11" t="str">
        <f>IF(ISBLANK([1]!Tab_labo[[#This Row],[Composant 2]]),"","&gt;")</f>
        <v>&gt;</v>
      </c>
      <c r="R325" s="11">
        <v>32.6</v>
      </c>
      <c r="S325" s="11" t="str">
        <f>IF(ISBLANK([1]!Tab_labo[[#This Row],[Qt-g2]]),"","g")</f>
        <v>g</v>
      </c>
      <c r="T325" s="11" t="s">
        <v>54</v>
      </c>
      <c r="U325" s="11" t="str">
        <f>IF(ISBLANK([1]!Tab_labo[[#This Row],[Composant 3]]),"","&gt;")</f>
        <v>&gt;</v>
      </c>
      <c r="V325" s="11">
        <v>34.1</v>
      </c>
      <c r="W325" s="11" t="str">
        <f>IF(ISBLANK([1]!Tab_labo[[#This Row],[Qt-g3]]),"","g")</f>
        <v>g</v>
      </c>
      <c r="X325" s="11" t="s">
        <v>49</v>
      </c>
      <c r="Y325" s="11" t="str">
        <f>IF(ISBLANK([1]!Tab_labo[[#This Row],[Composant 4]]),"","&gt;")</f>
        <v>&gt;</v>
      </c>
      <c r="Z325" s="11">
        <v>439.8</v>
      </c>
      <c r="AA325" s="11" t="str">
        <f>IF(ISBLANK([1]!Tab_labo[[#This Row],[Qt-g4]]),"","g")</f>
        <v>g</v>
      </c>
      <c r="AB325" s="11"/>
      <c r="AC325" s="11" t="str">
        <f>IF(ISBLANK([1]!Tab_labo[[#This Row],[Composant 5]]),"","&gt;")</f>
        <v/>
      </c>
      <c r="AD325" s="11"/>
      <c r="AE325" s="11" t="str">
        <f>IF(ISBLANK([1]!Tab_labo[[#This Row],[Qt-g5]]),"","g")</f>
        <v/>
      </c>
      <c r="AF325" s="11" t="str">
        <f>IF([1]!Tab_labo[[#This Row],[verif]]=0,"","Total")</f>
        <v>Total</v>
      </c>
      <c r="AG325" s="11" t="str">
        <f>IF([1]!Tab_labo[[#This Row],[Total]]="Total","&gt;","")</f>
        <v>&gt;</v>
      </c>
      <c r="AH3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560.29999999999995</v>
      </c>
      <c r="AI325" s="11" t="str">
        <f>IF([1]!Tab_labo[[#This Row],[Total]]="Total","g","")</f>
        <v>g</v>
      </c>
      <c r="AJ325" s="15" t="s">
        <v>42</v>
      </c>
      <c r="AK325" s="11" t="s">
        <v>42</v>
      </c>
      <c r="AL3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5" s="11">
        <f>IF([1]!Tab_labo[[#This Row],[Total2]]&lt;&gt;1000,IF(ISBLANK(V325),[1]!Tab_labo[[#This Row],[Qt-g]]+(2*[1]!Tab_labo[[#This Row],[Qt-g2]]),IF(ISBLANK(Z325),[1]!Tab_labo[[#This Row],[Qt-g]]+[1]!Tab_labo[[#This Row],[Qt-g2]]+(2*[1]!Tab_labo[[#This Row],[Qt-g3]]),IF(ISBLANK(AD325),[1]!Tab_labo[[#This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25" s="11" t="str">
        <f>[1]!Tab_labo[[#This Row],[Teintes]]</f>
        <v>4045 C</v>
      </c>
    </row>
    <row r="326" spans="1:40" ht="30" x14ac:dyDescent="0.25">
      <c r="A326" s="1" t="s">
        <v>382</v>
      </c>
      <c r="B326" s="1" t="s">
        <v>41</v>
      </c>
      <c r="C326" s="2" t="s">
        <v>42</v>
      </c>
      <c r="D326" s="3" t="s">
        <v>42</v>
      </c>
      <c r="E326" s="3" t="s">
        <v>42</v>
      </c>
      <c r="F326" s="4">
        <v>0.61</v>
      </c>
      <c r="G326" s="4">
        <v>63.75</v>
      </c>
      <c r="H326" s="4">
        <v>9.8800000000000008</v>
      </c>
      <c r="I326" s="4">
        <v>14.02</v>
      </c>
      <c r="J326" s="5" t="s">
        <v>42</v>
      </c>
      <c r="K326" s="6" t="str">
        <f>[1]!Tab_labo[[#This Row],[L*]]&amp;"_"&amp;[1]!Tab_labo[[#This Row],[a*]]&amp;"_"&amp;[1]!Tab_labo[[#This Row],[b*]]</f>
        <v>63.75_9.88_14.02</v>
      </c>
      <c r="L326" s="3" t="s">
        <v>68</v>
      </c>
      <c r="M326" s="3" t="str">
        <f>IF(ISBLANK([1]!Tab_labo[[#This Row],[Composant 1]]),"","&gt;")</f>
        <v>&gt;</v>
      </c>
      <c r="N326" s="3">
        <v>89.4</v>
      </c>
      <c r="O326" s="3" t="str">
        <f>IF(ISBLANK([1]!Tab_labo[[#This Row],[Qt-g]]),"","g")</f>
        <v>g</v>
      </c>
      <c r="P326" s="3" t="s">
        <v>173</v>
      </c>
      <c r="Q326" s="3" t="str">
        <f>IF(ISBLANK([1]!Tab_labo[[#This Row],[Composant 2]]),"","&gt;")</f>
        <v>&gt;</v>
      </c>
      <c r="R326" s="3">
        <v>76</v>
      </c>
      <c r="S326" s="3" t="str">
        <f>IF(ISBLANK([1]!Tab_labo[[#This Row],[Qt-g2]]),"","g")</f>
        <v>g</v>
      </c>
      <c r="T326" s="3" t="s">
        <v>54</v>
      </c>
      <c r="U326" s="3" t="str">
        <f>IF(ISBLANK([1]!Tab_labo[[#This Row],[Composant 3]]),"","&gt;")</f>
        <v>&gt;</v>
      </c>
      <c r="V326" s="3">
        <v>13.2</v>
      </c>
      <c r="W326" s="3" t="str">
        <f>IF(ISBLANK([1]!Tab_labo[[#This Row],[Qt-g3]]),"","g")</f>
        <v>g</v>
      </c>
      <c r="X326" s="3" t="s">
        <v>49</v>
      </c>
      <c r="Y326" s="3" t="str">
        <f>IF(ISBLANK([1]!Tab_labo[[#This Row],[Composant 4]]),"","&gt;")</f>
        <v>&gt;</v>
      </c>
      <c r="Z326" s="3">
        <v>410.7</v>
      </c>
      <c r="AA326" s="3" t="str">
        <f>IF(ISBLANK([1]!Tab_labo[[#This Row],[Qt-g4]]),"","g")</f>
        <v>g</v>
      </c>
      <c r="AB326" s="3"/>
      <c r="AC326" s="3" t="str">
        <f>IF(ISBLANK([1]!Tab_labo[[#This Row],[Composant 5]]),"","&gt;")</f>
        <v/>
      </c>
      <c r="AD326" s="3"/>
      <c r="AE326" s="3" t="str">
        <f>IF(ISBLANK([1]!Tab_labo[[#This Row],[Qt-g5]]),"","g")</f>
        <v/>
      </c>
      <c r="AF326" s="3" t="str">
        <f>IF([1]!Tab_labo[[#This Row],[verif]]=0,"","Total")</f>
        <v>Total</v>
      </c>
      <c r="AG326" s="3" t="str">
        <f>IF([1]!Tab_labo[[#This Row],[Total]]="Total","&gt;","")</f>
        <v>&gt;</v>
      </c>
      <c r="AH3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589.29999999999995</v>
      </c>
      <c r="AI326" s="3" t="str">
        <f>IF([1]!Tab_labo[[#This Row],[Total]]="Total","g","")</f>
        <v>g</v>
      </c>
      <c r="AJ326" s="8" t="s">
        <v>42</v>
      </c>
      <c r="AK326" s="3" t="s">
        <v>42</v>
      </c>
      <c r="AL3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6" s="3">
        <f>IF([1]!Tab_labo[[#This Row],[Total2]]&lt;&gt;1000,IF(ISBLANK(V326),[1]!Tab_labo[[#This Row],[Qt-g]]+(2*[1]!Tab_labo[[#This Row],[Qt-g2]]),IF(ISBLANK(Z326),[1]!Tab_labo[[#This Row],[Qt-g]]+[1]!Tab_labo[[#This Row],[Qt-g2]]+(2*[1]!Tab_labo[[#This Row],[Qt-g3]]),IF(ISBLANK(AD326),[1]!Tab_labo[[#This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26" s="3" t="str">
        <f>[1]!Tab_labo[[#This Row],[Teintes]]</f>
        <v>4046 C</v>
      </c>
    </row>
    <row r="327" spans="1:40" ht="30" x14ac:dyDescent="0.25">
      <c r="A327" s="9" t="s">
        <v>383</v>
      </c>
      <c r="B327" s="9" t="s">
        <v>41</v>
      </c>
      <c r="C327" s="10" t="s">
        <v>42</v>
      </c>
      <c r="D327" s="11" t="s">
        <v>42</v>
      </c>
      <c r="E327" s="11" t="s">
        <v>42</v>
      </c>
      <c r="F327" s="12">
        <v>0.69</v>
      </c>
      <c r="G327" s="12">
        <v>60.66</v>
      </c>
      <c r="H327" s="12">
        <v>11.02</v>
      </c>
      <c r="I327" s="12">
        <v>15.48</v>
      </c>
      <c r="J327" s="13" t="s">
        <v>42</v>
      </c>
      <c r="K327" s="14" t="str">
        <f>[1]!Tab_labo[[#This Row],[L*]]&amp;"_"&amp;[1]!Tab_labo[[#This Row],[a*]]&amp;"_"&amp;[1]!Tab_labo[[#This Row],[b*]]</f>
        <v>60.66_11.02_15.48</v>
      </c>
      <c r="L327" s="11" t="s">
        <v>58</v>
      </c>
      <c r="M327" s="11" t="str">
        <f>IF(ISBLANK([1]!Tab_labo[[#This Row],[Composant 1]]),"","&gt;")</f>
        <v>&gt;</v>
      </c>
      <c r="N327" s="11">
        <v>67.5</v>
      </c>
      <c r="O327" s="11" t="str">
        <f>IF(ISBLANK([1]!Tab_labo[[#This Row],[Qt-g]]),"","g")</f>
        <v>g</v>
      </c>
      <c r="P327" s="11" t="s">
        <v>68</v>
      </c>
      <c r="Q327" s="11" t="str">
        <f>IF(ISBLANK([1]!Tab_labo[[#This Row],[Composant 2]]),"","&gt;")</f>
        <v>&gt;</v>
      </c>
      <c r="R327" s="11">
        <v>54.6</v>
      </c>
      <c r="S327" s="11" t="str">
        <f>IF(ISBLANK([1]!Tab_labo[[#This Row],[Qt-g2]]),"","g")</f>
        <v>g</v>
      </c>
      <c r="T327" s="11" t="s">
        <v>54</v>
      </c>
      <c r="U327" s="11" t="str">
        <f>IF(ISBLANK([1]!Tab_labo[[#This Row],[Composant 3]]),"","&gt;")</f>
        <v>&gt;</v>
      </c>
      <c r="V327" s="11">
        <v>68.8</v>
      </c>
      <c r="W327" s="11" t="str">
        <f>IF(ISBLANK([1]!Tab_labo[[#This Row],[Qt-g3]]),"","g")</f>
        <v>g</v>
      </c>
      <c r="X327" s="11" t="s">
        <v>49</v>
      </c>
      <c r="Y327" s="11" t="str">
        <f>IF(ISBLANK([1]!Tab_labo[[#This Row],[Composant 4]]),"","&gt;")</f>
        <v>&gt;</v>
      </c>
      <c r="Z327" s="11">
        <v>404.6</v>
      </c>
      <c r="AA327" s="11" t="str">
        <f>IF(ISBLANK([1]!Tab_labo[[#This Row],[Qt-g4]]),"","g")</f>
        <v>g</v>
      </c>
      <c r="AB327" s="11"/>
      <c r="AC327" s="11" t="str">
        <f>IF(ISBLANK([1]!Tab_labo[[#This Row],[Composant 5]]),"","&gt;")</f>
        <v/>
      </c>
      <c r="AD327" s="11"/>
      <c r="AE327" s="11" t="str">
        <f>IF(ISBLANK([1]!Tab_labo[[#This Row],[Qt-g5]]),"","g")</f>
        <v/>
      </c>
      <c r="AF327" s="11" t="str">
        <f>IF([1]!Tab_labo[[#This Row],[verif]]=0,"","Total")</f>
        <v>Total</v>
      </c>
      <c r="AG327" s="11" t="str">
        <f>IF([1]!Tab_labo[[#This Row],[Total]]="Total","&gt;","")</f>
        <v>&gt;</v>
      </c>
      <c r="AH3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595.5</v>
      </c>
      <c r="AI327" s="11" t="str">
        <f>IF([1]!Tab_labo[[#This Row],[Total]]="Total","g","")</f>
        <v>g</v>
      </c>
      <c r="AJ327" s="15" t="s">
        <v>42</v>
      </c>
      <c r="AK327" s="11" t="s">
        <v>42</v>
      </c>
      <c r="AL3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7" s="11">
        <f>IF([1]!Tab_labo[[#This Row],[Total2]]&lt;&gt;1000,IF(ISBLANK(V327),[1]!Tab_labo[[#This Row],[Qt-g]]+(2*[1]!Tab_labo[[#This Row],[Qt-g2]]),IF(ISBLANK(Z327),[1]!Tab_labo[[#This Row],[Qt-g]]+[1]!Tab_labo[[#This Row],[Qt-g2]]+(2*[1]!Tab_labo[[#This Row],[Qt-g3]]),IF(ISBLANK(AD327),[1]!Tab_labo[[#This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27" s="11" t="str">
        <f>[1]!Tab_labo[[#This Row],[Teintes]]</f>
        <v>4047 C</v>
      </c>
    </row>
    <row r="328" spans="1:40" ht="30" x14ac:dyDescent="0.25">
      <c r="A328" s="1" t="s">
        <v>384</v>
      </c>
      <c r="B328" s="1" t="s">
        <v>41</v>
      </c>
      <c r="C328" s="2" t="s">
        <v>42</v>
      </c>
      <c r="D328" s="3" t="s">
        <v>42</v>
      </c>
      <c r="E328" s="3" t="s">
        <v>42</v>
      </c>
      <c r="F328" s="4">
        <v>0.76</v>
      </c>
      <c r="G328" s="4">
        <v>56.73</v>
      </c>
      <c r="H328" s="4">
        <v>9.69</v>
      </c>
      <c r="I328" s="4">
        <v>15.13</v>
      </c>
      <c r="J328" s="5" t="s">
        <v>42</v>
      </c>
      <c r="K328" s="6" t="str">
        <f>[1]!Tab_labo[[#This Row],[L*]]&amp;"_"&amp;[1]!Tab_labo[[#This Row],[a*]]&amp;"_"&amp;[1]!Tab_labo[[#This Row],[b*]]</f>
        <v>56.73_9.69_15.13</v>
      </c>
      <c r="L328" s="3" t="s">
        <v>69</v>
      </c>
      <c r="M328" s="3" t="str">
        <f>IF(ISBLANK([1]!Tab_labo[[#This Row],[Composant 1]]),"","&gt;")</f>
        <v>&gt;</v>
      </c>
      <c r="N328" s="3">
        <v>140.80000000000001</v>
      </c>
      <c r="O328" s="3" t="str">
        <f>IF(ISBLANK([1]!Tab_labo[[#This Row],[Qt-g]]),"","g")</f>
        <v>g</v>
      </c>
      <c r="P328" s="3" t="s">
        <v>350</v>
      </c>
      <c r="Q328" s="3" t="str">
        <f>IF(ISBLANK([1]!Tab_labo[[#This Row],[Composant 2]]),"","&gt;")</f>
        <v>&gt;</v>
      </c>
      <c r="R328" s="3">
        <v>110.8</v>
      </c>
      <c r="S328" s="3" t="str">
        <f>IF(ISBLANK([1]!Tab_labo[[#This Row],[Qt-g2]]),"","g")</f>
        <v>g</v>
      </c>
      <c r="T328" s="3" t="s">
        <v>173</v>
      </c>
      <c r="U328" s="3" t="str">
        <f>IF(ISBLANK([1]!Tab_labo[[#This Row],[Composant 3]]),"","&gt;")</f>
        <v>&gt;</v>
      </c>
      <c r="V328" s="3">
        <v>66.7</v>
      </c>
      <c r="W328" s="3" t="str">
        <f>IF(ISBLANK([1]!Tab_labo[[#This Row],[Qt-g3]]),"","g")</f>
        <v>g</v>
      </c>
      <c r="X328" s="3" t="s">
        <v>49</v>
      </c>
      <c r="Y328" s="3" t="str">
        <f>IF(ISBLANK([1]!Tab_labo[[#This Row],[Composant 4]]),"","&gt;")</f>
        <v>&gt;</v>
      </c>
      <c r="Z328" s="3">
        <v>340.9</v>
      </c>
      <c r="AA328" s="3" t="str">
        <f>IF(ISBLANK([1]!Tab_labo[[#This Row],[Qt-g4]]),"","g")</f>
        <v>g</v>
      </c>
      <c r="AB328" s="3"/>
      <c r="AC328" s="3" t="str">
        <f>IF(ISBLANK([1]!Tab_labo[[#This Row],[Composant 5]]),"","&gt;")</f>
        <v/>
      </c>
      <c r="AD328" s="3"/>
      <c r="AE328" s="3" t="str">
        <f>IF(ISBLANK([1]!Tab_labo[[#This Row],[Qt-g5]]),"","g")</f>
        <v/>
      </c>
      <c r="AF328" s="3" t="str">
        <f>IF([1]!Tab_labo[[#This Row],[verif]]=0,"","Total")</f>
        <v>Total</v>
      </c>
      <c r="AG328" s="3" t="str">
        <f>IF([1]!Tab_labo[[#This Row],[Total]]="Total","&gt;","")</f>
        <v>&gt;</v>
      </c>
      <c r="AH3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659.2</v>
      </c>
      <c r="AI328" s="3" t="str">
        <f>IF([1]!Tab_labo[[#This Row],[Total]]="Total","g","")</f>
        <v>g</v>
      </c>
      <c r="AJ328" s="8" t="s">
        <v>42</v>
      </c>
      <c r="AK328" s="3" t="s">
        <v>42</v>
      </c>
      <c r="AL3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8" s="3">
        <f>IF([1]!Tab_labo[[#This Row],[Total2]]&lt;&gt;1000,IF(ISBLANK(V328),[1]!Tab_labo[[#This Row],[Qt-g]]+(2*[1]!Tab_labo[[#This Row],[Qt-g2]]),IF(ISBLANK(Z328),[1]!Tab_labo[[#This Row],[Qt-g]]+[1]!Tab_labo[[#This Row],[Qt-g2]]+(2*[1]!Tab_labo[[#This Row],[Qt-g3]]),IF(ISBLANK(AD328),[1]!Tab_labo[[#This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28" s="3" t="str">
        <f>[1]!Tab_labo[[#This Row],[Teintes]]</f>
        <v>4048 C</v>
      </c>
    </row>
    <row r="329" spans="1:40" ht="30" x14ac:dyDescent="0.25">
      <c r="A329" s="9" t="s">
        <v>385</v>
      </c>
      <c r="B329" s="9" t="s">
        <v>41</v>
      </c>
      <c r="C329" s="10" t="s">
        <v>42</v>
      </c>
      <c r="D329" s="11" t="s">
        <v>42</v>
      </c>
      <c r="E329" s="11" t="s">
        <v>42</v>
      </c>
      <c r="F329" s="12">
        <v>0.72</v>
      </c>
      <c r="G329" s="12">
        <v>56.24</v>
      </c>
      <c r="H329" s="12">
        <v>6.88</v>
      </c>
      <c r="I329" s="12">
        <v>11.46</v>
      </c>
      <c r="J329" s="13" t="s">
        <v>42</v>
      </c>
      <c r="K329" s="14" t="str">
        <f>[1]!Tab_labo[[#This Row],[L*]]&amp;"_"&amp;[1]!Tab_labo[[#This Row],[a*]]&amp;"_"&amp;[1]!Tab_labo[[#This Row],[b*]]</f>
        <v>56.24_6.88_11.46</v>
      </c>
      <c r="L329" s="11" t="s">
        <v>68</v>
      </c>
      <c r="M329" s="11" t="str">
        <f>IF(ISBLANK([1]!Tab_labo[[#This Row],[Composant 1]]),"","&gt;")</f>
        <v>&gt;</v>
      </c>
      <c r="N329" s="11">
        <v>135.5</v>
      </c>
      <c r="O329" s="11" t="str">
        <f>IF(ISBLANK([1]!Tab_labo[[#This Row],[Qt-g]]),"","g")</f>
        <v>g</v>
      </c>
      <c r="P329" s="11" t="s">
        <v>173</v>
      </c>
      <c r="Q329" s="11" t="str">
        <f>IF(ISBLANK([1]!Tab_labo[[#This Row],[Composant 2]]),"","&gt;")</f>
        <v>&gt;</v>
      </c>
      <c r="R329" s="11">
        <v>128.6</v>
      </c>
      <c r="S329" s="11" t="str">
        <f>IF(ISBLANK([1]!Tab_labo[[#This Row],[Qt-g2]]),"","g")</f>
        <v>g</v>
      </c>
      <c r="T329" s="11" t="s">
        <v>350</v>
      </c>
      <c r="U329" s="11" t="str">
        <f>IF(ISBLANK([1]!Tab_labo[[#This Row],[Composant 3]]),"","&gt;")</f>
        <v>&gt;</v>
      </c>
      <c r="V329" s="11">
        <v>47.6</v>
      </c>
      <c r="W329" s="11" t="str">
        <f>IF(ISBLANK([1]!Tab_labo[[#This Row],[Qt-g3]]),"","g")</f>
        <v>g</v>
      </c>
      <c r="X329" s="11" t="s">
        <v>49</v>
      </c>
      <c r="Y329" s="11" t="str">
        <f>IF(ISBLANK([1]!Tab_labo[[#This Row],[Composant 4]]),"","&gt;")</f>
        <v>&gt;</v>
      </c>
      <c r="Z329" s="11">
        <v>344.2</v>
      </c>
      <c r="AA329" s="11" t="str">
        <f>IF(ISBLANK([1]!Tab_labo[[#This Row],[Qt-g4]]),"","g")</f>
        <v>g</v>
      </c>
      <c r="AB329" s="11"/>
      <c r="AC329" s="11" t="str">
        <f>IF(ISBLANK([1]!Tab_labo[[#This Row],[Composant 5]]),"","&gt;")</f>
        <v/>
      </c>
      <c r="AD329" s="11"/>
      <c r="AE329" s="11" t="str">
        <f>IF(ISBLANK([1]!Tab_labo[[#This Row],[Qt-g5]]),"","g")</f>
        <v/>
      </c>
      <c r="AF329" s="11" t="str">
        <f>IF([1]!Tab_labo[[#This Row],[verif]]=0,"","Total")</f>
        <v>Total</v>
      </c>
      <c r="AG329" s="11" t="str">
        <f>IF([1]!Tab_labo[[#This Row],[Total]]="Total","&gt;","")</f>
        <v>&gt;</v>
      </c>
      <c r="AH3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655.90000000000009</v>
      </c>
      <c r="AI329" s="11" t="str">
        <f>IF([1]!Tab_labo[[#This Row],[Total]]="Total","g","")</f>
        <v>g</v>
      </c>
      <c r="AJ329" s="15" t="s">
        <v>42</v>
      </c>
      <c r="AK329" s="11" t="s">
        <v>42</v>
      </c>
      <c r="AL3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29" s="11">
        <f>IF([1]!Tab_labo[[#This Row],[Total2]]&lt;&gt;1000,IF(ISBLANK(V329),[1]!Tab_labo[[#This Row],[Qt-g]]+(2*[1]!Tab_labo[[#This Row],[Qt-g2]]),IF(ISBLANK(Z329),[1]!Tab_labo[[#This Row],[Qt-g]]+[1]!Tab_labo[[#This Row],[Qt-g2]]+(2*[1]!Tab_labo[[#This Row],[Qt-g3]]),IF(ISBLANK(AD329),[1]!Tab_labo[[#This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29" s="11" t="str">
        <f>[1]!Tab_labo[[#This Row],[Teintes]]</f>
        <v>4049 C</v>
      </c>
    </row>
    <row r="330" spans="1:40" ht="30" x14ac:dyDescent="0.25">
      <c r="A330" s="1" t="s">
        <v>386</v>
      </c>
      <c r="B330" s="1" t="s">
        <v>41</v>
      </c>
      <c r="C330" s="2" t="s">
        <v>42</v>
      </c>
      <c r="D330" s="3" t="s">
        <v>42</v>
      </c>
      <c r="E330" s="3" t="s">
        <v>42</v>
      </c>
      <c r="F330" s="4">
        <v>0.33</v>
      </c>
      <c r="G330" s="4">
        <v>81.430000000000007</v>
      </c>
      <c r="H330" s="4">
        <v>16.39</v>
      </c>
      <c r="I330" s="4">
        <v>15.07</v>
      </c>
      <c r="J330" s="5" t="s">
        <v>42</v>
      </c>
      <c r="K330" s="6" t="str">
        <f>[1]!Tab_labo[[#This Row],[L*]]&amp;"_"&amp;[1]!Tab_labo[[#This Row],[a*]]&amp;"_"&amp;[1]!Tab_labo[[#This Row],[b*]]</f>
        <v>81.43_16.39_15.07</v>
      </c>
      <c r="L330" s="3" t="s">
        <v>60</v>
      </c>
      <c r="M330" s="3" t="str">
        <f>IF(ISBLANK([1]!Tab_labo[[#This Row],[Composant 1]]),"","&gt;")</f>
        <v>&gt;</v>
      </c>
      <c r="N330" s="3">
        <v>16</v>
      </c>
      <c r="O330" s="3" t="str">
        <f>IF(ISBLANK([1]!Tab_labo[[#This Row],[Qt-g]]),"","g")</f>
        <v>g</v>
      </c>
      <c r="P330" s="3" t="s">
        <v>48</v>
      </c>
      <c r="Q330" s="3" t="str">
        <f>IF(ISBLANK([1]!Tab_labo[[#This Row],[Composant 2]]),"","&gt;")</f>
        <v>&gt;</v>
      </c>
      <c r="R330" s="3">
        <v>15</v>
      </c>
      <c r="S330" s="3" t="str">
        <f>IF(ISBLANK([1]!Tab_labo[[#This Row],[Qt-g2]]),"","g")</f>
        <v>g</v>
      </c>
      <c r="T330" s="3" t="s">
        <v>49</v>
      </c>
      <c r="U330" s="3" t="str">
        <f>IF(ISBLANK([1]!Tab_labo[[#This Row],[Composant 3]]),"","&gt;")</f>
        <v>&gt;</v>
      </c>
      <c r="V330" s="3">
        <v>484.5</v>
      </c>
      <c r="W330" s="3" t="str">
        <f>IF(ISBLANK([1]!Tab_labo[[#This Row],[Qt-g3]]),"","g")</f>
        <v>g</v>
      </c>
      <c r="X330" s="3"/>
      <c r="Y330" s="3" t="str">
        <f>IF(ISBLANK([1]!Tab_labo[[#This Row],[Composant 4]]),"","&gt;")</f>
        <v/>
      </c>
      <c r="Z330" s="3"/>
      <c r="AA330" s="3" t="str">
        <f>IF(ISBLANK([1]!Tab_labo[[#This Row],[Qt-g4]]),"","g")</f>
        <v/>
      </c>
      <c r="AB330" s="3"/>
      <c r="AC330" s="3" t="str">
        <f>IF(ISBLANK([1]!Tab_labo[[#This Row],[Composant 5]]),"","&gt;")</f>
        <v/>
      </c>
      <c r="AD330" s="3"/>
      <c r="AE330" s="3" t="str">
        <f>IF(ISBLANK([1]!Tab_labo[[#This Row],[Qt-g5]]),"","g")</f>
        <v/>
      </c>
      <c r="AF330" s="3" t="str">
        <f>IF([1]!Tab_labo[[#This Row],[verif]]=0,"","Total")</f>
        <v>Total</v>
      </c>
      <c r="AG330" s="3" t="str">
        <f>IF([1]!Tab_labo[[#This Row],[Total]]="Total","&gt;","")</f>
        <v>&gt;</v>
      </c>
      <c r="AH3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330" s="3" t="str">
        <f>IF([1]!Tab_labo[[#This Row],[Total]]="Total","g","")</f>
        <v>g</v>
      </c>
      <c r="AJ330" s="8" t="s">
        <v>42</v>
      </c>
      <c r="AK330" s="3" t="s">
        <v>42</v>
      </c>
      <c r="AL3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0" s="3">
        <f>IF([1]!Tab_labo[[#This Row],[Total2]]&lt;&gt;1000,IF(ISBLANK(V330),[1]!Tab_labo[[#This Row],[Qt-g]]+(2*[1]!Tab_labo[[#This Row],[Qt-g2]]),IF(ISBLANK(Z330),[1]!Tab_labo[[#This Row],[Qt-g]]+[1]!Tab_labo[[#This Row],[Qt-g2]]+(2*[1]!Tab_labo[[#This Row],[Qt-g3]]),IF(ISBLANK(AD330),[1]!Tab_labo[[#This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0" s="3" t="str">
        <f>[1]!Tab_labo[[#This Row],[Teintes]]</f>
        <v>489 C</v>
      </c>
    </row>
    <row r="331" spans="1:40" ht="30" x14ac:dyDescent="0.25">
      <c r="A331" s="9" t="s">
        <v>387</v>
      </c>
      <c r="B331" s="9" t="s">
        <v>41</v>
      </c>
      <c r="C331" s="10" t="s">
        <v>42</v>
      </c>
      <c r="D331" s="11" t="s">
        <v>42</v>
      </c>
      <c r="E331" s="11" t="s">
        <v>42</v>
      </c>
      <c r="F331" s="12">
        <v>0.37</v>
      </c>
      <c r="G331" s="12">
        <v>79.47</v>
      </c>
      <c r="H331" s="12">
        <v>19.600000000000001</v>
      </c>
      <c r="I331" s="12">
        <v>16.04</v>
      </c>
      <c r="J331" s="13" t="s">
        <v>42</v>
      </c>
      <c r="K331" s="14" t="str">
        <f>[1]!Tab_labo[[#This Row],[L*]]&amp;"_"&amp;[1]!Tab_labo[[#This Row],[a*]]&amp;"_"&amp;[1]!Tab_labo[[#This Row],[b*]]</f>
        <v>79.47_19.6_16.04</v>
      </c>
      <c r="L331" s="11" t="s">
        <v>48</v>
      </c>
      <c r="M331" s="11" t="str">
        <f>IF(ISBLANK([1]!Tab_labo[[#This Row],[Composant 1]]),"","&gt;")</f>
        <v>&gt;</v>
      </c>
      <c r="N331" s="11">
        <v>31</v>
      </c>
      <c r="O331" s="11" t="str">
        <f>IF(ISBLANK([1]!Tab_labo[[#This Row],[Qt-g]]),"","g")</f>
        <v>g</v>
      </c>
      <c r="P331" s="11" t="s">
        <v>60</v>
      </c>
      <c r="Q331" s="11" t="str">
        <f>IF(ISBLANK([1]!Tab_labo[[#This Row],[Composant 2]]),"","&gt;")</f>
        <v>&gt;</v>
      </c>
      <c r="R331" s="11">
        <v>31</v>
      </c>
      <c r="S331" s="11" t="str">
        <f>IF(ISBLANK([1]!Tab_labo[[#This Row],[Qt-g2]]),"","g")</f>
        <v>g</v>
      </c>
      <c r="T331" s="11" t="s">
        <v>49</v>
      </c>
      <c r="U331" s="11" t="str">
        <f>IF(ISBLANK([1]!Tab_labo[[#This Row],[Composant 3]]),"","&gt;")</f>
        <v>&gt;</v>
      </c>
      <c r="V331" s="11">
        <v>469</v>
      </c>
      <c r="W331" s="11" t="str">
        <f>IF(ISBLANK([1]!Tab_labo[[#This Row],[Qt-g3]]),"","g")</f>
        <v>g</v>
      </c>
      <c r="X331" s="11"/>
      <c r="Y331" s="11" t="str">
        <f>IF(ISBLANK([1]!Tab_labo[[#This Row],[Composant 4]]),"","&gt;")</f>
        <v/>
      </c>
      <c r="Z331" s="11"/>
      <c r="AA331" s="11" t="str">
        <f>IF(ISBLANK([1]!Tab_labo[[#This Row],[Qt-g4]]),"","g")</f>
        <v/>
      </c>
      <c r="AB331" s="11"/>
      <c r="AC331" s="11" t="str">
        <f>IF(ISBLANK([1]!Tab_labo[[#This Row],[Composant 5]]),"","&gt;")</f>
        <v/>
      </c>
      <c r="AD331" s="11"/>
      <c r="AE331" s="11" t="str">
        <f>IF(ISBLANK([1]!Tab_labo[[#This Row],[Qt-g5]]),"","g")</f>
        <v/>
      </c>
      <c r="AF331" s="11" t="str">
        <f>IF([1]!Tab_labo[[#This Row],[verif]]=0,"","Total")</f>
        <v>Total</v>
      </c>
      <c r="AG331" s="11" t="str">
        <f>IF([1]!Tab_labo[[#This Row],[Total]]="Total","&gt;","")</f>
        <v>&gt;</v>
      </c>
      <c r="AH3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331" s="11" t="str">
        <f>IF([1]!Tab_labo[[#This Row],[Total]]="Total","g","")</f>
        <v>g</v>
      </c>
      <c r="AJ331" s="15" t="s">
        <v>42</v>
      </c>
      <c r="AK331" s="11" t="s">
        <v>42</v>
      </c>
      <c r="AL3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1" s="11">
        <f>IF([1]!Tab_labo[[#This Row],[Total2]]&lt;&gt;1000,IF(ISBLANK(V331),[1]!Tab_labo[[#This Row],[Qt-g]]+(2*[1]!Tab_labo[[#This Row],[Qt-g2]]),IF(ISBLANK(Z331),[1]!Tab_labo[[#This Row],[Qt-g]]+[1]!Tab_labo[[#This Row],[Qt-g2]]+(2*[1]!Tab_labo[[#This Row],[Qt-g3]]),IF(ISBLANK(AD331),[1]!Tab_labo[[#This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1" s="11" t="str">
        <f>[1]!Tab_labo[[#This Row],[Teintes]]</f>
        <v>488 C</v>
      </c>
    </row>
    <row r="332" spans="1:40" ht="30" x14ac:dyDescent="0.25">
      <c r="A332" s="1" t="s">
        <v>388</v>
      </c>
      <c r="B332" s="1" t="s">
        <v>41</v>
      </c>
      <c r="C332" s="2" t="s">
        <v>42</v>
      </c>
      <c r="D332" s="3" t="s">
        <v>42</v>
      </c>
      <c r="E332" s="3" t="s">
        <v>42</v>
      </c>
      <c r="F332" s="4">
        <v>0.49</v>
      </c>
      <c r="G332" s="4">
        <v>73.95</v>
      </c>
      <c r="H332" s="4">
        <v>25.49</v>
      </c>
      <c r="I332" s="4">
        <v>19.21</v>
      </c>
      <c r="J332" s="5" t="s">
        <v>42</v>
      </c>
      <c r="K332" s="6" t="str">
        <f>[1]!Tab_labo[[#This Row],[L*]]&amp;"_"&amp;[1]!Tab_labo[[#This Row],[a*]]&amp;"_"&amp;[1]!Tab_labo[[#This Row],[b*]]</f>
        <v>73.95_25.49_19.21</v>
      </c>
      <c r="L332" s="3" t="s">
        <v>60</v>
      </c>
      <c r="M332" s="3" t="str">
        <f>IF(ISBLANK([1]!Tab_labo[[#This Row],[Composant 1]]),"","&gt;")</f>
        <v>&gt;</v>
      </c>
      <c r="N332" s="3">
        <v>63</v>
      </c>
      <c r="O332" s="3" t="str">
        <f>IF(ISBLANK([1]!Tab_labo[[#This Row],[Qt-g]]),"","g")</f>
        <v>g</v>
      </c>
      <c r="P332" s="3" t="s">
        <v>48</v>
      </c>
      <c r="Q332" s="3" t="str">
        <f>IF(ISBLANK([1]!Tab_labo[[#This Row],[Composant 2]]),"","&gt;")</f>
        <v>&gt;</v>
      </c>
      <c r="R332" s="3">
        <v>62</v>
      </c>
      <c r="S332" s="3" t="str">
        <f>IF(ISBLANK([1]!Tab_labo[[#This Row],[Qt-g2]]),"","g")</f>
        <v>g</v>
      </c>
      <c r="T332" s="3" t="s">
        <v>49</v>
      </c>
      <c r="U332" s="3" t="str">
        <f>IF(ISBLANK([1]!Tab_labo[[#This Row],[Composant 3]]),"","&gt;")</f>
        <v>&gt;</v>
      </c>
      <c r="V332" s="3">
        <v>437.5</v>
      </c>
      <c r="W332" s="3" t="str">
        <f>IF(ISBLANK([1]!Tab_labo[[#This Row],[Qt-g3]]),"","g")</f>
        <v>g</v>
      </c>
      <c r="X332" s="3"/>
      <c r="Y332" s="3" t="str">
        <f>IF(ISBLANK([1]!Tab_labo[[#This Row],[Composant 4]]),"","&gt;")</f>
        <v/>
      </c>
      <c r="Z332" s="3"/>
      <c r="AA332" s="3" t="str">
        <f>IF(ISBLANK([1]!Tab_labo[[#This Row],[Qt-g4]]),"","g")</f>
        <v/>
      </c>
      <c r="AB332" s="3"/>
      <c r="AC332" s="3" t="str">
        <f>IF(ISBLANK([1]!Tab_labo[[#This Row],[Composant 5]]),"","&gt;")</f>
        <v/>
      </c>
      <c r="AD332" s="3"/>
      <c r="AE332" s="3" t="str">
        <f>IF(ISBLANK([1]!Tab_labo[[#This Row],[Qt-g5]]),"","g")</f>
        <v/>
      </c>
      <c r="AF332" s="3" t="str">
        <f>IF([1]!Tab_labo[[#This Row],[verif]]=0,"","Total")</f>
        <v>Total</v>
      </c>
      <c r="AG332" s="3" t="str">
        <f>IF([1]!Tab_labo[[#This Row],[Total]]="Total","&gt;","")</f>
        <v>&gt;</v>
      </c>
      <c r="AH3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332" s="3" t="str">
        <f>IF([1]!Tab_labo[[#This Row],[Total]]="Total","g","")</f>
        <v>g</v>
      </c>
      <c r="AJ332" s="8" t="s">
        <v>42</v>
      </c>
      <c r="AK332" s="3" t="s">
        <v>42</v>
      </c>
      <c r="AL3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2" s="3">
        <f>IF([1]!Tab_labo[[#This Row],[Total2]]&lt;&gt;1000,IF(ISBLANK(V332),[1]!Tab_labo[[#This Row],[Qt-g]]+(2*[1]!Tab_labo[[#This Row],[Qt-g2]]),IF(ISBLANK(Z332),[1]!Tab_labo[[#This Row],[Qt-g]]+[1]!Tab_labo[[#This Row],[Qt-g2]]+(2*[1]!Tab_labo[[#This Row],[Qt-g3]]),IF(ISBLANK(AD332),[1]!Tab_labo[[#This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2" s="3" t="str">
        <f>[1]!Tab_labo[[#This Row],[Teintes]]</f>
        <v>487 C</v>
      </c>
    </row>
    <row r="333" spans="1:40" ht="30" x14ac:dyDescent="0.25">
      <c r="A333" s="9" t="s">
        <v>389</v>
      </c>
      <c r="B333" s="9" t="s">
        <v>41</v>
      </c>
      <c r="C333" s="10" t="s">
        <v>42</v>
      </c>
      <c r="D333" s="11" t="s">
        <v>42</v>
      </c>
      <c r="E333" s="11" t="s">
        <v>42</v>
      </c>
      <c r="F333" s="12">
        <v>0.64</v>
      </c>
      <c r="G333" s="12">
        <v>68.8</v>
      </c>
      <c r="H333" s="12">
        <v>35.25</v>
      </c>
      <c r="I333" s="12">
        <v>25.08</v>
      </c>
      <c r="J333" s="13" t="s">
        <v>42</v>
      </c>
      <c r="K333" s="14" t="str">
        <f>[1]!Tab_labo[[#This Row],[L*]]&amp;"_"&amp;[1]!Tab_labo[[#This Row],[a*]]&amp;"_"&amp;[1]!Tab_labo[[#This Row],[b*]]</f>
        <v>68.8_35.25_25.08</v>
      </c>
      <c r="L333" s="11" t="s">
        <v>48</v>
      </c>
      <c r="M333" s="11" t="str">
        <f>IF(ISBLANK([1]!Tab_labo[[#This Row],[Composant 1]]),"","&gt;")</f>
        <v>&gt;</v>
      </c>
      <c r="N333" s="11">
        <v>125</v>
      </c>
      <c r="O333" s="11" t="str">
        <f>IF(ISBLANK([1]!Tab_labo[[#This Row],[Qt-g]]),"","g")</f>
        <v>g</v>
      </c>
      <c r="P333" s="11" t="s">
        <v>60</v>
      </c>
      <c r="Q333" s="11" t="str">
        <f>IF(ISBLANK([1]!Tab_labo[[#This Row],[Composant 2]]),"","&gt;")</f>
        <v>&gt;</v>
      </c>
      <c r="R333" s="11">
        <v>125</v>
      </c>
      <c r="S333" s="11" t="str">
        <f>IF(ISBLANK([1]!Tab_labo[[#This Row],[Qt-g2]]),"","g")</f>
        <v>g</v>
      </c>
      <c r="T333" s="11" t="s">
        <v>49</v>
      </c>
      <c r="U333" s="11" t="str">
        <f>IF(ISBLANK([1]!Tab_labo[[#This Row],[Composant 3]]),"","&gt;")</f>
        <v>&gt;</v>
      </c>
      <c r="V333" s="11">
        <v>375</v>
      </c>
      <c r="W333" s="11" t="str">
        <f>IF(ISBLANK([1]!Tab_labo[[#This Row],[Qt-g3]]),"","g")</f>
        <v>g</v>
      </c>
      <c r="X333" s="11"/>
      <c r="Y333" s="11" t="str">
        <f>IF(ISBLANK([1]!Tab_labo[[#This Row],[Composant 4]]),"","&gt;")</f>
        <v/>
      </c>
      <c r="Z333" s="11"/>
      <c r="AA333" s="11" t="str">
        <f>IF(ISBLANK([1]!Tab_labo[[#This Row],[Qt-g4]]),"","g")</f>
        <v/>
      </c>
      <c r="AB333" s="11"/>
      <c r="AC333" s="11" t="str">
        <f>IF(ISBLANK([1]!Tab_labo[[#This Row],[Composant 5]]),"","&gt;")</f>
        <v/>
      </c>
      <c r="AD333" s="11"/>
      <c r="AE333" s="11" t="str">
        <f>IF(ISBLANK([1]!Tab_labo[[#This Row],[Qt-g5]]),"","g")</f>
        <v/>
      </c>
      <c r="AF333" s="11" t="str">
        <f>IF([1]!Tab_labo[[#This Row],[verif]]=0,"","Total")</f>
        <v>Total</v>
      </c>
      <c r="AG333" s="11" t="str">
        <f>IF([1]!Tab_labo[[#This Row],[Total]]="Total","&gt;","")</f>
        <v>&gt;</v>
      </c>
      <c r="AH3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333" s="11" t="str">
        <f>IF([1]!Tab_labo[[#This Row],[Total]]="Total","g","")</f>
        <v>g</v>
      </c>
      <c r="AJ333" s="15" t="s">
        <v>42</v>
      </c>
      <c r="AK333" s="11" t="s">
        <v>42</v>
      </c>
      <c r="AL3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3" s="11">
        <f>IF([1]!Tab_labo[[#This Row],[Total2]]&lt;&gt;1000,IF(ISBLANK(V333),[1]!Tab_labo[[#This Row],[Qt-g]]+(2*[1]!Tab_labo[[#This Row],[Qt-g2]]),IF(ISBLANK(Z333),[1]!Tab_labo[[#This Row],[Qt-g]]+[1]!Tab_labo[[#This Row],[Qt-g2]]+(2*[1]!Tab_labo[[#This Row],[Qt-g3]]),IF(ISBLANK(AD333),[1]!Tab_labo[[#This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3" s="11" t="str">
        <f>[1]!Tab_labo[[#This Row],[Teintes]]</f>
        <v>486 C</v>
      </c>
    </row>
    <row r="334" spans="1:40" ht="30" x14ac:dyDescent="0.25">
      <c r="A334" s="1" t="s">
        <v>390</v>
      </c>
      <c r="B334" s="1" t="s">
        <v>41</v>
      </c>
      <c r="C334" s="2" t="s">
        <v>42</v>
      </c>
      <c r="D334" s="3" t="s">
        <v>42</v>
      </c>
      <c r="E334" s="3" t="s">
        <v>42</v>
      </c>
      <c r="F334" s="4">
        <v>1.51</v>
      </c>
      <c r="G334" s="4">
        <v>49.11</v>
      </c>
      <c r="H334" s="4">
        <v>65.790000000000006</v>
      </c>
      <c r="I334" s="4">
        <v>50.95</v>
      </c>
      <c r="J334" s="5" t="s">
        <v>42</v>
      </c>
      <c r="K334" s="6" t="str">
        <f>[1]!Tab_labo[[#This Row],[L*]]&amp;"_"&amp;[1]!Tab_labo[[#This Row],[a*]]&amp;"_"&amp;[1]!Tab_labo[[#This Row],[b*]]</f>
        <v>49.11_65.79_50.95</v>
      </c>
      <c r="L334" s="3" t="s">
        <v>48</v>
      </c>
      <c r="M334" s="3" t="str">
        <f>IF(ISBLANK([1]!Tab_labo[[#This Row],[Composant 1]]),"","&gt;")</f>
        <v>&gt;</v>
      </c>
      <c r="N334" s="3">
        <v>500</v>
      </c>
      <c r="O334" s="3" t="str">
        <f>IF(ISBLANK([1]!Tab_labo[[#This Row],[Qt-g]]),"","g")</f>
        <v>g</v>
      </c>
      <c r="P334" s="3" t="s">
        <v>60</v>
      </c>
      <c r="Q334" s="3" t="str">
        <f>IF(ISBLANK([1]!Tab_labo[[#This Row],[Composant 2]]),"","&gt;")</f>
        <v>&gt;</v>
      </c>
      <c r="R334" s="3">
        <v>500</v>
      </c>
      <c r="S334" s="3" t="str">
        <f>IF(ISBLANK([1]!Tab_labo[[#This Row],[Qt-g2]]),"","g")</f>
        <v>g</v>
      </c>
      <c r="T334" s="3"/>
      <c r="U334" s="3" t="str">
        <f>IF(ISBLANK([1]!Tab_labo[[#This Row],[Composant 3]]),"","&gt;")</f>
        <v/>
      </c>
      <c r="V334" s="3"/>
      <c r="W334" s="3" t="str">
        <f>IF(ISBLANK([1]!Tab_labo[[#This Row],[Qt-g3]]),"","g")</f>
        <v/>
      </c>
      <c r="X334" s="3"/>
      <c r="Y334" s="3" t="str">
        <f>IF(ISBLANK([1]!Tab_labo[[#This Row],[Composant 4]]),"","&gt;")</f>
        <v/>
      </c>
      <c r="Z334" s="3"/>
      <c r="AA334" s="3" t="str">
        <f>IF(ISBLANK([1]!Tab_labo[[#This Row],[Qt-g4]]),"","g")</f>
        <v/>
      </c>
      <c r="AB334" s="3"/>
      <c r="AC334" s="3" t="str">
        <f>IF(ISBLANK([1]!Tab_labo[[#This Row],[Composant 5]]),"","&gt;")</f>
        <v/>
      </c>
      <c r="AD334" s="3"/>
      <c r="AE334" s="3" t="str">
        <f>IF(ISBLANK([1]!Tab_labo[[#This Row],[Qt-g5]]),"","g")</f>
        <v/>
      </c>
      <c r="AF334" s="3" t="str">
        <f>IF([1]!Tab_labo[[#This Row],[verif]]=0,"","Total")</f>
        <v>Total</v>
      </c>
      <c r="AG334" s="3" t="str">
        <f>IF([1]!Tab_labo[[#This Row],[Total]]="Total","&gt;","")</f>
        <v>&gt;</v>
      </c>
      <c r="AH3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34" s="3" t="str">
        <f>IF([1]!Tab_labo[[#This Row],[Total]]="Total","g","")</f>
        <v>g</v>
      </c>
      <c r="AJ334" s="8" t="s">
        <v>42</v>
      </c>
      <c r="AK334" s="3" t="s">
        <v>42</v>
      </c>
      <c r="AL3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34" s="3" t="str">
        <f>IF([1]!Tab_labo[[#This Row],[Total2]]&lt;&gt;1000,IF(ISBLANK(V334),[1]!Tab_labo[[#This Row],[Qt-g]]+(2*[1]!Tab_labo[[#This Row],[Qt-g2]]),IF(ISBLANK(Z334),[1]!Tab_labo[[#This Row],[Qt-g]]+[1]!Tab_labo[[#This Row],[Qt-g2]]+(2*[1]!Tab_labo[[#This Row],[Qt-g3]]),IF(ISBLANK(AD334),[1]!Tab_labo[[#This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34" s="3" t="str">
        <f>[1]!Tab_labo[[#This Row],[Teintes]]</f>
        <v>485 C</v>
      </c>
    </row>
    <row r="335" spans="1:40" ht="30" x14ac:dyDescent="0.25">
      <c r="A335" s="9" t="s">
        <v>391</v>
      </c>
      <c r="B335" s="9" t="s">
        <v>41</v>
      </c>
      <c r="C335" s="10" t="s">
        <v>42</v>
      </c>
      <c r="D335" s="11" t="s">
        <v>42</v>
      </c>
      <c r="E335" s="11" t="s">
        <v>42</v>
      </c>
      <c r="F335" s="12">
        <v>1.51</v>
      </c>
      <c r="G335" s="12">
        <v>39.14</v>
      </c>
      <c r="H335" s="12">
        <v>45.08</v>
      </c>
      <c r="I335" s="12">
        <v>33.94</v>
      </c>
      <c r="J335" s="13" t="s">
        <v>42</v>
      </c>
      <c r="K335" s="14" t="str">
        <f>[1]!Tab_labo[[#This Row],[L*]]&amp;"_"&amp;[1]!Tab_labo[[#This Row],[a*]]&amp;"_"&amp;[1]!Tab_labo[[#This Row],[b*]]</f>
        <v>39.14_45.08_33.94</v>
      </c>
      <c r="L335" s="11" t="s">
        <v>60</v>
      </c>
      <c r="M335" s="11" t="str">
        <f>IF(ISBLANK([1]!Tab_labo[[#This Row],[Composant 1]]),"","&gt;")</f>
        <v>&gt;</v>
      </c>
      <c r="N335" s="11">
        <v>471</v>
      </c>
      <c r="O335" s="11" t="str">
        <f>IF(ISBLANK([1]!Tab_labo[[#This Row],[Qt-g]]),"","g")</f>
        <v>g</v>
      </c>
      <c r="P335" s="11" t="s">
        <v>48</v>
      </c>
      <c r="Q335" s="11" t="str">
        <f>IF(ISBLANK([1]!Tab_labo[[#This Row],[Composant 2]]),"","&gt;")</f>
        <v>&gt;</v>
      </c>
      <c r="R335" s="11">
        <v>470</v>
      </c>
      <c r="S335" s="11" t="str">
        <f>IF(ISBLANK([1]!Tab_labo[[#This Row],[Qt-g2]]),"","g")</f>
        <v>g</v>
      </c>
      <c r="T335" s="11" t="s">
        <v>54</v>
      </c>
      <c r="U335" s="11" t="str">
        <f>IF(ISBLANK([1]!Tab_labo[[#This Row],[Composant 3]]),"","&gt;")</f>
        <v>&gt;</v>
      </c>
      <c r="V335" s="11">
        <v>59</v>
      </c>
      <c r="W335" s="11" t="str">
        <f>IF(ISBLANK([1]!Tab_labo[[#This Row],[Qt-g3]]),"","g")</f>
        <v>g</v>
      </c>
      <c r="X335" s="11"/>
      <c r="Y335" s="11" t="str">
        <f>IF(ISBLANK([1]!Tab_labo[[#This Row],[Composant 4]]),"","&gt;")</f>
        <v/>
      </c>
      <c r="Z335" s="11"/>
      <c r="AA335" s="11" t="str">
        <f>IF(ISBLANK([1]!Tab_labo[[#This Row],[Qt-g4]]),"","g")</f>
        <v/>
      </c>
      <c r="AB335" s="11"/>
      <c r="AC335" s="11" t="str">
        <f>IF(ISBLANK([1]!Tab_labo[[#This Row],[Composant 5]]),"","&gt;")</f>
        <v/>
      </c>
      <c r="AD335" s="11"/>
      <c r="AE335" s="11" t="str">
        <f>IF(ISBLANK([1]!Tab_labo[[#This Row],[Qt-g5]]),"","g")</f>
        <v/>
      </c>
      <c r="AF335" s="11" t="str">
        <f>IF([1]!Tab_labo[[#This Row],[verif]]=0,"","Total")</f>
        <v>Total</v>
      </c>
      <c r="AG335" s="11" t="str">
        <f>IF([1]!Tab_labo[[#This Row],[Total]]="Total","&gt;","")</f>
        <v>&gt;</v>
      </c>
      <c r="AH3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35" s="11" t="str">
        <f>IF([1]!Tab_labo[[#This Row],[Total]]="Total","g","")</f>
        <v>g</v>
      </c>
      <c r="AJ335" s="15" t="s">
        <v>42</v>
      </c>
      <c r="AK335" s="11" t="s">
        <v>42</v>
      </c>
      <c r="AL3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5" s="11" t="str">
        <f>IF([1]!Tab_labo[[#This Row],[Total2]]&lt;&gt;1000,IF(ISBLANK(V335),[1]!Tab_labo[[#This Row],[Qt-g]]+(2*[1]!Tab_labo[[#This Row],[Qt-g2]]),IF(ISBLANK(Z335),[1]!Tab_labo[[#This Row],[Qt-g]]+[1]!Tab_labo[[#This Row],[Qt-g2]]+(2*[1]!Tab_labo[[#This Row],[Qt-g3]]),IF(ISBLANK(AD335),[1]!Tab_labo[[#This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35" s="11" t="str">
        <f>[1]!Tab_labo[[#This Row],[Teintes]]</f>
        <v>484 C</v>
      </c>
    </row>
    <row r="336" spans="1:40" ht="30" x14ac:dyDescent="0.25">
      <c r="A336" s="1" t="s">
        <v>392</v>
      </c>
      <c r="B336" s="1" t="s">
        <v>41</v>
      </c>
      <c r="C336" s="2" t="s">
        <v>42</v>
      </c>
      <c r="D336" s="3" t="s">
        <v>42</v>
      </c>
      <c r="E336" s="3" t="s">
        <v>42</v>
      </c>
      <c r="F336" s="4">
        <v>1.57</v>
      </c>
      <c r="G336" s="4">
        <v>28.84</v>
      </c>
      <c r="H336" s="4">
        <v>24.31</v>
      </c>
      <c r="I336" s="4">
        <v>18.52</v>
      </c>
      <c r="J336" s="5" t="s">
        <v>42</v>
      </c>
      <c r="K336" s="6" t="str">
        <f>[1]!Tab_labo[[#This Row],[L*]]&amp;"_"&amp;[1]!Tab_labo[[#This Row],[a*]]&amp;"_"&amp;[1]!Tab_labo[[#This Row],[b*]]</f>
        <v>28.84_24.31_18.52</v>
      </c>
      <c r="L336" s="3" t="s">
        <v>48</v>
      </c>
      <c r="M336" s="3" t="str">
        <f>IF(ISBLANK([1]!Tab_labo[[#This Row],[Composant 1]]),"","&gt;")</f>
        <v>&gt;</v>
      </c>
      <c r="N336" s="3">
        <v>400</v>
      </c>
      <c r="O336" s="3" t="str">
        <f>IF(ISBLANK([1]!Tab_labo[[#This Row],[Qt-g]]),"","g")</f>
        <v>g</v>
      </c>
      <c r="P336" s="3" t="s">
        <v>60</v>
      </c>
      <c r="Q336" s="3" t="str">
        <f>IF(ISBLANK([1]!Tab_labo[[#This Row],[Composant 2]]),"","&gt;")</f>
        <v>&gt;</v>
      </c>
      <c r="R336" s="3">
        <v>400</v>
      </c>
      <c r="S336" s="3" t="str">
        <f>IF(ISBLANK([1]!Tab_labo[[#This Row],[Qt-g2]]),"","g")</f>
        <v>g</v>
      </c>
      <c r="T336" s="3" t="s">
        <v>54</v>
      </c>
      <c r="U336" s="3" t="str">
        <f>IF(ISBLANK([1]!Tab_labo[[#This Row],[Composant 3]]),"","&gt;")</f>
        <v>&gt;</v>
      </c>
      <c r="V336" s="3">
        <v>200</v>
      </c>
      <c r="W336" s="3" t="str">
        <f>IF(ISBLANK([1]!Tab_labo[[#This Row],[Qt-g3]]),"","g")</f>
        <v>g</v>
      </c>
      <c r="X336" s="3"/>
      <c r="Y336" s="3" t="str">
        <f>IF(ISBLANK([1]!Tab_labo[[#This Row],[Composant 4]]),"","&gt;")</f>
        <v/>
      </c>
      <c r="Z336" s="3"/>
      <c r="AA336" s="3" t="str">
        <f>IF(ISBLANK([1]!Tab_labo[[#This Row],[Qt-g4]]),"","g")</f>
        <v/>
      </c>
      <c r="AB336" s="3"/>
      <c r="AC336" s="3" t="str">
        <f>IF(ISBLANK([1]!Tab_labo[[#This Row],[Composant 5]]),"","&gt;")</f>
        <v/>
      </c>
      <c r="AD336" s="3"/>
      <c r="AE336" s="3" t="str">
        <f>IF(ISBLANK([1]!Tab_labo[[#This Row],[Qt-g5]]),"","g")</f>
        <v/>
      </c>
      <c r="AF336" s="3" t="str">
        <f>IF([1]!Tab_labo[[#This Row],[verif]]=0,"","Total")</f>
        <v>Total</v>
      </c>
      <c r="AG336" s="3" t="str">
        <f>IF([1]!Tab_labo[[#This Row],[Total]]="Total","&gt;","")</f>
        <v>&gt;</v>
      </c>
      <c r="AH33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36" s="3" t="str">
        <f>IF([1]!Tab_labo[[#This Row],[Total]]="Total","g","")</f>
        <v>g</v>
      </c>
      <c r="AJ336" s="8" t="s">
        <v>42</v>
      </c>
      <c r="AK336" s="3" t="s">
        <v>42</v>
      </c>
      <c r="AL3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6" s="3" t="str">
        <f>IF([1]!Tab_labo[[#This Row],[Total2]]&lt;&gt;1000,IF(ISBLANK(V336),[1]!Tab_labo[[#This Row],[Qt-g]]+(2*[1]!Tab_labo[[#This Row],[Qt-g2]]),IF(ISBLANK(Z336),[1]!Tab_labo[[#This Row],[Qt-g]]+[1]!Tab_labo[[#This Row],[Qt-g2]]+(2*[1]!Tab_labo[[#This Row],[Qt-g3]]),IF(ISBLANK(AD336),[1]!Tab_labo[[#This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36" s="3" t="str">
        <f>[1]!Tab_labo[[#This Row],[Teintes]]</f>
        <v>483 C</v>
      </c>
    </row>
    <row r="337" spans="1:40" ht="30" x14ac:dyDescent="0.25">
      <c r="A337" s="9" t="s">
        <v>393</v>
      </c>
      <c r="B337" s="9" t="s">
        <v>41</v>
      </c>
      <c r="C337" s="10" t="s">
        <v>42</v>
      </c>
      <c r="D337" s="11" t="s">
        <v>42</v>
      </c>
      <c r="E337" s="11" t="s">
        <v>42</v>
      </c>
      <c r="F337" s="12">
        <v>0.67</v>
      </c>
      <c r="G337" s="12">
        <v>66.72</v>
      </c>
      <c r="H337" s="12">
        <v>45.58</v>
      </c>
      <c r="I337" s="12">
        <v>23.42</v>
      </c>
      <c r="J337" s="13" t="s">
        <v>42</v>
      </c>
      <c r="K337" s="14" t="str">
        <f>[1]!Tab_labo[[#This Row],[L*]]&amp;"_"&amp;[1]!Tab_labo[[#This Row],[a*]]&amp;"_"&amp;[1]!Tab_labo[[#This Row],[b*]]</f>
        <v>66.72_45.58_23.42</v>
      </c>
      <c r="L337" s="11" t="s">
        <v>60</v>
      </c>
      <c r="M337" s="11" t="str">
        <f>IF(ISBLANK([1]!Tab_labo[[#This Row],[Composant 1]]),"","&gt;")</f>
        <v>&gt;</v>
      </c>
      <c r="N337" s="11">
        <v>68</v>
      </c>
      <c r="O337" s="11" t="str">
        <f>IF(ISBLANK([1]!Tab_labo[[#This Row],[Qt-g]]),"","g")</f>
        <v>g</v>
      </c>
      <c r="P337" s="11" t="s">
        <v>69</v>
      </c>
      <c r="Q337" s="11" t="str">
        <f>IF(ISBLANK([1]!Tab_labo[[#This Row],[Composant 2]]),"","&gt;")</f>
        <v>&gt;</v>
      </c>
      <c r="R337" s="11">
        <v>67</v>
      </c>
      <c r="S337" s="11" t="str">
        <f>IF(ISBLANK([1]!Tab_labo[[#This Row],[Qt-g2]]),"","g")</f>
        <v>g</v>
      </c>
      <c r="T337" s="11" t="s">
        <v>49</v>
      </c>
      <c r="U337" s="11" t="str">
        <f>IF(ISBLANK([1]!Tab_labo[[#This Row],[Composant 3]]),"","&gt;")</f>
        <v>&gt;</v>
      </c>
      <c r="V337" s="11">
        <v>432.5</v>
      </c>
      <c r="W337" s="11" t="str">
        <f>IF(ISBLANK([1]!Tab_labo[[#This Row],[Qt-g3]]),"","g")</f>
        <v>g</v>
      </c>
      <c r="X337" s="11"/>
      <c r="Y337" s="11" t="str">
        <f>IF(ISBLANK([1]!Tab_labo[[#This Row],[Composant 4]]),"","&gt;")</f>
        <v/>
      </c>
      <c r="Z337" s="11"/>
      <c r="AA337" s="11" t="str">
        <f>IF(ISBLANK([1]!Tab_labo[[#This Row],[Qt-g4]]),"","g")</f>
        <v/>
      </c>
      <c r="AB337" s="11"/>
      <c r="AC337" s="11" t="str">
        <f>IF(ISBLANK([1]!Tab_labo[[#This Row],[Composant 5]]),"","&gt;")</f>
        <v/>
      </c>
      <c r="AD337" s="11"/>
      <c r="AE337" s="11" t="str">
        <f>IF(ISBLANK([1]!Tab_labo[[#This Row],[Qt-g5]]),"","g")</f>
        <v/>
      </c>
      <c r="AF337" s="11" t="str">
        <f>IF([1]!Tab_labo[[#This Row],[verif]]=0,"","Total")</f>
        <v>Total</v>
      </c>
      <c r="AG337" s="11" t="str">
        <f>IF([1]!Tab_labo[[#This Row],[Total]]="Total","&gt;","")</f>
        <v>&gt;</v>
      </c>
      <c r="AH3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567.5</v>
      </c>
      <c r="AI337" s="11" t="str">
        <f>IF([1]!Tab_labo[[#This Row],[Total]]="Total","g","")</f>
        <v>g</v>
      </c>
      <c r="AJ337" s="15" t="s">
        <v>42</v>
      </c>
      <c r="AK337" s="11" t="s">
        <v>42</v>
      </c>
      <c r="AL3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37" s="11">
        <f>IF([1]!Tab_labo[[#This Row],[Total2]]&lt;&gt;1000,IF(ISBLANK(V337),[1]!Tab_labo[[#This Row],[Qt-g]]+(2*[1]!Tab_labo[[#This Row],[Qt-g2]]),IF(ISBLANK(Z337),[1]!Tab_labo[[#This Row],[Qt-g]]+[1]!Tab_labo[[#This Row],[Qt-g2]]+(2*[1]!Tab_labo[[#This Row],[Qt-g3]]),IF(ISBLANK(AD337),[1]!Tab_labo[[#This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7" s="11" t="str">
        <f>[1]!Tab_labo[[#This Row],[Teintes]]</f>
        <v>2029 C</v>
      </c>
    </row>
    <row r="338" spans="1:40" ht="30" x14ac:dyDescent="0.25">
      <c r="A338" s="1" t="s">
        <v>394</v>
      </c>
      <c r="B338" s="1" t="s">
        <v>41</v>
      </c>
      <c r="C338" s="2" t="s">
        <v>42</v>
      </c>
      <c r="D338" s="3" t="s">
        <v>42</v>
      </c>
      <c r="E338" s="3" t="s">
        <v>42</v>
      </c>
      <c r="F338" s="4">
        <v>0.74</v>
      </c>
      <c r="G338" s="4">
        <v>61.62</v>
      </c>
      <c r="H338" s="4">
        <v>41.23</v>
      </c>
      <c r="I338" s="4">
        <v>20.7</v>
      </c>
      <c r="J338" s="5" t="s">
        <v>42</v>
      </c>
      <c r="K338" s="6" t="str">
        <f>[1]!Tab_labo[[#This Row],[L*]]&amp;"_"&amp;[1]!Tab_labo[[#This Row],[a*]]&amp;"_"&amp;[1]!Tab_labo[[#This Row],[b*]]</f>
        <v>61.62_41.23_20.7</v>
      </c>
      <c r="L338" s="3" t="s">
        <v>60</v>
      </c>
      <c r="M338" s="3" t="str">
        <f>IF(ISBLANK([1]!Tab_labo[[#This Row],[Composant 1]]),"","&gt;")</f>
        <v>&gt;</v>
      </c>
      <c r="N338" s="3">
        <v>64.599999999999994</v>
      </c>
      <c r="O338" s="3" t="str">
        <f>IF(ISBLANK([1]!Tab_labo[[#This Row],[Qt-g]]),"","g")</f>
        <v>g</v>
      </c>
      <c r="P338" s="3" t="s">
        <v>69</v>
      </c>
      <c r="Q338" s="3" t="str">
        <f>IF(ISBLANK([1]!Tab_labo[[#This Row],[Composant 2]]),"","&gt;")</f>
        <v>&gt;</v>
      </c>
      <c r="R338" s="3">
        <v>63.7</v>
      </c>
      <c r="S338" s="3" t="str">
        <f>IF(ISBLANK([1]!Tab_labo[[#This Row],[Qt-g2]]),"","g")</f>
        <v>g</v>
      </c>
      <c r="T338" s="3" t="s">
        <v>54</v>
      </c>
      <c r="U338" s="3" t="str">
        <f>IF(ISBLANK([1]!Tab_labo[[#This Row],[Composant 3]]),"","&gt;")</f>
        <v>&gt;</v>
      </c>
      <c r="V338" s="3">
        <v>6.7</v>
      </c>
      <c r="W338" s="3" t="str">
        <f>IF(ISBLANK([1]!Tab_labo[[#This Row],[Qt-g3]]),"","g")</f>
        <v>g</v>
      </c>
      <c r="X338" s="3" t="s">
        <v>49</v>
      </c>
      <c r="Y338" s="3" t="str">
        <f>IF(ISBLANK([1]!Tab_labo[[#This Row],[Composant 4]]),"","&gt;")</f>
        <v>&gt;</v>
      </c>
      <c r="Z338" s="3">
        <v>432.5</v>
      </c>
      <c r="AA338" s="3" t="str">
        <f>IF(ISBLANK([1]!Tab_labo[[#This Row],[Qt-g4]]),"","g")</f>
        <v>g</v>
      </c>
      <c r="AB338" s="3"/>
      <c r="AC338" s="3" t="str">
        <f>IF(ISBLANK([1]!Tab_labo[[#This Row],[Composant 5]]),"","&gt;")</f>
        <v/>
      </c>
      <c r="AD338" s="3"/>
      <c r="AE338" s="3" t="str">
        <f>IF(ISBLANK([1]!Tab_labo[[#This Row],[Qt-g5]]),"","g")</f>
        <v/>
      </c>
      <c r="AF338" s="3" t="str">
        <f>IF([1]!Tab_labo[[#This Row],[verif]]=0,"","Total")</f>
        <v>Total</v>
      </c>
      <c r="AG338" s="3" t="str">
        <f>IF([1]!Tab_labo[[#This Row],[Total]]="Total","&gt;","")</f>
        <v>&gt;</v>
      </c>
      <c r="AH3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567.5</v>
      </c>
      <c r="AI338" s="3" t="str">
        <f>IF([1]!Tab_labo[[#This Row],[Total]]="Total","g","")</f>
        <v>g</v>
      </c>
      <c r="AJ338" s="8" t="s">
        <v>42</v>
      </c>
      <c r="AK338" s="3" t="s">
        <v>42</v>
      </c>
      <c r="AL3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38" s="3">
        <f>IF([1]!Tab_labo[[#This Row],[Total2]]&lt;&gt;1000,IF(ISBLANK(V338),[1]!Tab_labo[[#This Row],[Qt-g]]+(2*[1]!Tab_labo[[#This Row],[Qt-g2]]),IF(ISBLANK(Z338),[1]!Tab_labo[[#This Row],[Qt-g]]+[1]!Tab_labo[[#This Row],[Qt-g2]]+(2*[1]!Tab_labo[[#This Row],[Qt-g3]]),IF(ISBLANK(AD338),[1]!Tab_labo[[#This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8" s="3" t="str">
        <f>[1]!Tab_labo[[#This Row],[Teintes]]</f>
        <v>2030 C</v>
      </c>
    </row>
    <row r="339" spans="1:40" ht="30" x14ac:dyDescent="0.25">
      <c r="A339" s="9" t="s">
        <v>395</v>
      </c>
      <c r="B339" s="9" t="s">
        <v>41</v>
      </c>
      <c r="C339" s="10" t="s">
        <v>42</v>
      </c>
      <c r="D339" s="11" t="s">
        <v>42</v>
      </c>
      <c r="E339" s="11" t="s">
        <v>42</v>
      </c>
      <c r="F339" s="12">
        <v>0.9</v>
      </c>
      <c r="G339" s="12">
        <v>56.8</v>
      </c>
      <c r="H339" s="12">
        <v>46.24</v>
      </c>
      <c r="I339" s="12">
        <v>25.48</v>
      </c>
      <c r="J339" s="13" t="s">
        <v>42</v>
      </c>
      <c r="K339" s="14" t="str">
        <f>[1]!Tab_labo[[#This Row],[L*]]&amp;"_"&amp;[1]!Tab_labo[[#This Row],[a*]]&amp;"_"&amp;[1]!Tab_labo[[#This Row],[b*]]</f>
        <v>56.8_46.24_25.48</v>
      </c>
      <c r="L339" s="11" t="s">
        <v>60</v>
      </c>
      <c r="M339" s="11" t="str">
        <f>IF(ISBLANK([1]!Tab_labo[[#This Row],[Composant 1]]),"","&gt;")</f>
        <v>&gt;</v>
      </c>
      <c r="N339" s="11">
        <v>90.4</v>
      </c>
      <c r="O339" s="11" t="str">
        <f>IF(ISBLANK([1]!Tab_labo[[#This Row],[Qt-g]]),"","g")</f>
        <v>g</v>
      </c>
      <c r="P339" s="11" t="s">
        <v>69</v>
      </c>
      <c r="Q339" s="11" t="str">
        <f>IF(ISBLANK([1]!Tab_labo[[#This Row],[Composant 2]]),"","&gt;")</f>
        <v>&gt;</v>
      </c>
      <c r="R339" s="11">
        <v>89.1</v>
      </c>
      <c r="S339" s="11" t="str">
        <f>IF(ISBLANK([1]!Tab_labo[[#This Row],[Qt-g2]]),"","g")</f>
        <v>g</v>
      </c>
      <c r="T339" s="11" t="s">
        <v>54</v>
      </c>
      <c r="U339" s="11" t="str">
        <f>IF(ISBLANK([1]!Tab_labo[[#This Row],[Composant 3]]),"","&gt;")</f>
        <v>&gt;</v>
      </c>
      <c r="V339" s="11">
        <v>9.5</v>
      </c>
      <c r="W339" s="11" t="str">
        <f>IF(ISBLANK([1]!Tab_labo[[#This Row],[Qt-g3]]),"","g")</f>
        <v>g</v>
      </c>
      <c r="X339" s="11" t="s">
        <v>49</v>
      </c>
      <c r="Y339" s="11" t="str">
        <f>IF(ISBLANK([1]!Tab_labo[[#This Row],[Composant 4]]),"","&gt;")</f>
        <v>&gt;</v>
      </c>
      <c r="Z339" s="11">
        <v>405.5</v>
      </c>
      <c r="AA339" s="11" t="str">
        <f>IF(ISBLANK([1]!Tab_labo[[#This Row],[Qt-g4]]),"","g")</f>
        <v>g</v>
      </c>
      <c r="AB339" s="11"/>
      <c r="AC339" s="11" t="str">
        <f>IF(ISBLANK([1]!Tab_labo[[#This Row],[Composant 5]]),"","&gt;")</f>
        <v/>
      </c>
      <c r="AD339" s="11"/>
      <c r="AE339" s="11" t="str">
        <f>IF(ISBLANK([1]!Tab_labo[[#This Row],[Qt-g5]]),"","g")</f>
        <v/>
      </c>
      <c r="AF339" s="11" t="str">
        <f>IF([1]!Tab_labo[[#This Row],[verif]]=0,"","Total")</f>
        <v>Total</v>
      </c>
      <c r="AG339" s="11" t="str">
        <f>IF([1]!Tab_labo[[#This Row],[Total]]="Total","&gt;","")</f>
        <v>&gt;</v>
      </c>
      <c r="AH3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594.5</v>
      </c>
      <c r="AI339" s="11" t="str">
        <f>IF([1]!Tab_labo[[#This Row],[Total]]="Total","g","")</f>
        <v>g</v>
      </c>
      <c r="AJ339" s="15" t="s">
        <v>42</v>
      </c>
      <c r="AK339" s="11" t="s">
        <v>42</v>
      </c>
      <c r="AL3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39" s="11">
        <f>IF([1]!Tab_labo[[#This Row],[Total2]]&lt;&gt;1000,IF(ISBLANK(V339),[1]!Tab_labo[[#This Row],[Qt-g]]+(2*[1]!Tab_labo[[#This Row],[Qt-g2]]),IF(ISBLANK(Z339),[1]!Tab_labo[[#This Row],[Qt-g]]+[1]!Tab_labo[[#This Row],[Qt-g2]]+(2*[1]!Tab_labo[[#This Row],[Qt-g3]]),IF(ISBLANK(AD339),[1]!Tab_labo[[#This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39" s="11" t="str">
        <f>[1]!Tab_labo[[#This Row],[Teintes]]</f>
        <v>2031 C</v>
      </c>
    </row>
    <row r="340" spans="1:40" ht="30" x14ac:dyDescent="0.25">
      <c r="A340" s="1" t="s">
        <v>396</v>
      </c>
      <c r="B340" s="1" t="s">
        <v>41</v>
      </c>
      <c r="C340" s="2" t="s">
        <v>42</v>
      </c>
      <c r="D340" s="3" t="s">
        <v>42</v>
      </c>
      <c r="E340" s="3" t="s">
        <v>42</v>
      </c>
      <c r="F340" s="4">
        <v>1</v>
      </c>
      <c r="G340" s="4">
        <v>53.69</v>
      </c>
      <c r="H340" s="4">
        <v>49.67</v>
      </c>
      <c r="I340" s="4">
        <v>27.17</v>
      </c>
      <c r="J340" s="5" t="s">
        <v>42</v>
      </c>
      <c r="K340" s="6" t="str">
        <f>[1]!Tab_labo[[#This Row],[L*]]&amp;"_"&amp;[1]!Tab_labo[[#This Row],[a*]]&amp;"_"&amp;[1]!Tab_labo[[#This Row],[b*]]</f>
        <v>53.69_49.67_27.17</v>
      </c>
      <c r="L340" s="3" t="s">
        <v>60</v>
      </c>
      <c r="M340" s="3" t="str">
        <f>IF(ISBLANK([1]!Tab_labo[[#This Row],[Composant 1]]),"","&gt;")</f>
        <v>&gt;</v>
      </c>
      <c r="N340" s="3">
        <v>122.9</v>
      </c>
      <c r="O340" s="3" t="str">
        <f>IF(ISBLANK([1]!Tab_labo[[#This Row],[Qt-g]]),"","g")</f>
        <v>g</v>
      </c>
      <c r="P340" s="3" t="s">
        <v>69</v>
      </c>
      <c r="Q340" s="3" t="str">
        <f>IF(ISBLANK([1]!Tab_labo[[#This Row],[Composant 2]]),"","&gt;")</f>
        <v>&gt;</v>
      </c>
      <c r="R340" s="3">
        <v>121</v>
      </c>
      <c r="S340" s="3" t="str">
        <f>IF(ISBLANK([1]!Tab_labo[[#This Row],[Qt-g2]]),"","g")</f>
        <v>g</v>
      </c>
      <c r="T340" s="3" t="s">
        <v>54</v>
      </c>
      <c r="U340" s="3" t="str">
        <f>IF(ISBLANK([1]!Tab_labo[[#This Row],[Composant 3]]),"","&gt;")</f>
        <v>&gt;</v>
      </c>
      <c r="V340" s="3">
        <v>12.8</v>
      </c>
      <c r="W340" s="3" t="str">
        <f>IF(ISBLANK([1]!Tab_labo[[#This Row],[Qt-g3]]),"","g")</f>
        <v>g</v>
      </c>
      <c r="X340" s="3" t="s">
        <v>49</v>
      </c>
      <c r="Y340" s="3" t="str">
        <f>IF(ISBLANK([1]!Tab_labo[[#This Row],[Composant 4]]),"","&gt;")</f>
        <v>&gt;</v>
      </c>
      <c r="Z340" s="3">
        <v>371.7</v>
      </c>
      <c r="AA340" s="3" t="str">
        <f>IF(ISBLANK([1]!Tab_labo[[#This Row],[Qt-g4]]),"","g")</f>
        <v>g</v>
      </c>
      <c r="AB340" s="3"/>
      <c r="AC340" s="3" t="str">
        <f>IF(ISBLANK([1]!Tab_labo[[#This Row],[Composant 5]]),"","&gt;")</f>
        <v/>
      </c>
      <c r="AD340" s="3"/>
      <c r="AE340" s="3" t="str">
        <f>IF(ISBLANK([1]!Tab_labo[[#This Row],[Qt-g5]]),"","g")</f>
        <v/>
      </c>
      <c r="AF340" s="3" t="str">
        <f>IF([1]!Tab_labo[[#This Row],[verif]]=0,"","Total")</f>
        <v>Total</v>
      </c>
      <c r="AG340" s="3" t="str">
        <f>IF([1]!Tab_labo[[#This Row],[Total]]="Total","&gt;","")</f>
        <v>&gt;</v>
      </c>
      <c r="AH3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628.4</v>
      </c>
      <c r="AI340" s="3" t="str">
        <f>IF([1]!Tab_labo[[#This Row],[Total]]="Total","g","")</f>
        <v>g</v>
      </c>
      <c r="AJ340" s="8" t="s">
        <v>42</v>
      </c>
      <c r="AK340" s="3" t="s">
        <v>42</v>
      </c>
      <c r="AL3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40" s="3">
        <f>IF([1]!Tab_labo[[#This Row],[Total2]]&lt;&gt;1000,IF(ISBLANK(V340),[1]!Tab_labo[[#This Row],[Qt-g]]+(2*[1]!Tab_labo[[#This Row],[Qt-g2]]),IF(ISBLANK(Z340),[1]!Tab_labo[[#This Row],[Qt-g]]+[1]!Tab_labo[[#This Row],[Qt-g2]]+(2*[1]!Tab_labo[[#This Row],[Qt-g3]]),IF(ISBLANK(AD340),[1]!Tab_labo[[#This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40" s="3" t="str">
        <f>[1]!Tab_labo[[#This Row],[Teintes]]</f>
        <v>2032 C</v>
      </c>
    </row>
    <row r="341" spans="1:40" ht="30" x14ac:dyDescent="0.25">
      <c r="A341" s="9" t="s">
        <v>397</v>
      </c>
      <c r="B341" s="9" t="s">
        <v>41</v>
      </c>
      <c r="C341" s="10" t="s">
        <v>42</v>
      </c>
      <c r="D341" s="11" t="s">
        <v>42</v>
      </c>
      <c r="E341" s="11" t="s">
        <v>42</v>
      </c>
      <c r="F341" s="12">
        <v>1.2</v>
      </c>
      <c r="G341" s="12">
        <v>48.01</v>
      </c>
      <c r="H341" s="12">
        <v>51.74</v>
      </c>
      <c r="I341" s="12">
        <v>30.65</v>
      </c>
      <c r="J341" s="13" t="s">
        <v>42</v>
      </c>
      <c r="K341" s="14" t="str">
        <f>[1]!Tab_labo[[#This Row],[L*]]&amp;"_"&amp;[1]!Tab_labo[[#This Row],[a*]]&amp;"_"&amp;[1]!Tab_labo[[#This Row],[b*]]</f>
        <v>48.01_51.74_30.65</v>
      </c>
      <c r="L341" s="11" t="s">
        <v>60</v>
      </c>
      <c r="M341" s="11" t="str">
        <f>IF(ISBLANK([1]!Tab_labo[[#This Row],[Composant 1]]),"","&gt;")</f>
        <v>&gt;</v>
      </c>
      <c r="N341" s="11">
        <v>162.5</v>
      </c>
      <c r="O341" s="11" t="str">
        <f>IF(ISBLANK([1]!Tab_labo[[#This Row],[Qt-g]]),"","g")</f>
        <v>g</v>
      </c>
      <c r="P341" s="11" t="s">
        <v>69</v>
      </c>
      <c r="Q341" s="11" t="str">
        <f>IF(ISBLANK([1]!Tab_labo[[#This Row],[Composant 2]]),"","&gt;")</f>
        <v>&gt;</v>
      </c>
      <c r="R341" s="11">
        <v>160.1</v>
      </c>
      <c r="S341" s="11" t="str">
        <f>IF(ISBLANK([1]!Tab_labo[[#This Row],[Qt-g2]]),"","g")</f>
        <v>g</v>
      </c>
      <c r="T341" s="11" t="s">
        <v>54</v>
      </c>
      <c r="U341" s="11" t="str">
        <f>IF(ISBLANK([1]!Tab_labo[[#This Row],[Composant 3]]),"","&gt;")</f>
        <v>&gt;</v>
      </c>
      <c r="V341" s="11">
        <v>17</v>
      </c>
      <c r="W341" s="11" t="str">
        <f>IF(ISBLANK([1]!Tab_labo[[#This Row],[Qt-g3]]),"","g")</f>
        <v>g</v>
      </c>
      <c r="X341" s="11" t="s">
        <v>49</v>
      </c>
      <c r="Y341" s="11" t="str">
        <f>IF(ISBLANK([1]!Tab_labo[[#This Row],[Composant 4]]),"","&gt;")</f>
        <v>&gt;</v>
      </c>
      <c r="Z341" s="11">
        <v>330.2</v>
      </c>
      <c r="AA341" s="11" t="str">
        <f>IF(ISBLANK([1]!Tab_labo[[#This Row],[Qt-g4]]),"","g")</f>
        <v>g</v>
      </c>
      <c r="AB341" s="11"/>
      <c r="AC341" s="11" t="str">
        <f>IF(ISBLANK([1]!Tab_labo[[#This Row],[Composant 5]]),"","&gt;")</f>
        <v/>
      </c>
      <c r="AD341" s="11"/>
      <c r="AE341" s="11" t="str">
        <f>IF(ISBLANK([1]!Tab_labo[[#This Row],[Qt-g5]]),"","g")</f>
        <v/>
      </c>
      <c r="AF341" s="11" t="str">
        <f>IF([1]!Tab_labo[[#This Row],[verif]]=0,"","Total")</f>
        <v>Total</v>
      </c>
      <c r="AG341" s="11" t="str">
        <f>IF([1]!Tab_labo[[#This Row],[Total]]="Total","&gt;","")</f>
        <v>&gt;</v>
      </c>
      <c r="AH3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669.8</v>
      </c>
      <c r="AI341" s="11" t="str">
        <f>IF([1]!Tab_labo[[#This Row],[Total]]="Total","g","")</f>
        <v>g</v>
      </c>
      <c r="AJ341" s="15" t="s">
        <v>42</v>
      </c>
      <c r="AK341" s="11" t="s">
        <v>42</v>
      </c>
      <c r="AL3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41" s="11">
        <f>IF([1]!Tab_labo[[#This Row],[Total2]]&lt;&gt;1000,IF(ISBLANK(V341),[1]!Tab_labo[[#This Row],[Qt-g]]+(2*[1]!Tab_labo[[#This Row],[Qt-g2]]),IF(ISBLANK(Z341),[1]!Tab_labo[[#This Row],[Qt-g]]+[1]!Tab_labo[[#This Row],[Qt-g2]]+(2*[1]!Tab_labo[[#This Row],[Qt-g3]]),IF(ISBLANK(AD341),[1]!Tab_labo[[#This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41" s="11" t="str">
        <f>[1]!Tab_labo[[#This Row],[Teintes]]</f>
        <v>2033 C</v>
      </c>
    </row>
    <row r="342" spans="1:40" ht="30" x14ac:dyDescent="0.25">
      <c r="A342" s="1" t="s">
        <v>398</v>
      </c>
      <c r="B342" s="1" t="s">
        <v>41</v>
      </c>
      <c r="C342" s="2" t="s">
        <v>42</v>
      </c>
      <c r="D342" s="3" t="s">
        <v>42</v>
      </c>
      <c r="E342" s="3" t="s">
        <v>42</v>
      </c>
      <c r="F342" s="4">
        <v>1.23</v>
      </c>
      <c r="G342" s="4">
        <v>53.18</v>
      </c>
      <c r="H342" s="4">
        <v>68.14</v>
      </c>
      <c r="I342" s="4">
        <v>41.68</v>
      </c>
      <c r="J342" s="5" t="s">
        <v>42</v>
      </c>
      <c r="K342" s="6" t="str">
        <f>[1]!Tab_labo[[#This Row],[L*]]&amp;"_"&amp;[1]!Tab_labo[[#This Row],[a*]]&amp;"_"&amp;[1]!Tab_labo[[#This Row],[b*]]</f>
        <v>53.18_68.14_41.68</v>
      </c>
      <c r="L342" s="3" t="s">
        <v>60</v>
      </c>
      <c r="M342" s="3" t="str">
        <f>IF(ISBLANK([1]!Tab_labo[[#This Row],[Composant 1]]),"","&gt;")</f>
        <v>&gt;</v>
      </c>
      <c r="N342" s="3">
        <v>189.5</v>
      </c>
      <c r="O342" s="3" t="str">
        <f>IF(ISBLANK([1]!Tab_labo[[#This Row],[Qt-g]]),"","g")</f>
        <v>g</v>
      </c>
      <c r="P342" s="3" t="s">
        <v>69</v>
      </c>
      <c r="Q342" s="3" t="str">
        <f>IF(ISBLANK([1]!Tab_labo[[#This Row],[Composant 2]]),"","&gt;")</f>
        <v>&gt;</v>
      </c>
      <c r="R342" s="3">
        <v>186.8</v>
      </c>
      <c r="S342" s="3" t="str">
        <f>IF(ISBLANK([1]!Tab_labo[[#This Row],[Qt-g2]]),"","g")</f>
        <v>g</v>
      </c>
      <c r="T342" s="3" t="s">
        <v>49</v>
      </c>
      <c r="U342" s="3" t="str">
        <f>IF(ISBLANK([1]!Tab_labo[[#This Row],[Composant 3]]),"","&gt;")</f>
        <v>&gt;</v>
      </c>
      <c r="V342" s="3">
        <v>311.89999999999998</v>
      </c>
      <c r="W342" s="3" t="str">
        <f>IF(ISBLANK([1]!Tab_labo[[#This Row],[Qt-g3]]),"","g")</f>
        <v>g</v>
      </c>
      <c r="X342" s="3"/>
      <c r="Y342" s="3" t="str">
        <f>IF(ISBLANK([1]!Tab_labo[[#This Row],[Composant 4]]),"","&gt;")</f>
        <v/>
      </c>
      <c r="Z342" s="3"/>
      <c r="AA342" s="3" t="str">
        <f>IF(ISBLANK([1]!Tab_labo[[#This Row],[Qt-g4]]),"","g")</f>
        <v/>
      </c>
      <c r="AB342" s="3"/>
      <c r="AC342" s="3" t="str">
        <f>IF(ISBLANK([1]!Tab_labo[[#This Row],[Composant 5]]),"","&gt;")</f>
        <v/>
      </c>
      <c r="AD342" s="3"/>
      <c r="AE342" s="3" t="str">
        <f>IF(ISBLANK([1]!Tab_labo[[#This Row],[Qt-g5]]),"","g")</f>
        <v/>
      </c>
      <c r="AF342" s="3" t="str">
        <f>IF([1]!Tab_labo[[#This Row],[verif]]=0,"","Total")</f>
        <v>Total</v>
      </c>
      <c r="AG342" s="3" t="str">
        <f>IF([1]!Tab_labo[[#This Row],[Total]]="Total","&gt;","")</f>
        <v>&gt;</v>
      </c>
      <c r="AH3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688.2</v>
      </c>
      <c r="AI342" s="3" t="str">
        <f>IF([1]!Tab_labo[[#This Row],[Total]]="Total","g","")</f>
        <v>g</v>
      </c>
      <c r="AJ342" s="8" t="s">
        <v>42</v>
      </c>
      <c r="AK342" s="3" t="s">
        <v>42</v>
      </c>
      <c r="AL3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42" s="3">
        <f>IF([1]!Tab_labo[[#This Row],[Total2]]&lt;&gt;1000,IF(ISBLANK(V342),[1]!Tab_labo[[#This Row],[Qt-g]]+(2*[1]!Tab_labo[[#This Row],[Qt-g2]]),IF(ISBLANK(Z342),[1]!Tab_labo[[#This Row],[Qt-g]]+[1]!Tab_labo[[#This Row],[Qt-g2]]+(2*[1]!Tab_labo[[#This Row],[Qt-g3]]),IF(ISBLANK(AD342),[1]!Tab_labo[[#This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42" s="3" t="str">
        <f>[1]!Tab_labo[[#This Row],[Teintes]]</f>
        <v>2034 C</v>
      </c>
    </row>
    <row r="343" spans="1:40" ht="30" x14ac:dyDescent="0.25">
      <c r="A343" s="9" t="s">
        <v>399</v>
      </c>
      <c r="B343" s="9" t="s">
        <v>41</v>
      </c>
      <c r="C343" s="10" t="s">
        <v>42</v>
      </c>
      <c r="D343" s="11" t="s">
        <v>42</v>
      </c>
      <c r="E343" s="11" t="s">
        <v>42</v>
      </c>
      <c r="F343" s="12">
        <v>1.62</v>
      </c>
      <c r="G343" s="12">
        <v>45.91</v>
      </c>
      <c r="H343" s="12">
        <v>70.53</v>
      </c>
      <c r="I343" s="12">
        <v>49.94</v>
      </c>
      <c r="J343" s="13" t="s">
        <v>42</v>
      </c>
      <c r="K343" s="14" t="str">
        <f>[1]!Tab_labo[[#This Row],[L*]]&amp;"_"&amp;[1]!Tab_labo[[#This Row],[a*]]&amp;"_"&amp;[1]!Tab_labo[[#This Row],[b*]]</f>
        <v>45.91_70.53_49.94</v>
      </c>
      <c r="L343" s="11" t="s">
        <v>60</v>
      </c>
      <c r="M343" s="11" t="str">
        <f>IF(ISBLANK([1]!Tab_labo[[#This Row],[Composant 1]]),"","&gt;")</f>
        <v>&gt;</v>
      </c>
      <c r="N343" s="11">
        <v>503.7</v>
      </c>
      <c r="O343" s="11" t="str">
        <f>IF(ISBLANK([1]!Tab_labo[[#This Row],[Qt-g]]),"","g")</f>
        <v>g</v>
      </c>
      <c r="P343" s="11" t="s">
        <v>69</v>
      </c>
      <c r="Q343" s="11" t="str">
        <f>IF(ISBLANK([1]!Tab_labo[[#This Row],[Composant 2]]),"","&gt;")</f>
        <v>&gt;</v>
      </c>
      <c r="R343" s="11">
        <v>496.3</v>
      </c>
      <c r="S343" s="11" t="str">
        <f>IF(ISBLANK([1]!Tab_labo[[#This Row],[Qt-g2]]),"","g")</f>
        <v>g</v>
      </c>
      <c r="T343" s="11"/>
      <c r="U343" s="11" t="str">
        <f>IF(ISBLANK([1]!Tab_labo[[#This Row],[Composant 3]]),"","&gt;")</f>
        <v/>
      </c>
      <c r="V343" s="11"/>
      <c r="W343" s="11" t="str">
        <f>IF(ISBLANK([1]!Tab_labo[[#This Row],[Qt-g3]]),"","g")</f>
        <v/>
      </c>
      <c r="X343" s="11"/>
      <c r="Y343" s="11" t="str">
        <f>IF(ISBLANK([1]!Tab_labo[[#This Row],[Composant 4]]),"","&gt;")</f>
        <v/>
      </c>
      <c r="Z343" s="11"/>
      <c r="AA343" s="11" t="str">
        <f>IF(ISBLANK([1]!Tab_labo[[#This Row],[Qt-g4]]),"","g")</f>
        <v/>
      </c>
      <c r="AB343" s="11"/>
      <c r="AC343" s="11" t="str">
        <f>IF(ISBLANK([1]!Tab_labo[[#This Row],[Composant 5]]),"","&gt;")</f>
        <v/>
      </c>
      <c r="AD343" s="11"/>
      <c r="AE343" s="11" t="str">
        <f>IF(ISBLANK([1]!Tab_labo[[#This Row],[Qt-g5]]),"","g")</f>
        <v/>
      </c>
      <c r="AF343" s="11" t="str">
        <f>IF([1]!Tab_labo[[#This Row],[verif]]=0,"","Total")</f>
        <v>Total</v>
      </c>
      <c r="AG343" s="11" t="str">
        <f>IF([1]!Tab_labo[[#This Row],[Total]]="Total","&gt;","")</f>
        <v>&gt;</v>
      </c>
      <c r="AH3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43" s="11" t="str">
        <f>IF([1]!Tab_labo[[#This Row],[Total]]="Total","g","")</f>
        <v>g</v>
      </c>
      <c r="AJ343" s="15" t="s">
        <v>42</v>
      </c>
      <c r="AK343" s="11" t="s">
        <v>42</v>
      </c>
      <c r="AL3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43" s="11" t="str">
        <f>IF([1]!Tab_labo[[#This Row],[Total2]]&lt;&gt;1000,IF(ISBLANK(V343),[1]!Tab_labo[[#This Row],[Qt-g]]+(2*[1]!Tab_labo[[#This Row],[Qt-g2]]),IF(ISBLANK(Z343),[1]!Tab_labo[[#This Row],[Qt-g]]+[1]!Tab_labo[[#This Row],[Qt-g2]]+(2*[1]!Tab_labo[[#This Row],[Qt-g3]]),IF(ISBLANK(AD343),[1]!Tab_labo[[#This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43" s="11" t="str">
        <f>[1]!Tab_labo[[#This Row],[Teintes]]</f>
        <v>2035 C</v>
      </c>
    </row>
    <row r="344" spans="1:40" ht="30" x14ac:dyDescent="0.25">
      <c r="A344" s="1" t="s">
        <v>400</v>
      </c>
      <c r="B344" s="1" t="s">
        <v>41</v>
      </c>
      <c r="C344" s="2" t="s">
        <v>42</v>
      </c>
      <c r="D344" s="3" t="s">
        <v>42</v>
      </c>
      <c r="E344" s="3" t="s">
        <v>42</v>
      </c>
      <c r="F344" s="4">
        <v>0.81</v>
      </c>
      <c r="G344" s="4">
        <v>64.95</v>
      </c>
      <c r="H344" s="4">
        <v>43.39</v>
      </c>
      <c r="I344" s="4">
        <v>31.78</v>
      </c>
      <c r="J344" s="5" t="s">
        <v>42</v>
      </c>
      <c r="K344" s="6" t="str">
        <f>[1]!Tab_labo[[#This Row],[L*]]&amp;"_"&amp;[1]!Tab_labo[[#This Row],[a*]]&amp;"_"&amp;[1]!Tab_labo[[#This Row],[b*]]</f>
        <v>64.95_43.39_31.78</v>
      </c>
      <c r="L344" s="3" t="s">
        <v>104</v>
      </c>
      <c r="M344" s="3" t="str">
        <f>IF(ISBLANK([1]!Tab_labo[[#This Row],[Composant 1]]),"","&gt;")</f>
        <v>&gt;</v>
      </c>
      <c r="N344" s="3">
        <v>102.7</v>
      </c>
      <c r="O344" s="3" t="str">
        <f>IF(ISBLANK([1]!Tab_labo[[#This Row],[Qt-g]]),"","g")</f>
        <v>g</v>
      </c>
      <c r="P344" s="3" t="s">
        <v>69</v>
      </c>
      <c r="Q344" s="3" t="str">
        <f>IF(ISBLANK([1]!Tab_labo[[#This Row],[Composant 2]]),"","&gt;")</f>
        <v>&gt;</v>
      </c>
      <c r="R344" s="3">
        <v>61.5</v>
      </c>
      <c r="S344" s="3" t="str">
        <f>IF(ISBLANK([1]!Tab_labo[[#This Row],[Qt-g2]]),"","g")</f>
        <v>g</v>
      </c>
      <c r="T344" s="3" t="s">
        <v>54</v>
      </c>
      <c r="U344" s="3" t="str">
        <f>IF(ISBLANK([1]!Tab_labo[[#This Row],[Composant 3]]),"","&gt;")</f>
        <v>&gt;</v>
      </c>
      <c r="V344" s="3">
        <v>8.3000000000000007</v>
      </c>
      <c r="W344" s="3" t="str">
        <f>IF(ISBLANK([1]!Tab_labo[[#This Row],[Qt-g3]]),"","g")</f>
        <v>g</v>
      </c>
      <c r="X344" s="3" t="s">
        <v>49</v>
      </c>
      <c r="Y344" s="3" t="str">
        <f>IF(ISBLANK([1]!Tab_labo[[#This Row],[Composant 4]]),"","&gt;")</f>
        <v>&gt;</v>
      </c>
      <c r="Z344" s="3">
        <v>413.8</v>
      </c>
      <c r="AA344" s="3" t="str">
        <f>IF(ISBLANK([1]!Tab_labo[[#This Row],[Qt-g4]]),"","g")</f>
        <v>g</v>
      </c>
      <c r="AB344" s="3"/>
      <c r="AC344" s="3" t="str">
        <f>IF(ISBLANK([1]!Tab_labo[[#This Row],[Composant 5]]),"","&gt;")</f>
        <v/>
      </c>
      <c r="AD344" s="3"/>
      <c r="AE344" s="3" t="str">
        <f>IF(ISBLANK([1]!Tab_labo[[#This Row],[Qt-g5]]),"","g")</f>
        <v/>
      </c>
      <c r="AF344" s="3" t="str">
        <f>IF([1]!Tab_labo[[#This Row],[verif]]=0,"","Total")</f>
        <v>Total</v>
      </c>
      <c r="AG344" s="3" t="str">
        <f>IF([1]!Tab_labo[[#This Row],[Total]]="Total","&gt;","")</f>
        <v>&gt;</v>
      </c>
      <c r="AH3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586.29999999999995</v>
      </c>
      <c r="AI344" s="3" t="str">
        <f>IF([1]!Tab_labo[[#This Row],[Total]]="Total","g","")</f>
        <v>g</v>
      </c>
      <c r="AJ344" s="8" t="s">
        <v>42</v>
      </c>
      <c r="AK344" s="3" t="s">
        <v>42</v>
      </c>
      <c r="AL3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44" s="3">
        <f>IF([1]!Tab_labo[[#This Row],[Total2]]&lt;&gt;1000,IF(ISBLANK(V344),[1]!Tab_labo[[#This Row],[Qt-g]]+(2*[1]!Tab_labo[[#This Row],[Qt-g2]]),IF(ISBLANK(Z344),[1]!Tab_labo[[#This Row],[Qt-g]]+[1]!Tab_labo[[#This Row],[Qt-g2]]+(2*[1]!Tab_labo[[#This Row],[Qt-g3]]),IF(ISBLANK(AD344),[1]!Tab_labo[[#This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44" s="3" t="str">
        <f>[1]!Tab_labo[[#This Row],[Teintes]]</f>
        <v>2344 C</v>
      </c>
    </row>
    <row r="345" spans="1:40" ht="30" x14ac:dyDescent="0.25">
      <c r="A345" s="9" t="s">
        <v>401</v>
      </c>
      <c r="B345" s="9" t="s">
        <v>41</v>
      </c>
      <c r="C345" s="10" t="s">
        <v>42</v>
      </c>
      <c r="D345" s="11" t="s">
        <v>42</v>
      </c>
      <c r="E345" s="11" t="s">
        <v>42</v>
      </c>
      <c r="F345" s="12">
        <v>0.89</v>
      </c>
      <c r="G345" s="12">
        <v>66.53</v>
      </c>
      <c r="H345" s="12">
        <v>58.46</v>
      </c>
      <c r="I345" s="12">
        <v>36.020000000000003</v>
      </c>
      <c r="J345" s="13" t="s">
        <v>42</v>
      </c>
      <c r="K345" s="14" t="str">
        <f>[1]!Tab_labo[[#This Row],[L*]]&amp;"_"&amp;[1]!Tab_labo[[#This Row],[a*]]&amp;"_"&amp;[1]!Tab_labo[[#This Row],[b*]]</f>
        <v>66.53_58.46_36.02</v>
      </c>
      <c r="L345" s="11" t="s">
        <v>104</v>
      </c>
      <c r="M345" s="11" t="str">
        <f>IF(ISBLANK([1]!Tab_labo[[#This Row],[Composant 1]]),"","&gt;")</f>
        <v>&gt;</v>
      </c>
      <c r="N345" s="11">
        <v>179.7</v>
      </c>
      <c r="O345" s="11" t="str">
        <f>IF(ISBLANK([1]!Tab_labo[[#This Row],[Qt-g]]),"","g")</f>
        <v>g</v>
      </c>
      <c r="P345" s="11" t="s">
        <v>69</v>
      </c>
      <c r="Q345" s="11" t="str">
        <f>IF(ISBLANK([1]!Tab_labo[[#This Row],[Composant 2]]),"","&gt;")</f>
        <v>&gt;</v>
      </c>
      <c r="R345" s="11">
        <v>39.6</v>
      </c>
      <c r="S345" s="11" t="str">
        <f>IF(ISBLANK([1]!Tab_labo[[#This Row],[Qt-g2]]),"","g")</f>
        <v>g</v>
      </c>
      <c r="T345" s="11" t="s">
        <v>49</v>
      </c>
      <c r="U345" s="11" t="str">
        <f>IF(ISBLANK([1]!Tab_labo[[#This Row],[Composant 3]]),"","&gt;")</f>
        <v>&gt;</v>
      </c>
      <c r="V345" s="11">
        <v>390.4</v>
      </c>
      <c r="W345" s="11" t="str">
        <f>IF(ISBLANK([1]!Tab_labo[[#This Row],[Qt-g3]]),"","g")</f>
        <v>g</v>
      </c>
      <c r="X345" s="11"/>
      <c r="Y345" s="11" t="str">
        <f>IF(ISBLANK([1]!Tab_labo[[#This Row],[Composant 4]]),"","&gt;")</f>
        <v/>
      </c>
      <c r="Z345" s="11"/>
      <c r="AA345" s="11" t="str">
        <f>IF(ISBLANK([1]!Tab_labo[[#This Row],[Qt-g4]]),"","g")</f>
        <v/>
      </c>
      <c r="AB345" s="11"/>
      <c r="AC345" s="11" t="str">
        <f>IF(ISBLANK([1]!Tab_labo[[#This Row],[Composant 5]]),"","&gt;")</f>
        <v/>
      </c>
      <c r="AD345" s="11"/>
      <c r="AE345" s="11" t="str">
        <f>IF(ISBLANK([1]!Tab_labo[[#This Row],[Qt-g5]]),"","g")</f>
        <v/>
      </c>
      <c r="AF345" s="11" t="str">
        <f>IF([1]!Tab_labo[[#This Row],[verif]]=0,"","Total")</f>
        <v>Total</v>
      </c>
      <c r="AG345" s="11" t="str">
        <f>IF([1]!Tab_labo[[#This Row],[Total]]="Total","&gt;","")</f>
        <v>&gt;</v>
      </c>
      <c r="AH3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609.69999999999993</v>
      </c>
      <c r="AI345" s="11" t="str">
        <f>IF([1]!Tab_labo[[#This Row],[Total]]="Total","g","")</f>
        <v>g</v>
      </c>
      <c r="AJ345" s="15" t="s">
        <v>42</v>
      </c>
      <c r="AK345" s="11" t="s">
        <v>42</v>
      </c>
      <c r="AL3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45" s="11">
        <f>IF([1]!Tab_labo[[#This Row],[Total2]]&lt;&gt;1000,IF(ISBLANK(V345),[1]!Tab_labo[[#This Row],[Qt-g]]+(2*[1]!Tab_labo[[#This Row],[Qt-g2]]),IF(ISBLANK(Z345),[1]!Tab_labo[[#This Row],[Qt-g]]+[1]!Tab_labo[[#This Row],[Qt-g2]]+(2*[1]!Tab_labo[[#This Row],[Qt-g3]]),IF(ISBLANK(AD345),[1]!Tab_labo[[#This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45" s="11" t="str">
        <f>[1]!Tab_labo[[#This Row],[Teintes]]</f>
        <v>2345 C</v>
      </c>
    </row>
    <row r="346" spans="1:40" ht="30" x14ac:dyDescent="0.25">
      <c r="A346" s="1" t="s">
        <v>402</v>
      </c>
      <c r="B346" s="1" t="s">
        <v>41</v>
      </c>
      <c r="C346" s="2" t="s">
        <v>42</v>
      </c>
      <c r="D346" s="3" t="s">
        <v>42</v>
      </c>
      <c r="E346" s="3" t="s">
        <v>42</v>
      </c>
      <c r="F346" s="4">
        <v>1.1299999999999999</v>
      </c>
      <c r="G346" s="4">
        <v>63.21</v>
      </c>
      <c r="H346" s="4">
        <v>66.540000000000006</v>
      </c>
      <c r="I346" s="4">
        <v>34.76</v>
      </c>
      <c r="J346" s="5" t="s">
        <v>42</v>
      </c>
      <c r="K346" s="6" t="str">
        <f>[1]!Tab_labo[[#This Row],[L*]]&amp;"_"&amp;[1]!Tab_labo[[#This Row],[a*]]&amp;"_"&amp;[1]!Tab_labo[[#This Row],[b*]]</f>
        <v>63.21_66.54_34.76</v>
      </c>
      <c r="L346" s="3" t="s">
        <v>104</v>
      </c>
      <c r="M346" s="3" t="str">
        <f>IF(ISBLANK([1]!Tab_labo[[#This Row],[Composant 1]]),"","&gt;")</f>
        <v>&gt;</v>
      </c>
      <c r="N346" s="3">
        <v>306.60000000000002</v>
      </c>
      <c r="O346" s="3" t="str">
        <f>IF(ISBLANK([1]!Tab_labo[[#This Row],[Qt-g]]),"","g")</f>
        <v>g</v>
      </c>
      <c r="P346" s="3" t="s">
        <v>49</v>
      </c>
      <c r="Q346" s="3" t="str">
        <f>IF(ISBLANK([1]!Tab_labo[[#This Row],[Composant 2]]),"","&gt;")</f>
        <v>&gt;</v>
      </c>
      <c r="R346" s="3">
        <v>346.7</v>
      </c>
      <c r="S346" s="3" t="str">
        <f>IF(ISBLANK([1]!Tab_labo[[#This Row],[Qt-g2]]),"","g")</f>
        <v>g</v>
      </c>
      <c r="T346" s="3"/>
      <c r="U346" s="3" t="str">
        <f>IF(ISBLANK([1]!Tab_labo[[#This Row],[Composant 3]]),"","&gt;")</f>
        <v/>
      </c>
      <c r="V346" s="3"/>
      <c r="W346" s="3" t="str">
        <f>IF(ISBLANK([1]!Tab_labo[[#This Row],[Qt-g3]]),"","g")</f>
        <v/>
      </c>
      <c r="X346" s="3"/>
      <c r="Y346" s="3" t="str">
        <f>IF(ISBLANK([1]!Tab_labo[[#This Row],[Composant 4]]),"","&gt;")</f>
        <v/>
      </c>
      <c r="Z346" s="3"/>
      <c r="AA346" s="3" t="str">
        <f>IF(ISBLANK([1]!Tab_labo[[#This Row],[Qt-g4]]),"","g")</f>
        <v/>
      </c>
      <c r="AB346" s="3"/>
      <c r="AC346" s="3" t="str">
        <f>IF(ISBLANK([1]!Tab_labo[[#This Row],[Composant 5]]),"","&gt;")</f>
        <v/>
      </c>
      <c r="AD346" s="3"/>
      <c r="AE346" s="3" t="str">
        <f>IF(ISBLANK([1]!Tab_labo[[#This Row],[Qt-g5]]),"","g")</f>
        <v/>
      </c>
      <c r="AF346" s="3" t="str">
        <f>IF([1]!Tab_labo[[#This Row],[verif]]=0,"","Total")</f>
        <v>Total</v>
      </c>
      <c r="AG346" s="3" t="str">
        <f>IF([1]!Tab_labo[[#This Row],[Total]]="Total","&gt;","")</f>
        <v>&gt;</v>
      </c>
      <c r="AH3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653.29999999999995</v>
      </c>
      <c r="AI346" s="3" t="str">
        <f>IF([1]!Tab_labo[[#This Row],[Total]]="Total","g","")</f>
        <v>g</v>
      </c>
      <c r="AJ346" s="8" t="s">
        <v>42</v>
      </c>
      <c r="AK346" s="3" t="s">
        <v>42</v>
      </c>
      <c r="AL3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46" s="3">
        <f>IF([1]!Tab_labo[[#This Row],[Total2]]&lt;&gt;1000,IF(ISBLANK(V346),[1]!Tab_labo[[#This Row],[Qt-g]]+(2*[1]!Tab_labo[[#This Row],[Qt-g2]]),IF(ISBLANK(Z346),[1]!Tab_labo[[#This Row],[Qt-g]]+[1]!Tab_labo[[#This Row],[Qt-g2]]+(2*[1]!Tab_labo[[#This Row],[Qt-g3]]),IF(ISBLANK(AD346),[1]!Tab_labo[[#This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46" s="3" t="str">
        <f>[1]!Tab_labo[[#This Row],[Teintes]]</f>
        <v>2346 C</v>
      </c>
    </row>
    <row r="347" spans="1:40" ht="30" x14ac:dyDescent="0.25">
      <c r="A347" s="9" t="s">
        <v>403</v>
      </c>
      <c r="B347" s="9" t="s">
        <v>41</v>
      </c>
      <c r="C347" s="10" t="s">
        <v>42</v>
      </c>
      <c r="D347" s="11" t="s">
        <v>42</v>
      </c>
      <c r="E347" s="11" t="s">
        <v>42</v>
      </c>
      <c r="F347" s="12">
        <v>1.92</v>
      </c>
      <c r="G347" s="12">
        <v>47.8</v>
      </c>
      <c r="H347" s="12">
        <v>74.349999999999994</v>
      </c>
      <c r="I347" s="12">
        <v>64.33</v>
      </c>
      <c r="J347" s="13" t="s">
        <v>42</v>
      </c>
      <c r="K347" s="14" t="str">
        <f>[1]!Tab_labo[[#This Row],[L*]]&amp;"_"&amp;[1]!Tab_labo[[#This Row],[a*]]&amp;"_"&amp;[1]!Tab_labo[[#This Row],[b*]]</f>
        <v>47.8_74.35_64.33</v>
      </c>
      <c r="L347" s="11" t="s">
        <v>69</v>
      </c>
      <c r="M347" s="11" t="str">
        <f>IF(ISBLANK([1]!Tab_labo[[#This Row],[Composant 1]]),"","&gt;")</f>
        <v>&gt;</v>
      </c>
      <c r="N347" s="11">
        <v>742</v>
      </c>
      <c r="O347" s="11" t="str">
        <f>IF(ISBLANK([1]!Tab_labo[[#This Row],[Qt-g]]),"","g")</f>
        <v>g</v>
      </c>
      <c r="P347" s="11" t="s">
        <v>60</v>
      </c>
      <c r="Q347" s="11" t="str">
        <f>IF(ISBLANK([1]!Tab_labo[[#This Row],[Composant 2]]),"","&gt;")</f>
        <v>&gt;</v>
      </c>
      <c r="R347" s="11">
        <v>258</v>
      </c>
      <c r="S347" s="11" t="str">
        <f>IF(ISBLANK([1]!Tab_labo[[#This Row],[Qt-g2]]),"","g")</f>
        <v>g</v>
      </c>
      <c r="T347" s="11"/>
      <c r="U347" s="11" t="str">
        <f>IF(ISBLANK([1]!Tab_labo[[#This Row],[Composant 3]]),"","&gt;")</f>
        <v/>
      </c>
      <c r="V347" s="11"/>
      <c r="W347" s="11" t="str">
        <f>IF(ISBLANK([1]!Tab_labo[[#This Row],[Qt-g3]]),"","g")</f>
        <v/>
      </c>
      <c r="X347" s="11"/>
      <c r="Y347" s="11" t="str">
        <f>IF(ISBLANK([1]!Tab_labo[[#This Row],[Composant 4]]),"","&gt;")</f>
        <v/>
      </c>
      <c r="Z347" s="11"/>
      <c r="AA347" s="11" t="str">
        <f>IF(ISBLANK([1]!Tab_labo[[#This Row],[Qt-g4]]),"","g")</f>
        <v/>
      </c>
      <c r="AB347" s="11"/>
      <c r="AC347" s="11" t="str">
        <f>IF(ISBLANK([1]!Tab_labo[[#This Row],[Composant 5]]),"","&gt;")</f>
        <v/>
      </c>
      <c r="AD347" s="11"/>
      <c r="AE347" s="11" t="str">
        <f>IF(ISBLANK([1]!Tab_labo[[#This Row],[Qt-g5]]),"","g")</f>
        <v/>
      </c>
      <c r="AF347" s="11" t="str">
        <f>IF([1]!Tab_labo[[#This Row],[verif]]=0,"","Total")</f>
        <v>Total</v>
      </c>
      <c r="AG347" s="11" t="str">
        <f>IF([1]!Tab_labo[[#This Row],[Total]]="Total","&gt;","")</f>
        <v>&gt;</v>
      </c>
      <c r="AH3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47" s="11" t="str">
        <f>IF([1]!Tab_labo[[#This Row],[Total]]="Total","g","")</f>
        <v>g</v>
      </c>
      <c r="AJ347" s="15" t="s">
        <v>42</v>
      </c>
      <c r="AK347" s="11" t="s">
        <v>42</v>
      </c>
      <c r="AL3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47" s="11" t="str">
        <f>IF([1]!Tab_labo[[#This Row],[Total2]]&lt;&gt;1000,IF(ISBLANK(V347),[1]!Tab_labo[[#This Row],[Qt-g]]+(2*[1]!Tab_labo[[#This Row],[Qt-g2]]),IF(ISBLANK(Z347),[1]!Tab_labo[[#This Row],[Qt-g]]+[1]!Tab_labo[[#This Row],[Qt-g2]]+(2*[1]!Tab_labo[[#This Row],[Qt-g3]]),IF(ISBLANK(AD347),[1]!Tab_labo[[#This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47" s="11" t="str">
        <f>[1]!Tab_labo[[#This Row],[Teintes]]</f>
        <v>2347 C</v>
      </c>
    </row>
    <row r="348" spans="1:40" ht="30" x14ac:dyDescent="0.25">
      <c r="A348" s="1" t="s">
        <v>404</v>
      </c>
      <c r="B348" s="1" t="s">
        <v>41</v>
      </c>
      <c r="C348" s="2" t="s">
        <v>42</v>
      </c>
      <c r="D348" s="3" t="s">
        <v>42</v>
      </c>
      <c r="E348" s="3" t="s">
        <v>42</v>
      </c>
      <c r="F348" s="4">
        <v>1.02</v>
      </c>
      <c r="G348" s="4">
        <v>56.3</v>
      </c>
      <c r="H348" s="4">
        <v>54.22</v>
      </c>
      <c r="I348" s="4">
        <v>32.6</v>
      </c>
      <c r="J348" s="5" t="s">
        <v>42</v>
      </c>
      <c r="K348" s="6" t="str">
        <f>[1]!Tab_labo[[#This Row],[L*]]&amp;"_"&amp;[1]!Tab_labo[[#This Row],[a*]]&amp;"_"&amp;[1]!Tab_labo[[#This Row],[b*]]</f>
        <v>56.3_54.22_32.6</v>
      </c>
      <c r="L348" s="3" t="s">
        <v>58</v>
      </c>
      <c r="M348" s="3" t="str">
        <f>IF(ISBLANK([1]!Tab_labo[[#This Row],[Composant 1]]),"","&gt;")</f>
        <v>&gt;</v>
      </c>
      <c r="N348" s="3">
        <v>392.3</v>
      </c>
      <c r="O348" s="3" t="str">
        <f>IF(ISBLANK([1]!Tab_labo[[#This Row],[Qt-g]]),"","g")</f>
        <v>g</v>
      </c>
      <c r="P348" s="3" t="s">
        <v>68</v>
      </c>
      <c r="Q348" s="3" t="str">
        <f>IF(ISBLANK([1]!Tab_labo[[#This Row],[Composant 2]]),"","&gt;")</f>
        <v>&gt;</v>
      </c>
      <c r="R348" s="3">
        <v>74.3</v>
      </c>
      <c r="S348" s="3" t="str">
        <f>IF(ISBLANK([1]!Tab_labo[[#This Row],[Qt-g2]]),"","g")</f>
        <v>g</v>
      </c>
      <c r="T348" s="3" t="s">
        <v>54</v>
      </c>
      <c r="U348" s="3" t="str">
        <f>IF(ISBLANK([1]!Tab_labo[[#This Row],[Composant 3]]),"","&gt;")</f>
        <v>&gt;</v>
      </c>
      <c r="V348" s="3">
        <v>8.1999999999999993</v>
      </c>
      <c r="W348" s="3" t="str">
        <f>IF(ISBLANK([1]!Tab_labo[[#This Row],[Qt-g3]]),"","g")</f>
        <v>g</v>
      </c>
      <c r="X348" s="3" t="s">
        <v>49</v>
      </c>
      <c r="Y348" s="3" t="str">
        <f>IF(ISBLANK([1]!Tab_labo[[#This Row],[Composant 4]]),"","&gt;")</f>
        <v>&gt;</v>
      </c>
      <c r="Z348" s="3">
        <v>525.20000000000005</v>
      </c>
      <c r="AA348" s="3" t="str">
        <f>IF(ISBLANK([1]!Tab_labo[[#This Row],[Qt-g4]]),"","g")</f>
        <v>g</v>
      </c>
      <c r="AB348" s="3"/>
      <c r="AC348" s="3" t="str">
        <f>IF(ISBLANK([1]!Tab_labo[[#This Row],[Composant 5]]),"","&gt;")</f>
        <v/>
      </c>
      <c r="AD348" s="3"/>
      <c r="AE348" s="3" t="str">
        <f>IF(ISBLANK([1]!Tab_labo[[#This Row],[Qt-g5]]),"","g")</f>
        <v/>
      </c>
      <c r="AF348" s="3" t="str">
        <f>IF([1]!Tab_labo[[#This Row],[verif]]=0,"","Total")</f>
        <v>Total</v>
      </c>
      <c r="AG348" s="3" t="str">
        <f>IF([1]!Tab_labo[[#This Row],[Total]]="Total","&gt;","")</f>
        <v>&gt;</v>
      </c>
      <c r="AH3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48" s="3" t="str">
        <f>IF([1]!Tab_labo[[#This Row],[Total]]="Total","g","")</f>
        <v>g</v>
      </c>
      <c r="AJ348" s="8" t="s">
        <v>42</v>
      </c>
      <c r="AK348" s="3" t="s">
        <v>42</v>
      </c>
      <c r="AL3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48" s="3" t="str">
        <f>IF([1]!Tab_labo[[#This Row],[Total2]]&lt;&gt;1000,IF(ISBLANK(V348),[1]!Tab_labo[[#This Row],[Qt-g]]+(2*[1]!Tab_labo[[#This Row],[Qt-g2]]),IF(ISBLANK(Z348),[1]!Tab_labo[[#This Row],[Qt-g]]+[1]!Tab_labo[[#This Row],[Qt-g2]]+(2*[1]!Tab_labo[[#This Row],[Qt-g3]]),IF(ISBLANK(AD348),[1]!Tab_labo[[#This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48" s="3" t="str">
        <f>[1]!Tab_labo[[#This Row],[Teintes]]</f>
        <v>2348 C</v>
      </c>
    </row>
    <row r="349" spans="1:40" ht="30" x14ac:dyDescent="0.25">
      <c r="A349" s="9" t="s">
        <v>405</v>
      </c>
      <c r="B349" s="9" t="s">
        <v>41</v>
      </c>
      <c r="C349" s="10" t="s">
        <v>42</v>
      </c>
      <c r="D349" s="11" t="s">
        <v>42</v>
      </c>
      <c r="E349" s="11" t="s">
        <v>42</v>
      </c>
      <c r="F349" s="12">
        <v>1.66</v>
      </c>
      <c r="G349" s="12">
        <v>49.32</v>
      </c>
      <c r="H349" s="12">
        <v>56.08</v>
      </c>
      <c r="I349" s="12">
        <v>57.03</v>
      </c>
      <c r="J349" s="13" t="s">
        <v>42</v>
      </c>
      <c r="K349" s="14" t="str">
        <f>[1]!Tab_labo[[#This Row],[L*]]&amp;"_"&amp;[1]!Tab_labo[[#This Row],[a*]]&amp;"_"&amp;[1]!Tab_labo[[#This Row],[b*]]</f>
        <v>49.32_56.08_57.03</v>
      </c>
      <c r="L349" s="11" t="s">
        <v>69</v>
      </c>
      <c r="M349" s="11" t="str">
        <f>IF(ISBLANK([1]!Tab_labo[[#This Row],[Composant 1]]),"","&gt;")</f>
        <v>&gt;</v>
      </c>
      <c r="N349" s="11">
        <v>811.6</v>
      </c>
      <c r="O349" s="11" t="str">
        <f>IF(ISBLANK([1]!Tab_labo[[#This Row],[Qt-g]]),"","g")</f>
        <v>g</v>
      </c>
      <c r="P349" s="11" t="s">
        <v>60</v>
      </c>
      <c r="Q349" s="11" t="str">
        <f>IF(ISBLANK([1]!Tab_labo[[#This Row],[Composant 2]]),"","&gt;")</f>
        <v>&gt;</v>
      </c>
      <c r="R349" s="11">
        <v>167.9</v>
      </c>
      <c r="S349" s="11" t="str">
        <f>IF(ISBLANK([1]!Tab_labo[[#This Row],[Qt-g2]]),"","g")</f>
        <v>g</v>
      </c>
      <c r="T349" s="11" t="s">
        <v>54</v>
      </c>
      <c r="U349" s="11" t="str">
        <f>IF(ISBLANK([1]!Tab_labo[[#This Row],[Composant 3]]),"","&gt;")</f>
        <v>&gt;</v>
      </c>
      <c r="V349" s="11">
        <v>20.5</v>
      </c>
      <c r="W349" s="11" t="str">
        <f>IF(ISBLANK([1]!Tab_labo[[#This Row],[Qt-g3]]),"","g")</f>
        <v>g</v>
      </c>
      <c r="X349" s="11"/>
      <c r="Y349" s="11" t="str">
        <f>IF(ISBLANK([1]!Tab_labo[[#This Row],[Composant 4]]),"","&gt;")</f>
        <v/>
      </c>
      <c r="Z349" s="11"/>
      <c r="AA349" s="11" t="str">
        <f>IF(ISBLANK([1]!Tab_labo[[#This Row],[Qt-g4]]),"","g")</f>
        <v/>
      </c>
      <c r="AB349" s="11"/>
      <c r="AC349" s="11" t="str">
        <f>IF(ISBLANK([1]!Tab_labo[[#This Row],[Composant 5]]),"","&gt;")</f>
        <v/>
      </c>
      <c r="AD349" s="11"/>
      <c r="AE349" s="11" t="str">
        <f>IF(ISBLANK([1]!Tab_labo[[#This Row],[Qt-g5]]),"","g")</f>
        <v/>
      </c>
      <c r="AF349" s="11" t="str">
        <f>IF([1]!Tab_labo[[#This Row],[verif]]=0,"","Total")</f>
        <v>Total</v>
      </c>
      <c r="AG349" s="11" t="str">
        <f>IF([1]!Tab_labo[[#This Row],[Total]]="Total","&gt;","")</f>
        <v>&gt;</v>
      </c>
      <c r="AH3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49" s="11" t="str">
        <f>IF([1]!Tab_labo[[#This Row],[Total]]="Total","g","")</f>
        <v>g</v>
      </c>
      <c r="AJ349" s="15" t="s">
        <v>42</v>
      </c>
      <c r="AK349" s="11" t="s">
        <v>42</v>
      </c>
      <c r="AL3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49" s="11" t="str">
        <f>IF([1]!Tab_labo[[#This Row],[Total2]]&lt;&gt;1000,IF(ISBLANK(V349),[1]!Tab_labo[[#This Row],[Qt-g]]+(2*[1]!Tab_labo[[#This Row],[Qt-g2]]),IF(ISBLANK(Z349),[1]!Tab_labo[[#This Row],[Qt-g]]+[1]!Tab_labo[[#This Row],[Qt-g2]]+(2*[1]!Tab_labo[[#This Row],[Qt-g3]]),IF(ISBLANK(AD349),[1]!Tab_labo[[#This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49" s="11" t="str">
        <f>[1]!Tab_labo[[#This Row],[Teintes]]</f>
        <v>2349 C</v>
      </c>
    </row>
    <row r="350" spans="1:40" ht="30" x14ac:dyDescent="0.25">
      <c r="A350" s="1" t="s">
        <v>406</v>
      </c>
      <c r="B350" s="1" t="s">
        <v>41</v>
      </c>
      <c r="C350" s="2" t="s">
        <v>42</v>
      </c>
      <c r="D350" s="3" t="s">
        <v>42</v>
      </c>
      <c r="E350" s="3" t="s">
        <v>42</v>
      </c>
      <c r="F350" s="4">
        <v>1.66</v>
      </c>
      <c r="G350" s="4">
        <v>38.9</v>
      </c>
      <c r="H350" s="4">
        <v>53.73</v>
      </c>
      <c r="I350" s="4">
        <v>38.81</v>
      </c>
      <c r="J350" s="5" t="s">
        <v>42</v>
      </c>
      <c r="K350" s="6" t="str">
        <f>[1]!Tab_labo[[#This Row],[L*]]&amp;"_"&amp;[1]!Tab_labo[[#This Row],[a*]]&amp;"_"&amp;[1]!Tab_labo[[#This Row],[b*]]</f>
        <v>38.9_53.73_38.81</v>
      </c>
      <c r="L350" s="3" t="s">
        <v>69</v>
      </c>
      <c r="M350" s="3" t="str">
        <f>IF(ISBLANK([1]!Tab_labo[[#This Row],[Composant 1]]),"","&gt;")</f>
        <v>&gt;</v>
      </c>
      <c r="N350" s="3">
        <v>518.20000000000005</v>
      </c>
      <c r="O350" s="3" t="str">
        <f>IF(ISBLANK([1]!Tab_labo[[#This Row],[Qt-g]]),"","g")</f>
        <v>g</v>
      </c>
      <c r="P350" s="3" t="s">
        <v>60</v>
      </c>
      <c r="Q350" s="3" t="str">
        <f>IF(ISBLANK([1]!Tab_labo[[#This Row],[Composant 2]]),"","&gt;")</f>
        <v>&gt;</v>
      </c>
      <c r="R350" s="3">
        <v>373.7</v>
      </c>
      <c r="S350" s="3" t="str">
        <f>IF(ISBLANK([1]!Tab_labo[[#This Row],[Qt-g2]]),"","g")</f>
        <v>g</v>
      </c>
      <c r="T350" s="3" t="s">
        <v>54</v>
      </c>
      <c r="U350" s="3" t="str">
        <f>IF(ISBLANK([1]!Tab_labo[[#This Row],[Composant 3]]),"","&gt;")</f>
        <v>&gt;</v>
      </c>
      <c r="V350" s="3">
        <v>44</v>
      </c>
      <c r="W350" s="3" t="str">
        <f>IF(ISBLANK([1]!Tab_labo[[#This Row],[Qt-g3]]),"","g")</f>
        <v>g</v>
      </c>
      <c r="X350" s="3" t="s">
        <v>49</v>
      </c>
      <c r="Y350" s="3" t="str">
        <f>IF(ISBLANK([1]!Tab_labo[[#This Row],[Composant 4]]),"","&gt;")</f>
        <v>&gt;</v>
      </c>
      <c r="Z350" s="3">
        <v>64.099999999999994</v>
      </c>
      <c r="AA350" s="3" t="str">
        <f>IF(ISBLANK([1]!Tab_labo[[#This Row],[Qt-g4]]),"","g")</f>
        <v>g</v>
      </c>
      <c r="AB350" s="3"/>
      <c r="AC350" s="3" t="str">
        <f>IF(ISBLANK([1]!Tab_labo[[#This Row],[Composant 5]]),"","&gt;")</f>
        <v/>
      </c>
      <c r="AD350" s="3"/>
      <c r="AE350" s="3" t="str">
        <f>IF(ISBLANK([1]!Tab_labo[[#This Row],[Qt-g5]]),"","g")</f>
        <v/>
      </c>
      <c r="AF350" s="3" t="str">
        <f>IF([1]!Tab_labo[[#This Row],[verif]]=0,"","Total")</f>
        <v>Total</v>
      </c>
      <c r="AG350" s="3" t="str">
        <f>IF([1]!Tab_labo[[#This Row],[Total]]="Total","&gt;","")</f>
        <v>&gt;</v>
      </c>
      <c r="AH3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350" s="3" t="str">
        <f>IF([1]!Tab_labo[[#This Row],[Total]]="Total","g","")</f>
        <v>g</v>
      </c>
      <c r="AJ350" s="8" t="s">
        <v>42</v>
      </c>
      <c r="AK350" s="3" t="s">
        <v>42</v>
      </c>
      <c r="AL3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0" s="3" t="str">
        <f>IF([1]!Tab_labo[[#This Row],[Total2]]&lt;&gt;1000,IF(ISBLANK(V350),[1]!Tab_labo[[#This Row],[Qt-g]]+(2*[1]!Tab_labo[[#This Row],[Qt-g2]]),IF(ISBLANK(Z350),[1]!Tab_labo[[#This Row],[Qt-g]]+[1]!Tab_labo[[#This Row],[Qt-g2]]+(2*[1]!Tab_labo[[#This Row],[Qt-g3]]),IF(ISBLANK(AD350),[1]!Tab_labo[[#This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50" s="3" t="str">
        <f>[1]!Tab_labo[[#This Row],[Teintes]]</f>
        <v>2350 C</v>
      </c>
    </row>
    <row r="351" spans="1:40" ht="30" x14ac:dyDescent="0.25">
      <c r="A351" s="9" t="s">
        <v>407</v>
      </c>
      <c r="B351" s="9" t="s">
        <v>41</v>
      </c>
      <c r="C351" s="10" t="s">
        <v>42</v>
      </c>
      <c r="D351" s="11" t="s">
        <v>42</v>
      </c>
      <c r="E351" s="11" t="s">
        <v>42</v>
      </c>
      <c r="F351" s="12">
        <v>0.5</v>
      </c>
      <c r="G351" s="12">
        <v>71.98</v>
      </c>
      <c r="H351" s="12">
        <v>18.02</v>
      </c>
      <c r="I351" s="12">
        <v>16.89</v>
      </c>
      <c r="J351" s="13" t="s">
        <v>42</v>
      </c>
      <c r="K351" s="14" t="str">
        <f>[1]!Tab_labo[[#This Row],[L*]]&amp;"_"&amp;[1]!Tab_labo[[#This Row],[a*]]&amp;"_"&amp;[1]!Tab_labo[[#This Row],[b*]]</f>
        <v>71.98_18.02_16.89</v>
      </c>
      <c r="L351" s="11" t="s">
        <v>68</v>
      </c>
      <c r="M351" s="11" t="str">
        <f>IF(ISBLANK([1]!Tab_labo[[#This Row],[Composant 1]]),"","&gt;")</f>
        <v>&gt;</v>
      </c>
      <c r="N351" s="11">
        <v>61.8</v>
      </c>
      <c r="O351" s="11" t="str">
        <f>IF(ISBLANK([1]!Tab_labo[[#This Row],[Qt-g]]),"","g")</f>
        <v>g</v>
      </c>
      <c r="P351" s="11" t="s">
        <v>170</v>
      </c>
      <c r="Q351" s="11" t="str">
        <f>IF(ISBLANK([1]!Tab_labo[[#This Row],[Composant 2]]),"","&gt;")</f>
        <v>&gt;</v>
      </c>
      <c r="R351" s="11">
        <v>61.2</v>
      </c>
      <c r="S351" s="11" t="str">
        <f>IF(ISBLANK([1]!Tab_labo[[#This Row],[Qt-g2]]),"","g")</f>
        <v>g</v>
      </c>
      <c r="T351" s="11" t="s">
        <v>173</v>
      </c>
      <c r="U351" s="11" t="str">
        <f>IF(ISBLANK([1]!Tab_labo[[#This Row],[Composant 3]]),"","&gt;")</f>
        <v>&gt;</v>
      </c>
      <c r="V351" s="11">
        <v>24.1</v>
      </c>
      <c r="W351" s="11" t="str">
        <f>IF(ISBLANK([1]!Tab_labo[[#This Row],[Qt-g3]]),"","g")</f>
        <v>g</v>
      </c>
      <c r="X351" s="11" t="s">
        <v>49</v>
      </c>
      <c r="Y351" s="11" t="str">
        <f>IF(ISBLANK([1]!Tab_labo[[#This Row],[Composant 4]]),"","&gt;")</f>
        <v>&gt;</v>
      </c>
      <c r="Z351" s="11">
        <v>426.5</v>
      </c>
      <c r="AA351" s="11" t="str">
        <f>IF(ISBLANK([1]!Tab_labo[[#This Row],[Qt-g4]]),"","g")</f>
        <v>g</v>
      </c>
      <c r="AB351" s="11"/>
      <c r="AC351" s="11" t="str">
        <f>IF(ISBLANK([1]!Tab_labo[[#This Row],[Composant 5]]),"","&gt;")</f>
        <v/>
      </c>
      <c r="AD351" s="11"/>
      <c r="AE351" s="11" t="str">
        <f>IF(ISBLANK([1]!Tab_labo[[#This Row],[Qt-g5]]),"","g")</f>
        <v/>
      </c>
      <c r="AF351" s="11" t="str">
        <f>IF([1]!Tab_labo[[#This Row],[verif]]=0,"","Total")</f>
        <v>Total</v>
      </c>
      <c r="AG351" s="11" t="str">
        <f>IF([1]!Tab_labo[[#This Row],[Total]]="Total","&gt;","")</f>
        <v>&gt;</v>
      </c>
      <c r="AH3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573.6</v>
      </c>
      <c r="AI351" s="11" t="str">
        <f>IF([1]!Tab_labo[[#This Row],[Total]]="Total","g","")</f>
        <v>g</v>
      </c>
      <c r="AJ351" s="15" t="s">
        <v>42</v>
      </c>
      <c r="AK351" s="11" t="s">
        <v>42</v>
      </c>
      <c r="AL3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1" s="11">
        <f>IF([1]!Tab_labo[[#This Row],[Total2]]&lt;&gt;1000,IF(ISBLANK(V351),[1]!Tab_labo[[#This Row],[Qt-g]]+(2*[1]!Tab_labo[[#This Row],[Qt-g2]]),IF(ISBLANK(Z351),[1]!Tab_labo[[#This Row],[Qt-g]]+[1]!Tab_labo[[#This Row],[Qt-g2]]+(2*[1]!Tab_labo[[#This Row],[Qt-g3]]),IF(ISBLANK(AD351),[1]!Tab_labo[[#This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51" s="11" t="str">
        <f>[1]!Tab_labo[[#This Row],[Teintes]]</f>
        <v>4050 C</v>
      </c>
    </row>
    <row r="352" spans="1:40" ht="30" x14ac:dyDescent="0.25">
      <c r="A352" s="1" t="s">
        <v>408</v>
      </c>
      <c r="B352" s="1" t="s">
        <v>41</v>
      </c>
      <c r="C352" s="2" t="s">
        <v>42</v>
      </c>
      <c r="D352" s="3" t="s">
        <v>42</v>
      </c>
      <c r="E352" s="3" t="s">
        <v>42</v>
      </c>
      <c r="F352" s="4">
        <v>0.68</v>
      </c>
      <c r="G352" s="4">
        <v>67.510000000000005</v>
      </c>
      <c r="H352" s="4">
        <v>35.22</v>
      </c>
      <c r="I352" s="4">
        <v>25.7</v>
      </c>
      <c r="J352" s="5" t="s">
        <v>42</v>
      </c>
      <c r="K352" s="6" t="str">
        <f>[1]!Tab_labo[[#This Row],[L*]]&amp;"_"&amp;[1]!Tab_labo[[#This Row],[a*]]&amp;"_"&amp;[1]!Tab_labo[[#This Row],[b*]]</f>
        <v>67.51_35.22_25.7</v>
      </c>
      <c r="L352" s="3" t="s">
        <v>69</v>
      </c>
      <c r="M352" s="3" t="str">
        <f>IF(ISBLANK([1]!Tab_labo[[#This Row],[Composant 1]]),"","&gt;")</f>
        <v>&gt;</v>
      </c>
      <c r="N352" s="3">
        <v>99</v>
      </c>
      <c r="O352" s="3" t="str">
        <f>IF(ISBLANK([1]!Tab_labo[[#This Row],[Qt-g]]),"","g")</f>
        <v>g</v>
      </c>
      <c r="P352" s="3" t="s">
        <v>60</v>
      </c>
      <c r="Q352" s="3" t="str">
        <f>IF(ISBLANK([1]!Tab_labo[[#This Row],[Composant 2]]),"","&gt;")</f>
        <v>&gt;</v>
      </c>
      <c r="R352" s="3">
        <v>49</v>
      </c>
      <c r="S352" s="3" t="str">
        <f>IF(ISBLANK([1]!Tab_labo[[#This Row],[Qt-g2]]),"","g")</f>
        <v>g</v>
      </c>
      <c r="T352" s="3" t="s">
        <v>165</v>
      </c>
      <c r="U352" s="3" t="str">
        <f>IF(ISBLANK([1]!Tab_labo[[#This Row],[Composant 3]]),"","&gt;")</f>
        <v>&gt;</v>
      </c>
      <c r="V352" s="3">
        <v>20.9</v>
      </c>
      <c r="W352" s="3" t="str">
        <f>IF(ISBLANK([1]!Tab_labo[[#This Row],[Qt-g3]]),"","g")</f>
        <v>g</v>
      </c>
      <c r="X352" s="3" t="s">
        <v>49</v>
      </c>
      <c r="Y352" s="3" t="str">
        <f>IF(ISBLANK([1]!Tab_labo[[#This Row],[Composant 4]]),"","&gt;")</f>
        <v>&gt;</v>
      </c>
      <c r="Z352" s="3">
        <v>415.6</v>
      </c>
      <c r="AA352" s="3" t="str">
        <f>IF(ISBLANK([1]!Tab_labo[[#This Row],[Qt-g4]]),"","g")</f>
        <v>g</v>
      </c>
      <c r="AB352" s="3"/>
      <c r="AC352" s="3" t="str">
        <f>IF(ISBLANK([1]!Tab_labo[[#This Row],[Composant 5]]),"","&gt;")</f>
        <v/>
      </c>
      <c r="AD352" s="3"/>
      <c r="AE352" s="3" t="str">
        <f>IF(ISBLANK([1]!Tab_labo[[#This Row],[Qt-g5]]),"","g")</f>
        <v/>
      </c>
      <c r="AF352" s="3" t="str">
        <f>IF([1]!Tab_labo[[#This Row],[verif]]=0,"","Total")</f>
        <v>Total</v>
      </c>
      <c r="AG352" s="3" t="str">
        <f>IF([1]!Tab_labo[[#This Row],[Total]]="Total","&gt;","")</f>
        <v>&gt;</v>
      </c>
      <c r="AH3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584.5</v>
      </c>
      <c r="AI352" s="3" t="str">
        <f>IF([1]!Tab_labo[[#This Row],[Total]]="Total","g","")</f>
        <v>g</v>
      </c>
      <c r="AJ352" s="8" t="s">
        <v>42</v>
      </c>
      <c r="AK352" s="3" t="s">
        <v>42</v>
      </c>
      <c r="AL3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2" s="3">
        <f>IF([1]!Tab_labo[[#This Row],[Total2]]&lt;&gt;1000,IF(ISBLANK(V352),[1]!Tab_labo[[#This Row],[Qt-g]]+(2*[1]!Tab_labo[[#This Row],[Qt-g2]]),IF(ISBLANK(Z352),[1]!Tab_labo[[#This Row],[Qt-g]]+[1]!Tab_labo[[#This Row],[Qt-g2]]+(2*[1]!Tab_labo[[#This Row],[Qt-g3]]),IF(ISBLANK(AD352),[1]!Tab_labo[[#This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52" s="3" t="str">
        <f>[1]!Tab_labo[[#This Row],[Teintes]]</f>
        <v>4051 C</v>
      </c>
    </row>
    <row r="353" spans="1:40" ht="30" x14ac:dyDescent="0.25">
      <c r="A353" s="9" t="s">
        <v>409</v>
      </c>
      <c r="B353" s="9" t="s">
        <v>41</v>
      </c>
      <c r="C353" s="10" t="s">
        <v>42</v>
      </c>
      <c r="D353" s="11" t="s">
        <v>42</v>
      </c>
      <c r="E353" s="11" t="s">
        <v>42</v>
      </c>
      <c r="F353" s="12">
        <v>0.69</v>
      </c>
      <c r="G353" s="12">
        <v>65.42</v>
      </c>
      <c r="H353" s="12">
        <v>32.229999999999997</v>
      </c>
      <c r="I353" s="12">
        <v>23.31</v>
      </c>
      <c r="J353" s="13" t="s">
        <v>42</v>
      </c>
      <c r="K353" s="14" t="str">
        <f>[1]!Tab_labo[[#This Row],[L*]]&amp;"_"&amp;[1]!Tab_labo[[#This Row],[a*]]&amp;"_"&amp;[1]!Tab_labo[[#This Row],[b*]]</f>
        <v>65.42_32.23_23.31</v>
      </c>
      <c r="L353" s="11" t="s">
        <v>410</v>
      </c>
      <c r="M353" s="11" t="str">
        <f>IF(ISBLANK([1]!Tab_labo[[#This Row],[Composant 1]]),"","&gt;")</f>
        <v>&gt;</v>
      </c>
      <c r="N353" s="11">
        <v>112.3</v>
      </c>
      <c r="O353" s="11" t="str">
        <f>IF(ISBLANK([1]!Tab_labo[[#This Row],[Qt-g]]),"","g")</f>
        <v>g</v>
      </c>
      <c r="P353" s="11" t="s">
        <v>68</v>
      </c>
      <c r="Q353" s="11" t="str">
        <f>IF(ISBLANK([1]!Tab_labo[[#This Row],[Composant 2]]),"","&gt;")</f>
        <v>&gt;</v>
      </c>
      <c r="R353" s="11">
        <v>102.3</v>
      </c>
      <c r="S353" s="11" t="str">
        <f>IF(ISBLANK([1]!Tab_labo[[#This Row],[Qt-g2]]),"","g")</f>
        <v>g</v>
      </c>
      <c r="T353" s="11" t="s">
        <v>165</v>
      </c>
      <c r="U353" s="11" t="str">
        <f>IF(ISBLANK([1]!Tab_labo[[#This Row],[Composant 3]]),"","&gt;")</f>
        <v>&gt;</v>
      </c>
      <c r="V353" s="11">
        <v>21.5</v>
      </c>
      <c r="W353" s="11" t="str">
        <f>IF(ISBLANK([1]!Tab_labo[[#This Row],[Qt-g3]]),"","g")</f>
        <v>g</v>
      </c>
      <c r="X353" s="11" t="s">
        <v>49</v>
      </c>
      <c r="Y353" s="11" t="str">
        <f>IF(ISBLANK([1]!Tab_labo[[#This Row],[Composant 4]]),"","&gt;")</f>
        <v>&gt;</v>
      </c>
      <c r="Z353" s="11">
        <v>382</v>
      </c>
      <c r="AA353" s="11" t="str">
        <f>IF(ISBLANK([1]!Tab_labo[[#This Row],[Qt-g4]]),"","g")</f>
        <v>g</v>
      </c>
      <c r="AB353" s="11"/>
      <c r="AC353" s="11" t="str">
        <f>IF(ISBLANK([1]!Tab_labo[[#This Row],[Composant 5]]),"","&gt;")</f>
        <v/>
      </c>
      <c r="AD353" s="11"/>
      <c r="AE353" s="11" t="str">
        <f>IF(ISBLANK([1]!Tab_labo[[#This Row],[Qt-g5]]),"","g")</f>
        <v/>
      </c>
      <c r="AF353" s="11" t="str">
        <f>IF([1]!Tab_labo[[#This Row],[verif]]=0,"","Total")</f>
        <v>Total</v>
      </c>
      <c r="AG353" s="11" t="str">
        <f>IF([1]!Tab_labo[[#This Row],[Total]]="Total","&gt;","")</f>
        <v>&gt;</v>
      </c>
      <c r="AH3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618.1</v>
      </c>
      <c r="AI353" s="11" t="str">
        <f>IF([1]!Tab_labo[[#This Row],[Total]]="Total","g","")</f>
        <v>g</v>
      </c>
      <c r="AJ353" s="15" t="s">
        <v>42</v>
      </c>
      <c r="AK353" s="11" t="s">
        <v>42</v>
      </c>
      <c r="AL3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3" s="11">
        <f>IF([1]!Tab_labo[[#This Row],[Total2]]&lt;&gt;1000,IF(ISBLANK(V353),[1]!Tab_labo[[#This Row],[Qt-g]]+(2*[1]!Tab_labo[[#This Row],[Qt-g2]]),IF(ISBLANK(Z353),[1]!Tab_labo[[#This Row],[Qt-g]]+[1]!Tab_labo[[#This Row],[Qt-g2]]+(2*[1]!Tab_labo[[#This Row],[Qt-g3]]),IF(ISBLANK(AD353),[1]!Tab_labo[[#This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353" s="11" t="str">
        <f>[1]!Tab_labo[[#This Row],[Teintes]]</f>
        <v>4052 C</v>
      </c>
    </row>
    <row r="354" spans="1:40" ht="30" x14ac:dyDescent="0.25">
      <c r="A354" s="1" t="s">
        <v>411</v>
      </c>
      <c r="B354" s="1" t="s">
        <v>41</v>
      </c>
      <c r="C354" s="2" t="s">
        <v>42</v>
      </c>
      <c r="D354" s="3" t="s">
        <v>42</v>
      </c>
      <c r="E354" s="3" t="s">
        <v>42</v>
      </c>
      <c r="F354" s="4">
        <v>0.78</v>
      </c>
      <c r="G354" s="4">
        <v>60.36</v>
      </c>
      <c r="H354" s="4">
        <v>33.619999999999997</v>
      </c>
      <c r="I354" s="4">
        <v>23.31</v>
      </c>
      <c r="J354" s="5" t="s">
        <v>42</v>
      </c>
      <c r="K354" s="6" t="str">
        <f>[1]!Tab_labo[[#This Row],[L*]]&amp;"_"&amp;[1]!Tab_labo[[#This Row],[a*]]&amp;"_"&amp;[1]!Tab_labo[[#This Row],[b*]]</f>
        <v>60.36_33.62_23.31</v>
      </c>
      <c r="L354" s="3" t="s">
        <v>68</v>
      </c>
      <c r="M354" s="3" t="str">
        <f>IF(ISBLANK([1]!Tab_labo[[#This Row],[Composant 1]]),"","&gt;")</f>
        <v>&gt;</v>
      </c>
      <c r="N354" s="3">
        <v>127.7</v>
      </c>
      <c r="O354" s="3" t="str">
        <f>IF(ISBLANK([1]!Tab_labo[[#This Row],[Qt-g]]),"","g")</f>
        <v>g</v>
      </c>
      <c r="P354" s="3" t="s">
        <v>60</v>
      </c>
      <c r="Q354" s="3" t="str">
        <f>IF(ISBLANK([1]!Tab_labo[[#This Row],[Composant 2]]),"","&gt;")</f>
        <v>&gt;</v>
      </c>
      <c r="R354" s="3">
        <v>119.4</v>
      </c>
      <c r="S354" s="3" t="str">
        <f>IF(ISBLANK([1]!Tab_labo[[#This Row],[Qt-g2]]),"","g")</f>
        <v>g</v>
      </c>
      <c r="T354" s="3" t="s">
        <v>173</v>
      </c>
      <c r="U354" s="3" t="str">
        <f>IF(ISBLANK([1]!Tab_labo[[#This Row],[Composant 3]]),"","&gt;")</f>
        <v>&gt;</v>
      </c>
      <c r="V354" s="3">
        <v>27.9</v>
      </c>
      <c r="W354" s="3" t="str">
        <f>IF(ISBLANK([1]!Tab_labo[[#This Row],[Qt-g3]]),"","g")</f>
        <v>g</v>
      </c>
      <c r="X354" s="3" t="s">
        <v>49</v>
      </c>
      <c r="Y354" s="3" t="str">
        <f>IF(ISBLANK([1]!Tab_labo[[#This Row],[Composant 4]]),"","&gt;")</f>
        <v>&gt;</v>
      </c>
      <c r="Z354" s="3">
        <v>362.5</v>
      </c>
      <c r="AA354" s="3" t="str">
        <f>IF(ISBLANK([1]!Tab_labo[[#This Row],[Qt-g4]]),"","g")</f>
        <v>g</v>
      </c>
      <c r="AB354" s="3"/>
      <c r="AC354" s="3" t="str">
        <f>IF(ISBLANK([1]!Tab_labo[[#This Row],[Composant 5]]),"","&gt;")</f>
        <v/>
      </c>
      <c r="AD354" s="3"/>
      <c r="AE354" s="3" t="str">
        <f>IF(ISBLANK([1]!Tab_labo[[#This Row],[Qt-g5]]),"","g")</f>
        <v/>
      </c>
      <c r="AF354" s="3" t="str">
        <f>IF([1]!Tab_labo[[#This Row],[verif]]=0,"","Total")</f>
        <v>Total</v>
      </c>
      <c r="AG354" s="3" t="str">
        <f>IF([1]!Tab_labo[[#This Row],[Total]]="Total","&gt;","")</f>
        <v>&gt;</v>
      </c>
      <c r="AH3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637.5</v>
      </c>
      <c r="AI354" s="3" t="str">
        <f>IF([1]!Tab_labo[[#This Row],[Total]]="Total","g","")</f>
        <v>g</v>
      </c>
      <c r="AJ354" s="8" t="s">
        <v>42</v>
      </c>
      <c r="AK354" s="3" t="s">
        <v>42</v>
      </c>
      <c r="AL3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4" s="3">
        <f>IF([1]!Tab_labo[[#This Row],[Total2]]&lt;&gt;1000,IF(ISBLANK(V354),[1]!Tab_labo[[#This Row],[Qt-g]]+(2*[1]!Tab_labo[[#This Row],[Qt-g2]]),IF(ISBLANK(Z354),[1]!Tab_labo[[#This Row],[Qt-g]]+[1]!Tab_labo[[#This Row],[Qt-g2]]+(2*[1]!Tab_labo[[#This Row],[Qt-g3]]),IF(ISBLANK(AD354),[1]!Tab_labo[[#This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54" s="3" t="str">
        <f>[1]!Tab_labo[[#This Row],[Teintes]]</f>
        <v>4053 C</v>
      </c>
    </row>
    <row r="355" spans="1:40" ht="30" x14ac:dyDescent="0.25">
      <c r="A355" s="9" t="s">
        <v>412</v>
      </c>
      <c r="B355" s="9" t="s">
        <v>41</v>
      </c>
      <c r="C355" s="10" t="s">
        <v>42</v>
      </c>
      <c r="D355" s="11" t="s">
        <v>42</v>
      </c>
      <c r="E355" s="11" t="s">
        <v>42</v>
      </c>
      <c r="F355" s="12">
        <v>1.19</v>
      </c>
      <c r="G355" s="12">
        <v>45.77</v>
      </c>
      <c r="H355" s="12">
        <v>35.61</v>
      </c>
      <c r="I355" s="12">
        <v>26.38</v>
      </c>
      <c r="J355" s="13" t="s">
        <v>42</v>
      </c>
      <c r="K355" s="14" t="str">
        <f>[1]!Tab_labo[[#This Row],[L*]]&amp;"_"&amp;[1]!Tab_labo[[#This Row],[a*]]&amp;"_"&amp;[1]!Tab_labo[[#This Row],[b*]]</f>
        <v>45.77_35.61_26.38</v>
      </c>
      <c r="L355" s="11" t="s">
        <v>69</v>
      </c>
      <c r="M355" s="11" t="str">
        <f>IF(ISBLANK([1]!Tab_labo[[#This Row],[Composant 1]]),"","&gt;")</f>
        <v>&gt;</v>
      </c>
      <c r="N355" s="11">
        <v>333.5</v>
      </c>
      <c r="O355" s="11" t="str">
        <f>IF(ISBLANK([1]!Tab_labo[[#This Row],[Qt-g]]),"","g")</f>
        <v>g</v>
      </c>
      <c r="P355" s="11" t="s">
        <v>60</v>
      </c>
      <c r="Q355" s="11" t="str">
        <f>IF(ISBLANK([1]!Tab_labo[[#This Row],[Composant 2]]),"","&gt;")</f>
        <v>&gt;</v>
      </c>
      <c r="R355" s="11">
        <v>144.80000000000001</v>
      </c>
      <c r="S355" s="11" t="str">
        <f>IF(ISBLANK([1]!Tab_labo[[#This Row],[Qt-g2]]),"","g")</f>
        <v>g</v>
      </c>
      <c r="T355" s="11" t="s">
        <v>100</v>
      </c>
      <c r="U355" s="11" t="str">
        <f>IF(ISBLANK([1]!Tab_labo[[#This Row],[Composant 3]]),"","&gt;")</f>
        <v>&gt;</v>
      </c>
      <c r="V355" s="11">
        <v>77.400000000000006</v>
      </c>
      <c r="W355" s="11" t="str">
        <f>IF(ISBLANK([1]!Tab_labo[[#This Row],[Qt-g3]]),"","g")</f>
        <v>g</v>
      </c>
      <c r="X355" s="11" t="s">
        <v>49</v>
      </c>
      <c r="Y355" s="11" t="str">
        <f>IF(ISBLANK([1]!Tab_labo[[#This Row],[Composant 4]]),"","&gt;")</f>
        <v>&gt;</v>
      </c>
      <c r="Z355" s="11">
        <v>444.3</v>
      </c>
      <c r="AA355" s="11" t="str">
        <f>IF(ISBLANK([1]!Tab_labo[[#This Row],[Qt-g4]]),"","g")</f>
        <v>g</v>
      </c>
      <c r="AB355" s="11"/>
      <c r="AC355" s="11" t="str">
        <f>IF(ISBLANK([1]!Tab_labo[[#This Row],[Composant 5]]),"","&gt;")</f>
        <v/>
      </c>
      <c r="AD355" s="11"/>
      <c r="AE355" s="11" t="str">
        <f>IF(ISBLANK([1]!Tab_labo[[#This Row],[Qt-g5]]),"","g")</f>
        <v/>
      </c>
      <c r="AF355" s="11" t="str">
        <f>IF([1]!Tab_labo[[#This Row],[verif]]=0,"","Total")</f>
        <v>Total</v>
      </c>
      <c r="AG355" s="11" t="str">
        <f>IF([1]!Tab_labo[[#This Row],[Total]]="Total","&gt;","")</f>
        <v>&gt;</v>
      </c>
      <c r="AH3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55" s="11" t="str">
        <f>IF([1]!Tab_labo[[#This Row],[Total]]="Total","g","")</f>
        <v>g</v>
      </c>
      <c r="AJ355" s="15" t="s">
        <v>42</v>
      </c>
      <c r="AK355" s="11" t="s">
        <v>42</v>
      </c>
      <c r="AL3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5" s="11" t="str">
        <f>IF([1]!Tab_labo[[#This Row],[Total2]]&lt;&gt;1000,IF(ISBLANK(V355),[1]!Tab_labo[[#This Row],[Qt-g]]+(2*[1]!Tab_labo[[#This Row],[Qt-g2]]),IF(ISBLANK(Z355),[1]!Tab_labo[[#This Row],[Qt-g]]+[1]!Tab_labo[[#This Row],[Qt-g2]]+(2*[1]!Tab_labo[[#This Row],[Qt-g3]]),IF(ISBLANK(AD355),[1]!Tab_labo[[#This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55" s="11" t="str">
        <f>[1]!Tab_labo[[#This Row],[Teintes]]</f>
        <v>4054 C</v>
      </c>
    </row>
    <row r="356" spans="1:40" ht="30" x14ac:dyDescent="0.25">
      <c r="A356" s="1" t="s">
        <v>413</v>
      </c>
      <c r="B356" s="1" t="s">
        <v>41</v>
      </c>
      <c r="C356" s="2" t="s">
        <v>42</v>
      </c>
      <c r="D356" s="3" t="s">
        <v>42</v>
      </c>
      <c r="E356" s="3" t="s">
        <v>42</v>
      </c>
      <c r="F356" s="4">
        <v>1.1599999999999999</v>
      </c>
      <c r="G356" s="4">
        <v>45.39</v>
      </c>
      <c r="H356" s="4">
        <v>33.64</v>
      </c>
      <c r="I356" s="4">
        <v>23.99</v>
      </c>
      <c r="J356" s="5" t="s">
        <v>42</v>
      </c>
      <c r="K356" s="6" t="str">
        <f>[1]!Tab_labo[[#This Row],[L*]]&amp;"_"&amp;[1]!Tab_labo[[#This Row],[a*]]&amp;"_"&amp;[1]!Tab_labo[[#This Row],[b*]]</f>
        <v>45.39_33.64_23.99</v>
      </c>
      <c r="L356" s="3" t="s">
        <v>69</v>
      </c>
      <c r="M356" s="3" t="str">
        <f>IF(ISBLANK([1]!Tab_labo[[#This Row],[Composant 1]]),"","&gt;")</f>
        <v>&gt;</v>
      </c>
      <c r="N356" s="3">
        <v>322.2</v>
      </c>
      <c r="O356" s="3" t="str">
        <f>IF(ISBLANK([1]!Tab_labo[[#This Row],[Qt-g]]),"","g")</f>
        <v>g</v>
      </c>
      <c r="P356" s="3" t="s">
        <v>60</v>
      </c>
      <c r="Q356" s="3" t="str">
        <f>IF(ISBLANK([1]!Tab_labo[[#This Row],[Composant 2]]),"","&gt;")</f>
        <v>&gt;</v>
      </c>
      <c r="R356" s="3">
        <v>150.30000000000001</v>
      </c>
      <c r="S356" s="3" t="str">
        <f>IF(ISBLANK([1]!Tab_labo[[#This Row],[Qt-g2]]),"","g")</f>
        <v>g</v>
      </c>
      <c r="T356" s="3" t="s">
        <v>100</v>
      </c>
      <c r="U356" s="3" t="str">
        <f>IF(ISBLANK([1]!Tab_labo[[#This Row],[Composant 3]]),"","&gt;")</f>
        <v>&gt;</v>
      </c>
      <c r="V356" s="3">
        <v>87</v>
      </c>
      <c r="W356" s="3" t="str">
        <f>IF(ISBLANK([1]!Tab_labo[[#This Row],[Qt-g3]]),"","g")</f>
        <v>g</v>
      </c>
      <c r="X356" s="3" t="s">
        <v>49</v>
      </c>
      <c r="Y356" s="3" t="str">
        <f>IF(ISBLANK([1]!Tab_labo[[#This Row],[Composant 4]]),"","&gt;")</f>
        <v>&gt;</v>
      </c>
      <c r="Z356" s="3">
        <v>440.5</v>
      </c>
      <c r="AA356" s="3" t="str">
        <f>IF(ISBLANK([1]!Tab_labo[[#This Row],[Qt-g4]]),"","g")</f>
        <v>g</v>
      </c>
      <c r="AB356" s="3"/>
      <c r="AC356" s="3" t="str">
        <f>IF(ISBLANK([1]!Tab_labo[[#This Row],[Composant 5]]),"","&gt;")</f>
        <v/>
      </c>
      <c r="AD356" s="3"/>
      <c r="AE356" s="3" t="str">
        <f>IF(ISBLANK([1]!Tab_labo[[#This Row],[Qt-g5]]),"","g")</f>
        <v/>
      </c>
      <c r="AF356" s="3" t="str">
        <f>IF([1]!Tab_labo[[#This Row],[verif]]=0,"","Total")</f>
        <v>Total</v>
      </c>
      <c r="AG356" s="3" t="str">
        <f>IF([1]!Tab_labo[[#This Row],[Total]]="Total","&gt;","")</f>
        <v>&gt;</v>
      </c>
      <c r="AH3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56" s="3" t="str">
        <f>IF([1]!Tab_labo[[#This Row],[Total]]="Total","g","")</f>
        <v>g</v>
      </c>
      <c r="AJ356" s="8" t="s">
        <v>42</v>
      </c>
      <c r="AK356" s="3" t="s">
        <v>42</v>
      </c>
      <c r="AL3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6" s="3" t="str">
        <f>IF([1]!Tab_labo[[#This Row],[Total2]]&lt;&gt;1000,IF(ISBLANK(V356),[1]!Tab_labo[[#This Row],[Qt-g]]+(2*[1]!Tab_labo[[#This Row],[Qt-g2]]),IF(ISBLANK(Z356),[1]!Tab_labo[[#This Row],[Qt-g]]+[1]!Tab_labo[[#This Row],[Qt-g2]]+(2*[1]!Tab_labo[[#This Row],[Qt-g3]]),IF(ISBLANK(AD356),[1]!Tab_labo[[#This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56" s="3" t="str">
        <f>[1]!Tab_labo[[#This Row],[Teintes]]</f>
        <v>4055 C</v>
      </c>
    </row>
    <row r="357" spans="1:40" ht="30" x14ac:dyDescent="0.25">
      <c r="A357" s="9" t="s">
        <v>414</v>
      </c>
      <c r="B357" s="9" t="s">
        <v>41</v>
      </c>
      <c r="C357" s="10" t="s">
        <v>42</v>
      </c>
      <c r="D357" s="11" t="s">
        <v>42</v>
      </c>
      <c r="E357" s="11" t="s">
        <v>42</v>
      </c>
      <c r="F357" s="12">
        <v>1.1399999999999999</v>
      </c>
      <c r="G357" s="12">
        <v>40.51</v>
      </c>
      <c r="H357" s="12">
        <v>23.03</v>
      </c>
      <c r="I357" s="12">
        <v>14.63</v>
      </c>
      <c r="J357" s="13" t="s">
        <v>42</v>
      </c>
      <c r="K357" s="14" t="str">
        <f>[1]!Tab_labo[[#This Row],[L*]]&amp;"_"&amp;[1]!Tab_labo[[#This Row],[a*]]&amp;"_"&amp;[1]!Tab_labo[[#This Row],[b*]]</f>
        <v>40.51_23.03_14.63</v>
      </c>
      <c r="L357" s="11" t="s">
        <v>69</v>
      </c>
      <c r="M357" s="11" t="str">
        <f>IF(ISBLANK([1]!Tab_labo[[#This Row],[Composant 1]]),"","&gt;")</f>
        <v>&gt;</v>
      </c>
      <c r="N357" s="11">
        <v>400.7</v>
      </c>
      <c r="O357" s="11" t="str">
        <f>IF(ISBLANK([1]!Tab_labo[[#This Row],[Qt-g]]),"","g")</f>
        <v>g</v>
      </c>
      <c r="P357" s="11" t="s">
        <v>100</v>
      </c>
      <c r="Q357" s="11" t="str">
        <f>IF(ISBLANK([1]!Tab_labo[[#This Row],[Composant 2]]),"","&gt;")</f>
        <v>&gt;</v>
      </c>
      <c r="R357" s="11">
        <v>205.8</v>
      </c>
      <c r="S357" s="11" t="str">
        <f>IF(ISBLANK([1]!Tab_labo[[#This Row],[Qt-g2]]),"","g")</f>
        <v>g</v>
      </c>
      <c r="T357" s="11" t="s">
        <v>60</v>
      </c>
      <c r="U357" s="11" t="str">
        <f>IF(ISBLANK([1]!Tab_labo[[#This Row],[Composant 3]]),"","&gt;")</f>
        <v>&gt;</v>
      </c>
      <c r="V357" s="11">
        <v>170.5</v>
      </c>
      <c r="W357" s="11" t="str">
        <f>IF(ISBLANK([1]!Tab_labo[[#This Row],[Qt-g3]]),"","g")</f>
        <v>g</v>
      </c>
      <c r="X357" s="11" t="s">
        <v>49</v>
      </c>
      <c r="Y357" s="11" t="str">
        <f>IF(ISBLANK([1]!Tab_labo[[#This Row],[Composant 4]]),"","&gt;")</f>
        <v>&gt;</v>
      </c>
      <c r="Z357" s="11">
        <v>223</v>
      </c>
      <c r="AA357" s="11" t="str">
        <f>IF(ISBLANK([1]!Tab_labo[[#This Row],[Qt-g4]]),"","g")</f>
        <v>g</v>
      </c>
      <c r="AB357" s="11"/>
      <c r="AC357" s="11" t="str">
        <f>IF(ISBLANK([1]!Tab_labo[[#This Row],[Composant 5]]),"","&gt;")</f>
        <v/>
      </c>
      <c r="AD357" s="11"/>
      <c r="AE357" s="11" t="str">
        <f>IF(ISBLANK([1]!Tab_labo[[#This Row],[Qt-g5]]),"","g")</f>
        <v/>
      </c>
      <c r="AF357" s="11" t="str">
        <f>IF([1]!Tab_labo[[#This Row],[verif]]=0,"","Total")</f>
        <v>Total</v>
      </c>
      <c r="AG357" s="11" t="str">
        <f>IF([1]!Tab_labo[[#This Row],[Total]]="Total","&gt;","")</f>
        <v>&gt;</v>
      </c>
      <c r="AH3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57" s="11" t="str">
        <f>IF([1]!Tab_labo[[#This Row],[Total]]="Total","g","")</f>
        <v>g</v>
      </c>
      <c r="AJ357" s="15" t="s">
        <v>42</v>
      </c>
      <c r="AK357" s="11" t="s">
        <v>42</v>
      </c>
      <c r="AL3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7" s="11" t="str">
        <f>IF([1]!Tab_labo[[#This Row],[Total2]]&lt;&gt;1000,IF(ISBLANK(V357),[1]!Tab_labo[[#This Row],[Qt-g]]+(2*[1]!Tab_labo[[#This Row],[Qt-g2]]),IF(ISBLANK(Z357),[1]!Tab_labo[[#This Row],[Qt-g]]+[1]!Tab_labo[[#This Row],[Qt-g2]]+(2*[1]!Tab_labo[[#This Row],[Qt-g3]]),IF(ISBLANK(AD357),[1]!Tab_labo[[#This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57" s="11" t="str">
        <f>[1]!Tab_labo[[#This Row],[Teintes]]</f>
        <v>4056 C</v>
      </c>
    </row>
    <row r="358" spans="1:40" ht="30" x14ac:dyDescent="0.25">
      <c r="A358" s="1" t="s">
        <v>415</v>
      </c>
      <c r="B358" s="1" t="s">
        <v>41</v>
      </c>
      <c r="C358" s="2" t="s">
        <v>42</v>
      </c>
      <c r="D358" s="3" t="s">
        <v>42</v>
      </c>
      <c r="E358" s="3" t="s">
        <v>42</v>
      </c>
      <c r="F358" s="4">
        <v>0.91</v>
      </c>
      <c r="G358" s="4">
        <v>59.43</v>
      </c>
      <c r="H358" s="4">
        <v>48.79</v>
      </c>
      <c r="I358" s="4">
        <v>30.67</v>
      </c>
      <c r="J358" s="5" t="s">
        <v>42</v>
      </c>
      <c r="K358" s="6" t="str">
        <f>[1]!Tab_labo[[#This Row],[L*]]&amp;"_"&amp;[1]!Tab_labo[[#This Row],[a*]]&amp;"_"&amp;[1]!Tab_labo[[#This Row],[b*]]</f>
        <v>59.43_48.79_30.67</v>
      </c>
      <c r="L358" s="3" t="s">
        <v>410</v>
      </c>
      <c r="M358" s="3" t="str">
        <f>IF(ISBLANK([1]!Tab_labo[[#This Row],[Composant 1]]),"","&gt;")</f>
        <v>&gt;</v>
      </c>
      <c r="N358" s="3">
        <v>208.2</v>
      </c>
      <c r="O358" s="3" t="str">
        <f>IF(ISBLANK([1]!Tab_labo[[#This Row],[Qt-g]]),"","g")</f>
        <v>g</v>
      </c>
      <c r="P358" s="3" t="s">
        <v>68</v>
      </c>
      <c r="Q358" s="3" t="str">
        <f>IF(ISBLANK([1]!Tab_labo[[#This Row],[Composant 2]]),"","&gt;")</f>
        <v>&gt;</v>
      </c>
      <c r="R358" s="3">
        <v>139.6</v>
      </c>
      <c r="S358" s="3" t="str">
        <f>IF(ISBLANK([1]!Tab_labo[[#This Row],[Qt-g2]]),"","g")</f>
        <v>g</v>
      </c>
      <c r="T358" s="3" t="s">
        <v>165</v>
      </c>
      <c r="U358" s="3" t="str">
        <f>IF(ISBLANK([1]!Tab_labo[[#This Row],[Composant 3]]),"","&gt;")</f>
        <v>&gt;</v>
      </c>
      <c r="V358" s="3">
        <v>10.3</v>
      </c>
      <c r="W358" s="3" t="str">
        <f>IF(ISBLANK([1]!Tab_labo[[#This Row],[Qt-g3]]),"","g")</f>
        <v>g</v>
      </c>
      <c r="X358" s="3" t="s">
        <v>49</v>
      </c>
      <c r="Y358" s="3" t="str">
        <f>IF(ISBLANK([1]!Tab_labo[[#This Row],[Composant 4]]),"","&gt;")</f>
        <v>&gt;</v>
      </c>
      <c r="Z358" s="3">
        <v>321</v>
      </c>
      <c r="AA358" s="3" t="str">
        <f>IF(ISBLANK([1]!Tab_labo[[#This Row],[Qt-g4]]),"","g")</f>
        <v>g</v>
      </c>
      <c r="AB358" s="3"/>
      <c r="AC358" s="3" t="str">
        <f>IF(ISBLANK([1]!Tab_labo[[#This Row],[Composant 5]]),"","&gt;")</f>
        <v/>
      </c>
      <c r="AD358" s="3"/>
      <c r="AE358" s="3" t="str">
        <f>IF(ISBLANK([1]!Tab_labo[[#This Row],[Qt-g5]]),"","g")</f>
        <v/>
      </c>
      <c r="AF358" s="3" t="str">
        <f>IF([1]!Tab_labo[[#This Row],[verif]]=0,"","Total")</f>
        <v>Total</v>
      </c>
      <c r="AG358" s="3" t="str">
        <f>IF([1]!Tab_labo[[#This Row],[Total]]="Total","&gt;","")</f>
        <v>&gt;</v>
      </c>
      <c r="AH3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679.09999999999991</v>
      </c>
      <c r="AI358" s="3" t="str">
        <f>IF([1]!Tab_labo[[#This Row],[Total]]="Total","g","")</f>
        <v>g</v>
      </c>
      <c r="AJ358" s="8" t="s">
        <v>42</v>
      </c>
      <c r="AK358" s="3" t="s">
        <v>42</v>
      </c>
      <c r="AL3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8" s="3">
        <f>IF([1]!Tab_labo[[#This Row],[Total2]]&lt;&gt;1000,IF(ISBLANK(V358),[1]!Tab_labo[[#This Row],[Qt-g]]+(2*[1]!Tab_labo[[#This Row],[Qt-g2]]),IF(ISBLANK(Z358),[1]!Tab_labo[[#This Row],[Qt-g]]+[1]!Tab_labo[[#This Row],[Qt-g2]]+(2*[1]!Tab_labo[[#This Row],[Qt-g3]]),IF(ISBLANK(AD358),[1]!Tab_labo[[#This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358" s="3" t="str">
        <f>[1]!Tab_labo[[#This Row],[Teintes]]</f>
        <v>4057 C</v>
      </c>
    </row>
    <row r="359" spans="1:40" ht="30" x14ac:dyDescent="0.25">
      <c r="A359" s="9" t="s">
        <v>416</v>
      </c>
      <c r="B359" s="9" t="s">
        <v>41</v>
      </c>
      <c r="C359" s="10" t="s">
        <v>42</v>
      </c>
      <c r="D359" s="11" t="s">
        <v>42</v>
      </c>
      <c r="E359" s="11" t="s">
        <v>42</v>
      </c>
      <c r="F359" s="12">
        <v>1.1000000000000001</v>
      </c>
      <c r="G359" s="12">
        <v>55.99</v>
      </c>
      <c r="H359" s="12">
        <v>57.89</v>
      </c>
      <c r="I359" s="12">
        <v>30.24</v>
      </c>
      <c r="J359" s="13" t="s">
        <v>42</v>
      </c>
      <c r="K359" s="14" t="str">
        <f>[1]!Tab_labo[[#This Row],[L*]]&amp;"_"&amp;[1]!Tab_labo[[#This Row],[a*]]&amp;"_"&amp;[1]!Tab_labo[[#This Row],[b*]]</f>
        <v>55.99_57.89_30.24</v>
      </c>
      <c r="L359" s="11" t="s">
        <v>64</v>
      </c>
      <c r="M359" s="11" t="str">
        <f>IF(ISBLANK([1]!Tab_labo[[#This Row],[Composant 1]]),"","&gt;")</f>
        <v>&gt;</v>
      </c>
      <c r="N359" s="11">
        <v>393.3</v>
      </c>
      <c r="O359" s="11" t="str">
        <f>IF(ISBLANK([1]!Tab_labo[[#This Row],[Qt-g]]),"","g")</f>
        <v>g</v>
      </c>
      <c r="P359" s="11" t="s">
        <v>410</v>
      </c>
      <c r="Q359" s="11" t="str">
        <f>IF(ISBLANK([1]!Tab_labo[[#This Row],[Composant 2]]),"","&gt;")</f>
        <v>&gt;</v>
      </c>
      <c r="R359" s="11">
        <v>53.3</v>
      </c>
      <c r="S359" s="11" t="str">
        <f>IF(ISBLANK([1]!Tab_labo[[#This Row],[Qt-g2]]),"","g")</f>
        <v>g</v>
      </c>
      <c r="T359" s="11" t="s">
        <v>54</v>
      </c>
      <c r="U359" s="11" t="str">
        <f>IF(ISBLANK([1]!Tab_labo[[#This Row],[Composant 3]]),"","&gt;")</f>
        <v>&gt;</v>
      </c>
      <c r="V359" s="11">
        <v>11.3</v>
      </c>
      <c r="W359" s="11" t="str">
        <f>IF(ISBLANK([1]!Tab_labo[[#This Row],[Qt-g3]]),"","g")</f>
        <v>g</v>
      </c>
      <c r="X359" s="11" t="s">
        <v>49</v>
      </c>
      <c r="Y359" s="11" t="str">
        <f>IF(ISBLANK([1]!Tab_labo[[#This Row],[Composant 4]]),"","&gt;")</f>
        <v>&gt;</v>
      </c>
      <c r="Z359" s="11">
        <v>542.1</v>
      </c>
      <c r="AA359" s="11" t="str">
        <f>IF(ISBLANK([1]!Tab_labo[[#This Row],[Qt-g4]]),"","g")</f>
        <v>g</v>
      </c>
      <c r="AB359" s="11"/>
      <c r="AC359" s="11" t="str">
        <f>IF(ISBLANK([1]!Tab_labo[[#This Row],[Composant 5]]),"","&gt;")</f>
        <v/>
      </c>
      <c r="AD359" s="11"/>
      <c r="AE359" s="11" t="str">
        <f>IF(ISBLANK([1]!Tab_labo[[#This Row],[Qt-g5]]),"","g")</f>
        <v/>
      </c>
      <c r="AF359" s="11" t="str">
        <f>IF([1]!Tab_labo[[#This Row],[verif]]=0,"","Total")</f>
        <v>Total</v>
      </c>
      <c r="AG359" s="11" t="str">
        <f>IF([1]!Tab_labo[[#This Row],[Total]]="Total","&gt;","")</f>
        <v>&gt;</v>
      </c>
      <c r="AH3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59" s="11" t="str">
        <f>IF([1]!Tab_labo[[#This Row],[Total]]="Total","g","")</f>
        <v>g</v>
      </c>
      <c r="AJ359" s="15" t="s">
        <v>42</v>
      </c>
      <c r="AK359" s="11" t="s">
        <v>42</v>
      </c>
      <c r="AL3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59" s="11" t="str">
        <f>IF([1]!Tab_labo[[#This Row],[Total2]]&lt;&gt;1000,IF(ISBLANK(V359),[1]!Tab_labo[[#This Row],[Qt-g]]+(2*[1]!Tab_labo[[#This Row],[Qt-g2]]),IF(ISBLANK(Z359),[1]!Tab_labo[[#This Row],[Qt-g]]+[1]!Tab_labo[[#This Row],[Qt-g2]]+(2*[1]!Tab_labo[[#This Row],[Qt-g3]]),IF(ISBLANK(AD359),[1]!Tab_labo[[#This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59" s="11" t="str">
        <f>[1]!Tab_labo[[#This Row],[Teintes]]</f>
        <v>4058 C</v>
      </c>
    </row>
    <row r="360" spans="1:40" ht="30" x14ac:dyDescent="0.25">
      <c r="A360" s="1" t="s">
        <v>417</v>
      </c>
      <c r="B360" s="1" t="s">
        <v>41</v>
      </c>
      <c r="C360" s="2" t="s">
        <v>42</v>
      </c>
      <c r="D360" s="3" t="s">
        <v>42</v>
      </c>
      <c r="E360" s="3" t="s">
        <v>42</v>
      </c>
      <c r="F360" s="4">
        <v>1.49</v>
      </c>
      <c r="G360" s="4">
        <v>45.26</v>
      </c>
      <c r="H360" s="4">
        <v>57.86</v>
      </c>
      <c r="I360" s="4">
        <v>27.36</v>
      </c>
      <c r="J360" s="5" t="s">
        <v>42</v>
      </c>
      <c r="K360" s="6" t="str">
        <f>[1]!Tab_labo[[#This Row],[L*]]&amp;"_"&amp;[1]!Tab_labo[[#This Row],[a*]]&amp;"_"&amp;[1]!Tab_labo[[#This Row],[b*]]</f>
        <v>45.26_57.86_27.36</v>
      </c>
      <c r="L360" s="3" t="s">
        <v>64</v>
      </c>
      <c r="M360" s="3" t="str">
        <f>IF(ISBLANK([1]!Tab_labo[[#This Row],[Composant 1]]),"","&gt;")</f>
        <v>&gt;</v>
      </c>
      <c r="N360" s="3">
        <v>555.29999999999995</v>
      </c>
      <c r="O360" s="3" t="str">
        <f>IF(ISBLANK([1]!Tab_labo[[#This Row],[Qt-g]]),"","g")</f>
        <v>g</v>
      </c>
      <c r="P360" s="3" t="s">
        <v>60</v>
      </c>
      <c r="Q360" s="3" t="str">
        <f>IF(ISBLANK([1]!Tab_labo[[#This Row],[Composant 2]]),"","&gt;")</f>
        <v>&gt;</v>
      </c>
      <c r="R360" s="3">
        <v>128.5</v>
      </c>
      <c r="S360" s="3" t="str">
        <f>IF(ISBLANK([1]!Tab_labo[[#This Row],[Qt-g2]]),"","g")</f>
        <v>g</v>
      </c>
      <c r="T360" s="3" t="s">
        <v>54</v>
      </c>
      <c r="U360" s="3" t="str">
        <f>IF(ISBLANK([1]!Tab_labo[[#This Row],[Composant 3]]),"","&gt;")</f>
        <v>&gt;</v>
      </c>
      <c r="V360" s="3">
        <v>32</v>
      </c>
      <c r="W360" s="3" t="str">
        <f>IF(ISBLANK([1]!Tab_labo[[#This Row],[Qt-g3]]),"","g")</f>
        <v>g</v>
      </c>
      <c r="X360" s="3" t="s">
        <v>49</v>
      </c>
      <c r="Y360" s="3" t="str">
        <f>IF(ISBLANK([1]!Tab_labo[[#This Row],[Composant 4]]),"","&gt;")</f>
        <v>&gt;</v>
      </c>
      <c r="Z360" s="3">
        <v>284.2</v>
      </c>
      <c r="AA360" s="3" t="str">
        <f>IF(ISBLANK([1]!Tab_labo[[#This Row],[Qt-g4]]),"","g")</f>
        <v>g</v>
      </c>
      <c r="AB360" s="3"/>
      <c r="AC360" s="3" t="str">
        <f>IF(ISBLANK([1]!Tab_labo[[#This Row],[Composant 5]]),"","&gt;")</f>
        <v/>
      </c>
      <c r="AD360" s="3"/>
      <c r="AE360" s="3" t="str">
        <f>IF(ISBLANK([1]!Tab_labo[[#This Row],[Qt-g5]]),"","g")</f>
        <v/>
      </c>
      <c r="AF360" s="3" t="str">
        <f>IF([1]!Tab_labo[[#This Row],[verif]]=0,"","Total")</f>
        <v>Total</v>
      </c>
      <c r="AG360" s="3" t="str">
        <f>IF([1]!Tab_labo[[#This Row],[Total]]="Total","&gt;","")</f>
        <v>&gt;</v>
      </c>
      <c r="AH3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60" s="3" t="str">
        <f>IF([1]!Tab_labo[[#This Row],[Total]]="Total","g","")</f>
        <v>g</v>
      </c>
      <c r="AJ360" s="8" t="s">
        <v>42</v>
      </c>
      <c r="AK360" s="3" t="s">
        <v>42</v>
      </c>
      <c r="AL3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60" s="3" t="str">
        <f>IF([1]!Tab_labo[[#This Row],[Total2]]&lt;&gt;1000,IF(ISBLANK(V360),[1]!Tab_labo[[#This Row],[Qt-g]]+(2*[1]!Tab_labo[[#This Row],[Qt-g2]]),IF(ISBLANK(Z360),[1]!Tab_labo[[#This Row],[Qt-g]]+[1]!Tab_labo[[#This Row],[Qt-g2]]+(2*[1]!Tab_labo[[#This Row],[Qt-g3]]),IF(ISBLANK(AD360),[1]!Tab_labo[[#This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60" s="3" t="str">
        <f>[1]!Tab_labo[[#This Row],[Teintes]]</f>
        <v>4059 C</v>
      </c>
    </row>
    <row r="361" spans="1:40" ht="30" x14ac:dyDescent="0.25">
      <c r="A361" s="9" t="s">
        <v>418</v>
      </c>
      <c r="B361" s="9" t="s">
        <v>41</v>
      </c>
      <c r="C361" s="10" t="s">
        <v>42</v>
      </c>
      <c r="D361" s="11" t="s">
        <v>42</v>
      </c>
      <c r="E361" s="11" t="s">
        <v>42</v>
      </c>
      <c r="F361" s="12">
        <v>1.28</v>
      </c>
      <c r="G361" s="12">
        <v>43.85</v>
      </c>
      <c r="H361" s="12">
        <v>55.18</v>
      </c>
      <c r="I361" s="12">
        <v>26.32</v>
      </c>
      <c r="J361" s="13" t="s">
        <v>42</v>
      </c>
      <c r="K361" s="14" t="str">
        <f>[1]!Tab_labo[[#This Row],[L*]]&amp;"_"&amp;[1]!Tab_labo[[#This Row],[a*]]&amp;"_"&amp;[1]!Tab_labo[[#This Row],[b*]]</f>
        <v>43.85_55.18_26.32</v>
      </c>
      <c r="L361" s="11" t="s">
        <v>60</v>
      </c>
      <c r="M361" s="11" t="str">
        <f>IF(ISBLANK([1]!Tab_labo[[#This Row],[Composant 1]]),"","&gt;")</f>
        <v>&gt;</v>
      </c>
      <c r="N361" s="11">
        <v>434.1</v>
      </c>
      <c r="O361" s="11" t="str">
        <f>IF(ISBLANK([1]!Tab_labo[[#This Row],[Qt-g]]),"","g")</f>
        <v>g</v>
      </c>
      <c r="P361" s="11" t="s">
        <v>68</v>
      </c>
      <c r="Q361" s="11" t="str">
        <f>IF(ISBLANK([1]!Tab_labo[[#This Row],[Composant 2]]),"","&gt;")</f>
        <v>&gt;</v>
      </c>
      <c r="R361" s="11">
        <v>191.7</v>
      </c>
      <c r="S361" s="11" t="str">
        <f>IF(ISBLANK([1]!Tab_labo[[#This Row],[Qt-g2]]),"","g")</f>
        <v>g</v>
      </c>
      <c r="T361" s="11" t="s">
        <v>54</v>
      </c>
      <c r="U361" s="11" t="str">
        <f>IF(ISBLANK([1]!Tab_labo[[#This Row],[Composant 3]]),"","&gt;")</f>
        <v>&gt;</v>
      </c>
      <c r="V361" s="11">
        <v>20.2</v>
      </c>
      <c r="W361" s="11" t="str">
        <f>IF(ISBLANK([1]!Tab_labo[[#This Row],[Qt-g3]]),"","g")</f>
        <v>g</v>
      </c>
      <c r="X361" s="11" t="s">
        <v>49</v>
      </c>
      <c r="Y361" s="11" t="str">
        <f>IF(ISBLANK([1]!Tab_labo[[#This Row],[Composant 4]]),"","&gt;")</f>
        <v>&gt;</v>
      </c>
      <c r="Z361" s="11">
        <v>354</v>
      </c>
      <c r="AA361" s="11" t="str">
        <f>IF(ISBLANK([1]!Tab_labo[[#This Row],[Qt-g4]]),"","g")</f>
        <v>g</v>
      </c>
      <c r="AB361" s="11"/>
      <c r="AC361" s="11" t="str">
        <f>IF(ISBLANK([1]!Tab_labo[[#This Row],[Composant 5]]),"","&gt;")</f>
        <v/>
      </c>
      <c r="AD361" s="11"/>
      <c r="AE361" s="11" t="str">
        <f>IF(ISBLANK([1]!Tab_labo[[#This Row],[Qt-g5]]),"","g")</f>
        <v/>
      </c>
      <c r="AF361" s="11" t="str">
        <f>IF([1]!Tab_labo[[#This Row],[verif]]=0,"","Total")</f>
        <v>Total</v>
      </c>
      <c r="AG361" s="11" t="str">
        <f>IF([1]!Tab_labo[[#This Row],[Total]]="Total","&gt;","")</f>
        <v>&gt;</v>
      </c>
      <c r="AH3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61" s="11" t="str">
        <f>IF([1]!Tab_labo[[#This Row],[Total]]="Total","g","")</f>
        <v>g</v>
      </c>
      <c r="AJ361" s="15" t="s">
        <v>42</v>
      </c>
      <c r="AK361" s="11" t="s">
        <v>42</v>
      </c>
      <c r="AL3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61" s="11" t="str">
        <f>IF([1]!Tab_labo[[#This Row],[Total2]]&lt;&gt;1000,IF(ISBLANK(V361),[1]!Tab_labo[[#This Row],[Qt-g]]+(2*[1]!Tab_labo[[#This Row],[Qt-g2]]),IF(ISBLANK(Z361),[1]!Tab_labo[[#This Row],[Qt-g]]+[1]!Tab_labo[[#This Row],[Qt-g2]]+(2*[1]!Tab_labo[[#This Row],[Qt-g3]]),IF(ISBLANK(AD361),[1]!Tab_labo[[#This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61" s="11" t="str">
        <f>[1]!Tab_labo[[#This Row],[Teintes]]</f>
        <v>4060 C</v>
      </c>
    </row>
    <row r="362" spans="1:40" ht="30" x14ac:dyDescent="0.25">
      <c r="A362" s="1" t="s">
        <v>419</v>
      </c>
      <c r="B362" s="1" t="s">
        <v>41</v>
      </c>
      <c r="C362" s="2" t="s">
        <v>42</v>
      </c>
      <c r="D362" s="3" t="s">
        <v>42</v>
      </c>
      <c r="E362" s="3" t="s">
        <v>42</v>
      </c>
      <c r="F362" s="4">
        <v>0.93</v>
      </c>
      <c r="G362" s="4">
        <v>52.21</v>
      </c>
      <c r="H362" s="4">
        <v>38.340000000000003</v>
      </c>
      <c r="I362" s="4">
        <v>19.39</v>
      </c>
      <c r="J362" s="5" t="s">
        <v>42</v>
      </c>
      <c r="K362" s="6" t="str">
        <f>[1]!Tab_labo[[#This Row],[L*]]&amp;"_"&amp;[1]!Tab_labo[[#This Row],[a*]]&amp;"_"&amp;[1]!Tab_labo[[#This Row],[b*]]</f>
        <v>52.21_38.34_19.39</v>
      </c>
      <c r="L362" s="3" t="s">
        <v>58</v>
      </c>
      <c r="M362" s="3" t="str">
        <f>IF(ISBLANK([1]!Tab_labo[[#This Row],[Composant 1]]),"","&gt;")</f>
        <v>&gt;</v>
      </c>
      <c r="N362" s="3">
        <v>287</v>
      </c>
      <c r="O362" s="3" t="str">
        <f>IF(ISBLANK([1]!Tab_labo[[#This Row],[Qt-g]]),"","g")</f>
        <v>g</v>
      </c>
      <c r="P362" s="3" t="s">
        <v>68</v>
      </c>
      <c r="Q362" s="3" t="str">
        <f>IF(ISBLANK([1]!Tab_labo[[#This Row],[Composant 2]]),"","&gt;")</f>
        <v>&gt;</v>
      </c>
      <c r="R362" s="3">
        <v>61.9</v>
      </c>
      <c r="S362" s="3" t="str">
        <f>IF(ISBLANK([1]!Tab_labo[[#This Row],[Qt-g2]]),"","g")</f>
        <v>g</v>
      </c>
      <c r="T362" s="3" t="s">
        <v>54</v>
      </c>
      <c r="U362" s="3" t="str">
        <f>IF(ISBLANK([1]!Tab_labo[[#This Row],[Composant 3]]),"","&gt;")</f>
        <v>&gt;</v>
      </c>
      <c r="V362" s="3">
        <v>41.3</v>
      </c>
      <c r="W362" s="3" t="str">
        <f>IF(ISBLANK([1]!Tab_labo[[#This Row],[Qt-g3]]),"","g")</f>
        <v>g</v>
      </c>
      <c r="X362" s="3" t="s">
        <v>49</v>
      </c>
      <c r="Y362" s="3" t="str">
        <f>IF(ISBLANK([1]!Tab_labo[[#This Row],[Composant 4]]),"","&gt;")</f>
        <v>&gt;</v>
      </c>
      <c r="Z362" s="3">
        <v>304.89999999999998</v>
      </c>
      <c r="AA362" s="3" t="str">
        <f>IF(ISBLANK([1]!Tab_labo[[#This Row],[Qt-g4]]),"","g")</f>
        <v>g</v>
      </c>
      <c r="AB362" s="3"/>
      <c r="AC362" s="3" t="str">
        <f>IF(ISBLANK([1]!Tab_labo[[#This Row],[Composant 5]]),"","&gt;")</f>
        <v/>
      </c>
      <c r="AD362" s="3"/>
      <c r="AE362" s="3" t="str">
        <f>IF(ISBLANK([1]!Tab_labo[[#This Row],[Qt-g5]]),"","g")</f>
        <v/>
      </c>
      <c r="AF362" s="3" t="str">
        <f>IF([1]!Tab_labo[[#This Row],[verif]]=0,"","Total")</f>
        <v>Total</v>
      </c>
      <c r="AG362" s="3" t="str">
        <f>IF([1]!Tab_labo[[#This Row],[Total]]="Total","&gt;","")</f>
        <v>&gt;</v>
      </c>
      <c r="AH3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695.09999999999991</v>
      </c>
      <c r="AI362" s="3" t="str">
        <f>IF([1]!Tab_labo[[#This Row],[Total]]="Total","g","")</f>
        <v>g</v>
      </c>
      <c r="AJ362" s="8" t="s">
        <v>42</v>
      </c>
      <c r="AK362" s="3" t="s">
        <v>42</v>
      </c>
      <c r="AL3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62" s="3">
        <f>IF([1]!Tab_labo[[#This Row],[Total2]]&lt;&gt;1000,IF(ISBLANK(V362),[1]!Tab_labo[[#This Row],[Qt-g]]+(2*[1]!Tab_labo[[#This Row],[Qt-g2]]),IF(ISBLANK(Z362),[1]!Tab_labo[[#This Row],[Qt-g]]+[1]!Tab_labo[[#This Row],[Qt-g2]]+(2*[1]!Tab_labo[[#This Row],[Qt-g3]]),IF(ISBLANK(AD362),[1]!Tab_labo[[#This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62" s="3" t="str">
        <f>[1]!Tab_labo[[#This Row],[Teintes]]</f>
        <v>4061 C</v>
      </c>
    </row>
    <row r="363" spans="1:40" ht="30" x14ac:dyDescent="0.25">
      <c r="A363" s="9" t="s">
        <v>420</v>
      </c>
      <c r="B363" s="9" t="s">
        <v>41</v>
      </c>
      <c r="C363" s="10" t="s">
        <v>42</v>
      </c>
      <c r="D363" s="11" t="s">
        <v>42</v>
      </c>
      <c r="E363" s="11" t="s">
        <v>42</v>
      </c>
      <c r="F363" s="12">
        <v>1.26</v>
      </c>
      <c r="G363" s="12">
        <v>42.87</v>
      </c>
      <c r="H363" s="12">
        <v>41.73</v>
      </c>
      <c r="I363" s="12">
        <v>20.69</v>
      </c>
      <c r="J363" s="13" t="s">
        <v>42</v>
      </c>
      <c r="K363" s="14" t="str">
        <f>[1]!Tab_labo[[#This Row],[L*]]&amp;"_"&amp;[1]!Tab_labo[[#This Row],[a*]]&amp;"_"&amp;[1]!Tab_labo[[#This Row],[b*]]</f>
        <v>42.87_41.73_20.69</v>
      </c>
      <c r="L363" s="11" t="s">
        <v>69</v>
      </c>
      <c r="M363" s="11" t="str">
        <f>IF(ISBLANK([1]!Tab_labo[[#This Row],[Composant 1]]),"","&gt;")</f>
        <v>&gt;</v>
      </c>
      <c r="N363" s="11">
        <v>213.9</v>
      </c>
      <c r="O363" s="11" t="str">
        <f>IF(ISBLANK([1]!Tab_labo[[#This Row],[Qt-g]]),"","g")</f>
        <v>g</v>
      </c>
      <c r="P363" s="11" t="s">
        <v>173</v>
      </c>
      <c r="Q363" s="11" t="str">
        <f>IF(ISBLANK([1]!Tab_labo[[#This Row],[Composant 2]]),"","&gt;")</f>
        <v>&gt;</v>
      </c>
      <c r="R363" s="11">
        <v>165.5</v>
      </c>
      <c r="S363" s="11" t="str">
        <f>IF(ISBLANK([1]!Tab_labo[[#This Row],[Qt-g2]]),"","g")</f>
        <v>g</v>
      </c>
      <c r="T363" s="11" t="s">
        <v>104</v>
      </c>
      <c r="U363" s="11" t="str">
        <f>IF(ISBLANK([1]!Tab_labo[[#This Row],[Composant 3]]),"","&gt;")</f>
        <v>&gt;</v>
      </c>
      <c r="V363" s="11">
        <v>140</v>
      </c>
      <c r="W363" s="11" t="str">
        <f>IF(ISBLANK([1]!Tab_labo[[#This Row],[Qt-g3]]),"","g")</f>
        <v>g</v>
      </c>
      <c r="X363" s="11" t="s">
        <v>49</v>
      </c>
      <c r="Y363" s="11" t="str">
        <f>IF(ISBLANK([1]!Tab_labo[[#This Row],[Composant 4]]),"","&gt;")</f>
        <v>&gt;</v>
      </c>
      <c r="Z363" s="11">
        <v>480.6</v>
      </c>
      <c r="AA363" s="11" t="str">
        <f>IF(ISBLANK([1]!Tab_labo[[#This Row],[Qt-g4]]),"","g")</f>
        <v>g</v>
      </c>
      <c r="AB363" s="11"/>
      <c r="AC363" s="11" t="str">
        <f>IF(ISBLANK([1]!Tab_labo[[#This Row],[Composant 5]]),"","&gt;")</f>
        <v/>
      </c>
      <c r="AD363" s="11"/>
      <c r="AE363" s="11" t="str">
        <f>IF(ISBLANK([1]!Tab_labo[[#This Row],[Qt-g5]]),"","g")</f>
        <v/>
      </c>
      <c r="AF363" s="11" t="str">
        <f>IF([1]!Tab_labo[[#This Row],[verif]]=0,"","Total")</f>
        <v>Total</v>
      </c>
      <c r="AG363" s="11" t="str">
        <f>IF([1]!Tab_labo[[#This Row],[Total]]="Total","&gt;","")</f>
        <v>&gt;</v>
      </c>
      <c r="AH3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63" s="11" t="str">
        <f>IF([1]!Tab_labo[[#This Row],[Total]]="Total","g","")</f>
        <v>g</v>
      </c>
      <c r="AJ363" s="15" t="s">
        <v>42</v>
      </c>
      <c r="AK363" s="11" t="s">
        <v>42</v>
      </c>
      <c r="AL3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63" s="11" t="str">
        <f>IF([1]!Tab_labo[[#This Row],[Total2]]&lt;&gt;1000,IF(ISBLANK(V363),[1]!Tab_labo[[#This Row],[Qt-g]]+(2*[1]!Tab_labo[[#This Row],[Qt-g2]]),IF(ISBLANK(Z363),[1]!Tab_labo[[#This Row],[Qt-g]]+[1]!Tab_labo[[#This Row],[Qt-g2]]+(2*[1]!Tab_labo[[#This Row],[Qt-g3]]),IF(ISBLANK(AD363),[1]!Tab_labo[[#This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63" s="11" t="str">
        <f>[1]!Tab_labo[[#This Row],[Teintes]]</f>
        <v>4062 C</v>
      </c>
    </row>
    <row r="364" spans="1:40" ht="30" x14ac:dyDescent="0.25">
      <c r="A364" s="1" t="s">
        <v>421</v>
      </c>
      <c r="B364" s="1" t="s">
        <v>41</v>
      </c>
      <c r="C364" s="2" t="s">
        <v>42</v>
      </c>
      <c r="D364" s="3" t="s">
        <v>42</v>
      </c>
      <c r="E364" s="3" t="s">
        <v>42</v>
      </c>
      <c r="F364" s="4">
        <v>1.34</v>
      </c>
      <c r="G364" s="4">
        <v>39.57</v>
      </c>
      <c r="H364" s="4">
        <v>38.659999999999997</v>
      </c>
      <c r="I364" s="4">
        <v>25.52</v>
      </c>
      <c r="J364" s="5" t="s">
        <v>42</v>
      </c>
      <c r="K364" s="6" t="str">
        <f>[1]!Tab_labo[[#This Row],[L*]]&amp;"_"&amp;[1]!Tab_labo[[#This Row],[a*]]&amp;"_"&amp;[1]!Tab_labo[[#This Row],[b*]]</f>
        <v>39.57_38.66_25.52</v>
      </c>
      <c r="L364" s="3" t="s">
        <v>58</v>
      </c>
      <c r="M364" s="3" t="str">
        <f>IF(ISBLANK([1]!Tab_labo[[#This Row],[Composant 1]]),"","&gt;")</f>
        <v>&gt;</v>
      </c>
      <c r="N364" s="3">
        <v>418.3</v>
      </c>
      <c r="O364" s="3" t="str">
        <f>IF(ISBLANK([1]!Tab_labo[[#This Row],[Qt-g]]),"","g")</f>
        <v>g</v>
      </c>
      <c r="P364" s="3" t="s">
        <v>69</v>
      </c>
      <c r="Q364" s="3" t="str">
        <f>IF(ISBLANK([1]!Tab_labo[[#This Row],[Composant 2]]),"","&gt;")</f>
        <v>&gt;</v>
      </c>
      <c r="R364" s="3">
        <v>236.3</v>
      </c>
      <c r="S364" s="3" t="str">
        <f>IF(ISBLANK([1]!Tab_labo[[#This Row],[Qt-g2]]),"","g")</f>
        <v>g</v>
      </c>
      <c r="T364" s="3" t="s">
        <v>100</v>
      </c>
      <c r="U364" s="3" t="str">
        <f>IF(ISBLANK([1]!Tab_labo[[#This Row],[Composant 3]]),"","&gt;")</f>
        <v>&gt;</v>
      </c>
      <c r="V364" s="3">
        <v>94.2</v>
      </c>
      <c r="W364" s="3" t="str">
        <f>IF(ISBLANK([1]!Tab_labo[[#This Row],[Qt-g3]]),"","g")</f>
        <v>g</v>
      </c>
      <c r="X364" s="3" t="s">
        <v>49</v>
      </c>
      <c r="Y364" s="3" t="str">
        <f>IF(ISBLANK([1]!Tab_labo[[#This Row],[Composant 4]]),"","&gt;")</f>
        <v>&gt;</v>
      </c>
      <c r="Z364" s="3">
        <v>251.2</v>
      </c>
      <c r="AA364" s="3" t="str">
        <f>IF(ISBLANK([1]!Tab_labo[[#This Row],[Qt-g4]]),"","g")</f>
        <v>g</v>
      </c>
      <c r="AB364" s="3"/>
      <c r="AC364" s="3" t="str">
        <f>IF(ISBLANK([1]!Tab_labo[[#This Row],[Composant 5]]),"","&gt;")</f>
        <v/>
      </c>
      <c r="AD364" s="3"/>
      <c r="AE364" s="3" t="str">
        <f>IF(ISBLANK([1]!Tab_labo[[#This Row],[Qt-g5]]),"","g")</f>
        <v/>
      </c>
      <c r="AF364" s="3" t="str">
        <f>IF([1]!Tab_labo[[#This Row],[verif]]=0,"","Total")</f>
        <v>Total</v>
      </c>
      <c r="AG364" s="3" t="str">
        <f>IF([1]!Tab_labo[[#This Row],[Total]]="Total","&gt;","")</f>
        <v>&gt;</v>
      </c>
      <c r="AH3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64" s="3" t="str">
        <f>IF([1]!Tab_labo[[#This Row],[Total]]="Total","g","")</f>
        <v>g</v>
      </c>
      <c r="AJ364" s="8" t="s">
        <v>42</v>
      </c>
      <c r="AK364" s="3" t="s">
        <v>42</v>
      </c>
      <c r="AL3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64" s="3" t="str">
        <f>IF([1]!Tab_labo[[#This Row],[Total2]]&lt;&gt;1000,IF(ISBLANK(V364),[1]!Tab_labo[[#This Row],[Qt-g]]+(2*[1]!Tab_labo[[#This Row],[Qt-g2]]),IF(ISBLANK(Z364),[1]!Tab_labo[[#This Row],[Qt-g]]+[1]!Tab_labo[[#This Row],[Qt-g2]]+(2*[1]!Tab_labo[[#This Row],[Qt-g3]]),IF(ISBLANK(AD364),[1]!Tab_labo[[#This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64" s="3" t="str">
        <f>[1]!Tab_labo[[#This Row],[Teintes]]</f>
        <v>4063 C</v>
      </c>
    </row>
    <row r="365" spans="1:40" ht="30" x14ac:dyDescent="0.25">
      <c r="A365" s="9" t="s">
        <v>422</v>
      </c>
      <c r="B365" s="9" t="s">
        <v>41</v>
      </c>
      <c r="C365" s="10" t="s">
        <v>42</v>
      </c>
      <c r="D365" s="11" t="s">
        <v>42</v>
      </c>
      <c r="E365" s="11" t="s">
        <v>42</v>
      </c>
      <c r="F365" s="12">
        <v>0.38</v>
      </c>
      <c r="G365" s="12">
        <v>79.650000000000006</v>
      </c>
      <c r="H365" s="12">
        <v>34.22</v>
      </c>
      <c r="I365" s="12">
        <v>9.57</v>
      </c>
      <c r="J365" s="13" t="s">
        <v>42</v>
      </c>
      <c r="K365" s="14" t="str">
        <f>[1]!Tab_labo[[#This Row],[L*]]&amp;"_"&amp;[1]!Tab_labo[[#This Row],[a*]]&amp;"_"&amp;[1]!Tab_labo[[#This Row],[b*]]</f>
        <v>79.65_34.22_9.57</v>
      </c>
      <c r="L365" s="11" t="s">
        <v>64</v>
      </c>
      <c r="M365" s="11" t="str">
        <f>IF(ISBLANK([1]!Tab_labo[[#This Row],[Composant 1]]),"","&gt;")</f>
        <v>&gt;</v>
      </c>
      <c r="N365" s="11">
        <v>63</v>
      </c>
      <c r="O365" s="11" t="str">
        <f>IF(ISBLANK([1]!Tab_labo[[#This Row],[Qt-g]]),"","g")</f>
        <v>g</v>
      </c>
      <c r="P365" s="11" t="s">
        <v>49</v>
      </c>
      <c r="Q365" s="11" t="str">
        <f>IF(ISBLANK([1]!Tab_labo[[#This Row],[Composant 2]]),"","&gt;")</f>
        <v>&gt;</v>
      </c>
      <c r="R365" s="11">
        <v>468.5</v>
      </c>
      <c r="S365" s="11" t="str">
        <f>IF(ISBLANK([1]!Tab_labo[[#This Row],[Qt-g2]]),"","g")</f>
        <v>g</v>
      </c>
      <c r="T365" s="11"/>
      <c r="U365" s="11" t="str">
        <f>IF(ISBLANK([1]!Tab_labo[[#This Row],[Composant 3]]),"","&gt;")</f>
        <v/>
      </c>
      <c r="V365" s="11"/>
      <c r="W365" s="11" t="str">
        <f>IF(ISBLANK([1]!Tab_labo[[#This Row],[Qt-g3]]),"","g")</f>
        <v/>
      </c>
      <c r="X365" s="11"/>
      <c r="Y365" s="11" t="str">
        <f>IF(ISBLANK([1]!Tab_labo[[#This Row],[Composant 4]]),"","&gt;")</f>
        <v/>
      </c>
      <c r="Z365" s="11"/>
      <c r="AA365" s="11" t="str">
        <f>IF(ISBLANK([1]!Tab_labo[[#This Row],[Qt-g4]]),"","g")</f>
        <v/>
      </c>
      <c r="AB365" s="11"/>
      <c r="AC365" s="11" t="str">
        <f>IF(ISBLANK([1]!Tab_labo[[#This Row],[Composant 5]]),"","&gt;")</f>
        <v/>
      </c>
      <c r="AD365" s="11"/>
      <c r="AE365" s="11" t="str">
        <f>IF(ISBLANK([1]!Tab_labo[[#This Row],[Qt-g5]]),"","g")</f>
        <v/>
      </c>
      <c r="AF365" s="11" t="str">
        <f>IF([1]!Tab_labo[[#This Row],[verif]]=0,"","Total")</f>
        <v>Total</v>
      </c>
      <c r="AG365" s="11" t="str">
        <f>IF([1]!Tab_labo[[#This Row],[Total]]="Total","&gt;","")</f>
        <v>&gt;</v>
      </c>
      <c r="AH3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365" s="11" t="str">
        <f>IF([1]!Tab_labo[[#This Row],[Total]]="Total","g","")</f>
        <v>g</v>
      </c>
      <c r="AJ365" s="15" t="s">
        <v>42</v>
      </c>
      <c r="AK365" s="11" t="s">
        <v>42</v>
      </c>
      <c r="AL3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65" s="11">
        <f>IF([1]!Tab_labo[[#This Row],[Total2]]&lt;&gt;1000,IF(ISBLANK(V365),[1]!Tab_labo[[#This Row],[Qt-g]]+(2*[1]!Tab_labo[[#This Row],[Qt-g2]]),IF(ISBLANK(Z365),[1]!Tab_labo[[#This Row],[Qt-g]]+[1]!Tab_labo[[#This Row],[Qt-g2]]+(2*[1]!Tab_labo[[#This Row],[Qt-g3]]),IF(ISBLANK(AD365),[1]!Tab_labo[[#This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65" s="11" t="str">
        <f>[1]!Tab_labo[[#This Row],[Teintes]]</f>
        <v>176 C</v>
      </c>
    </row>
    <row r="366" spans="1:40" ht="30" x14ac:dyDescent="0.25">
      <c r="A366" s="1" t="s">
        <v>423</v>
      </c>
      <c r="B366" s="1" t="s">
        <v>41</v>
      </c>
      <c r="C366" s="2" t="s">
        <v>42</v>
      </c>
      <c r="D366" s="3" t="s">
        <v>42</v>
      </c>
      <c r="E366" s="3" t="s">
        <v>42</v>
      </c>
      <c r="F366" s="4">
        <v>0.76</v>
      </c>
      <c r="G366" s="4">
        <v>69.33</v>
      </c>
      <c r="H366" s="4">
        <v>55.83</v>
      </c>
      <c r="I366" s="4">
        <v>23.27</v>
      </c>
      <c r="J366" s="5" t="s">
        <v>42</v>
      </c>
      <c r="K366" s="6" t="str">
        <f>[1]!Tab_labo[[#This Row],[L*]]&amp;"_"&amp;[1]!Tab_labo[[#This Row],[a*]]&amp;"_"&amp;[1]!Tab_labo[[#This Row],[b*]]</f>
        <v>69.33_55.83_23.27</v>
      </c>
      <c r="L366" s="3" t="s">
        <v>64</v>
      </c>
      <c r="M366" s="3" t="str">
        <f>IF(ISBLANK([1]!Tab_labo[[#This Row],[Composant 1]]),"","&gt;")</f>
        <v>&gt;</v>
      </c>
      <c r="N366" s="3">
        <v>250</v>
      </c>
      <c r="O366" s="3" t="str">
        <f>IF(ISBLANK([1]!Tab_labo[[#This Row],[Qt-g]]),"","g")</f>
        <v>g</v>
      </c>
      <c r="P366" s="3" t="s">
        <v>49</v>
      </c>
      <c r="Q366" s="3" t="str">
        <f>IF(ISBLANK([1]!Tab_labo[[#This Row],[Composant 2]]),"","&gt;")</f>
        <v>&gt;</v>
      </c>
      <c r="R366" s="3">
        <v>375</v>
      </c>
      <c r="S366" s="3" t="str">
        <f>IF(ISBLANK([1]!Tab_labo[[#This Row],[Qt-g2]]),"","g")</f>
        <v>g</v>
      </c>
      <c r="T366" s="3"/>
      <c r="U366" s="3" t="str">
        <f>IF(ISBLANK([1]!Tab_labo[[#This Row],[Composant 3]]),"","&gt;")</f>
        <v/>
      </c>
      <c r="V366" s="3"/>
      <c r="W366" s="3" t="str">
        <f>IF(ISBLANK([1]!Tab_labo[[#This Row],[Qt-g3]]),"","g")</f>
        <v/>
      </c>
      <c r="X366" s="3"/>
      <c r="Y366" s="3" t="str">
        <f>IF(ISBLANK([1]!Tab_labo[[#This Row],[Composant 4]]),"","&gt;")</f>
        <v/>
      </c>
      <c r="Z366" s="3"/>
      <c r="AA366" s="3" t="str">
        <f>IF(ISBLANK([1]!Tab_labo[[#This Row],[Qt-g4]]),"","g")</f>
        <v/>
      </c>
      <c r="AB366" s="3"/>
      <c r="AC366" s="3" t="str">
        <f>IF(ISBLANK([1]!Tab_labo[[#This Row],[Composant 5]]),"","&gt;")</f>
        <v/>
      </c>
      <c r="AD366" s="3"/>
      <c r="AE366" s="3" t="str">
        <f>IF(ISBLANK([1]!Tab_labo[[#This Row],[Qt-g5]]),"","g")</f>
        <v/>
      </c>
      <c r="AF366" s="3" t="str">
        <f>IF([1]!Tab_labo[[#This Row],[verif]]=0,"","Total")</f>
        <v>Total</v>
      </c>
      <c r="AG366" s="3" t="str">
        <f>IF([1]!Tab_labo[[#This Row],[Total]]="Total","&gt;","")</f>
        <v>&gt;</v>
      </c>
      <c r="AH3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366" s="3" t="str">
        <f>IF([1]!Tab_labo[[#This Row],[Total]]="Total","g","")</f>
        <v>g</v>
      </c>
      <c r="AJ366" s="8" t="s">
        <v>42</v>
      </c>
      <c r="AK366" s="3" t="s">
        <v>42</v>
      </c>
      <c r="AL3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66" s="3">
        <f>IF([1]!Tab_labo[[#This Row],[Total2]]&lt;&gt;1000,IF(ISBLANK(V366),[1]!Tab_labo[[#This Row],[Qt-g]]+(2*[1]!Tab_labo[[#This Row],[Qt-g2]]),IF(ISBLANK(Z366),[1]!Tab_labo[[#This Row],[Qt-g]]+[1]!Tab_labo[[#This Row],[Qt-g2]]+(2*[1]!Tab_labo[[#This Row],[Qt-g3]]),IF(ISBLANK(AD366),[1]!Tab_labo[[#This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66" s="3" t="str">
        <f>[1]!Tab_labo[[#This Row],[Teintes]]</f>
        <v>177 C</v>
      </c>
    </row>
    <row r="367" spans="1:40" ht="30" x14ac:dyDescent="0.25">
      <c r="A367" s="9" t="s">
        <v>424</v>
      </c>
      <c r="B367" s="9" t="s">
        <v>41</v>
      </c>
      <c r="C367" s="10" t="s">
        <v>42</v>
      </c>
      <c r="D367" s="11" t="s">
        <v>42</v>
      </c>
      <c r="E367" s="11" t="s">
        <v>42</v>
      </c>
      <c r="F367" s="12">
        <v>1.1100000000000001</v>
      </c>
      <c r="G367" s="12">
        <v>62.61</v>
      </c>
      <c r="H367" s="12">
        <v>66.290000000000006</v>
      </c>
      <c r="I367" s="12">
        <v>38.76</v>
      </c>
      <c r="J367" s="13" t="s">
        <v>42</v>
      </c>
      <c r="K367" s="14" t="str">
        <f>[1]!Tab_labo[[#This Row],[L*]]&amp;"_"&amp;[1]!Tab_labo[[#This Row],[a*]]&amp;"_"&amp;[1]!Tab_labo[[#This Row],[b*]]</f>
        <v>62.61_66.29_38.76</v>
      </c>
      <c r="L367" s="11" t="s">
        <v>64</v>
      </c>
      <c r="M367" s="11" t="str">
        <f>IF(ISBLANK([1]!Tab_labo[[#This Row],[Composant 1]]),"","&gt;")</f>
        <v>&gt;</v>
      </c>
      <c r="N367" s="11">
        <v>500</v>
      </c>
      <c r="O367" s="11" t="str">
        <f>IF(ISBLANK([1]!Tab_labo[[#This Row],[Qt-g]]),"","g")</f>
        <v>g</v>
      </c>
      <c r="P367" s="11" t="s">
        <v>49</v>
      </c>
      <c r="Q367" s="11" t="str">
        <f>IF(ISBLANK([1]!Tab_labo[[#This Row],[Composant 2]]),"","&gt;")</f>
        <v>&gt;</v>
      </c>
      <c r="R367" s="11">
        <v>500</v>
      </c>
      <c r="S367" s="11" t="str">
        <f>IF(ISBLANK([1]!Tab_labo[[#This Row],[Qt-g2]]),"","g")</f>
        <v>g</v>
      </c>
      <c r="T367" s="11"/>
      <c r="U367" s="11" t="str">
        <f>IF(ISBLANK([1]!Tab_labo[[#This Row],[Composant 3]]),"","&gt;")</f>
        <v/>
      </c>
      <c r="V367" s="11"/>
      <c r="W367" s="11" t="str">
        <f>IF(ISBLANK([1]!Tab_labo[[#This Row],[Qt-g3]]),"","g")</f>
        <v/>
      </c>
      <c r="X367" s="11"/>
      <c r="Y367" s="11" t="str">
        <f>IF(ISBLANK([1]!Tab_labo[[#This Row],[Composant 4]]),"","&gt;")</f>
        <v/>
      </c>
      <c r="Z367" s="11"/>
      <c r="AA367" s="11" t="str">
        <f>IF(ISBLANK([1]!Tab_labo[[#This Row],[Qt-g4]]),"","g")</f>
        <v/>
      </c>
      <c r="AB367" s="11"/>
      <c r="AC367" s="11" t="str">
        <f>IF(ISBLANK([1]!Tab_labo[[#This Row],[Composant 5]]),"","&gt;")</f>
        <v/>
      </c>
      <c r="AD367" s="11"/>
      <c r="AE367" s="11" t="str">
        <f>IF(ISBLANK([1]!Tab_labo[[#This Row],[Qt-g5]]),"","g")</f>
        <v/>
      </c>
      <c r="AF367" s="11" t="str">
        <f>IF([1]!Tab_labo[[#This Row],[verif]]=0,"","Total")</f>
        <v>Total</v>
      </c>
      <c r="AG367" s="11" t="str">
        <f>IF([1]!Tab_labo[[#This Row],[Total]]="Total","&gt;","")</f>
        <v>&gt;</v>
      </c>
      <c r="AH3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67" s="11" t="str">
        <f>IF([1]!Tab_labo[[#This Row],[Total]]="Total","g","")</f>
        <v>g</v>
      </c>
      <c r="AJ367" s="15" t="s">
        <v>42</v>
      </c>
      <c r="AK367" s="11" t="s">
        <v>42</v>
      </c>
      <c r="AL3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67" s="11" t="str">
        <f>IF([1]!Tab_labo[[#This Row],[Total2]]&lt;&gt;1000,IF(ISBLANK(V367),[1]!Tab_labo[[#This Row],[Qt-g]]+(2*[1]!Tab_labo[[#This Row],[Qt-g2]]),IF(ISBLANK(Z367),[1]!Tab_labo[[#This Row],[Qt-g]]+[1]!Tab_labo[[#This Row],[Qt-g2]]+(2*[1]!Tab_labo[[#This Row],[Qt-g3]]),IF(ISBLANK(AD367),[1]!Tab_labo[[#This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67" s="11" t="str">
        <f>[1]!Tab_labo[[#This Row],[Teintes]]</f>
        <v>178 C</v>
      </c>
    </row>
    <row r="368" spans="1:40" ht="30" x14ac:dyDescent="0.25">
      <c r="A368" s="1" t="s">
        <v>425</v>
      </c>
      <c r="B368" s="1" t="s">
        <v>41</v>
      </c>
      <c r="C368" s="2" t="s">
        <v>42</v>
      </c>
      <c r="D368" s="3" t="s">
        <v>42</v>
      </c>
      <c r="E368" s="3" t="s">
        <v>42</v>
      </c>
      <c r="F368" s="4">
        <v>1.37</v>
      </c>
      <c r="G368" s="4">
        <v>58.9</v>
      </c>
      <c r="H368" s="4">
        <v>70.66</v>
      </c>
      <c r="I368" s="4">
        <v>53.59</v>
      </c>
      <c r="J368" s="5" t="s">
        <v>42</v>
      </c>
      <c r="K368" s="6" t="str">
        <f>[1]!Tab_labo[[#This Row],[L*]]&amp;"_"&amp;[1]!Tab_labo[[#This Row],[a*]]&amp;"_"&amp;[1]!Tab_labo[[#This Row],[b*]]</f>
        <v>58.9_70.66_53.59</v>
      </c>
      <c r="L368" s="3"/>
      <c r="M368" s="3" t="str">
        <f>IF(ISBLANK([1]!Tab_labo[[#This Row],[Composant 1]]),"","&gt;")</f>
        <v/>
      </c>
      <c r="N368" s="3"/>
      <c r="O368" s="3" t="str">
        <f>IF(ISBLANK([1]!Tab_labo[[#This Row],[Qt-g]]),"","g")</f>
        <v/>
      </c>
      <c r="P368" s="3"/>
      <c r="Q368" s="3" t="str">
        <f>IF(ISBLANK([1]!Tab_labo[[#This Row],[Composant 2]]),"","&gt;")</f>
        <v/>
      </c>
      <c r="R368" s="3"/>
      <c r="S368" s="3" t="str">
        <f>IF(ISBLANK([1]!Tab_labo[[#This Row],[Qt-g2]]),"","g")</f>
        <v/>
      </c>
      <c r="T368" s="3"/>
      <c r="U368" s="3" t="str">
        <f>IF(ISBLANK([1]!Tab_labo[[#This Row],[Composant 3]]),"","&gt;")</f>
        <v/>
      </c>
      <c r="V368" s="3"/>
      <c r="W368" s="3" t="str">
        <f>IF(ISBLANK([1]!Tab_labo[[#This Row],[Qt-g3]]),"","g")</f>
        <v/>
      </c>
      <c r="X368" s="3"/>
      <c r="Y368" s="3" t="str">
        <f>IF(ISBLANK([1]!Tab_labo[[#This Row],[Composant 4]]),"","&gt;")</f>
        <v/>
      </c>
      <c r="Z368" s="3"/>
      <c r="AA368" s="3" t="str">
        <f>IF(ISBLANK([1]!Tab_labo[[#This Row],[Qt-g4]]),"","g")</f>
        <v/>
      </c>
      <c r="AB368" s="3"/>
      <c r="AC368" s="3" t="str">
        <f>IF(ISBLANK([1]!Tab_labo[[#This Row],[Composant 5]]),"","&gt;")</f>
        <v/>
      </c>
      <c r="AD368" s="3"/>
      <c r="AE368" s="3" t="str">
        <f>IF(ISBLANK([1]!Tab_labo[[#This Row],[Qt-g5]]),"","g")</f>
        <v/>
      </c>
      <c r="AF368" s="3" t="str">
        <f>IF([1]!Tab_labo[[#This Row],[verif]]=0,"","Total")</f>
        <v/>
      </c>
      <c r="AG368" s="3" t="str">
        <f>IF([1]!Tab_labo[[#This Row],[Total]]="Total","&gt;","")</f>
        <v/>
      </c>
      <c r="AH368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368" s="3" t="str">
        <f>IF([1]!Tab_labo[[#This Row],[Total]]="Total","g","")</f>
        <v/>
      </c>
      <c r="AJ368" s="8" t="s">
        <v>42</v>
      </c>
      <c r="AK368" s="3" t="s">
        <v>42</v>
      </c>
      <c r="AL3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368" s="3">
        <f>IF([1]!Tab_labo[[#This Row],[Total2]]&lt;&gt;1000,IF(ISBLANK(V368),[1]!Tab_labo[[#This Row],[Qt-g]]+(2*[1]!Tab_labo[[#This Row],[Qt-g2]]),IF(ISBLANK(Z368),[1]!Tab_labo[[#This Row],[Qt-g]]+[1]!Tab_labo[[#This Row],[Qt-g2]]+(2*[1]!Tab_labo[[#This Row],[Qt-g3]]),IF(ISBLANK(AD368),[1]!Tab_labo[[#This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368" s="3" t="str">
        <f>[1]!Tab_labo[[#This Row],[Teintes]]</f>
        <v>Warm Red C</v>
      </c>
    </row>
    <row r="369" spans="1:40" ht="30" x14ac:dyDescent="0.25">
      <c r="A369" s="9" t="s">
        <v>426</v>
      </c>
      <c r="B369" s="9" t="s">
        <v>41</v>
      </c>
      <c r="C369" s="10" t="s">
        <v>42</v>
      </c>
      <c r="D369" s="11" t="s">
        <v>42</v>
      </c>
      <c r="E369" s="11" t="s">
        <v>42</v>
      </c>
      <c r="F369" s="12">
        <v>1.46</v>
      </c>
      <c r="G369" s="12">
        <v>51.51</v>
      </c>
      <c r="H369" s="12">
        <v>62.78</v>
      </c>
      <c r="I369" s="12">
        <v>49.53</v>
      </c>
      <c r="J369" s="13" t="s">
        <v>42</v>
      </c>
      <c r="K369" s="14" t="str">
        <f>[1]!Tab_labo[[#This Row],[L*]]&amp;"_"&amp;[1]!Tab_labo[[#This Row],[a*]]&amp;"_"&amp;[1]!Tab_labo[[#This Row],[b*]]</f>
        <v>51.51_62.78_49.53</v>
      </c>
      <c r="L369" s="11" t="s">
        <v>64</v>
      </c>
      <c r="M369" s="11" t="str">
        <f>IF(ISBLANK([1]!Tab_labo[[#This Row],[Composant 1]]),"","&gt;")</f>
        <v>&gt;</v>
      </c>
      <c r="N369" s="11">
        <v>985</v>
      </c>
      <c r="O369" s="11" t="str">
        <f>IF(ISBLANK([1]!Tab_labo[[#This Row],[Qt-g]]),"","g")</f>
        <v>g</v>
      </c>
      <c r="P369" s="11" t="s">
        <v>54</v>
      </c>
      <c r="Q369" s="11" t="str">
        <f>IF(ISBLANK([1]!Tab_labo[[#This Row],[Composant 2]]),"","&gt;")</f>
        <v>&gt;</v>
      </c>
      <c r="R369" s="11">
        <v>15</v>
      </c>
      <c r="S369" s="11" t="str">
        <f>IF(ISBLANK([1]!Tab_labo[[#This Row],[Qt-g2]]),"","g")</f>
        <v>g</v>
      </c>
      <c r="T369" s="11"/>
      <c r="U369" s="11" t="str">
        <f>IF(ISBLANK([1]!Tab_labo[[#This Row],[Composant 3]]),"","&gt;")</f>
        <v/>
      </c>
      <c r="V369" s="11"/>
      <c r="W369" s="11" t="str">
        <f>IF(ISBLANK([1]!Tab_labo[[#This Row],[Qt-g3]]),"","g")</f>
        <v/>
      </c>
      <c r="X369" s="11"/>
      <c r="Y369" s="11" t="str">
        <f>IF(ISBLANK([1]!Tab_labo[[#This Row],[Composant 4]]),"","&gt;")</f>
        <v/>
      </c>
      <c r="Z369" s="11"/>
      <c r="AA369" s="11" t="str">
        <f>IF(ISBLANK([1]!Tab_labo[[#This Row],[Qt-g4]]),"","g")</f>
        <v/>
      </c>
      <c r="AB369" s="11"/>
      <c r="AC369" s="11" t="str">
        <f>IF(ISBLANK([1]!Tab_labo[[#This Row],[Composant 5]]),"","&gt;")</f>
        <v/>
      </c>
      <c r="AD369" s="11"/>
      <c r="AE369" s="11" t="str">
        <f>IF(ISBLANK([1]!Tab_labo[[#This Row],[Qt-g5]]),"","g")</f>
        <v/>
      </c>
      <c r="AF369" s="11" t="str">
        <f>IF([1]!Tab_labo[[#This Row],[verif]]=0,"","Total")</f>
        <v>Total</v>
      </c>
      <c r="AG369" s="11" t="str">
        <f>IF([1]!Tab_labo[[#This Row],[Total]]="Total","&gt;","")</f>
        <v>&gt;</v>
      </c>
      <c r="AH3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69" s="11" t="str">
        <f>IF([1]!Tab_labo[[#This Row],[Total]]="Total","g","")</f>
        <v>g</v>
      </c>
      <c r="AJ369" s="15" t="s">
        <v>42</v>
      </c>
      <c r="AK369" s="11" t="s">
        <v>42</v>
      </c>
      <c r="AL3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69" s="11" t="str">
        <f>IF([1]!Tab_labo[[#This Row],[Total2]]&lt;&gt;1000,IF(ISBLANK(V369),[1]!Tab_labo[[#This Row],[Qt-g]]+(2*[1]!Tab_labo[[#This Row],[Qt-g2]]),IF(ISBLANK(Z369),[1]!Tab_labo[[#This Row],[Qt-g]]+[1]!Tab_labo[[#This Row],[Qt-g2]]+(2*[1]!Tab_labo[[#This Row],[Qt-g3]]),IF(ISBLANK(AD369),[1]!Tab_labo[[#This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69" s="11" t="str">
        <f>[1]!Tab_labo[[#This Row],[Teintes]]</f>
        <v>179 C</v>
      </c>
    </row>
    <row r="370" spans="1:40" ht="30" x14ac:dyDescent="0.25">
      <c r="A370" s="1" t="s">
        <v>427</v>
      </c>
      <c r="B370" s="1" t="s">
        <v>41</v>
      </c>
      <c r="C370" s="2" t="s">
        <v>42</v>
      </c>
      <c r="D370" s="3" t="s">
        <v>42</v>
      </c>
      <c r="E370" s="3" t="s">
        <v>42</v>
      </c>
      <c r="F370" s="4">
        <v>1.49</v>
      </c>
      <c r="G370" s="4">
        <v>45.51</v>
      </c>
      <c r="H370" s="4">
        <v>52.66</v>
      </c>
      <c r="I370" s="4">
        <v>37.25</v>
      </c>
      <c r="J370" s="5" t="s">
        <v>42</v>
      </c>
      <c r="K370" s="6" t="str">
        <f>[1]!Tab_labo[[#This Row],[L*]]&amp;"_"&amp;[1]!Tab_labo[[#This Row],[a*]]&amp;"_"&amp;[1]!Tab_labo[[#This Row],[b*]]</f>
        <v>45.51_52.66_37.25</v>
      </c>
      <c r="L370" s="3" t="s">
        <v>64</v>
      </c>
      <c r="M370" s="3" t="str">
        <f>IF(ISBLANK([1]!Tab_labo[[#This Row],[Composant 1]]),"","&gt;")</f>
        <v>&gt;</v>
      </c>
      <c r="N370" s="3">
        <v>941</v>
      </c>
      <c r="O370" s="3" t="str">
        <f>IF(ISBLANK([1]!Tab_labo[[#This Row],[Qt-g]]),"","g")</f>
        <v>g</v>
      </c>
      <c r="P370" s="3" t="s">
        <v>54</v>
      </c>
      <c r="Q370" s="3" t="str">
        <f>IF(ISBLANK([1]!Tab_labo[[#This Row],[Composant 2]]),"","&gt;")</f>
        <v>&gt;</v>
      </c>
      <c r="R370" s="3">
        <v>59</v>
      </c>
      <c r="S370" s="3" t="str">
        <f>IF(ISBLANK([1]!Tab_labo[[#This Row],[Qt-g2]]),"","g")</f>
        <v>g</v>
      </c>
      <c r="T370" s="3"/>
      <c r="U370" s="3" t="str">
        <f>IF(ISBLANK([1]!Tab_labo[[#This Row],[Composant 3]]),"","&gt;")</f>
        <v/>
      </c>
      <c r="V370" s="3"/>
      <c r="W370" s="3" t="str">
        <f>IF(ISBLANK([1]!Tab_labo[[#This Row],[Qt-g3]]),"","g")</f>
        <v/>
      </c>
      <c r="X370" s="3"/>
      <c r="Y370" s="3" t="str">
        <f>IF(ISBLANK([1]!Tab_labo[[#This Row],[Composant 4]]),"","&gt;")</f>
        <v/>
      </c>
      <c r="Z370" s="3"/>
      <c r="AA370" s="3" t="str">
        <f>IF(ISBLANK([1]!Tab_labo[[#This Row],[Qt-g4]]),"","g")</f>
        <v/>
      </c>
      <c r="AB370" s="3"/>
      <c r="AC370" s="3" t="str">
        <f>IF(ISBLANK([1]!Tab_labo[[#This Row],[Composant 5]]),"","&gt;")</f>
        <v/>
      </c>
      <c r="AD370" s="3"/>
      <c r="AE370" s="3" t="str">
        <f>IF(ISBLANK([1]!Tab_labo[[#This Row],[Qt-g5]]),"","g")</f>
        <v/>
      </c>
      <c r="AF370" s="3" t="str">
        <f>IF([1]!Tab_labo[[#This Row],[verif]]=0,"","Total")</f>
        <v>Total</v>
      </c>
      <c r="AG370" s="3" t="str">
        <f>IF([1]!Tab_labo[[#This Row],[Total]]="Total","&gt;","")</f>
        <v>&gt;</v>
      </c>
      <c r="AH3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0" s="3" t="str">
        <f>IF([1]!Tab_labo[[#This Row],[Total]]="Total","g","")</f>
        <v>g</v>
      </c>
      <c r="AJ370" s="8" t="s">
        <v>42</v>
      </c>
      <c r="AK370" s="3" t="s">
        <v>42</v>
      </c>
      <c r="AL3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70" s="3" t="str">
        <f>IF([1]!Tab_labo[[#This Row],[Total2]]&lt;&gt;1000,IF(ISBLANK(V370),[1]!Tab_labo[[#This Row],[Qt-g]]+(2*[1]!Tab_labo[[#This Row],[Qt-g2]]),IF(ISBLANK(Z370),[1]!Tab_labo[[#This Row],[Qt-g]]+[1]!Tab_labo[[#This Row],[Qt-g2]]+(2*[1]!Tab_labo[[#This Row],[Qt-g3]]),IF(ISBLANK(AD370),[1]!Tab_labo[[#This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0" s="3" t="str">
        <f>[1]!Tab_labo[[#This Row],[Teintes]]</f>
        <v>180 C</v>
      </c>
    </row>
    <row r="371" spans="1:40" ht="30" x14ac:dyDescent="0.25">
      <c r="A371" s="9" t="s">
        <v>428</v>
      </c>
      <c r="B371" s="9" t="s">
        <v>41</v>
      </c>
      <c r="C371" s="10" t="s">
        <v>42</v>
      </c>
      <c r="D371" s="11" t="s">
        <v>42</v>
      </c>
      <c r="E371" s="11" t="s">
        <v>42</v>
      </c>
      <c r="F371" s="12">
        <v>1.57</v>
      </c>
      <c r="G371" s="12">
        <v>32.19</v>
      </c>
      <c r="H371" s="12">
        <v>33.58</v>
      </c>
      <c r="I371" s="12">
        <v>20.100000000000001</v>
      </c>
      <c r="J371" s="13" t="s">
        <v>42</v>
      </c>
      <c r="K371" s="14" t="str">
        <f>[1]!Tab_labo[[#This Row],[L*]]&amp;"_"&amp;[1]!Tab_labo[[#This Row],[a*]]&amp;"_"&amp;[1]!Tab_labo[[#This Row],[b*]]</f>
        <v>32.19_33.58_20.1</v>
      </c>
      <c r="L371" s="11" t="s">
        <v>64</v>
      </c>
      <c r="M371" s="11" t="str">
        <f>IF(ISBLANK([1]!Tab_labo[[#This Row],[Composant 1]]),"","&gt;")</f>
        <v>&gt;</v>
      </c>
      <c r="N371" s="11">
        <v>800</v>
      </c>
      <c r="O371" s="11" t="str">
        <f>IF(ISBLANK([1]!Tab_labo[[#This Row],[Qt-g]]),"","g")</f>
        <v>g</v>
      </c>
      <c r="P371" s="11" t="s">
        <v>54</v>
      </c>
      <c r="Q371" s="11" t="str">
        <f>IF(ISBLANK([1]!Tab_labo[[#This Row],[Composant 2]]),"","&gt;")</f>
        <v>&gt;</v>
      </c>
      <c r="R371" s="11">
        <v>200</v>
      </c>
      <c r="S371" s="11" t="str">
        <f>IF(ISBLANK([1]!Tab_labo[[#This Row],[Qt-g2]]),"","g")</f>
        <v>g</v>
      </c>
      <c r="T371" s="11"/>
      <c r="U371" s="11" t="str">
        <f>IF(ISBLANK([1]!Tab_labo[[#This Row],[Composant 3]]),"","&gt;")</f>
        <v/>
      </c>
      <c r="V371" s="11"/>
      <c r="W371" s="11" t="str">
        <f>IF(ISBLANK([1]!Tab_labo[[#This Row],[Qt-g3]]),"","g")</f>
        <v/>
      </c>
      <c r="X371" s="11"/>
      <c r="Y371" s="11" t="str">
        <f>IF(ISBLANK([1]!Tab_labo[[#This Row],[Composant 4]]),"","&gt;")</f>
        <v/>
      </c>
      <c r="Z371" s="11"/>
      <c r="AA371" s="11" t="str">
        <f>IF(ISBLANK([1]!Tab_labo[[#This Row],[Qt-g4]]),"","g")</f>
        <v/>
      </c>
      <c r="AB371" s="11"/>
      <c r="AC371" s="11" t="str">
        <f>IF(ISBLANK([1]!Tab_labo[[#This Row],[Composant 5]]),"","&gt;")</f>
        <v/>
      </c>
      <c r="AD371" s="11"/>
      <c r="AE371" s="11" t="str">
        <f>IF(ISBLANK([1]!Tab_labo[[#This Row],[Qt-g5]]),"","g")</f>
        <v/>
      </c>
      <c r="AF371" s="11" t="str">
        <f>IF([1]!Tab_labo[[#This Row],[verif]]=0,"","Total")</f>
        <v>Total</v>
      </c>
      <c r="AG371" s="11" t="str">
        <f>IF([1]!Tab_labo[[#This Row],[Total]]="Total","&gt;","")</f>
        <v>&gt;</v>
      </c>
      <c r="AH3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1" s="11" t="str">
        <f>IF([1]!Tab_labo[[#This Row],[Total]]="Total","g","")</f>
        <v>g</v>
      </c>
      <c r="AJ371" s="15" t="s">
        <v>42</v>
      </c>
      <c r="AK371" s="11" t="s">
        <v>42</v>
      </c>
      <c r="AL3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71" s="11" t="str">
        <f>IF([1]!Tab_labo[[#This Row],[Total2]]&lt;&gt;1000,IF(ISBLANK(V371),[1]!Tab_labo[[#This Row],[Qt-g]]+(2*[1]!Tab_labo[[#This Row],[Qt-g2]]),IF(ISBLANK(Z371),[1]!Tab_labo[[#This Row],[Qt-g]]+[1]!Tab_labo[[#This Row],[Qt-g2]]+(2*[1]!Tab_labo[[#This Row],[Qt-g3]]),IF(ISBLANK(AD371),[1]!Tab_labo[[#This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1" s="11" t="str">
        <f>[1]!Tab_labo[[#This Row],[Teintes]]</f>
        <v>181 C</v>
      </c>
    </row>
    <row r="372" spans="1:40" ht="30" x14ac:dyDescent="0.25">
      <c r="A372" s="1" t="s">
        <v>429</v>
      </c>
      <c r="B372" s="1" t="s">
        <v>41</v>
      </c>
      <c r="C372" s="2" t="s">
        <v>42</v>
      </c>
      <c r="D372" s="3" t="s">
        <v>42</v>
      </c>
      <c r="E372" s="3" t="s">
        <v>42</v>
      </c>
      <c r="F372" s="4">
        <v>0.47</v>
      </c>
      <c r="G372" s="4">
        <v>76.64</v>
      </c>
      <c r="H372" s="4">
        <v>40.200000000000003</v>
      </c>
      <c r="I372" s="4">
        <v>9.1999999999999993</v>
      </c>
      <c r="J372" s="5" t="s">
        <v>42</v>
      </c>
      <c r="K372" s="6" t="str">
        <f>[1]!Tab_labo[[#This Row],[L*]]&amp;"_"&amp;[1]!Tab_labo[[#This Row],[a*]]&amp;"_"&amp;[1]!Tab_labo[[#This Row],[b*]]</f>
        <v>76.64_40.2_9.2</v>
      </c>
      <c r="L372" s="3" t="s">
        <v>64</v>
      </c>
      <c r="M372" s="3" t="str">
        <f>IF(ISBLANK([1]!Tab_labo[[#This Row],[Composant 1]]),"","&gt;")</f>
        <v>&gt;</v>
      </c>
      <c r="N372" s="3">
        <v>109</v>
      </c>
      <c r="O372" s="3" t="str">
        <f>IF(ISBLANK([1]!Tab_labo[[#This Row],[Qt-g]]),"","g")</f>
        <v>g</v>
      </c>
      <c r="P372" s="3" t="s">
        <v>60</v>
      </c>
      <c r="Q372" s="3" t="str">
        <f>IF(ISBLANK([1]!Tab_labo[[#This Row],[Composant 2]]),"","&gt;")</f>
        <v>&gt;</v>
      </c>
      <c r="R372" s="3">
        <v>16</v>
      </c>
      <c r="S372" s="3" t="str">
        <f>IF(ISBLANK([1]!Tab_labo[[#This Row],[Qt-g2]]),"","g")</f>
        <v>g</v>
      </c>
      <c r="T372" s="3" t="s">
        <v>49</v>
      </c>
      <c r="U372" s="3" t="str">
        <f>IF(ISBLANK([1]!Tab_labo[[#This Row],[Composant 3]]),"","&gt;")</f>
        <v>&gt;</v>
      </c>
      <c r="V372" s="3">
        <v>437.5</v>
      </c>
      <c r="W372" s="3" t="str">
        <f>IF(ISBLANK([1]!Tab_labo[[#This Row],[Qt-g3]]),"","g")</f>
        <v>g</v>
      </c>
      <c r="X372" s="3"/>
      <c r="Y372" s="3" t="str">
        <f>IF(ISBLANK([1]!Tab_labo[[#This Row],[Composant 4]]),"","&gt;")</f>
        <v/>
      </c>
      <c r="Z372" s="3"/>
      <c r="AA372" s="3" t="str">
        <f>IF(ISBLANK([1]!Tab_labo[[#This Row],[Qt-g4]]),"","g")</f>
        <v/>
      </c>
      <c r="AB372" s="3"/>
      <c r="AC372" s="3" t="str">
        <f>IF(ISBLANK([1]!Tab_labo[[#This Row],[Composant 5]]),"","&gt;")</f>
        <v/>
      </c>
      <c r="AD372" s="3"/>
      <c r="AE372" s="3" t="str">
        <f>IF(ISBLANK([1]!Tab_labo[[#This Row],[Qt-g5]]),"","g")</f>
        <v/>
      </c>
      <c r="AF372" s="3" t="str">
        <f>IF([1]!Tab_labo[[#This Row],[verif]]=0,"","Total")</f>
        <v>Total</v>
      </c>
      <c r="AG372" s="3" t="str">
        <f>IF([1]!Tab_labo[[#This Row],[Total]]="Total","&gt;","")</f>
        <v>&gt;</v>
      </c>
      <c r="AH3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372" s="3" t="str">
        <f>IF([1]!Tab_labo[[#This Row],[Total]]="Total","g","")</f>
        <v>g</v>
      </c>
      <c r="AJ372" s="8" t="s">
        <v>42</v>
      </c>
      <c r="AK372" s="3" t="s">
        <v>42</v>
      </c>
      <c r="AL3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2" s="3">
        <f>IF([1]!Tab_labo[[#This Row],[Total2]]&lt;&gt;1000,IF(ISBLANK(V372),[1]!Tab_labo[[#This Row],[Qt-g]]+(2*[1]!Tab_labo[[#This Row],[Qt-g2]]),IF(ISBLANK(Z372),[1]!Tab_labo[[#This Row],[Qt-g]]+[1]!Tab_labo[[#This Row],[Qt-g2]]+(2*[1]!Tab_labo[[#This Row],[Qt-g3]]),IF(ISBLANK(AD372),[1]!Tab_labo[[#This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72" s="3" t="str">
        <f>[1]!Tab_labo[[#This Row],[Teintes]]</f>
        <v>1765 C</v>
      </c>
    </row>
    <row r="373" spans="1:40" ht="30" x14ac:dyDescent="0.25">
      <c r="A373" s="9" t="s">
        <v>430</v>
      </c>
      <c r="B373" s="9" t="s">
        <v>41</v>
      </c>
      <c r="C373" s="10" t="s">
        <v>42</v>
      </c>
      <c r="D373" s="11" t="s">
        <v>42</v>
      </c>
      <c r="E373" s="11" t="s">
        <v>42</v>
      </c>
      <c r="F373" s="12">
        <v>0.6</v>
      </c>
      <c r="G373" s="12">
        <v>72.41</v>
      </c>
      <c r="H373" s="12">
        <v>47.42</v>
      </c>
      <c r="I373" s="12">
        <v>13.43</v>
      </c>
      <c r="J373" s="13" t="s">
        <v>42</v>
      </c>
      <c r="K373" s="14" t="str">
        <f>[1]!Tab_labo[[#This Row],[L*]]&amp;"_"&amp;[1]!Tab_labo[[#This Row],[a*]]&amp;"_"&amp;[1]!Tab_labo[[#This Row],[b*]]</f>
        <v>72.41_47.42_13.43</v>
      </c>
      <c r="L373" s="11" t="s">
        <v>64</v>
      </c>
      <c r="M373" s="11" t="str">
        <f>IF(ISBLANK([1]!Tab_labo[[#This Row],[Composant 1]]),"","&gt;")</f>
        <v>&gt;</v>
      </c>
      <c r="N373" s="11">
        <v>219</v>
      </c>
      <c r="O373" s="11" t="str">
        <f>IF(ISBLANK([1]!Tab_labo[[#This Row],[Qt-g]]),"","g")</f>
        <v>g</v>
      </c>
      <c r="P373" s="11" t="s">
        <v>60</v>
      </c>
      <c r="Q373" s="11" t="str">
        <f>IF(ISBLANK([1]!Tab_labo[[#This Row],[Composant 2]]),"","&gt;")</f>
        <v>&gt;</v>
      </c>
      <c r="R373" s="11">
        <v>31</v>
      </c>
      <c r="S373" s="11" t="str">
        <f>IF(ISBLANK([1]!Tab_labo[[#This Row],[Qt-g2]]),"","g")</f>
        <v>g</v>
      </c>
      <c r="T373" s="11" t="s">
        <v>49</v>
      </c>
      <c r="U373" s="11" t="str">
        <f>IF(ISBLANK([1]!Tab_labo[[#This Row],[Composant 3]]),"","&gt;")</f>
        <v>&gt;</v>
      </c>
      <c r="V373" s="11">
        <v>375</v>
      </c>
      <c r="W373" s="11" t="str">
        <f>IF(ISBLANK([1]!Tab_labo[[#This Row],[Qt-g3]]),"","g")</f>
        <v>g</v>
      </c>
      <c r="X373" s="11"/>
      <c r="Y373" s="11" t="str">
        <f>IF(ISBLANK([1]!Tab_labo[[#This Row],[Composant 4]]),"","&gt;")</f>
        <v/>
      </c>
      <c r="Z373" s="11"/>
      <c r="AA373" s="11" t="str">
        <f>IF(ISBLANK([1]!Tab_labo[[#This Row],[Qt-g4]]),"","g")</f>
        <v/>
      </c>
      <c r="AB373" s="11"/>
      <c r="AC373" s="11" t="str">
        <f>IF(ISBLANK([1]!Tab_labo[[#This Row],[Composant 5]]),"","&gt;")</f>
        <v/>
      </c>
      <c r="AD373" s="11"/>
      <c r="AE373" s="11" t="str">
        <f>IF(ISBLANK([1]!Tab_labo[[#This Row],[Qt-g5]]),"","g")</f>
        <v/>
      </c>
      <c r="AF373" s="11" t="str">
        <f>IF([1]!Tab_labo[[#This Row],[verif]]=0,"","Total")</f>
        <v>Total</v>
      </c>
      <c r="AG373" s="11" t="str">
        <f>IF([1]!Tab_labo[[#This Row],[Total]]="Total","&gt;","")</f>
        <v>&gt;</v>
      </c>
      <c r="AH3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373" s="11" t="str">
        <f>IF([1]!Tab_labo[[#This Row],[Total]]="Total","g","")</f>
        <v>g</v>
      </c>
      <c r="AJ373" s="15" t="s">
        <v>42</v>
      </c>
      <c r="AK373" s="11" t="s">
        <v>42</v>
      </c>
      <c r="AL3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3" s="11">
        <f>IF([1]!Tab_labo[[#This Row],[Total2]]&lt;&gt;1000,IF(ISBLANK(V373),[1]!Tab_labo[[#This Row],[Qt-g]]+(2*[1]!Tab_labo[[#This Row],[Qt-g2]]),IF(ISBLANK(Z373),[1]!Tab_labo[[#This Row],[Qt-g]]+[1]!Tab_labo[[#This Row],[Qt-g2]]+(2*[1]!Tab_labo[[#This Row],[Qt-g3]]),IF(ISBLANK(AD373),[1]!Tab_labo[[#This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73" s="11" t="str">
        <f>[1]!Tab_labo[[#This Row],[Teintes]]</f>
        <v>1775 C</v>
      </c>
    </row>
    <row r="374" spans="1:40" ht="30" x14ac:dyDescent="0.25">
      <c r="A374" s="1" t="s">
        <v>431</v>
      </c>
      <c r="B374" s="1" t="s">
        <v>41</v>
      </c>
      <c r="C374" s="2" t="s">
        <v>42</v>
      </c>
      <c r="D374" s="3" t="s">
        <v>42</v>
      </c>
      <c r="E374" s="3" t="s">
        <v>42</v>
      </c>
      <c r="F374" s="4">
        <v>1.27</v>
      </c>
      <c r="G374" s="4">
        <v>58.29</v>
      </c>
      <c r="H374" s="4">
        <v>67.98</v>
      </c>
      <c r="I374" s="4">
        <v>34.130000000000003</v>
      </c>
      <c r="J374" s="5" t="s">
        <v>42</v>
      </c>
      <c r="K374" s="6" t="str">
        <f>[1]!Tab_labo[[#This Row],[L*]]&amp;"_"&amp;[1]!Tab_labo[[#This Row],[a*]]&amp;"_"&amp;[1]!Tab_labo[[#This Row],[b*]]</f>
        <v>58.29_67.98_34.13</v>
      </c>
      <c r="L374" s="3" t="s">
        <v>64</v>
      </c>
      <c r="M374" s="3" t="str">
        <f>IF(ISBLANK([1]!Tab_labo[[#This Row],[Composant 1]]),"","&gt;")</f>
        <v>&gt;</v>
      </c>
      <c r="N374" s="3">
        <v>438</v>
      </c>
      <c r="O374" s="3" t="str">
        <f>IF(ISBLANK([1]!Tab_labo[[#This Row],[Qt-g]]),"","g")</f>
        <v>g</v>
      </c>
      <c r="P374" s="3" t="s">
        <v>60</v>
      </c>
      <c r="Q374" s="3" t="str">
        <f>IF(ISBLANK([1]!Tab_labo[[#This Row],[Composant 2]]),"","&gt;")</f>
        <v>&gt;</v>
      </c>
      <c r="R374" s="3">
        <v>62</v>
      </c>
      <c r="S374" s="3" t="str">
        <f>IF(ISBLANK([1]!Tab_labo[[#This Row],[Qt-g2]]),"","g")</f>
        <v>g</v>
      </c>
      <c r="T374" s="3" t="s">
        <v>49</v>
      </c>
      <c r="U374" s="3" t="str">
        <f>IF(ISBLANK([1]!Tab_labo[[#This Row],[Composant 3]]),"","&gt;")</f>
        <v>&gt;</v>
      </c>
      <c r="V374" s="3">
        <v>500</v>
      </c>
      <c r="W374" s="3" t="str">
        <f>IF(ISBLANK([1]!Tab_labo[[#This Row],[Qt-g3]]),"","g")</f>
        <v>g</v>
      </c>
      <c r="X374" s="3"/>
      <c r="Y374" s="3" t="str">
        <f>IF(ISBLANK([1]!Tab_labo[[#This Row],[Composant 4]]),"","&gt;")</f>
        <v/>
      </c>
      <c r="Z374" s="3"/>
      <c r="AA374" s="3" t="str">
        <f>IF(ISBLANK([1]!Tab_labo[[#This Row],[Qt-g4]]),"","g")</f>
        <v/>
      </c>
      <c r="AB374" s="3"/>
      <c r="AC374" s="3" t="str">
        <f>IF(ISBLANK([1]!Tab_labo[[#This Row],[Composant 5]]),"","&gt;")</f>
        <v/>
      </c>
      <c r="AD374" s="3"/>
      <c r="AE374" s="3" t="str">
        <f>IF(ISBLANK([1]!Tab_labo[[#This Row],[Qt-g5]]),"","g")</f>
        <v/>
      </c>
      <c r="AF374" s="3" t="str">
        <f>IF([1]!Tab_labo[[#This Row],[verif]]=0,"","Total")</f>
        <v>Total</v>
      </c>
      <c r="AG374" s="3" t="str">
        <f>IF([1]!Tab_labo[[#This Row],[Total]]="Total","&gt;","")</f>
        <v>&gt;</v>
      </c>
      <c r="AH3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4" s="3" t="str">
        <f>IF([1]!Tab_labo[[#This Row],[Total]]="Total","g","")</f>
        <v>g</v>
      </c>
      <c r="AJ374" s="8" t="s">
        <v>42</v>
      </c>
      <c r="AK374" s="3" t="s">
        <v>42</v>
      </c>
      <c r="AL3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4" s="3" t="str">
        <f>IF([1]!Tab_labo[[#This Row],[Total2]]&lt;&gt;1000,IF(ISBLANK(V374),[1]!Tab_labo[[#This Row],[Qt-g]]+(2*[1]!Tab_labo[[#This Row],[Qt-g2]]),IF(ISBLANK(Z374),[1]!Tab_labo[[#This Row],[Qt-g]]+[1]!Tab_labo[[#This Row],[Qt-g2]]+(2*[1]!Tab_labo[[#This Row],[Qt-g3]]),IF(ISBLANK(AD374),[1]!Tab_labo[[#This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4" s="3" t="str">
        <f>[1]!Tab_labo[[#This Row],[Teintes]]</f>
        <v>1785 C</v>
      </c>
    </row>
    <row r="375" spans="1:40" ht="30" x14ac:dyDescent="0.25">
      <c r="A375" s="9" t="s">
        <v>432</v>
      </c>
      <c r="B375" s="9" t="s">
        <v>41</v>
      </c>
      <c r="C375" s="10" t="s">
        <v>42</v>
      </c>
      <c r="D375" s="11" t="s">
        <v>42</v>
      </c>
      <c r="E375" s="11" t="s">
        <v>42</v>
      </c>
      <c r="F375" s="12">
        <v>1.57</v>
      </c>
      <c r="G375" s="12">
        <v>53.08</v>
      </c>
      <c r="H375" s="12">
        <v>71.09</v>
      </c>
      <c r="I375" s="12">
        <v>47.95</v>
      </c>
      <c r="J375" s="13" t="s">
        <v>42</v>
      </c>
      <c r="K375" s="14" t="str">
        <f>[1]!Tab_labo[[#This Row],[L*]]&amp;"_"&amp;[1]!Tab_labo[[#This Row],[a*]]&amp;"_"&amp;[1]!Tab_labo[[#This Row],[b*]]</f>
        <v>53.08_71.09_47.95</v>
      </c>
      <c r="L375" s="11" t="s">
        <v>64</v>
      </c>
      <c r="M375" s="11" t="str">
        <f>IF(ISBLANK([1]!Tab_labo[[#This Row],[Composant 1]]),"","&gt;")</f>
        <v>&gt;</v>
      </c>
      <c r="N375" s="11">
        <v>875</v>
      </c>
      <c r="O375" s="11" t="str">
        <f>IF(ISBLANK([1]!Tab_labo[[#This Row],[Qt-g]]),"","g")</f>
        <v>g</v>
      </c>
      <c r="P375" s="11" t="s">
        <v>60</v>
      </c>
      <c r="Q375" s="11" t="str">
        <f>IF(ISBLANK([1]!Tab_labo[[#This Row],[Composant 2]]),"","&gt;")</f>
        <v>&gt;</v>
      </c>
      <c r="R375" s="11">
        <v>125</v>
      </c>
      <c r="S375" s="11" t="str">
        <f>IF(ISBLANK([1]!Tab_labo[[#This Row],[Qt-g2]]),"","g")</f>
        <v>g</v>
      </c>
      <c r="T375" s="11"/>
      <c r="U375" s="11" t="str">
        <f>IF(ISBLANK([1]!Tab_labo[[#This Row],[Composant 3]]),"","&gt;")</f>
        <v/>
      </c>
      <c r="V375" s="11"/>
      <c r="W375" s="11" t="str">
        <f>IF(ISBLANK([1]!Tab_labo[[#This Row],[Qt-g3]]),"","g")</f>
        <v/>
      </c>
      <c r="X375" s="11"/>
      <c r="Y375" s="11" t="str">
        <f>IF(ISBLANK([1]!Tab_labo[[#This Row],[Composant 4]]),"","&gt;")</f>
        <v/>
      </c>
      <c r="Z375" s="11"/>
      <c r="AA375" s="11" t="str">
        <f>IF(ISBLANK([1]!Tab_labo[[#This Row],[Qt-g4]]),"","g")</f>
        <v/>
      </c>
      <c r="AB375" s="11"/>
      <c r="AC375" s="11" t="str">
        <f>IF(ISBLANK([1]!Tab_labo[[#This Row],[Composant 5]]),"","&gt;")</f>
        <v/>
      </c>
      <c r="AD375" s="11"/>
      <c r="AE375" s="11" t="str">
        <f>IF(ISBLANK([1]!Tab_labo[[#This Row],[Qt-g5]]),"","g")</f>
        <v/>
      </c>
      <c r="AF375" s="11" t="str">
        <f>IF([1]!Tab_labo[[#This Row],[verif]]=0,"","Total")</f>
        <v>Total</v>
      </c>
      <c r="AG375" s="11" t="str">
        <f>IF([1]!Tab_labo[[#This Row],[Total]]="Total","&gt;","")</f>
        <v>&gt;</v>
      </c>
      <c r="AH3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5" s="11" t="str">
        <f>IF([1]!Tab_labo[[#This Row],[Total]]="Total","g","")</f>
        <v>g</v>
      </c>
      <c r="AJ375" s="15" t="s">
        <v>42</v>
      </c>
      <c r="AK375" s="11" t="s">
        <v>42</v>
      </c>
      <c r="AL3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75" s="11" t="str">
        <f>IF([1]!Tab_labo[[#This Row],[Total2]]&lt;&gt;1000,IF(ISBLANK(V375),[1]!Tab_labo[[#This Row],[Qt-g]]+(2*[1]!Tab_labo[[#This Row],[Qt-g2]]),IF(ISBLANK(Z375),[1]!Tab_labo[[#This Row],[Qt-g]]+[1]!Tab_labo[[#This Row],[Qt-g2]]+(2*[1]!Tab_labo[[#This Row],[Qt-g3]]),IF(ISBLANK(AD375),[1]!Tab_labo[[#This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5" s="11" t="str">
        <f>[1]!Tab_labo[[#This Row],[Teintes]]</f>
        <v>1788 C</v>
      </c>
    </row>
    <row r="376" spans="1:40" ht="30" x14ac:dyDescent="0.25">
      <c r="A376" s="1" t="s">
        <v>433</v>
      </c>
      <c r="B376" s="1" t="s">
        <v>41</v>
      </c>
      <c r="C376" s="2" t="s">
        <v>42</v>
      </c>
      <c r="D376" s="3" t="s">
        <v>42</v>
      </c>
      <c r="E376" s="3" t="s">
        <v>42</v>
      </c>
      <c r="F376" s="4">
        <v>1.63</v>
      </c>
      <c r="G376" s="4">
        <v>46.74</v>
      </c>
      <c r="H376" s="4">
        <v>63.23</v>
      </c>
      <c r="I376" s="4">
        <v>42.23</v>
      </c>
      <c r="J376" s="5" t="s">
        <v>42</v>
      </c>
      <c r="K376" s="6" t="str">
        <f>[1]!Tab_labo[[#This Row],[L*]]&amp;"_"&amp;[1]!Tab_labo[[#This Row],[a*]]&amp;"_"&amp;[1]!Tab_labo[[#This Row],[b*]]</f>
        <v>46.74_63.23_42.23</v>
      </c>
      <c r="L376" s="3" t="s">
        <v>64</v>
      </c>
      <c r="M376" s="3" t="str">
        <f>IF(ISBLANK([1]!Tab_labo[[#This Row],[Composant 1]]),"","&gt;")</f>
        <v>&gt;</v>
      </c>
      <c r="N376" s="3">
        <v>862</v>
      </c>
      <c r="O376" s="3" t="str">
        <f>IF(ISBLANK([1]!Tab_labo[[#This Row],[Qt-g]]),"","g")</f>
        <v>g</v>
      </c>
      <c r="P376" s="3" t="s">
        <v>60</v>
      </c>
      <c r="Q376" s="3" t="str">
        <f>IF(ISBLANK([1]!Tab_labo[[#This Row],[Composant 2]]),"","&gt;")</f>
        <v>&gt;</v>
      </c>
      <c r="R376" s="3">
        <v>123</v>
      </c>
      <c r="S376" s="3" t="str">
        <f>IF(ISBLANK([1]!Tab_labo[[#This Row],[Qt-g2]]),"","g")</f>
        <v>g</v>
      </c>
      <c r="T376" s="3" t="s">
        <v>54</v>
      </c>
      <c r="U376" s="3" t="str">
        <f>IF(ISBLANK([1]!Tab_labo[[#This Row],[Composant 3]]),"","&gt;")</f>
        <v>&gt;</v>
      </c>
      <c r="V376" s="3">
        <v>15</v>
      </c>
      <c r="W376" s="3" t="str">
        <f>IF(ISBLANK([1]!Tab_labo[[#This Row],[Qt-g3]]),"","g")</f>
        <v>g</v>
      </c>
      <c r="X376" s="3"/>
      <c r="Y376" s="3" t="str">
        <f>IF(ISBLANK([1]!Tab_labo[[#This Row],[Composant 4]]),"","&gt;")</f>
        <v/>
      </c>
      <c r="Z376" s="3"/>
      <c r="AA376" s="3" t="str">
        <f>IF(ISBLANK([1]!Tab_labo[[#This Row],[Qt-g4]]),"","g")</f>
        <v/>
      </c>
      <c r="AB376" s="3"/>
      <c r="AC376" s="3" t="str">
        <f>IF(ISBLANK([1]!Tab_labo[[#This Row],[Composant 5]]),"","&gt;")</f>
        <v/>
      </c>
      <c r="AD376" s="3"/>
      <c r="AE376" s="3" t="str">
        <f>IF(ISBLANK([1]!Tab_labo[[#This Row],[Qt-g5]]),"","g")</f>
        <v/>
      </c>
      <c r="AF376" s="3" t="str">
        <f>IF([1]!Tab_labo[[#This Row],[verif]]=0,"","Total")</f>
        <v>Total</v>
      </c>
      <c r="AG376" s="3" t="str">
        <f>IF([1]!Tab_labo[[#This Row],[Total]]="Total","&gt;","")</f>
        <v>&gt;</v>
      </c>
      <c r="AH3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6" s="3" t="str">
        <f>IF([1]!Tab_labo[[#This Row],[Total]]="Total","g","")</f>
        <v>g</v>
      </c>
      <c r="AJ376" s="8" t="s">
        <v>42</v>
      </c>
      <c r="AK376" s="3" t="s">
        <v>42</v>
      </c>
      <c r="AL3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6" s="3" t="str">
        <f>IF([1]!Tab_labo[[#This Row],[Total2]]&lt;&gt;1000,IF(ISBLANK(V376),[1]!Tab_labo[[#This Row],[Qt-g]]+(2*[1]!Tab_labo[[#This Row],[Qt-g2]]),IF(ISBLANK(Z376),[1]!Tab_labo[[#This Row],[Qt-g]]+[1]!Tab_labo[[#This Row],[Qt-g2]]+(2*[1]!Tab_labo[[#This Row],[Qt-g3]]),IF(ISBLANK(AD376),[1]!Tab_labo[[#This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6" s="3" t="str">
        <f>[1]!Tab_labo[[#This Row],[Teintes]]</f>
        <v>1795 C</v>
      </c>
    </row>
    <row r="377" spans="1:40" ht="30" x14ac:dyDescent="0.25">
      <c r="A377" s="9" t="s">
        <v>434</v>
      </c>
      <c r="B377" s="9" t="s">
        <v>41</v>
      </c>
      <c r="C377" s="10" t="s">
        <v>42</v>
      </c>
      <c r="D377" s="11" t="s">
        <v>42</v>
      </c>
      <c r="E377" s="11" t="s">
        <v>42</v>
      </c>
      <c r="F377" s="12">
        <v>1.66</v>
      </c>
      <c r="G377" s="12">
        <v>40.1</v>
      </c>
      <c r="H377" s="12">
        <v>51.73</v>
      </c>
      <c r="I377" s="12">
        <v>31.68</v>
      </c>
      <c r="J377" s="13" t="s">
        <v>42</v>
      </c>
      <c r="K377" s="14" t="str">
        <f>[1]!Tab_labo[[#This Row],[L*]]&amp;"_"&amp;[1]!Tab_labo[[#This Row],[a*]]&amp;"_"&amp;[1]!Tab_labo[[#This Row],[b*]]</f>
        <v>40.1_51.73_31.68</v>
      </c>
      <c r="L377" s="11" t="s">
        <v>64</v>
      </c>
      <c r="M377" s="11" t="str">
        <f>IF(ISBLANK([1]!Tab_labo[[#This Row],[Composant 1]]),"","&gt;")</f>
        <v>&gt;</v>
      </c>
      <c r="N377" s="11">
        <v>823</v>
      </c>
      <c r="O377" s="11" t="str">
        <f>IF(ISBLANK([1]!Tab_labo[[#This Row],[Qt-g]]),"","g")</f>
        <v>g</v>
      </c>
      <c r="P377" s="11" t="s">
        <v>60</v>
      </c>
      <c r="Q377" s="11" t="str">
        <f>IF(ISBLANK([1]!Tab_labo[[#This Row],[Composant 2]]),"","&gt;")</f>
        <v>&gt;</v>
      </c>
      <c r="R377" s="11">
        <v>118</v>
      </c>
      <c r="S377" s="11" t="str">
        <f>IF(ISBLANK([1]!Tab_labo[[#This Row],[Qt-g2]]),"","g")</f>
        <v>g</v>
      </c>
      <c r="T377" s="11" t="s">
        <v>54</v>
      </c>
      <c r="U377" s="11" t="str">
        <f>IF(ISBLANK([1]!Tab_labo[[#This Row],[Composant 3]]),"","&gt;")</f>
        <v>&gt;</v>
      </c>
      <c r="V377" s="11">
        <v>59</v>
      </c>
      <c r="W377" s="11" t="str">
        <f>IF(ISBLANK([1]!Tab_labo[[#This Row],[Qt-g3]]),"","g")</f>
        <v>g</v>
      </c>
      <c r="X377" s="11"/>
      <c r="Y377" s="11" t="str">
        <f>IF(ISBLANK([1]!Tab_labo[[#This Row],[Composant 4]]),"","&gt;")</f>
        <v/>
      </c>
      <c r="Z377" s="11"/>
      <c r="AA377" s="11" t="str">
        <f>IF(ISBLANK([1]!Tab_labo[[#This Row],[Qt-g4]]),"","g")</f>
        <v/>
      </c>
      <c r="AB377" s="11"/>
      <c r="AC377" s="11" t="str">
        <f>IF(ISBLANK([1]!Tab_labo[[#This Row],[Composant 5]]),"","&gt;")</f>
        <v/>
      </c>
      <c r="AD377" s="11"/>
      <c r="AE377" s="11" t="str">
        <f>IF(ISBLANK([1]!Tab_labo[[#This Row],[Qt-g5]]),"","g")</f>
        <v/>
      </c>
      <c r="AF377" s="11" t="str">
        <f>IF([1]!Tab_labo[[#This Row],[verif]]=0,"","Total")</f>
        <v>Total</v>
      </c>
      <c r="AG377" s="11" t="str">
        <f>IF([1]!Tab_labo[[#This Row],[Total]]="Total","&gt;","")</f>
        <v>&gt;</v>
      </c>
      <c r="AH3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7" s="11" t="str">
        <f>IF([1]!Tab_labo[[#This Row],[Total]]="Total","g","")</f>
        <v>g</v>
      </c>
      <c r="AJ377" s="15" t="s">
        <v>42</v>
      </c>
      <c r="AK377" s="11" t="s">
        <v>42</v>
      </c>
      <c r="AL3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7" s="11" t="str">
        <f>IF([1]!Tab_labo[[#This Row],[Total2]]&lt;&gt;1000,IF(ISBLANK(V377),[1]!Tab_labo[[#This Row],[Qt-g]]+(2*[1]!Tab_labo[[#This Row],[Qt-g2]]),IF(ISBLANK(Z377),[1]!Tab_labo[[#This Row],[Qt-g]]+[1]!Tab_labo[[#This Row],[Qt-g2]]+(2*[1]!Tab_labo[[#This Row],[Qt-g3]]),IF(ISBLANK(AD377),[1]!Tab_labo[[#This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7" s="11" t="str">
        <f>[1]!Tab_labo[[#This Row],[Teintes]]</f>
        <v>1805 C</v>
      </c>
    </row>
    <row r="378" spans="1:40" ht="30" x14ac:dyDescent="0.25">
      <c r="A378" s="1" t="s">
        <v>435</v>
      </c>
      <c r="B378" s="1" t="s">
        <v>41</v>
      </c>
      <c r="C378" s="2" t="s">
        <v>42</v>
      </c>
      <c r="D378" s="3" t="s">
        <v>42</v>
      </c>
      <c r="E378" s="3" t="s">
        <v>42</v>
      </c>
      <c r="F378" s="4">
        <v>1.79</v>
      </c>
      <c r="G378" s="4">
        <v>29.28</v>
      </c>
      <c r="H378" s="4">
        <v>37.26</v>
      </c>
      <c r="I378" s="4">
        <v>21.16</v>
      </c>
      <c r="J378" s="5" t="s">
        <v>42</v>
      </c>
      <c r="K378" s="6" t="str">
        <f>[1]!Tab_labo[[#This Row],[L*]]&amp;"_"&amp;[1]!Tab_labo[[#This Row],[a*]]&amp;"_"&amp;[1]!Tab_labo[[#This Row],[b*]]</f>
        <v>29.28_37.26_21.16</v>
      </c>
      <c r="L378" s="3" t="s">
        <v>64</v>
      </c>
      <c r="M378" s="3" t="str">
        <f>IF(ISBLANK([1]!Tab_labo[[#This Row],[Composant 1]]),"","&gt;")</f>
        <v>&gt;</v>
      </c>
      <c r="N378" s="3">
        <v>737</v>
      </c>
      <c r="O378" s="3" t="str">
        <f>IF(ISBLANK([1]!Tab_labo[[#This Row],[Qt-g]]),"","g")</f>
        <v>g</v>
      </c>
      <c r="P378" s="3" t="s">
        <v>60</v>
      </c>
      <c r="Q378" s="3" t="str">
        <f>IF(ISBLANK([1]!Tab_labo[[#This Row],[Composant 2]]),"","&gt;")</f>
        <v>&gt;</v>
      </c>
      <c r="R378" s="3">
        <v>105</v>
      </c>
      <c r="S378" s="3" t="str">
        <f>IF(ISBLANK([1]!Tab_labo[[#This Row],[Qt-g2]]),"","g")</f>
        <v>g</v>
      </c>
      <c r="T378" s="3" t="s">
        <v>54</v>
      </c>
      <c r="U378" s="3" t="str">
        <f>IF(ISBLANK([1]!Tab_labo[[#This Row],[Composant 3]]),"","&gt;")</f>
        <v>&gt;</v>
      </c>
      <c r="V378" s="3">
        <v>158</v>
      </c>
      <c r="W378" s="3" t="str">
        <f>IF(ISBLANK([1]!Tab_labo[[#This Row],[Qt-g3]]),"","g")</f>
        <v>g</v>
      </c>
      <c r="X378" s="3"/>
      <c r="Y378" s="3" t="str">
        <f>IF(ISBLANK([1]!Tab_labo[[#This Row],[Composant 4]]),"","&gt;")</f>
        <v/>
      </c>
      <c r="Z378" s="3"/>
      <c r="AA378" s="3" t="str">
        <f>IF(ISBLANK([1]!Tab_labo[[#This Row],[Qt-g4]]),"","g")</f>
        <v/>
      </c>
      <c r="AB378" s="3"/>
      <c r="AC378" s="3" t="str">
        <f>IF(ISBLANK([1]!Tab_labo[[#This Row],[Composant 5]]),"","&gt;")</f>
        <v/>
      </c>
      <c r="AD378" s="3"/>
      <c r="AE378" s="3" t="str">
        <f>IF(ISBLANK([1]!Tab_labo[[#This Row],[Qt-g5]]),"","g")</f>
        <v/>
      </c>
      <c r="AF378" s="3" t="str">
        <f>IF([1]!Tab_labo[[#This Row],[verif]]=0,"","Total")</f>
        <v>Total</v>
      </c>
      <c r="AG378" s="3" t="str">
        <f>IF([1]!Tab_labo[[#This Row],[Total]]="Total","&gt;","")</f>
        <v>&gt;</v>
      </c>
      <c r="AH3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78" s="3" t="str">
        <f>IF([1]!Tab_labo[[#This Row],[Total]]="Total","g","")</f>
        <v>g</v>
      </c>
      <c r="AJ378" s="8" t="s">
        <v>42</v>
      </c>
      <c r="AK378" s="3" t="s">
        <v>42</v>
      </c>
      <c r="AL3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78" s="3" t="str">
        <f>IF([1]!Tab_labo[[#This Row],[Total2]]&lt;&gt;1000,IF(ISBLANK(V378),[1]!Tab_labo[[#This Row],[Qt-g]]+(2*[1]!Tab_labo[[#This Row],[Qt-g2]]),IF(ISBLANK(Z378),[1]!Tab_labo[[#This Row],[Qt-g]]+[1]!Tab_labo[[#This Row],[Qt-g2]]+(2*[1]!Tab_labo[[#This Row],[Qt-g3]]),IF(ISBLANK(AD378),[1]!Tab_labo[[#This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78" s="3" t="str">
        <f>[1]!Tab_labo[[#This Row],[Teintes]]</f>
        <v>1815 C</v>
      </c>
    </row>
    <row r="379" spans="1:40" ht="30" x14ac:dyDescent="0.25">
      <c r="A379" s="9" t="s">
        <v>436</v>
      </c>
      <c r="B379" s="9" t="s">
        <v>41</v>
      </c>
      <c r="C379" s="10" t="s">
        <v>42</v>
      </c>
      <c r="D379" s="11" t="s">
        <v>42</v>
      </c>
      <c r="E379" s="11" t="s">
        <v>42</v>
      </c>
      <c r="F379" s="12">
        <v>0.35</v>
      </c>
      <c r="G379" s="12">
        <v>78.2</v>
      </c>
      <c r="H379" s="12">
        <v>31.52</v>
      </c>
      <c r="I379" s="12">
        <v>5.65</v>
      </c>
      <c r="J379" s="13" t="s">
        <v>42</v>
      </c>
      <c r="K379" s="14" t="str">
        <f>[1]!Tab_labo[[#This Row],[L*]]&amp;"_"&amp;[1]!Tab_labo[[#This Row],[a*]]&amp;"_"&amp;[1]!Tab_labo[[#This Row],[b*]]</f>
        <v>78.2_31.52_5.65</v>
      </c>
      <c r="L379" s="11" t="s">
        <v>58</v>
      </c>
      <c r="M379" s="11" t="str">
        <f>IF(ISBLANK([1]!Tab_labo[[#This Row],[Composant 1]]),"","&gt;")</f>
        <v>&gt;</v>
      </c>
      <c r="N379" s="11">
        <v>62</v>
      </c>
      <c r="O379" s="11" t="str">
        <f>IF(ISBLANK([1]!Tab_labo[[#This Row],[Qt-g]]),"","g")</f>
        <v>g</v>
      </c>
      <c r="P379" s="11" t="s">
        <v>49</v>
      </c>
      <c r="Q379" s="11" t="str">
        <f>IF(ISBLANK([1]!Tab_labo[[#This Row],[Composant 2]]),"","&gt;")</f>
        <v>&gt;</v>
      </c>
      <c r="R379" s="11">
        <v>469</v>
      </c>
      <c r="S379" s="11" t="str">
        <f>IF(ISBLANK([1]!Tab_labo[[#This Row],[Qt-g2]]),"","g")</f>
        <v>g</v>
      </c>
      <c r="T379" s="11"/>
      <c r="U379" s="11" t="str">
        <f>IF(ISBLANK([1]!Tab_labo[[#This Row],[Composant 3]]),"","&gt;")</f>
        <v/>
      </c>
      <c r="V379" s="11"/>
      <c r="W379" s="11" t="str">
        <f>IF(ISBLANK([1]!Tab_labo[[#This Row],[Qt-g3]]),"","g")</f>
        <v/>
      </c>
      <c r="X379" s="11"/>
      <c r="Y379" s="11" t="str">
        <f>IF(ISBLANK([1]!Tab_labo[[#This Row],[Composant 4]]),"","&gt;")</f>
        <v/>
      </c>
      <c r="Z379" s="11"/>
      <c r="AA379" s="11" t="str">
        <f>IF(ISBLANK([1]!Tab_labo[[#This Row],[Qt-g4]]),"","g")</f>
        <v/>
      </c>
      <c r="AB379" s="11"/>
      <c r="AC379" s="11" t="str">
        <f>IF(ISBLANK([1]!Tab_labo[[#This Row],[Composant 5]]),"","&gt;")</f>
        <v/>
      </c>
      <c r="AD379" s="11"/>
      <c r="AE379" s="11" t="str">
        <f>IF(ISBLANK([1]!Tab_labo[[#This Row],[Qt-g5]]),"","g")</f>
        <v/>
      </c>
      <c r="AF379" s="11" t="str">
        <f>IF([1]!Tab_labo[[#This Row],[verif]]=0,"","Total")</f>
        <v>Total</v>
      </c>
      <c r="AG379" s="11" t="str">
        <f>IF([1]!Tab_labo[[#This Row],[Total]]="Total","&gt;","")</f>
        <v>&gt;</v>
      </c>
      <c r="AH3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379" s="11" t="str">
        <f>IF([1]!Tab_labo[[#This Row],[Total]]="Total","g","")</f>
        <v>g</v>
      </c>
      <c r="AJ379" s="15" t="s">
        <v>42</v>
      </c>
      <c r="AK379" s="11" t="s">
        <v>42</v>
      </c>
      <c r="AL3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79" s="11">
        <f>IF([1]!Tab_labo[[#This Row],[Total2]]&lt;&gt;1000,IF(ISBLANK(V379),[1]!Tab_labo[[#This Row],[Qt-g]]+(2*[1]!Tab_labo[[#This Row],[Qt-g2]]),IF(ISBLANK(Z379),[1]!Tab_labo[[#This Row],[Qt-g]]+[1]!Tab_labo[[#This Row],[Qt-g2]]+(2*[1]!Tab_labo[[#This Row],[Qt-g3]]),IF(ISBLANK(AD379),[1]!Tab_labo[[#This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79" s="11" t="str">
        <f>[1]!Tab_labo[[#This Row],[Teintes]]</f>
        <v>1767 C</v>
      </c>
    </row>
    <row r="380" spans="1:40" ht="30" x14ac:dyDescent="0.25">
      <c r="A380" s="1" t="s">
        <v>437</v>
      </c>
      <c r="B380" s="1" t="s">
        <v>41</v>
      </c>
      <c r="C380" s="2" t="s">
        <v>42</v>
      </c>
      <c r="D380" s="3" t="s">
        <v>42</v>
      </c>
      <c r="E380" s="3" t="s">
        <v>42</v>
      </c>
      <c r="F380" s="4">
        <v>0.9</v>
      </c>
      <c r="G380" s="4">
        <v>63.02</v>
      </c>
      <c r="H380" s="4">
        <v>62.9</v>
      </c>
      <c r="I380" s="4">
        <v>20.46</v>
      </c>
      <c r="J380" s="5" t="s">
        <v>42</v>
      </c>
      <c r="K380" s="6" t="str">
        <f>[1]!Tab_labo[[#This Row],[L*]]&amp;"_"&amp;[1]!Tab_labo[[#This Row],[a*]]&amp;"_"&amp;[1]!Tab_labo[[#This Row],[b*]]</f>
        <v>63.02_62.9_20.46</v>
      </c>
      <c r="L380" s="3" t="s">
        <v>58</v>
      </c>
      <c r="M380" s="3" t="str">
        <f>IF(ISBLANK([1]!Tab_labo[[#This Row],[Composant 1]]),"","&gt;")</f>
        <v>&gt;</v>
      </c>
      <c r="N380" s="3">
        <v>250</v>
      </c>
      <c r="O380" s="3" t="str">
        <f>IF(ISBLANK([1]!Tab_labo[[#This Row],[Qt-g]]),"","g")</f>
        <v>g</v>
      </c>
      <c r="P380" s="3" t="s">
        <v>49</v>
      </c>
      <c r="Q380" s="3" t="str">
        <f>IF(ISBLANK([1]!Tab_labo[[#This Row],[Composant 2]]),"","&gt;")</f>
        <v>&gt;</v>
      </c>
      <c r="R380" s="3">
        <v>375</v>
      </c>
      <c r="S380" s="3" t="str">
        <f>IF(ISBLANK([1]!Tab_labo[[#This Row],[Qt-g2]]),"","g")</f>
        <v>g</v>
      </c>
      <c r="T380" s="3"/>
      <c r="U380" s="3" t="str">
        <f>IF(ISBLANK([1]!Tab_labo[[#This Row],[Composant 3]]),"","&gt;")</f>
        <v/>
      </c>
      <c r="V380" s="3"/>
      <c r="W380" s="3" t="str">
        <f>IF(ISBLANK([1]!Tab_labo[[#This Row],[Qt-g3]]),"","g")</f>
        <v/>
      </c>
      <c r="X380" s="3"/>
      <c r="Y380" s="3" t="str">
        <f>IF(ISBLANK([1]!Tab_labo[[#This Row],[Composant 4]]),"","&gt;")</f>
        <v/>
      </c>
      <c r="Z380" s="3"/>
      <c r="AA380" s="3" t="str">
        <f>IF(ISBLANK([1]!Tab_labo[[#This Row],[Qt-g4]]),"","g")</f>
        <v/>
      </c>
      <c r="AB380" s="3"/>
      <c r="AC380" s="3" t="str">
        <f>IF(ISBLANK([1]!Tab_labo[[#This Row],[Composant 5]]),"","&gt;")</f>
        <v/>
      </c>
      <c r="AD380" s="3"/>
      <c r="AE380" s="3" t="str">
        <f>IF(ISBLANK([1]!Tab_labo[[#This Row],[Qt-g5]]),"","g")</f>
        <v/>
      </c>
      <c r="AF380" s="3" t="str">
        <f>IF([1]!Tab_labo[[#This Row],[verif]]=0,"","Total")</f>
        <v>Total</v>
      </c>
      <c r="AG380" s="3" t="str">
        <f>IF([1]!Tab_labo[[#This Row],[Total]]="Total","&gt;","")</f>
        <v>&gt;</v>
      </c>
      <c r="AH3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380" s="3" t="str">
        <f>IF([1]!Tab_labo[[#This Row],[Total]]="Total","g","")</f>
        <v>g</v>
      </c>
      <c r="AJ380" s="8" t="s">
        <v>42</v>
      </c>
      <c r="AK380" s="3" t="s">
        <v>42</v>
      </c>
      <c r="AL3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80" s="3">
        <f>IF([1]!Tab_labo[[#This Row],[Total2]]&lt;&gt;1000,IF(ISBLANK(V380),[1]!Tab_labo[[#This Row],[Qt-g]]+(2*[1]!Tab_labo[[#This Row],[Qt-g2]]),IF(ISBLANK(Z380),[1]!Tab_labo[[#This Row],[Qt-g]]+[1]!Tab_labo[[#This Row],[Qt-g2]]+(2*[1]!Tab_labo[[#This Row],[Qt-g3]]),IF(ISBLANK(AD380),[1]!Tab_labo[[#This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80" s="3" t="str">
        <f>[1]!Tab_labo[[#This Row],[Teintes]]</f>
        <v>1777 C</v>
      </c>
    </row>
    <row r="381" spans="1:40" ht="30" x14ac:dyDescent="0.25">
      <c r="A381" s="9" t="s">
        <v>438</v>
      </c>
      <c r="B381" s="9" t="s">
        <v>41</v>
      </c>
      <c r="C381" s="10" t="s">
        <v>42</v>
      </c>
      <c r="D381" s="11" t="s">
        <v>42</v>
      </c>
      <c r="E381" s="11" t="s">
        <v>42</v>
      </c>
      <c r="F381" s="12">
        <v>1.36</v>
      </c>
      <c r="G381" s="12">
        <v>56</v>
      </c>
      <c r="H381" s="12">
        <v>72.56</v>
      </c>
      <c r="I381" s="12">
        <v>40.44</v>
      </c>
      <c r="J381" s="13" t="s">
        <v>42</v>
      </c>
      <c r="K381" s="14" t="str">
        <f>[1]!Tab_labo[[#This Row],[L*]]&amp;"_"&amp;[1]!Tab_labo[[#This Row],[a*]]&amp;"_"&amp;[1]!Tab_labo[[#This Row],[b*]]</f>
        <v>56_72.56_40.44</v>
      </c>
      <c r="L381" s="11" t="s">
        <v>58</v>
      </c>
      <c r="M381" s="11" t="str">
        <f>IF(ISBLANK([1]!Tab_labo[[#This Row],[Composant 1]]),"","&gt;")</f>
        <v>&gt;</v>
      </c>
      <c r="N381" s="11">
        <v>500</v>
      </c>
      <c r="O381" s="11" t="str">
        <f>IF(ISBLANK([1]!Tab_labo[[#This Row],[Qt-g]]),"","g")</f>
        <v>g</v>
      </c>
      <c r="P381" s="11" t="s">
        <v>49</v>
      </c>
      <c r="Q381" s="11" t="str">
        <f>IF(ISBLANK([1]!Tab_labo[[#This Row],[Composant 2]]),"","&gt;")</f>
        <v>&gt;</v>
      </c>
      <c r="R381" s="11">
        <v>500</v>
      </c>
      <c r="S381" s="11" t="str">
        <f>IF(ISBLANK([1]!Tab_labo[[#This Row],[Qt-g2]]),"","g")</f>
        <v>g</v>
      </c>
      <c r="T381" s="11"/>
      <c r="U381" s="11" t="str">
        <f>IF(ISBLANK([1]!Tab_labo[[#This Row],[Composant 3]]),"","&gt;")</f>
        <v/>
      </c>
      <c r="V381" s="11"/>
      <c r="W381" s="11" t="str">
        <f>IF(ISBLANK([1]!Tab_labo[[#This Row],[Qt-g3]]),"","g")</f>
        <v/>
      </c>
      <c r="X381" s="11"/>
      <c r="Y381" s="11" t="str">
        <f>IF(ISBLANK([1]!Tab_labo[[#This Row],[Composant 4]]),"","&gt;")</f>
        <v/>
      </c>
      <c r="Z381" s="11"/>
      <c r="AA381" s="11" t="str">
        <f>IF(ISBLANK([1]!Tab_labo[[#This Row],[Qt-g4]]),"","g")</f>
        <v/>
      </c>
      <c r="AB381" s="11"/>
      <c r="AC381" s="11" t="str">
        <f>IF(ISBLANK([1]!Tab_labo[[#This Row],[Composant 5]]),"","&gt;")</f>
        <v/>
      </c>
      <c r="AD381" s="11"/>
      <c r="AE381" s="11" t="str">
        <f>IF(ISBLANK([1]!Tab_labo[[#This Row],[Qt-g5]]),"","g")</f>
        <v/>
      </c>
      <c r="AF381" s="11" t="str">
        <f>IF([1]!Tab_labo[[#This Row],[verif]]=0,"","Total")</f>
        <v>Total</v>
      </c>
      <c r="AG381" s="11" t="str">
        <f>IF([1]!Tab_labo[[#This Row],[Total]]="Total","&gt;","")</f>
        <v>&gt;</v>
      </c>
      <c r="AH3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1" s="11" t="str">
        <f>IF([1]!Tab_labo[[#This Row],[Total]]="Total","g","")</f>
        <v>g</v>
      </c>
      <c r="AJ381" s="15" t="s">
        <v>42</v>
      </c>
      <c r="AK381" s="11" t="s">
        <v>42</v>
      </c>
      <c r="AL3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81" s="11" t="str">
        <f>IF([1]!Tab_labo[[#This Row],[Total2]]&lt;&gt;1000,IF(ISBLANK(V381),[1]!Tab_labo[[#This Row],[Qt-g]]+(2*[1]!Tab_labo[[#This Row],[Qt-g2]]),IF(ISBLANK(Z381),[1]!Tab_labo[[#This Row],[Qt-g]]+[1]!Tab_labo[[#This Row],[Qt-g2]]+(2*[1]!Tab_labo[[#This Row],[Qt-g3]]),IF(ISBLANK(AD381),[1]!Tab_labo[[#This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1" s="11" t="str">
        <f>[1]!Tab_labo[[#This Row],[Teintes]]</f>
        <v>1787 C</v>
      </c>
    </row>
    <row r="382" spans="1:40" ht="30" x14ac:dyDescent="0.25">
      <c r="A382" s="18" t="s">
        <v>439</v>
      </c>
      <c r="B382" s="1" t="s">
        <v>41</v>
      </c>
      <c r="C382" s="2" t="s">
        <v>42</v>
      </c>
      <c r="D382" s="3" t="s">
        <v>42</v>
      </c>
      <c r="E382" s="3" t="s">
        <v>42</v>
      </c>
      <c r="F382" s="4">
        <v>1.45</v>
      </c>
      <c r="G382" s="4">
        <v>54.27</v>
      </c>
      <c r="H382" s="4">
        <v>73.16</v>
      </c>
      <c r="I382" s="4">
        <v>43.87</v>
      </c>
      <c r="J382" s="5" t="s">
        <v>42</v>
      </c>
      <c r="K382" s="6" t="str">
        <f>[1]!Tab_labo[[#This Row],[L*]]&amp;"_"&amp;[1]!Tab_labo[[#This Row],[a*]]&amp;"_"&amp;[1]!Tab_labo[[#This Row],[b*]]</f>
        <v>54.27_73.16_43.87</v>
      </c>
      <c r="L382" s="3"/>
      <c r="M382" s="3" t="str">
        <f>IF(ISBLANK([1]!Tab_labo[[#This Row],[Composant 1]]),"","&gt;")</f>
        <v/>
      </c>
      <c r="N382" s="3"/>
      <c r="O382" s="3" t="str">
        <f>IF(ISBLANK([1]!Tab_labo[[#This Row],[Qt-g]]),"","g")</f>
        <v/>
      </c>
      <c r="P382" s="3"/>
      <c r="Q382" s="3" t="str">
        <f>IF(ISBLANK([1]!Tab_labo[[#This Row],[Composant 2]]),"","&gt;")</f>
        <v/>
      </c>
      <c r="R382" s="3"/>
      <c r="S382" s="3" t="str">
        <f>IF(ISBLANK([1]!Tab_labo[[#This Row],[Qt-g2]]),"","g")</f>
        <v/>
      </c>
      <c r="T382" s="3"/>
      <c r="U382" s="3" t="str">
        <f>IF(ISBLANK([1]!Tab_labo[[#This Row],[Composant 3]]),"","&gt;")</f>
        <v/>
      </c>
      <c r="V382" s="3"/>
      <c r="W382" s="3" t="str">
        <f>IF(ISBLANK([1]!Tab_labo[[#This Row],[Qt-g3]]),"","g")</f>
        <v/>
      </c>
      <c r="X382" s="3"/>
      <c r="Y382" s="3" t="str">
        <f>IF(ISBLANK([1]!Tab_labo[[#This Row],[Composant 4]]),"","&gt;")</f>
        <v/>
      </c>
      <c r="Z382" s="3"/>
      <c r="AA382" s="3" t="str">
        <f>IF(ISBLANK([1]!Tab_labo[[#This Row],[Qt-g4]]),"","g")</f>
        <v/>
      </c>
      <c r="AB382" s="3"/>
      <c r="AC382" s="3" t="str">
        <f>IF(ISBLANK([1]!Tab_labo[[#This Row],[Composant 5]]),"","&gt;")</f>
        <v/>
      </c>
      <c r="AD382" s="3"/>
      <c r="AE382" s="3" t="str">
        <f>IF(ISBLANK([1]!Tab_labo[[#This Row],[Qt-g5]]),"","g")</f>
        <v/>
      </c>
      <c r="AF382" s="3" t="str">
        <f>IF([1]!Tab_labo[[#This Row],[verif]]=0,"","Total")</f>
        <v/>
      </c>
      <c r="AG382" s="3" t="str">
        <f>IF([1]!Tab_labo[[#This Row],[Total]]="Total","&gt;","")</f>
        <v/>
      </c>
      <c r="AH382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382" s="3" t="str">
        <f>IF([1]!Tab_labo[[#This Row],[Total]]="Total","g","")</f>
        <v/>
      </c>
      <c r="AJ382" s="8" t="s">
        <v>42</v>
      </c>
      <c r="AK382" s="3" t="s">
        <v>42</v>
      </c>
      <c r="AL3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382" s="3">
        <f>IF([1]!Tab_labo[[#This Row],[Total2]]&lt;&gt;1000,IF(ISBLANK(V382),[1]!Tab_labo[[#This Row],[Qt-g]]+(2*[1]!Tab_labo[[#This Row],[Qt-g2]]),IF(ISBLANK(Z382),[1]!Tab_labo[[#This Row],[Qt-g]]+[1]!Tab_labo[[#This Row],[Qt-g2]]+(2*[1]!Tab_labo[[#This Row],[Qt-g3]]),IF(ISBLANK(AD382),[1]!Tab_labo[[#This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382" s="3" t="str">
        <f>[1]!Tab_labo[[#This Row],[Teintes]]</f>
        <v>Red 32 C</v>
      </c>
    </row>
    <row r="383" spans="1:40" ht="30" x14ac:dyDescent="0.25">
      <c r="A383" s="9" t="s">
        <v>440</v>
      </c>
      <c r="B383" s="9" t="s">
        <v>41</v>
      </c>
      <c r="C383" s="10" t="s">
        <v>42</v>
      </c>
      <c r="D383" s="11" t="s">
        <v>42</v>
      </c>
      <c r="E383" s="11" t="s">
        <v>42</v>
      </c>
      <c r="F383" s="12">
        <v>1.46</v>
      </c>
      <c r="G383" s="12">
        <v>46.64</v>
      </c>
      <c r="H383" s="12">
        <v>60.17</v>
      </c>
      <c r="I383" s="12">
        <v>33.770000000000003</v>
      </c>
      <c r="J383" s="13" t="s">
        <v>42</v>
      </c>
      <c r="K383" s="14" t="str">
        <f>[1]!Tab_labo[[#This Row],[L*]]&amp;"_"&amp;[1]!Tab_labo[[#This Row],[a*]]&amp;"_"&amp;[1]!Tab_labo[[#This Row],[b*]]</f>
        <v>46.64_60.17_33.77</v>
      </c>
      <c r="L383" s="11" t="s">
        <v>58</v>
      </c>
      <c r="M383" s="11" t="str">
        <f>IF(ISBLANK([1]!Tab_labo[[#This Row],[Composant 1]]),"","&gt;")</f>
        <v>&gt;</v>
      </c>
      <c r="N383" s="11">
        <v>985</v>
      </c>
      <c r="O383" s="11" t="str">
        <f>IF(ISBLANK([1]!Tab_labo[[#This Row],[Qt-g]]),"","g")</f>
        <v>g</v>
      </c>
      <c r="P383" s="11" t="s">
        <v>54</v>
      </c>
      <c r="Q383" s="11" t="str">
        <f>IF(ISBLANK([1]!Tab_labo[[#This Row],[Composant 2]]),"","&gt;")</f>
        <v>&gt;</v>
      </c>
      <c r="R383" s="11">
        <v>15</v>
      </c>
      <c r="S383" s="11" t="str">
        <f>IF(ISBLANK([1]!Tab_labo[[#This Row],[Qt-g2]]),"","g")</f>
        <v>g</v>
      </c>
      <c r="T383" s="11"/>
      <c r="U383" s="11" t="str">
        <f>IF(ISBLANK([1]!Tab_labo[[#This Row],[Composant 3]]),"","&gt;")</f>
        <v/>
      </c>
      <c r="V383" s="11"/>
      <c r="W383" s="11" t="str">
        <f>IF(ISBLANK([1]!Tab_labo[[#This Row],[Qt-g3]]),"","g")</f>
        <v/>
      </c>
      <c r="X383" s="11"/>
      <c r="Y383" s="11" t="str">
        <f>IF(ISBLANK([1]!Tab_labo[[#This Row],[Composant 4]]),"","&gt;")</f>
        <v/>
      </c>
      <c r="Z383" s="11"/>
      <c r="AA383" s="11" t="str">
        <f>IF(ISBLANK([1]!Tab_labo[[#This Row],[Qt-g4]]),"","g")</f>
        <v/>
      </c>
      <c r="AB383" s="11"/>
      <c r="AC383" s="11" t="str">
        <f>IF(ISBLANK([1]!Tab_labo[[#This Row],[Composant 5]]),"","&gt;")</f>
        <v/>
      </c>
      <c r="AD383" s="11"/>
      <c r="AE383" s="11" t="str">
        <f>IF(ISBLANK([1]!Tab_labo[[#This Row],[Qt-g5]]),"","g")</f>
        <v/>
      </c>
      <c r="AF383" s="11" t="str">
        <f>IF([1]!Tab_labo[[#This Row],[verif]]=0,"","Total")</f>
        <v>Total</v>
      </c>
      <c r="AG383" s="11" t="str">
        <f>IF([1]!Tab_labo[[#This Row],[Total]]="Total","&gt;","")</f>
        <v>&gt;</v>
      </c>
      <c r="AH38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3" s="11" t="str">
        <f>IF([1]!Tab_labo[[#This Row],[Total]]="Total","g","")</f>
        <v>g</v>
      </c>
      <c r="AJ383" s="15" t="s">
        <v>42</v>
      </c>
      <c r="AK383" s="11" t="s">
        <v>42</v>
      </c>
      <c r="AL3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83" s="11" t="str">
        <f>IF([1]!Tab_labo[[#This Row],[Total2]]&lt;&gt;1000,IF(ISBLANK(V383),[1]!Tab_labo[[#This Row],[Qt-g]]+(2*[1]!Tab_labo[[#This Row],[Qt-g2]]),IF(ISBLANK(Z383),[1]!Tab_labo[[#This Row],[Qt-g]]+[1]!Tab_labo[[#This Row],[Qt-g2]]+(2*[1]!Tab_labo[[#This Row],[Qt-g3]]),IF(ISBLANK(AD383),[1]!Tab_labo[[#This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3" s="11" t="str">
        <f>[1]!Tab_labo[[#This Row],[Teintes]]</f>
        <v>1797 C</v>
      </c>
    </row>
    <row r="384" spans="1:40" ht="30" x14ac:dyDescent="0.25">
      <c r="A384" s="1" t="s">
        <v>441</v>
      </c>
      <c r="B384" s="1" t="s">
        <v>41</v>
      </c>
      <c r="C384" s="2" t="s">
        <v>42</v>
      </c>
      <c r="D384" s="3" t="s">
        <v>42</v>
      </c>
      <c r="E384" s="3" t="s">
        <v>42</v>
      </c>
      <c r="F384" s="4">
        <v>1.46</v>
      </c>
      <c r="G384" s="4">
        <v>39.020000000000003</v>
      </c>
      <c r="H384" s="4">
        <v>46.2</v>
      </c>
      <c r="I384" s="4">
        <v>23.98</v>
      </c>
      <c r="J384" s="5" t="s">
        <v>42</v>
      </c>
      <c r="K384" s="6" t="str">
        <f>[1]!Tab_labo[[#This Row],[L*]]&amp;"_"&amp;[1]!Tab_labo[[#This Row],[a*]]&amp;"_"&amp;[1]!Tab_labo[[#This Row],[b*]]</f>
        <v>39.02_46.2_23.98</v>
      </c>
      <c r="L384" s="3" t="s">
        <v>58</v>
      </c>
      <c r="M384" s="3" t="str">
        <f>IF(ISBLANK([1]!Tab_labo[[#This Row],[Composant 1]]),"","&gt;")</f>
        <v>&gt;</v>
      </c>
      <c r="N384" s="3">
        <v>941</v>
      </c>
      <c r="O384" s="3" t="str">
        <f>IF(ISBLANK([1]!Tab_labo[[#This Row],[Qt-g]]),"","g")</f>
        <v>g</v>
      </c>
      <c r="P384" s="3" t="s">
        <v>54</v>
      </c>
      <c r="Q384" s="3" t="str">
        <f>IF(ISBLANK([1]!Tab_labo[[#This Row],[Composant 2]]),"","&gt;")</f>
        <v>&gt;</v>
      </c>
      <c r="R384" s="3">
        <v>59</v>
      </c>
      <c r="S384" s="3" t="str">
        <f>IF(ISBLANK([1]!Tab_labo[[#This Row],[Qt-g2]]),"","g")</f>
        <v>g</v>
      </c>
      <c r="T384" s="3"/>
      <c r="U384" s="3" t="str">
        <f>IF(ISBLANK([1]!Tab_labo[[#This Row],[Composant 3]]),"","&gt;")</f>
        <v/>
      </c>
      <c r="V384" s="3"/>
      <c r="W384" s="3" t="str">
        <f>IF(ISBLANK([1]!Tab_labo[[#This Row],[Qt-g3]]),"","g")</f>
        <v/>
      </c>
      <c r="X384" s="3"/>
      <c r="Y384" s="3" t="str">
        <f>IF(ISBLANK([1]!Tab_labo[[#This Row],[Composant 4]]),"","&gt;")</f>
        <v/>
      </c>
      <c r="Z384" s="3"/>
      <c r="AA384" s="3" t="str">
        <f>IF(ISBLANK([1]!Tab_labo[[#This Row],[Qt-g4]]),"","g")</f>
        <v/>
      </c>
      <c r="AB384" s="3"/>
      <c r="AC384" s="3" t="str">
        <f>IF(ISBLANK([1]!Tab_labo[[#This Row],[Composant 5]]),"","&gt;")</f>
        <v/>
      </c>
      <c r="AD384" s="3"/>
      <c r="AE384" s="3" t="str">
        <f>IF(ISBLANK([1]!Tab_labo[[#This Row],[Qt-g5]]),"","g")</f>
        <v/>
      </c>
      <c r="AF384" s="3" t="str">
        <f>IF([1]!Tab_labo[[#This Row],[verif]]=0,"","Total")</f>
        <v>Total</v>
      </c>
      <c r="AG384" s="3" t="str">
        <f>IF([1]!Tab_labo[[#This Row],[Total]]="Total","&gt;","")</f>
        <v>&gt;</v>
      </c>
      <c r="AH3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4" s="3" t="str">
        <f>IF([1]!Tab_labo[[#This Row],[Total]]="Total","g","")</f>
        <v>g</v>
      </c>
      <c r="AJ384" s="8" t="s">
        <v>42</v>
      </c>
      <c r="AK384" s="3" t="s">
        <v>42</v>
      </c>
      <c r="AL3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84" s="3" t="str">
        <f>IF([1]!Tab_labo[[#This Row],[Total2]]&lt;&gt;1000,IF(ISBLANK(V384),[1]!Tab_labo[[#This Row],[Qt-g]]+(2*[1]!Tab_labo[[#This Row],[Qt-g2]]),IF(ISBLANK(Z384),[1]!Tab_labo[[#This Row],[Qt-g]]+[1]!Tab_labo[[#This Row],[Qt-g2]]+(2*[1]!Tab_labo[[#This Row],[Qt-g3]]),IF(ISBLANK(AD384),[1]!Tab_labo[[#This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4" s="3" t="str">
        <f>[1]!Tab_labo[[#This Row],[Teintes]]</f>
        <v>1807 C</v>
      </c>
    </row>
    <row r="385" spans="1:40" ht="30" x14ac:dyDescent="0.25">
      <c r="A385" s="9" t="s">
        <v>442</v>
      </c>
      <c r="B385" s="9" t="s">
        <v>41</v>
      </c>
      <c r="C385" s="10" t="s">
        <v>42</v>
      </c>
      <c r="D385" s="11" t="s">
        <v>42</v>
      </c>
      <c r="E385" s="11" t="s">
        <v>42</v>
      </c>
      <c r="F385" s="12">
        <v>1.46</v>
      </c>
      <c r="G385" s="12">
        <v>28.29</v>
      </c>
      <c r="H385" s="12">
        <v>22.35</v>
      </c>
      <c r="I385" s="12">
        <v>9.15</v>
      </c>
      <c r="J385" s="13" t="s">
        <v>42</v>
      </c>
      <c r="K385" s="14" t="str">
        <f>[1]!Tab_labo[[#This Row],[L*]]&amp;"_"&amp;[1]!Tab_labo[[#This Row],[a*]]&amp;"_"&amp;[1]!Tab_labo[[#This Row],[b*]]</f>
        <v>28.29_22.35_9.15</v>
      </c>
      <c r="L385" s="11" t="s">
        <v>58</v>
      </c>
      <c r="M385" s="11" t="str">
        <f>IF(ISBLANK([1]!Tab_labo[[#This Row],[Composant 1]]),"","&gt;")</f>
        <v>&gt;</v>
      </c>
      <c r="N385" s="11">
        <v>727</v>
      </c>
      <c r="O385" s="11" t="str">
        <f>IF(ISBLANK([1]!Tab_labo[[#This Row],[Qt-g]]),"","g")</f>
        <v>g</v>
      </c>
      <c r="P385" s="11" t="s">
        <v>54</v>
      </c>
      <c r="Q385" s="11" t="str">
        <f>IF(ISBLANK([1]!Tab_labo[[#This Row],[Composant 2]]),"","&gt;")</f>
        <v>&gt;</v>
      </c>
      <c r="R385" s="11">
        <v>273</v>
      </c>
      <c r="S385" s="11" t="str">
        <f>IF(ISBLANK([1]!Tab_labo[[#This Row],[Qt-g2]]),"","g")</f>
        <v>g</v>
      </c>
      <c r="T385" s="11"/>
      <c r="U385" s="11" t="str">
        <f>IF(ISBLANK([1]!Tab_labo[[#This Row],[Composant 3]]),"","&gt;")</f>
        <v/>
      </c>
      <c r="V385" s="11"/>
      <c r="W385" s="11" t="str">
        <f>IF(ISBLANK([1]!Tab_labo[[#This Row],[Qt-g3]]),"","g")</f>
        <v/>
      </c>
      <c r="X385" s="11"/>
      <c r="Y385" s="11" t="str">
        <f>IF(ISBLANK([1]!Tab_labo[[#This Row],[Composant 4]]),"","&gt;")</f>
        <v/>
      </c>
      <c r="Z385" s="11"/>
      <c r="AA385" s="11" t="str">
        <f>IF(ISBLANK([1]!Tab_labo[[#This Row],[Qt-g4]]),"","g")</f>
        <v/>
      </c>
      <c r="AB385" s="11"/>
      <c r="AC385" s="11" t="str">
        <f>IF(ISBLANK([1]!Tab_labo[[#This Row],[Composant 5]]),"","&gt;")</f>
        <v/>
      </c>
      <c r="AD385" s="11"/>
      <c r="AE385" s="11" t="str">
        <f>IF(ISBLANK([1]!Tab_labo[[#This Row],[Qt-g5]]),"","g")</f>
        <v/>
      </c>
      <c r="AF385" s="11" t="str">
        <f>IF([1]!Tab_labo[[#This Row],[verif]]=0,"","Total")</f>
        <v>Total</v>
      </c>
      <c r="AG385" s="11" t="str">
        <f>IF([1]!Tab_labo[[#This Row],[Total]]="Total","&gt;","")</f>
        <v>&gt;</v>
      </c>
      <c r="AH3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5" s="11" t="str">
        <f>IF([1]!Tab_labo[[#This Row],[Total]]="Total","g","")</f>
        <v>g</v>
      </c>
      <c r="AJ385" s="15" t="s">
        <v>42</v>
      </c>
      <c r="AK385" s="11" t="s">
        <v>42</v>
      </c>
      <c r="AL3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385" s="11" t="str">
        <f>IF([1]!Tab_labo[[#This Row],[Total2]]&lt;&gt;1000,IF(ISBLANK(V385),[1]!Tab_labo[[#This Row],[Qt-g]]+(2*[1]!Tab_labo[[#This Row],[Qt-g2]]),IF(ISBLANK(Z385),[1]!Tab_labo[[#This Row],[Qt-g]]+[1]!Tab_labo[[#This Row],[Qt-g2]]+(2*[1]!Tab_labo[[#This Row],[Qt-g3]]),IF(ISBLANK(AD385),[1]!Tab_labo[[#This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5" s="11" t="str">
        <f>[1]!Tab_labo[[#This Row],[Teintes]]</f>
        <v>1817 C</v>
      </c>
    </row>
    <row r="386" spans="1:40" ht="30" x14ac:dyDescent="0.25">
      <c r="A386" s="1" t="s">
        <v>443</v>
      </c>
      <c r="B386" s="1" t="s">
        <v>41</v>
      </c>
      <c r="C386" s="2" t="s">
        <v>42</v>
      </c>
      <c r="D386" s="3" t="s">
        <v>42</v>
      </c>
      <c r="E386" s="3" t="s">
        <v>42</v>
      </c>
      <c r="F386" s="4">
        <v>1</v>
      </c>
      <c r="G386" s="4">
        <v>56.93</v>
      </c>
      <c r="H386" s="4">
        <v>46.7</v>
      </c>
      <c r="I386" s="4">
        <v>32.97</v>
      </c>
      <c r="J386" s="5" t="s">
        <v>42</v>
      </c>
      <c r="K386" s="6" t="str">
        <f>[1]!Tab_labo[[#This Row],[L*]]&amp;"_"&amp;[1]!Tab_labo[[#This Row],[a*]]&amp;"_"&amp;[1]!Tab_labo[[#This Row],[b*]]</f>
        <v>56.93_46.7_32.97</v>
      </c>
      <c r="L386" s="3" t="s">
        <v>104</v>
      </c>
      <c r="M386" s="3" t="str">
        <f>IF(ISBLANK([1]!Tab_labo[[#This Row],[Composant 1]]),"","&gt;")</f>
        <v>&gt;</v>
      </c>
      <c r="N386" s="3">
        <v>240</v>
      </c>
      <c r="O386" s="3" t="str">
        <f>IF(ISBLANK([1]!Tab_labo[[#This Row],[Qt-g]]),"","g")</f>
        <v>g</v>
      </c>
      <c r="P386" s="3" t="s">
        <v>68</v>
      </c>
      <c r="Q386" s="3" t="str">
        <f>IF(ISBLANK([1]!Tab_labo[[#This Row],[Composant 2]]),"","&gt;")</f>
        <v>&gt;</v>
      </c>
      <c r="R386" s="3">
        <v>75</v>
      </c>
      <c r="S386" s="3" t="str">
        <f>IF(ISBLANK([1]!Tab_labo[[#This Row],[Qt-g2]]),"","g")</f>
        <v>g</v>
      </c>
      <c r="T386" s="3" t="s">
        <v>54</v>
      </c>
      <c r="U386" s="3" t="str">
        <f>IF(ISBLANK([1]!Tab_labo[[#This Row],[Composant 3]]),"","&gt;")</f>
        <v>&gt;</v>
      </c>
      <c r="V386" s="3">
        <v>20</v>
      </c>
      <c r="W386" s="3" t="str">
        <f>IF(ISBLANK([1]!Tab_labo[[#This Row],[Qt-g3]]),"","g")</f>
        <v>g</v>
      </c>
      <c r="X386" s="3" t="s">
        <v>49</v>
      </c>
      <c r="Y386" s="3" t="str">
        <f>IF(ISBLANK([1]!Tab_labo[[#This Row],[Composant 4]]),"","&gt;")</f>
        <v>&gt;</v>
      </c>
      <c r="Z386" s="3">
        <v>332.5</v>
      </c>
      <c r="AA386" s="3" t="str">
        <f>IF(ISBLANK([1]!Tab_labo[[#This Row],[Qt-g4]]),"","g")</f>
        <v>g</v>
      </c>
      <c r="AB386" s="3"/>
      <c r="AC386" s="3" t="str">
        <f>IF(ISBLANK([1]!Tab_labo[[#This Row],[Composant 5]]),"","&gt;")</f>
        <v/>
      </c>
      <c r="AD386" s="3"/>
      <c r="AE386" s="3" t="str">
        <f>IF(ISBLANK([1]!Tab_labo[[#This Row],[Qt-g5]]),"","g")</f>
        <v/>
      </c>
      <c r="AF386" s="3" t="str">
        <f>IF([1]!Tab_labo[[#This Row],[verif]]=0,"","Total")</f>
        <v>Total</v>
      </c>
      <c r="AG386" s="3" t="str">
        <f>IF([1]!Tab_labo[[#This Row],[Total]]="Total","&gt;","")</f>
        <v>&gt;</v>
      </c>
      <c r="AH38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667.5</v>
      </c>
      <c r="AI386" s="3" t="str">
        <f>IF([1]!Tab_labo[[#This Row],[Total]]="Total","g","")</f>
        <v>g</v>
      </c>
      <c r="AJ386" s="8" t="s">
        <v>42</v>
      </c>
      <c r="AK386" s="3" t="s">
        <v>42</v>
      </c>
      <c r="AL3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86" s="3">
        <f>IF([1]!Tab_labo[[#This Row],[Total2]]&lt;&gt;1000,IF(ISBLANK(V386),[1]!Tab_labo[[#This Row],[Qt-g]]+(2*[1]!Tab_labo[[#This Row],[Qt-g2]]),IF(ISBLANK(Z386),[1]!Tab_labo[[#This Row],[Qt-g]]+[1]!Tab_labo[[#This Row],[Qt-g2]]+(2*[1]!Tab_labo[[#This Row],[Qt-g3]]),IF(ISBLANK(AD386),[1]!Tab_labo[[#This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86" s="3" t="str">
        <f>[1]!Tab_labo[[#This Row],[Teintes]]</f>
        <v>2448 C</v>
      </c>
    </row>
    <row r="387" spans="1:40" ht="30" x14ac:dyDescent="0.25">
      <c r="A387" s="9" t="s">
        <v>444</v>
      </c>
      <c r="B387" s="9" t="s">
        <v>41</v>
      </c>
      <c r="C387" s="10" t="s">
        <v>42</v>
      </c>
      <c r="D387" s="11" t="s">
        <v>42</v>
      </c>
      <c r="E387" s="11" t="s">
        <v>42</v>
      </c>
      <c r="F387" s="12">
        <v>1.37</v>
      </c>
      <c r="G387" s="12">
        <v>54</v>
      </c>
      <c r="H387" s="12">
        <v>67.510000000000005</v>
      </c>
      <c r="I387" s="12">
        <v>50.45</v>
      </c>
      <c r="J387" s="13" t="s">
        <v>42</v>
      </c>
      <c r="K387" s="14" t="str">
        <f>[1]!Tab_labo[[#This Row],[L*]]&amp;"_"&amp;[1]!Tab_labo[[#This Row],[a*]]&amp;"_"&amp;[1]!Tab_labo[[#This Row],[b*]]</f>
        <v>54_67.51_50.45</v>
      </c>
      <c r="L387" s="11" t="s">
        <v>58</v>
      </c>
      <c r="M387" s="11" t="str">
        <f>IF(ISBLANK([1]!Tab_labo[[#This Row],[Composant 1]]),"","&gt;")</f>
        <v>&gt;</v>
      </c>
      <c r="N387" s="11">
        <v>620</v>
      </c>
      <c r="O387" s="11" t="str">
        <f>IF(ISBLANK([1]!Tab_labo[[#This Row],[Qt-g]]),"","g")</f>
        <v>g</v>
      </c>
      <c r="P387" s="11" t="s">
        <v>69</v>
      </c>
      <c r="Q387" s="11" t="str">
        <f>IF(ISBLANK([1]!Tab_labo[[#This Row],[Composant 2]]),"","&gt;")</f>
        <v>&gt;</v>
      </c>
      <c r="R387" s="11">
        <v>190</v>
      </c>
      <c r="S387" s="11" t="str">
        <f>IF(ISBLANK([1]!Tab_labo[[#This Row],[Qt-g2]]),"","g")</f>
        <v>g</v>
      </c>
      <c r="T387" s="11" t="s">
        <v>54</v>
      </c>
      <c r="U387" s="11" t="str">
        <f>IF(ISBLANK([1]!Tab_labo[[#This Row],[Composant 3]]),"","&gt;")</f>
        <v>&gt;</v>
      </c>
      <c r="V387" s="11">
        <v>3</v>
      </c>
      <c r="W387" s="11" t="str">
        <f>IF(ISBLANK([1]!Tab_labo[[#This Row],[Qt-g3]]),"","g")</f>
        <v>g</v>
      </c>
      <c r="X387" s="11" t="s">
        <v>49</v>
      </c>
      <c r="Y387" s="11" t="str">
        <f>IF(ISBLANK([1]!Tab_labo[[#This Row],[Composant 4]]),"","&gt;")</f>
        <v>&gt;</v>
      </c>
      <c r="Z387" s="11">
        <v>187</v>
      </c>
      <c r="AA387" s="11" t="str">
        <f>IF(ISBLANK([1]!Tab_labo[[#This Row],[Qt-g4]]),"","g")</f>
        <v>g</v>
      </c>
      <c r="AB387" s="11"/>
      <c r="AC387" s="11" t="str">
        <f>IF(ISBLANK([1]!Tab_labo[[#This Row],[Composant 5]]),"","&gt;")</f>
        <v/>
      </c>
      <c r="AD387" s="11"/>
      <c r="AE387" s="11" t="str">
        <f>IF(ISBLANK([1]!Tab_labo[[#This Row],[Qt-g5]]),"","g")</f>
        <v/>
      </c>
      <c r="AF387" s="11" t="str">
        <f>IF([1]!Tab_labo[[#This Row],[verif]]=0,"","Total")</f>
        <v>Total</v>
      </c>
      <c r="AG387" s="11" t="str">
        <f>IF([1]!Tab_labo[[#This Row],[Total]]="Total","&gt;","")</f>
        <v>&gt;</v>
      </c>
      <c r="AH3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7" s="11" t="str">
        <f>IF([1]!Tab_labo[[#This Row],[Total]]="Total","g","")</f>
        <v>g</v>
      </c>
      <c r="AJ387" s="15" t="s">
        <v>42</v>
      </c>
      <c r="AK387" s="11" t="s">
        <v>42</v>
      </c>
      <c r="AL3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87" s="11" t="str">
        <f>IF([1]!Tab_labo[[#This Row],[Total2]]&lt;&gt;1000,IF(ISBLANK(V387),[1]!Tab_labo[[#This Row],[Qt-g]]+(2*[1]!Tab_labo[[#This Row],[Qt-g2]]),IF(ISBLANK(Z387),[1]!Tab_labo[[#This Row],[Qt-g]]+[1]!Tab_labo[[#This Row],[Qt-g2]]+(2*[1]!Tab_labo[[#This Row],[Qt-g3]]),IF(ISBLANK(AD387),[1]!Tab_labo[[#This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7" s="11" t="str">
        <f>[1]!Tab_labo[[#This Row],[Teintes]]</f>
        <v>3556 C</v>
      </c>
    </row>
    <row r="388" spans="1:40" ht="30" x14ac:dyDescent="0.25">
      <c r="A388" s="1" t="s">
        <v>445</v>
      </c>
      <c r="B388" s="1" t="s">
        <v>41</v>
      </c>
      <c r="C388" s="2" t="s">
        <v>42</v>
      </c>
      <c r="D388" s="3" t="s">
        <v>42</v>
      </c>
      <c r="E388" s="3" t="s">
        <v>42</v>
      </c>
      <c r="F388" s="4">
        <v>1.62</v>
      </c>
      <c r="G388" s="4">
        <v>49.47</v>
      </c>
      <c r="H388" s="4">
        <v>61.31</v>
      </c>
      <c r="I388" s="4">
        <v>55.54</v>
      </c>
      <c r="J388" s="5" t="s">
        <v>42</v>
      </c>
      <c r="K388" s="6" t="str">
        <f>[1]!Tab_labo[[#This Row],[L*]]&amp;"_"&amp;[1]!Tab_labo[[#This Row],[a*]]&amp;"_"&amp;[1]!Tab_labo[[#This Row],[b*]]</f>
        <v>49.47_61.31_55.54</v>
      </c>
      <c r="L388" s="3" t="s">
        <v>58</v>
      </c>
      <c r="M388" s="3" t="str">
        <f>IF(ISBLANK([1]!Tab_labo[[#This Row],[Composant 1]]),"","&gt;")</f>
        <v>&gt;</v>
      </c>
      <c r="N388" s="3">
        <v>530</v>
      </c>
      <c r="O388" s="3" t="str">
        <f>IF(ISBLANK([1]!Tab_labo[[#This Row],[Qt-g]]),"","g")</f>
        <v>g</v>
      </c>
      <c r="P388" s="3" t="s">
        <v>69</v>
      </c>
      <c r="Q388" s="3" t="str">
        <f>IF(ISBLANK([1]!Tab_labo[[#This Row],[Composant 2]]),"","&gt;")</f>
        <v>&gt;</v>
      </c>
      <c r="R388" s="3">
        <v>460</v>
      </c>
      <c r="S388" s="3" t="str">
        <f>IF(ISBLANK([1]!Tab_labo[[#This Row],[Qt-g2]]),"","g")</f>
        <v>g</v>
      </c>
      <c r="T388" s="3" t="s">
        <v>54</v>
      </c>
      <c r="U388" s="3" t="str">
        <f>IF(ISBLANK([1]!Tab_labo[[#This Row],[Composant 3]]),"","&gt;")</f>
        <v>&gt;</v>
      </c>
      <c r="V388" s="3">
        <v>10</v>
      </c>
      <c r="W388" s="3" t="str">
        <f>IF(ISBLANK([1]!Tab_labo[[#This Row],[Qt-g3]]),"","g")</f>
        <v>g</v>
      </c>
      <c r="X388" s="3"/>
      <c r="Y388" s="3" t="str">
        <f>IF(ISBLANK([1]!Tab_labo[[#This Row],[Composant 4]]),"","&gt;")</f>
        <v/>
      </c>
      <c r="Z388" s="3"/>
      <c r="AA388" s="3" t="str">
        <f>IF(ISBLANK([1]!Tab_labo[[#This Row],[Qt-g4]]),"","g")</f>
        <v/>
      </c>
      <c r="AB388" s="3"/>
      <c r="AC388" s="3" t="str">
        <f>IF(ISBLANK([1]!Tab_labo[[#This Row],[Composant 5]]),"","&gt;")</f>
        <v/>
      </c>
      <c r="AD388" s="3"/>
      <c r="AE388" s="3" t="str">
        <f>IF(ISBLANK([1]!Tab_labo[[#This Row],[Qt-g5]]),"","g")</f>
        <v/>
      </c>
      <c r="AF388" s="3" t="str">
        <f>IF([1]!Tab_labo[[#This Row],[verif]]=0,"","Total")</f>
        <v>Total</v>
      </c>
      <c r="AG388" s="3" t="str">
        <f>IF([1]!Tab_labo[[#This Row],[Total]]="Total","&gt;","")</f>
        <v>&gt;</v>
      </c>
      <c r="AH3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8" s="3" t="str">
        <f>IF([1]!Tab_labo[[#This Row],[Total]]="Total","g","")</f>
        <v>g</v>
      </c>
      <c r="AJ388" s="8" t="s">
        <v>42</v>
      </c>
      <c r="AK388" s="3" t="s">
        <v>42</v>
      </c>
      <c r="AL3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88" s="3" t="str">
        <f>IF([1]!Tab_labo[[#This Row],[Total2]]&lt;&gt;1000,IF(ISBLANK(V388),[1]!Tab_labo[[#This Row],[Qt-g]]+(2*[1]!Tab_labo[[#This Row],[Qt-g2]]),IF(ISBLANK(Z388),[1]!Tab_labo[[#This Row],[Qt-g]]+[1]!Tab_labo[[#This Row],[Qt-g2]]+(2*[1]!Tab_labo[[#This Row],[Qt-g3]]),IF(ISBLANK(AD388),[1]!Tab_labo[[#This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8" s="3" t="str">
        <f>[1]!Tab_labo[[#This Row],[Teintes]]</f>
        <v>3516 C</v>
      </c>
    </row>
    <row r="389" spans="1:40" ht="30" x14ac:dyDescent="0.25">
      <c r="A389" s="9" t="s">
        <v>446</v>
      </c>
      <c r="B389" s="9" t="s">
        <v>41</v>
      </c>
      <c r="C389" s="10" t="s">
        <v>42</v>
      </c>
      <c r="D389" s="11" t="s">
        <v>42</v>
      </c>
      <c r="E389" s="11" t="s">
        <v>42</v>
      </c>
      <c r="F389" s="12">
        <v>1.73</v>
      </c>
      <c r="G389" s="12">
        <v>42.15</v>
      </c>
      <c r="H389" s="12">
        <v>67.59</v>
      </c>
      <c r="I389" s="12">
        <v>46.9</v>
      </c>
      <c r="J389" s="13" t="s">
        <v>42</v>
      </c>
      <c r="K389" s="14" t="str">
        <f>[1]!Tab_labo[[#This Row],[L*]]&amp;"_"&amp;[1]!Tab_labo[[#This Row],[a*]]&amp;"_"&amp;[1]!Tab_labo[[#This Row],[b*]]</f>
        <v>42.15_67.59_46.9</v>
      </c>
      <c r="L389" s="11" t="s">
        <v>60</v>
      </c>
      <c r="M389" s="11" t="str">
        <f>IF(ISBLANK([1]!Tab_labo[[#This Row],[Composant 1]]),"","&gt;")</f>
        <v>&gt;</v>
      </c>
      <c r="N389" s="11">
        <v>530</v>
      </c>
      <c r="O389" s="11" t="str">
        <f>IF(ISBLANK([1]!Tab_labo[[#This Row],[Qt-g]]),"","g")</f>
        <v>g</v>
      </c>
      <c r="P389" s="11" t="s">
        <v>69</v>
      </c>
      <c r="Q389" s="11" t="str">
        <f>IF(ISBLANK([1]!Tab_labo[[#This Row],[Composant 2]]),"","&gt;")</f>
        <v>&gt;</v>
      </c>
      <c r="R389" s="11">
        <v>460</v>
      </c>
      <c r="S389" s="11" t="str">
        <f>IF(ISBLANK([1]!Tab_labo[[#This Row],[Qt-g2]]),"","g")</f>
        <v>g</v>
      </c>
      <c r="T389" s="11" t="s">
        <v>54</v>
      </c>
      <c r="U389" s="11" t="str">
        <f>IF(ISBLANK([1]!Tab_labo[[#This Row],[Composant 3]]),"","&gt;")</f>
        <v>&gt;</v>
      </c>
      <c r="V389" s="11">
        <v>10</v>
      </c>
      <c r="W389" s="11" t="str">
        <f>IF(ISBLANK([1]!Tab_labo[[#This Row],[Qt-g3]]),"","g")</f>
        <v>g</v>
      </c>
      <c r="X389" s="11"/>
      <c r="Y389" s="11" t="str">
        <f>IF(ISBLANK([1]!Tab_labo[[#This Row],[Composant 4]]),"","&gt;")</f>
        <v/>
      </c>
      <c r="Z389" s="11"/>
      <c r="AA389" s="11" t="str">
        <f>IF(ISBLANK([1]!Tab_labo[[#This Row],[Qt-g4]]),"","g")</f>
        <v/>
      </c>
      <c r="AB389" s="11"/>
      <c r="AC389" s="11" t="str">
        <f>IF(ISBLANK([1]!Tab_labo[[#This Row],[Composant 5]]),"","&gt;")</f>
        <v/>
      </c>
      <c r="AD389" s="11"/>
      <c r="AE389" s="11" t="str">
        <f>IF(ISBLANK([1]!Tab_labo[[#This Row],[Qt-g5]]),"","g")</f>
        <v/>
      </c>
      <c r="AF389" s="11" t="str">
        <f>IF([1]!Tab_labo[[#This Row],[verif]]=0,"","Total")</f>
        <v>Total</v>
      </c>
      <c r="AG389" s="11" t="str">
        <f>IF([1]!Tab_labo[[#This Row],[Total]]="Total","&gt;","")</f>
        <v>&gt;</v>
      </c>
      <c r="AH3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89" s="11" t="str">
        <f>IF([1]!Tab_labo[[#This Row],[Total]]="Total","g","")</f>
        <v>g</v>
      </c>
      <c r="AJ389" s="15" t="s">
        <v>42</v>
      </c>
      <c r="AK389" s="11" t="s">
        <v>42</v>
      </c>
      <c r="AL3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89" s="11" t="str">
        <f>IF([1]!Tab_labo[[#This Row],[Total2]]&lt;&gt;1000,IF(ISBLANK(V389),[1]!Tab_labo[[#This Row],[Qt-g]]+(2*[1]!Tab_labo[[#This Row],[Qt-g2]]),IF(ISBLANK(Z389),[1]!Tab_labo[[#This Row],[Qt-g]]+[1]!Tab_labo[[#This Row],[Qt-g2]]+(2*[1]!Tab_labo[[#This Row],[Qt-g3]]),IF(ISBLANK(AD389),[1]!Tab_labo[[#This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89" s="11" t="str">
        <f>[1]!Tab_labo[[#This Row],[Teintes]]</f>
        <v>3546 C</v>
      </c>
    </row>
    <row r="390" spans="1:40" ht="30" x14ac:dyDescent="0.25">
      <c r="A390" s="1" t="s">
        <v>447</v>
      </c>
      <c r="B390" s="1" t="s">
        <v>41</v>
      </c>
      <c r="C390" s="2" t="s">
        <v>42</v>
      </c>
      <c r="D390" s="3" t="s">
        <v>42</v>
      </c>
      <c r="E390" s="3" t="s">
        <v>42</v>
      </c>
      <c r="F390" s="4">
        <v>1.89</v>
      </c>
      <c r="G390" s="4">
        <v>37.81</v>
      </c>
      <c r="H390" s="4">
        <v>66.53</v>
      </c>
      <c r="I390" s="4">
        <v>42.94</v>
      </c>
      <c r="J390" s="5" t="s">
        <v>42</v>
      </c>
      <c r="K390" s="6" t="str">
        <f>[1]!Tab_labo[[#This Row],[L*]]&amp;"_"&amp;[1]!Tab_labo[[#This Row],[a*]]&amp;"_"&amp;[1]!Tab_labo[[#This Row],[b*]]</f>
        <v>37.81_66.53_42.94</v>
      </c>
      <c r="L390" s="3" t="s">
        <v>60</v>
      </c>
      <c r="M390" s="3" t="str">
        <f>IF(ISBLANK([1]!Tab_labo[[#This Row],[Composant 1]]),"","&gt;")</f>
        <v>&gt;</v>
      </c>
      <c r="N390" s="3">
        <v>655</v>
      </c>
      <c r="O390" s="3" t="str">
        <f>IF(ISBLANK([1]!Tab_labo[[#This Row],[Qt-g]]),"","g")</f>
        <v>g</v>
      </c>
      <c r="P390" s="3" t="s">
        <v>69</v>
      </c>
      <c r="Q390" s="3" t="str">
        <f>IF(ISBLANK([1]!Tab_labo[[#This Row],[Composant 2]]),"","&gt;")</f>
        <v>&gt;</v>
      </c>
      <c r="R390" s="3">
        <v>335</v>
      </c>
      <c r="S390" s="3" t="str">
        <f>IF(ISBLANK([1]!Tab_labo[[#This Row],[Qt-g2]]),"","g")</f>
        <v>g</v>
      </c>
      <c r="T390" s="3" t="s">
        <v>54</v>
      </c>
      <c r="U390" s="3" t="str">
        <f>IF(ISBLANK([1]!Tab_labo[[#This Row],[Composant 3]]),"","&gt;")</f>
        <v>&gt;</v>
      </c>
      <c r="V390" s="3">
        <v>10</v>
      </c>
      <c r="W390" s="3" t="str">
        <f>IF(ISBLANK([1]!Tab_labo[[#This Row],[Qt-g3]]),"","g")</f>
        <v>g</v>
      </c>
      <c r="X390" s="3"/>
      <c r="Y390" s="3" t="str">
        <f>IF(ISBLANK([1]!Tab_labo[[#This Row],[Composant 4]]),"","&gt;")</f>
        <v/>
      </c>
      <c r="Z390" s="3"/>
      <c r="AA390" s="3" t="str">
        <f>IF(ISBLANK([1]!Tab_labo[[#This Row],[Qt-g4]]),"","g")</f>
        <v/>
      </c>
      <c r="AB390" s="3"/>
      <c r="AC390" s="3" t="str">
        <f>IF(ISBLANK([1]!Tab_labo[[#This Row],[Composant 5]]),"","&gt;")</f>
        <v/>
      </c>
      <c r="AD390" s="3"/>
      <c r="AE390" s="3" t="str">
        <f>IF(ISBLANK([1]!Tab_labo[[#This Row],[Qt-g5]]),"","g")</f>
        <v/>
      </c>
      <c r="AF390" s="3" t="str">
        <f>IF([1]!Tab_labo[[#This Row],[verif]]=0,"","Total")</f>
        <v>Total</v>
      </c>
      <c r="AG390" s="3" t="str">
        <f>IF([1]!Tab_labo[[#This Row],[Total]]="Total","&gt;","")</f>
        <v>&gt;</v>
      </c>
      <c r="AH3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0" s="3" t="str">
        <f>IF([1]!Tab_labo[[#This Row],[Total]]="Total","g","")</f>
        <v>g</v>
      </c>
      <c r="AJ390" s="8" t="s">
        <v>42</v>
      </c>
      <c r="AK390" s="3" t="s">
        <v>42</v>
      </c>
      <c r="AL3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90" s="3" t="str">
        <f>IF([1]!Tab_labo[[#This Row],[Total2]]&lt;&gt;1000,IF(ISBLANK(V390),[1]!Tab_labo[[#This Row],[Qt-g]]+(2*[1]!Tab_labo[[#This Row],[Qt-g2]]),IF(ISBLANK(Z390),[1]!Tab_labo[[#This Row],[Qt-g]]+[1]!Tab_labo[[#This Row],[Qt-g2]]+(2*[1]!Tab_labo[[#This Row],[Qt-g3]]),IF(ISBLANK(AD390),[1]!Tab_labo[[#This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0" s="3" t="str">
        <f>[1]!Tab_labo[[#This Row],[Teintes]]</f>
        <v>3517 C</v>
      </c>
    </row>
    <row r="391" spans="1:40" ht="30" x14ac:dyDescent="0.25">
      <c r="A391" s="9" t="s">
        <v>448</v>
      </c>
      <c r="B391" s="9" t="s">
        <v>41</v>
      </c>
      <c r="C391" s="10" t="s">
        <v>42</v>
      </c>
      <c r="D391" s="11" t="s">
        <v>42</v>
      </c>
      <c r="E391" s="11" t="s">
        <v>42</v>
      </c>
      <c r="F391" s="12">
        <v>1.55</v>
      </c>
      <c r="G391" s="12">
        <v>29.54</v>
      </c>
      <c r="H391" s="12">
        <v>31.07</v>
      </c>
      <c r="I391" s="12">
        <v>14.39</v>
      </c>
      <c r="J391" s="13" t="s">
        <v>42</v>
      </c>
      <c r="K391" s="14" t="str">
        <f>[1]!Tab_labo[[#This Row],[L*]]&amp;"_"&amp;[1]!Tab_labo[[#This Row],[a*]]&amp;"_"&amp;[1]!Tab_labo[[#This Row],[b*]]</f>
        <v>29.54_31.07_14.39</v>
      </c>
      <c r="L391" s="11" t="s">
        <v>58</v>
      </c>
      <c r="M391" s="11" t="str">
        <f>IF(ISBLANK([1]!Tab_labo[[#This Row],[Composant 1]]),"","&gt;")</f>
        <v>&gt;</v>
      </c>
      <c r="N391" s="11">
        <v>570</v>
      </c>
      <c r="O391" s="11" t="str">
        <f>IF(ISBLANK([1]!Tab_labo[[#This Row],[Qt-g]]),"","g")</f>
        <v>g</v>
      </c>
      <c r="P391" s="11" t="s">
        <v>68</v>
      </c>
      <c r="Q391" s="11" t="str">
        <f>IF(ISBLANK([1]!Tab_labo[[#This Row],[Composant 2]]),"","&gt;")</f>
        <v>&gt;</v>
      </c>
      <c r="R391" s="11">
        <v>20</v>
      </c>
      <c r="S391" s="11" t="str">
        <f>IF(ISBLANK([1]!Tab_labo[[#This Row],[Qt-g2]]),"","g")</f>
        <v>g</v>
      </c>
      <c r="T391" s="11" t="s">
        <v>54</v>
      </c>
      <c r="U391" s="11" t="str">
        <f>IF(ISBLANK([1]!Tab_labo[[#This Row],[Composant 3]]),"","&gt;")</f>
        <v>&gt;</v>
      </c>
      <c r="V391" s="11">
        <v>190</v>
      </c>
      <c r="W391" s="11" t="str">
        <f>IF(ISBLANK([1]!Tab_labo[[#This Row],[Qt-g3]]),"","g")</f>
        <v>g</v>
      </c>
      <c r="X391" s="11" t="s">
        <v>49</v>
      </c>
      <c r="Y391" s="11" t="str">
        <f>IF(ISBLANK([1]!Tab_labo[[#This Row],[Composant 4]]),"","&gt;")</f>
        <v>&gt;</v>
      </c>
      <c r="Z391" s="11">
        <v>220</v>
      </c>
      <c r="AA391" s="11" t="str">
        <f>IF(ISBLANK([1]!Tab_labo[[#This Row],[Qt-g4]]),"","g")</f>
        <v>g</v>
      </c>
      <c r="AB391" s="11"/>
      <c r="AC391" s="11" t="str">
        <f>IF(ISBLANK([1]!Tab_labo[[#This Row],[Composant 5]]),"","&gt;")</f>
        <v/>
      </c>
      <c r="AD391" s="11"/>
      <c r="AE391" s="11" t="str">
        <f>IF(ISBLANK([1]!Tab_labo[[#This Row],[Qt-g5]]),"","g")</f>
        <v/>
      </c>
      <c r="AF391" s="11" t="str">
        <f>IF([1]!Tab_labo[[#This Row],[verif]]=0,"","Total")</f>
        <v>Total</v>
      </c>
      <c r="AG391" s="11" t="str">
        <f>IF([1]!Tab_labo[[#This Row],[Total]]="Total","&gt;","")</f>
        <v>&gt;</v>
      </c>
      <c r="AH3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1" s="11" t="str">
        <f>IF([1]!Tab_labo[[#This Row],[Total]]="Total","g","")</f>
        <v>g</v>
      </c>
      <c r="AJ391" s="15" t="s">
        <v>42</v>
      </c>
      <c r="AK391" s="11" t="s">
        <v>42</v>
      </c>
      <c r="AL3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91" s="11" t="str">
        <f>IF([1]!Tab_labo[[#This Row],[Total2]]&lt;&gt;1000,IF(ISBLANK(V391),[1]!Tab_labo[[#This Row],[Qt-g]]+(2*[1]!Tab_labo[[#This Row],[Qt-g2]]),IF(ISBLANK(Z391),[1]!Tab_labo[[#This Row],[Qt-g]]+[1]!Tab_labo[[#This Row],[Qt-g2]]+(2*[1]!Tab_labo[[#This Row],[Qt-g3]]),IF(ISBLANK(AD391),[1]!Tab_labo[[#This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1" s="11" t="str">
        <f>[1]!Tab_labo[[#This Row],[Teintes]]</f>
        <v>3523 C</v>
      </c>
    </row>
    <row r="392" spans="1:40" ht="30" x14ac:dyDescent="0.25">
      <c r="A392" s="1" t="s">
        <v>449</v>
      </c>
      <c r="B392" s="1" t="s">
        <v>41</v>
      </c>
      <c r="C392" s="2" t="s">
        <v>42</v>
      </c>
      <c r="D392" s="3" t="s">
        <v>42</v>
      </c>
      <c r="E392" s="3" t="s">
        <v>42</v>
      </c>
      <c r="F392" s="4">
        <v>1.66</v>
      </c>
      <c r="G392" s="4">
        <v>19.86</v>
      </c>
      <c r="H392" s="4">
        <v>15.86</v>
      </c>
      <c r="I392" s="4">
        <v>6.28</v>
      </c>
      <c r="J392" s="5" t="s">
        <v>42</v>
      </c>
      <c r="K392" s="6" t="str">
        <f>[1]!Tab_labo[[#This Row],[L*]]&amp;"_"&amp;[1]!Tab_labo[[#This Row],[a*]]&amp;"_"&amp;[1]!Tab_labo[[#This Row],[b*]]</f>
        <v>19.86_15.86_6.28</v>
      </c>
      <c r="L392" s="3" t="s">
        <v>60</v>
      </c>
      <c r="M392" s="3" t="str">
        <f>IF(ISBLANK([1]!Tab_labo[[#This Row],[Composant 1]]),"","&gt;")</f>
        <v>&gt;</v>
      </c>
      <c r="N392" s="3">
        <v>320</v>
      </c>
      <c r="O392" s="3" t="str">
        <f>IF(ISBLANK([1]!Tab_labo[[#This Row],[Qt-g]]),"","g")</f>
        <v>g</v>
      </c>
      <c r="P392" s="3" t="s">
        <v>69</v>
      </c>
      <c r="Q392" s="3" t="str">
        <f>IF(ISBLANK([1]!Tab_labo[[#This Row],[Composant 2]]),"","&gt;")</f>
        <v>&gt;</v>
      </c>
      <c r="R392" s="3">
        <v>185</v>
      </c>
      <c r="S392" s="3" t="str">
        <f>IF(ISBLANK([1]!Tab_labo[[#This Row],[Qt-g2]]),"","g")</f>
        <v>g</v>
      </c>
      <c r="T392" s="3" t="s">
        <v>54</v>
      </c>
      <c r="U392" s="3" t="str">
        <f>IF(ISBLANK([1]!Tab_labo[[#This Row],[Composant 3]]),"","&gt;")</f>
        <v>&gt;</v>
      </c>
      <c r="V392" s="3">
        <v>320</v>
      </c>
      <c r="W392" s="3" t="str">
        <f>IF(ISBLANK([1]!Tab_labo[[#This Row],[Qt-g3]]),"","g")</f>
        <v>g</v>
      </c>
      <c r="X392" s="3" t="s">
        <v>49</v>
      </c>
      <c r="Y392" s="3" t="str">
        <f>IF(ISBLANK([1]!Tab_labo[[#This Row],[Composant 4]]),"","&gt;")</f>
        <v>&gt;</v>
      </c>
      <c r="Z392" s="3">
        <v>175</v>
      </c>
      <c r="AA392" s="3" t="str">
        <f>IF(ISBLANK([1]!Tab_labo[[#This Row],[Qt-g4]]),"","g")</f>
        <v>g</v>
      </c>
      <c r="AB392" s="3"/>
      <c r="AC392" s="3" t="str">
        <f>IF(ISBLANK([1]!Tab_labo[[#This Row],[Composant 5]]),"","&gt;")</f>
        <v/>
      </c>
      <c r="AD392" s="3"/>
      <c r="AE392" s="3" t="str">
        <f>IF(ISBLANK([1]!Tab_labo[[#This Row],[Qt-g5]]),"","g")</f>
        <v/>
      </c>
      <c r="AF392" s="3" t="str">
        <f>IF([1]!Tab_labo[[#This Row],[verif]]=0,"","Total")</f>
        <v>Total</v>
      </c>
      <c r="AG392" s="3" t="str">
        <f>IF([1]!Tab_labo[[#This Row],[Total]]="Total","&gt;","")</f>
        <v>&gt;</v>
      </c>
      <c r="AH3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2" s="3" t="str">
        <f>IF([1]!Tab_labo[[#This Row],[Total]]="Total","g","")</f>
        <v>g</v>
      </c>
      <c r="AJ392" s="8" t="s">
        <v>42</v>
      </c>
      <c r="AK392" s="3" t="s">
        <v>42</v>
      </c>
      <c r="AL3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92" s="3" t="str">
        <f>IF([1]!Tab_labo[[#This Row],[Total2]]&lt;&gt;1000,IF(ISBLANK(V392),[1]!Tab_labo[[#This Row],[Qt-g]]+(2*[1]!Tab_labo[[#This Row],[Qt-g2]]),IF(ISBLANK(Z392),[1]!Tab_labo[[#This Row],[Qt-g]]+[1]!Tab_labo[[#This Row],[Qt-g2]]+(2*[1]!Tab_labo[[#This Row],[Qt-g3]]),IF(ISBLANK(AD392),[1]!Tab_labo[[#This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2" s="3" t="str">
        <f>[1]!Tab_labo[[#This Row],[Teintes]]</f>
        <v>2449 C</v>
      </c>
    </row>
    <row r="393" spans="1:40" ht="30" x14ac:dyDescent="0.25">
      <c r="A393" s="9" t="s">
        <v>450</v>
      </c>
      <c r="B393" s="9" t="s">
        <v>41</v>
      </c>
      <c r="C393" s="10" t="s">
        <v>42</v>
      </c>
      <c r="D393" s="11" t="s">
        <v>42</v>
      </c>
      <c r="E393" s="11" t="s">
        <v>42</v>
      </c>
      <c r="F393" s="12">
        <v>1.02</v>
      </c>
      <c r="G393" s="12">
        <v>55.74</v>
      </c>
      <c r="H393" s="12">
        <v>37.33</v>
      </c>
      <c r="I393" s="12">
        <v>33.75</v>
      </c>
      <c r="J393" s="13" t="s">
        <v>42</v>
      </c>
      <c r="K393" s="14" t="str">
        <f>[1]!Tab_labo[[#This Row],[L*]]&amp;"_"&amp;[1]!Tab_labo[[#This Row],[a*]]&amp;"_"&amp;[1]!Tab_labo[[#This Row],[b*]]</f>
        <v>55.74_37.33_33.75</v>
      </c>
      <c r="L393" s="11" t="s">
        <v>68</v>
      </c>
      <c r="M393" s="11" t="str">
        <f>IF(ISBLANK([1]!Tab_labo[[#This Row],[Composant 1]]),"","&gt;")</f>
        <v>&gt;</v>
      </c>
      <c r="N393" s="11">
        <v>184.7</v>
      </c>
      <c r="O393" s="11" t="str">
        <f>IF(ISBLANK([1]!Tab_labo[[#This Row],[Qt-g]]),"","g")</f>
        <v>g</v>
      </c>
      <c r="P393" s="11" t="s">
        <v>60</v>
      </c>
      <c r="Q393" s="11" t="str">
        <f>IF(ISBLANK([1]!Tab_labo[[#This Row],[Composant 2]]),"","&gt;")</f>
        <v>&gt;</v>
      </c>
      <c r="R393" s="11">
        <v>157.69999999999999</v>
      </c>
      <c r="S393" s="11" t="str">
        <f>IF(ISBLANK([1]!Tab_labo[[#This Row],[Qt-g2]]),"","g")</f>
        <v>g</v>
      </c>
      <c r="T393" s="11" t="s">
        <v>54</v>
      </c>
      <c r="U393" s="11" t="str">
        <f>IF(ISBLANK([1]!Tab_labo[[#This Row],[Composant 3]]),"","&gt;")</f>
        <v>&gt;</v>
      </c>
      <c r="V393" s="11">
        <v>17.399999999999999</v>
      </c>
      <c r="W393" s="11" t="str">
        <f>IF(ISBLANK([1]!Tab_labo[[#This Row],[Qt-g3]]),"","g")</f>
        <v>g</v>
      </c>
      <c r="X393" s="11" t="s">
        <v>49</v>
      </c>
      <c r="Y393" s="11" t="str">
        <f>IF(ISBLANK([1]!Tab_labo[[#This Row],[Composant 4]]),"","&gt;")</f>
        <v>&gt;</v>
      </c>
      <c r="Z393" s="11">
        <v>320.10000000000002</v>
      </c>
      <c r="AA393" s="11" t="str">
        <f>IF(ISBLANK([1]!Tab_labo[[#This Row],[Qt-g4]]),"","g")</f>
        <v>g</v>
      </c>
      <c r="AB393" s="11"/>
      <c r="AC393" s="11" t="str">
        <f>IF(ISBLANK([1]!Tab_labo[[#This Row],[Composant 5]]),"","&gt;")</f>
        <v/>
      </c>
      <c r="AD393" s="11"/>
      <c r="AE393" s="11" t="str">
        <f>IF(ISBLANK([1]!Tab_labo[[#This Row],[Qt-g5]]),"","g")</f>
        <v/>
      </c>
      <c r="AF393" s="11" t="str">
        <f>IF([1]!Tab_labo[[#This Row],[verif]]=0,"","Total")</f>
        <v>Total</v>
      </c>
      <c r="AG393" s="11" t="str">
        <f>IF([1]!Tab_labo[[#This Row],[Total]]="Total","&gt;","")</f>
        <v>&gt;</v>
      </c>
      <c r="AH39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679.9</v>
      </c>
      <c r="AI393" s="11" t="str">
        <f>IF([1]!Tab_labo[[#This Row],[Total]]="Total","g","")</f>
        <v>g</v>
      </c>
      <c r="AJ393" s="15" t="s">
        <v>42</v>
      </c>
      <c r="AK393" s="11" t="s">
        <v>42</v>
      </c>
      <c r="AL39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93" s="11">
        <f>IF([1]!Tab_labo[[#This Row],[Total2]]&lt;&gt;1000,IF(ISBLANK(V393),[1]!Tab_labo[[#This Row],[Qt-g]]+(2*[1]!Tab_labo[[#This Row],[Qt-g2]]),IF(ISBLANK(Z393),[1]!Tab_labo[[#This Row],[Qt-g]]+[1]!Tab_labo[[#This Row],[Qt-g2]]+(2*[1]!Tab_labo[[#This Row],[Qt-g3]]),IF(ISBLANK(AD393),[1]!Tab_labo[[#This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393" s="11" t="str">
        <f>[1]!Tab_labo[[#This Row],[Teintes]]</f>
        <v>7618 C</v>
      </c>
    </row>
    <row r="394" spans="1:40" ht="30" x14ac:dyDescent="0.25">
      <c r="A394" s="1" t="s">
        <v>451</v>
      </c>
      <c r="B394" s="1" t="s">
        <v>41</v>
      </c>
      <c r="C394" s="2" t="s">
        <v>42</v>
      </c>
      <c r="D394" s="3" t="s">
        <v>42</v>
      </c>
      <c r="E394" s="3" t="s">
        <v>42</v>
      </c>
      <c r="F394" s="4">
        <v>1.27</v>
      </c>
      <c r="G394" s="4">
        <v>48.15</v>
      </c>
      <c r="H394" s="4">
        <v>48.95</v>
      </c>
      <c r="I394" s="4">
        <v>36.49</v>
      </c>
      <c r="J394" s="5" t="s">
        <v>42</v>
      </c>
      <c r="K394" s="6" t="str">
        <f>[1]!Tab_labo[[#This Row],[L*]]&amp;"_"&amp;[1]!Tab_labo[[#This Row],[a*]]&amp;"_"&amp;[1]!Tab_labo[[#This Row],[b*]]</f>
        <v>48.15_48.95_36.49</v>
      </c>
      <c r="L394" s="3" t="s">
        <v>60</v>
      </c>
      <c r="M394" s="3" t="str">
        <f>IF(ISBLANK([1]!Tab_labo[[#This Row],[Composant 1]]),"","&gt;")</f>
        <v>&gt;</v>
      </c>
      <c r="N394" s="3">
        <v>305.60000000000002</v>
      </c>
      <c r="O394" s="3" t="str">
        <f>IF(ISBLANK([1]!Tab_labo[[#This Row],[Qt-g]]),"","g")</f>
        <v>g</v>
      </c>
      <c r="P394" s="3" t="s">
        <v>68</v>
      </c>
      <c r="Q394" s="3" t="str">
        <f>IF(ISBLANK([1]!Tab_labo[[#This Row],[Composant 2]]),"","&gt;")</f>
        <v>&gt;</v>
      </c>
      <c r="R394" s="3">
        <v>300.10000000000002</v>
      </c>
      <c r="S394" s="3" t="str">
        <f>IF(ISBLANK([1]!Tab_labo[[#This Row],[Qt-g2]]),"","g")</f>
        <v>g</v>
      </c>
      <c r="T394" s="3" t="s">
        <v>54</v>
      </c>
      <c r="U394" s="3" t="str">
        <f>IF(ISBLANK([1]!Tab_labo[[#This Row],[Composant 3]]),"","&gt;")</f>
        <v>&gt;</v>
      </c>
      <c r="V394" s="3">
        <v>19</v>
      </c>
      <c r="W394" s="3" t="str">
        <f>IF(ISBLANK([1]!Tab_labo[[#This Row],[Qt-g3]]),"","g")</f>
        <v>g</v>
      </c>
      <c r="X394" s="3" t="s">
        <v>49</v>
      </c>
      <c r="Y394" s="3" t="str">
        <f>IF(ISBLANK([1]!Tab_labo[[#This Row],[Composant 4]]),"","&gt;")</f>
        <v>&gt;</v>
      </c>
      <c r="Z394" s="3">
        <v>375.3</v>
      </c>
      <c r="AA394" s="3" t="str">
        <f>IF(ISBLANK([1]!Tab_labo[[#This Row],[Qt-g4]]),"","g")</f>
        <v>g</v>
      </c>
      <c r="AB394" s="3"/>
      <c r="AC394" s="3" t="str">
        <f>IF(ISBLANK([1]!Tab_labo[[#This Row],[Composant 5]]),"","&gt;")</f>
        <v/>
      </c>
      <c r="AD394" s="3"/>
      <c r="AE394" s="3" t="str">
        <f>IF(ISBLANK([1]!Tab_labo[[#This Row],[Qt-g5]]),"","g")</f>
        <v/>
      </c>
      <c r="AF394" s="3" t="str">
        <f>IF([1]!Tab_labo[[#This Row],[verif]]=0,"","Total")</f>
        <v>Total</v>
      </c>
      <c r="AG394" s="3" t="str">
        <f>IF([1]!Tab_labo[[#This Row],[Total]]="Total","&gt;","")</f>
        <v>&gt;</v>
      </c>
      <c r="AH39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4" s="3" t="str">
        <f>IF([1]!Tab_labo[[#This Row],[Total]]="Total","g","")</f>
        <v>g</v>
      </c>
      <c r="AJ394" s="8" t="s">
        <v>42</v>
      </c>
      <c r="AK394" s="3" t="s">
        <v>42</v>
      </c>
      <c r="AL39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94" s="3" t="str">
        <f>IF([1]!Tab_labo[[#This Row],[Total2]]&lt;&gt;1000,IF(ISBLANK(V394),[1]!Tab_labo[[#This Row],[Qt-g]]+(2*[1]!Tab_labo[[#This Row],[Qt-g2]]),IF(ISBLANK(Z394),[1]!Tab_labo[[#This Row],[Qt-g]]+[1]!Tab_labo[[#This Row],[Qt-g2]]+(2*[1]!Tab_labo[[#This Row],[Qt-g3]]),IF(ISBLANK(AD394),[1]!Tab_labo[[#This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4" s="3" t="str">
        <f>[1]!Tab_labo[[#This Row],[Teintes]]</f>
        <v>7619 C</v>
      </c>
    </row>
    <row r="395" spans="1:40" ht="30" x14ac:dyDescent="0.25">
      <c r="A395" s="9" t="s">
        <v>452</v>
      </c>
      <c r="B395" s="9" t="s">
        <v>41</v>
      </c>
      <c r="C395" s="10" t="s">
        <v>42</v>
      </c>
      <c r="D395" s="11" t="s">
        <v>42</v>
      </c>
      <c r="E395" s="11" t="s">
        <v>42</v>
      </c>
      <c r="F395" s="12">
        <v>1.43</v>
      </c>
      <c r="G395" s="12">
        <v>42.33</v>
      </c>
      <c r="H395" s="12">
        <v>55.1</v>
      </c>
      <c r="I395" s="12">
        <v>34.950000000000003</v>
      </c>
      <c r="J395" s="13" t="s">
        <v>42</v>
      </c>
      <c r="K395" s="14" t="str">
        <f>[1]!Tab_labo[[#This Row],[L*]]&amp;"_"&amp;[1]!Tab_labo[[#This Row],[a*]]&amp;"_"&amp;[1]!Tab_labo[[#This Row],[b*]]</f>
        <v>42.33_55.1_34.95</v>
      </c>
      <c r="L395" s="11" t="s">
        <v>60</v>
      </c>
      <c r="M395" s="11" t="str">
        <f>IF(ISBLANK([1]!Tab_labo[[#This Row],[Composant 1]]),"","&gt;")</f>
        <v>&gt;</v>
      </c>
      <c r="N395" s="11">
        <v>484.4</v>
      </c>
      <c r="O395" s="11" t="str">
        <f>IF(ISBLANK([1]!Tab_labo[[#This Row],[Qt-g]]),"","g")</f>
        <v>g</v>
      </c>
      <c r="P395" s="11" t="s">
        <v>68</v>
      </c>
      <c r="Q395" s="11" t="str">
        <f>IF(ISBLANK([1]!Tab_labo[[#This Row],[Composant 2]]),"","&gt;")</f>
        <v>&gt;</v>
      </c>
      <c r="R395" s="11">
        <v>365</v>
      </c>
      <c r="S395" s="11" t="str">
        <f>IF(ISBLANK([1]!Tab_labo[[#This Row],[Qt-g2]]),"","g")</f>
        <v>g</v>
      </c>
      <c r="T395" s="11" t="s">
        <v>54</v>
      </c>
      <c r="U395" s="11" t="str">
        <f>IF(ISBLANK([1]!Tab_labo[[#This Row],[Composant 3]]),"","&gt;")</f>
        <v>&gt;</v>
      </c>
      <c r="V395" s="11">
        <v>22.2</v>
      </c>
      <c r="W395" s="11" t="str">
        <f>IF(ISBLANK([1]!Tab_labo[[#This Row],[Qt-g3]]),"","g")</f>
        <v>g</v>
      </c>
      <c r="X395" s="11" t="s">
        <v>49</v>
      </c>
      <c r="Y395" s="11" t="str">
        <f>IF(ISBLANK([1]!Tab_labo[[#This Row],[Composant 4]]),"","&gt;")</f>
        <v>&gt;</v>
      </c>
      <c r="Z395" s="11">
        <v>128.4</v>
      </c>
      <c r="AA395" s="11" t="str">
        <f>IF(ISBLANK([1]!Tab_labo[[#This Row],[Qt-g4]]),"","g")</f>
        <v>g</v>
      </c>
      <c r="AB395" s="11"/>
      <c r="AC395" s="11" t="str">
        <f>IF(ISBLANK([1]!Tab_labo[[#This Row],[Composant 5]]),"","&gt;")</f>
        <v/>
      </c>
      <c r="AD395" s="11"/>
      <c r="AE395" s="11" t="str">
        <f>IF(ISBLANK([1]!Tab_labo[[#This Row],[Qt-g5]]),"","g")</f>
        <v/>
      </c>
      <c r="AF395" s="11" t="str">
        <f>IF([1]!Tab_labo[[#This Row],[verif]]=0,"","Total")</f>
        <v>Total</v>
      </c>
      <c r="AG395" s="11" t="str">
        <f>IF([1]!Tab_labo[[#This Row],[Total]]="Total","&gt;","")</f>
        <v>&gt;</v>
      </c>
      <c r="AH39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5" s="11" t="str">
        <f>IF([1]!Tab_labo[[#This Row],[Total]]="Total","g","")</f>
        <v>g</v>
      </c>
      <c r="AJ395" s="15" t="s">
        <v>42</v>
      </c>
      <c r="AK395" s="11" t="s">
        <v>42</v>
      </c>
      <c r="AL39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95" s="11" t="str">
        <f>IF([1]!Tab_labo[[#This Row],[Total2]]&lt;&gt;1000,IF(ISBLANK(V395),[1]!Tab_labo[[#This Row],[Qt-g]]+(2*[1]!Tab_labo[[#This Row],[Qt-g2]]),IF(ISBLANK(Z395),[1]!Tab_labo[[#This Row],[Qt-g]]+[1]!Tab_labo[[#This Row],[Qt-g2]]+(2*[1]!Tab_labo[[#This Row],[Qt-g3]]),IF(ISBLANK(AD395),[1]!Tab_labo[[#This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5" s="11" t="str">
        <f>[1]!Tab_labo[[#This Row],[Teintes]]</f>
        <v>7620 C</v>
      </c>
    </row>
    <row r="396" spans="1:40" ht="30" x14ac:dyDescent="0.25">
      <c r="A396" s="1" t="s">
        <v>453</v>
      </c>
      <c r="B396" s="1" t="s">
        <v>41</v>
      </c>
      <c r="C396" s="2" t="s">
        <v>42</v>
      </c>
      <c r="D396" s="3" t="s">
        <v>42</v>
      </c>
      <c r="E396" s="3" t="s">
        <v>42</v>
      </c>
      <c r="F396" s="4">
        <v>1.54</v>
      </c>
      <c r="G396" s="4">
        <v>37.770000000000003</v>
      </c>
      <c r="H396" s="4">
        <v>54.86</v>
      </c>
      <c r="I396" s="4">
        <v>32.200000000000003</v>
      </c>
      <c r="J396" s="5" t="s">
        <v>42</v>
      </c>
      <c r="K396" s="6" t="str">
        <f>[1]!Tab_labo[[#This Row],[L*]]&amp;"_"&amp;[1]!Tab_labo[[#This Row],[a*]]&amp;"_"&amp;[1]!Tab_labo[[#This Row],[b*]]</f>
        <v>37.77_54.86_32.2</v>
      </c>
      <c r="L396" s="3" t="s">
        <v>60</v>
      </c>
      <c r="M396" s="3" t="str">
        <f>IF(ISBLANK([1]!Tab_labo[[#This Row],[Composant 1]]),"","&gt;")</f>
        <v>&gt;</v>
      </c>
      <c r="N396" s="3">
        <v>602</v>
      </c>
      <c r="O396" s="3" t="str">
        <f>IF(ISBLANK([1]!Tab_labo[[#This Row],[Qt-g]]),"","g")</f>
        <v>g</v>
      </c>
      <c r="P396" s="3" t="s">
        <v>68</v>
      </c>
      <c r="Q396" s="3" t="str">
        <f>IF(ISBLANK([1]!Tab_labo[[#This Row],[Composant 2]]),"","&gt;")</f>
        <v>&gt;</v>
      </c>
      <c r="R396" s="3">
        <v>368.6</v>
      </c>
      <c r="S396" s="3" t="str">
        <f>IF(ISBLANK([1]!Tab_labo[[#This Row],[Qt-g2]]),"","g")</f>
        <v>g</v>
      </c>
      <c r="T396" s="3" t="s">
        <v>54</v>
      </c>
      <c r="U396" s="3" t="str">
        <f>IF(ISBLANK([1]!Tab_labo[[#This Row],[Composant 3]]),"","&gt;")</f>
        <v>&gt;</v>
      </c>
      <c r="V396" s="3">
        <v>29.4</v>
      </c>
      <c r="W396" s="3" t="str">
        <f>IF(ISBLANK([1]!Tab_labo[[#This Row],[Qt-g3]]),"","g")</f>
        <v>g</v>
      </c>
      <c r="X396" s="3"/>
      <c r="Y396" s="3" t="str">
        <f>IF(ISBLANK([1]!Tab_labo[[#This Row],[Composant 4]]),"","&gt;")</f>
        <v/>
      </c>
      <c r="Z396" s="3"/>
      <c r="AA396" s="3" t="str">
        <f>IF(ISBLANK([1]!Tab_labo[[#This Row],[Qt-g4]]),"","g")</f>
        <v/>
      </c>
      <c r="AB396" s="3"/>
      <c r="AC396" s="3" t="str">
        <f>IF(ISBLANK([1]!Tab_labo[[#This Row],[Composant 5]]),"","&gt;")</f>
        <v/>
      </c>
      <c r="AD396" s="3"/>
      <c r="AE396" s="3" t="str">
        <f>IF(ISBLANK([1]!Tab_labo[[#This Row],[Qt-g5]]),"","g")</f>
        <v/>
      </c>
      <c r="AF396" s="3" t="str">
        <f>IF([1]!Tab_labo[[#This Row],[verif]]=0,"","Total")</f>
        <v>Total</v>
      </c>
      <c r="AG396" s="3" t="str">
        <f>IF([1]!Tab_labo[[#This Row],[Total]]="Total","&gt;","")</f>
        <v>&gt;</v>
      </c>
      <c r="AH39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6" s="3" t="str">
        <f>IF([1]!Tab_labo[[#This Row],[Total]]="Total","g","")</f>
        <v>g</v>
      </c>
      <c r="AJ396" s="8" t="s">
        <v>42</v>
      </c>
      <c r="AK396" s="3" t="s">
        <v>42</v>
      </c>
      <c r="AL39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96" s="3" t="str">
        <f>IF([1]!Tab_labo[[#This Row],[Total2]]&lt;&gt;1000,IF(ISBLANK(V396),[1]!Tab_labo[[#This Row],[Qt-g]]+(2*[1]!Tab_labo[[#This Row],[Qt-g2]]),IF(ISBLANK(Z396),[1]!Tab_labo[[#This Row],[Qt-g]]+[1]!Tab_labo[[#This Row],[Qt-g2]]+(2*[1]!Tab_labo[[#This Row],[Qt-g3]]),IF(ISBLANK(AD396),[1]!Tab_labo[[#This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6" s="3" t="str">
        <f>[1]!Tab_labo[[#This Row],[Teintes]]</f>
        <v>7621 C</v>
      </c>
    </row>
    <row r="397" spans="1:40" ht="30" x14ac:dyDescent="0.25">
      <c r="A397" s="9" t="s">
        <v>454</v>
      </c>
      <c r="B397" s="9" t="s">
        <v>41</v>
      </c>
      <c r="C397" s="10" t="s">
        <v>42</v>
      </c>
      <c r="D397" s="11" t="s">
        <v>42</v>
      </c>
      <c r="E397" s="11" t="s">
        <v>42</v>
      </c>
      <c r="F397" s="12">
        <v>1.41</v>
      </c>
      <c r="G397" s="12">
        <v>35.36</v>
      </c>
      <c r="H397" s="12">
        <v>43.06</v>
      </c>
      <c r="I397" s="12">
        <v>22.77</v>
      </c>
      <c r="J397" s="13" t="s">
        <v>42</v>
      </c>
      <c r="K397" s="14" t="str">
        <f>[1]!Tab_labo[[#This Row],[L*]]&amp;"_"&amp;[1]!Tab_labo[[#This Row],[a*]]&amp;"_"&amp;[1]!Tab_labo[[#This Row],[b*]]</f>
        <v>35.36_43.06_22.77</v>
      </c>
      <c r="L397" s="11" t="s">
        <v>60</v>
      </c>
      <c r="M397" s="11" t="str">
        <f>IF(ISBLANK([1]!Tab_labo[[#This Row],[Composant 1]]),"","&gt;")</f>
        <v>&gt;</v>
      </c>
      <c r="N397" s="11">
        <v>598.6</v>
      </c>
      <c r="O397" s="11" t="str">
        <f>IF(ISBLANK([1]!Tab_labo[[#This Row],[Qt-g]]),"","g")</f>
        <v>g</v>
      </c>
      <c r="P397" s="11" t="s">
        <v>68</v>
      </c>
      <c r="Q397" s="11" t="str">
        <f>IF(ISBLANK([1]!Tab_labo[[#This Row],[Composant 2]]),"","&gt;")</f>
        <v>&gt;</v>
      </c>
      <c r="R397" s="11">
        <v>328.8</v>
      </c>
      <c r="S397" s="11" t="str">
        <f>IF(ISBLANK([1]!Tab_labo[[#This Row],[Qt-g2]]),"","g")</f>
        <v>g</v>
      </c>
      <c r="T397" s="11" t="s">
        <v>54</v>
      </c>
      <c r="U397" s="11" t="str">
        <f>IF(ISBLANK([1]!Tab_labo[[#This Row],[Composant 3]]),"","&gt;")</f>
        <v>&gt;</v>
      </c>
      <c r="V397" s="11">
        <v>68.599999999999994</v>
      </c>
      <c r="W397" s="11" t="str">
        <f>IF(ISBLANK([1]!Tab_labo[[#This Row],[Qt-g3]]),"","g")</f>
        <v>g</v>
      </c>
      <c r="X397" s="11" t="s">
        <v>49</v>
      </c>
      <c r="Y397" s="11" t="str">
        <f>IF(ISBLANK([1]!Tab_labo[[#This Row],[Composant 4]]),"","&gt;")</f>
        <v>&gt;</v>
      </c>
      <c r="Z397" s="11">
        <v>4</v>
      </c>
      <c r="AA397" s="11" t="str">
        <f>IF(ISBLANK([1]!Tab_labo[[#This Row],[Qt-g4]]),"","g")</f>
        <v>g</v>
      </c>
      <c r="AB397" s="11"/>
      <c r="AC397" s="11" t="str">
        <f>IF(ISBLANK([1]!Tab_labo[[#This Row],[Composant 5]]),"","&gt;")</f>
        <v/>
      </c>
      <c r="AD397" s="11"/>
      <c r="AE397" s="11" t="str">
        <f>IF(ISBLANK([1]!Tab_labo[[#This Row],[Qt-g5]]),"","g")</f>
        <v/>
      </c>
      <c r="AF397" s="11" t="str">
        <f>IF([1]!Tab_labo[[#This Row],[verif]]=0,"","Total")</f>
        <v>Total</v>
      </c>
      <c r="AG397" s="11" t="str">
        <f>IF([1]!Tab_labo[[#This Row],[Total]]="Total","&gt;","")</f>
        <v>&gt;</v>
      </c>
      <c r="AH39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397" s="11" t="str">
        <f>IF([1]!Tab_labo[[#This Row],[Total]]="Total","g","")</f>
        <v>g</v>
      </c>
      <c r="AJ397" s="15" t="s">
        <v>42</v>
      </c>
      <c r="AK397" s="11" t="s">
        <v>42</v>
      </c>
      <c r="AL39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397" s="11" t="str">
        <f>IF([1]!Tab_labo[[#This Row],[Total2]]&lt;&gt;1000,IF(ISBLANK(V397),[1]!Tab_labo[[#This Row],[Qt-g]]+(2*[1]!Tab_labo[[#This Row],[Qt-g2]]),IF(ISBLANK(Z397),[1]!Tab_labo[[#This Row],[Qt-g]]+[1]!Tab_labo[[#This Row],[Qt-g2]]+(2*[1]!Tab_labo[[#This Row],[Qt-g3]]),IF(ISBLANK(AD397),[1]!Tab_labo[[#This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7" s="11" t="str">
        <f>[1]!Tab_labo[[#This Row],[Teintes]]</f>
        <v>7622 C</v>
      </c>
    </row>
    <row r="398" spans="1:40" ht="30" x14ac:dyDescent="0.25">
      <c r="A398" s="1" t="s">
        <v>455</v>
      </c>
      <c r="B398" s="1" t="s">
        <v>41</v>
      </c>
      <c r="C398" s="2" t="s">
        <v>42</v>
      </c>
      <c r="D398" s="3" t="s">
        <v>42</v>
      </c>
      <c r="E398" s="3" t="s">
        <v>42</v>
      </c>
      <c r="F398" s="4">
        <v>1.53</v>
      </c>
      <c r="G398" s="4">
        <v>32.35</v>
      </c>
      <c r="H398" s="4">
        <v>39.909999999999997</v>
      </c>
      <c r="I398" s="4">
        <v>22.41</v>
      </c>
      <c r="J398" s="5" t="s">
        <v>42</v>
      </c>
      <c r="K398" s="6" t="str">
        <f>[1]!Tab_labo[[#This Row],[L*]]&amp;"_"&amp;[1]!Tab_labo[[#This Row],[a*]]&amp;"_"&amp;[1]!Tab_labo[[#This Row],[b*]]</f>
        <v>32.35_39.91_22.41</v>
      </c>
      <c r="L398" s="3" t="s">
        <v>60</v>
      </c>
      <c r="M398" s="3" t="str">
        <f>IF(ISBLANK([1]!Tab_labo[[#This Row],[Composant 1]]),"","&gt;")</f>
        <v>&gt;</v>
      </c>
      <c r="N398" s="3">
        <v>564.70000000000005</v>
      </c>
      <c r="O398" s="3" t="str">
        <f>IF(ISBLANK([1]!Tab_labo[[#This Row],[Qt-g]]),"","g")</f>
        <v>g</v>
      </c>
      <c r="P398" s="3" t="s">
        <v>68</v>
      </c>
      <c r="Q398" s="3" t="str">
        <f>IF(ISBLANK([1]!Tab_labo[[#This Row],[Composant 2]]),"","&gt;")</f>
        <v>&gt;</v>
      </c>
      <c r="R398" s="3">
        <v>349.9</v>
      </c>
      <c r="S398" s="3" t="str">
        <f>IF(ISBLANK([1]!Tab_labo[[#This Row],[Qt-g2]]),"","g")</f>
        <v>g</v>
      </c>
      <c r="T398" s="3" t="s">
        <v>54</v>
      </c>
      <c r="U398" s="3" t="str">
        <f>IF(ISBLANK([1]!Tab_labo[[#This Row],[Composant 3]]),"","&gt;")</f>
        <v>&gt;</v>
      </c>
      <c r="V398" s="3">
        <v>85.4</v>
      </c>
      <c r="W398" s="3" t="str">
        <f>IF(ISBLANK([1]!Tab_labo[[#This Row],[Qt-g3]]),"","g")</f>
        <v>g</v>
      </c>
      <c r="X398" s="3"/>
      <c r="Y398" s="3" t="str">
        <f>IF(ISBLANK([1]!Tab_labo[[#This Row],[Composant 4]]),"","&gt;")</f>
        <v/>
      </c>
      <c r="Z398" s="3"/>
      <c r="AA398" s="3" t="str">
        <f>IF(ISBLANK([1]!Tab_labo[[#This Row],[Qt-g4]]),"","g")</f>
        <v/>
      </c>
      <c r="AB398" s="3"/>
      <c r="AC398" s="3" t="str">
        <f>IF(ISBLANK([1]!Tab_labo[[#This Row],[Composant 5]]),"","&gt;")</f>
        <v/>
      </c>
      <c r="AD398" s="3"/>
      <c r="AE398" s="3" t="str">
        <f>IF(ISBLANK([1]!Tab_labo[[#This Row],[Qt-g5]]),"","g")</f>
        <v/>
      </c>
      <c r="AF398" s="3" t="str">
        <f>IF([1]!Tab_labo[[#This Row],[verif]]=0,"","Total")</f>
        <v>Total</v>
      </c>
      <c r="AG398" s="3" t="str">
        <f>IF([1]!Tab_labo[[#This Row],[Total]]="Total","&gt;","")</f>
        <v>&gt;</v>
      </c>
      <c r="AH39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8" s="3" t="str">
        <f>IF([1]!Tab_labo[[#This Row],[Total]]="Total","g","")</f>
        <v>g</v>
      </c>
      <c r="AJ398" s="8" t="s">
        <v>42</v>
      </c>
      <c r="AK398" s="3" t="s">
        <v>42</v>
      </c>
      <c r="AL39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98" s="3" t="str">
        <f>IF([1]!Tab_labo[[#This Row],[Total2]]&lt;&gt;1000,IF(ISBLANK(V398),[1]!Tab_labo[[#This Row],[Qt-g]]+(2*[1]!Tab_labo[[#This Row],[Qt-g2]]),IF(ISBLANK(Z398),[1]!Tab_labo[[#This Row],[Qt-g]]+[1]!Tab_labo[[#This Row],[Qt-g2]]+(2*[1]!Tab_labo[[#This Row],[Qt-g3]]),IF(ISBLANK(AD398),[1]!Tab_labo[[#This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8" s="3" t="str">
        <f>[1]!Tab_labo[[#This Row],[Teintes]]</f>
        <v>7623 C</v>
      </c>
    </row>
    <row r="399" spans="1:40" ht="30" x14ac:dyDescent="0.25">
      <c r="A399" s="9" t="s">
        <v>456</v>
      </c>
      <c r="B399" s="9" t="s">
        <v>41</v>
      </c>
      <c r="C399" s="10" t="s">
        <v>42</v>
      </c>
      <c r="D399" s="11" t="s">
        <v>42</v>
      </c>
      <c r="E399" s="11" t="s">
        <v>42</v>
      </c>
      <c r="F399" s="12">
        <v>1.49</v>
      </c>
      <c r="G399" s="12">
        <v>31.76</v>
      </c>
      <c r="H399" s="12">
        <v>34.65</v>
      </c>
      <c r="I399" s="12">
        <v>19.53</v>
      </c>
      <c r="J399" s="13" t="s">
        <v>42</v>
      </c>
      <c r="K399" s="14" t="str">
        <f>[1]!Tab_labo[[#This Row],[L*]]&amp;"_"&amp;[1]!Tab_labo[[#This Row],[a*]]&amp;"_"&amp;[1]!Tab_labo[[#This Row],[b*]]</f>
        <v>31.76_34.65_19.53</v>
      </c>
      <c r="L399" s="11" t="s">
        <v>60</v>
      </c>
      <c r="M399" s="11" t="str">
        <f>IF(ISBLANK([1]!Tab_labo[[#This Row],[Composant 1]]),"","&gt;")</f>
        <v>&gt;</v>
      </c>
      <c r="N399" s="11">
        <v>536.4</v>
      </c>
      <c r="O399" s="11" t="str">
        <f>IF(ISBLANK([1]!Tab_labo[[#This Row],[Qt-g]]),"","g")</f>
        <v>g</v>
      </c>
      <c r="P399" s="11" t="s">
        <v>68</v>
      </c>
      <c r="Q399" s="11" t="str">
        <f>IF(ISBLANK([1]!Tab_labo[[#This Row],[Composant 2]]),"","&gt;")</f>
        <v>&gt;</v>
      </c>
      <c r="R399" s="11">
        <v>341.9</v>
      </c>
      <c r="S399" s="11" t="str">
        <f>IF(ISBLANK([1]!Tab_labo[[#This Row],[Qt-g2]]),"","g")</f>
        <v>g</v>
      </c>
      <c r="T399" s="11" t="s">
        <v>54</v>
      </c>
      <c r="U399" s="11" t="str">
        <f>IF(ISBLANK([1]!Tab_labo[[#This Row],[Composant 3]]),"","&gt;")</f>
        <v>&gt;</v>
      </c>
      <c r="V399" s="11">
        <v>121.7</v>
      </c>
      <c r="W399" s="11" t="str">
        <f>IF(ISBLANK([1]!Tab_labo[[#This Row],[Qt-g3]]),"","g")</f>
        <v>g</v>
      </c>
      <c r="X399" s="11"/>
      <c r="Y399" s="11" t="str">
        <f>IF(ISBLANK([1]!Tab_labo[[#This Row],[Composant 4]]),"","&gt;")</f>
        <v/>
      </c>
      <c r="Z399" s="11"/>
      <c r="AA399" s="11" t="str">
        <f>IF(ISBLANK([1]!Tab_labo[[#This Row],[Qt-g4]]),"","g")</f>
        <v/>
      </c>
      <c r="AB399" s="11"/>
      <c r="AC399" s="11" t="str">
        <f>IF(ISBLANK([1]!Tab_labo[[#This Row],[Composant 5]]),"","&gt;")</f>
        <v/>
      </c>
      <c r="AD399" s="11"/>
      <c r="AE399" s="11" t="str">
        <f>IF(ISBLANK([1]!Tab_labo[[#This Row],[Qt-g5]]),"","g")</f>
        <v/>
      </c>
      <c r="AF399" s="11" t="str">
        <f>IF([1]!Tab_labo[[#This Row],[verif]]=0,"","Total")</f>
        <v>Total</v>
      </c>
      <c r="AG399" s="11" t="str">
        <f>IF([1]!Tab_labo[[#This Row],[Total]]="Total","&gt;","")</f>
        <v>&gt;</v>
      </c>
      <c r="AH39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399" s="11" t="str">
        <f>IF([1]!Tab_labo[[#This Row],[Total]]="Total","g","")</f>
        <v>g</v>
      </c>
      <c r="AJ399" s="15" t="s">
        <v>42</v>
      </c>
      <c r="AK399" s="11" t="s">
        <v>42</v>
      </c>
      <c r="AL39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399" s="11" t="str">
        <f>IF([1]!Tab_labo[[#This Row],[Total2]]&lt;&gt;1000,IF(ISBLANK(V399),[1]!Tab_labo[[#This Row],[Qt-g]]+(2*[1]!Tab_labo[[#This Row],[Qt-g2]]),IF(ISBLANK(Z399),[1]!Tab_labo[[#This Row],[Qt-g]]+[1]!Tab_labo[[#This Row],[Qt-g2]]+(2*[1]!Tab_labo[[#This Row],[Qt-g3]]),IF(ISBLANK(AD399),[1]!Tab_labo[[#This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399" s="11" t="str">
        <f>[1]!Tab_labo[[#This Row],[Teintes]]</f>
        <v>7624 C</v>
      </c>
    </row>
    <row r="400" spans="1:40" ht="30" x14ac:dyDescent="0.25">
      <c r="A400" s="1" t="s">
        <v>457</v>
      </c>
      <c r="B400" s="1" t="s">
        <v>41</v>
      </c>
      <c r="C400" s="2" t="s">
        <v>42</v>
      </c>
      <c r="D400" s="3" t="s">
        <v>42</v>
      </c>
      <c r="E400" s="3" t="s">
        <v>42</v>
      </c>
      <c r="F400" s="4">
        <v>1.21</v>
      </c>
      <c r="G400" s="4">
        <v>53.91</v>
      </c>
      <c r="H400" s="4">
        <v>58.72</v>
      </c>
      <c r="I400" s="4">
        <v>42.88</v>
      </c>
      <c r="J400" s="5" t="s">
        <v>42</v>
      </c>
      <c r="K400" s="6" t="str">
        <f>[1]!Tab_labo[[#This Row],[L*]]&amp;"_"&amp;[1]!Tab_labo[[#This Row],[a*]]&amp;"_"&amp;[1]!Tab_labo[[#This Row],[b*]]</f>
        <v>53.91_58.72_42.88</v>
      </c>
      <c r="L400" s="3" t="s">
        <v>60</v>
      </c>
      <c r="M400" s="3" t="str">
        <f>IF(ISBLANK([1]!Tab_labo[[#This Row],[Composant 1]]),"","&gt;")</f>
        <v>&gt;</v>
      </c>
      <c r="N400" s="3">
        <v>269.60000000000002</v>
      </c>
      <c r="O400" s="3" t="str">
        <f>IF(ISBLANK([1]!Tab_labo[[#This Row],[Qt-g]]),"","g")</f>
        <v>g</v>
      </c>
      <c r="P400" s="3" t="s">
        <v>68</v>
      </c>
      <c r="Q400" s="3" t="str">
        <f>IF(ISBLANK([1]!Tab_labo[[#This Row],[Composant 2]]),"","&gt;")</f>
        <v>&gt;</v>
      </c>
      <c r="R400" s="3">
        <v>261.39999999999998</v>
      </c>
      <c r="S400" s="3" t="str">
        <f>IF(ISBLANK([1]!Tab_labo[[#This Row],[Qt-g2]]),"","g")</f>
        <v>g</v>
      </c>
      <c r="T400" s="3" t="s">
        <v>49</v>
      </c>
      <c r="U400" s="3" t="str">
        <f>IF(ISBLANK([1]!Tab_labo[[#This Row],[Composant 3]]),"","&gt;")</f>
        <v>&gt;</v>
      </c>
      <c r="V400" s="3">
        <v>469</v>
      </c>
      <c r="W400" s="3" t="str">
        <f>IF(ISBLANK([1]!Tab_labo[[#This Row],[Qt-g3]]),"","g")</f>
        <v>g</v>
      </c>
      <c r="X400" s="3"/>
      <c r="Y400" s="3" t="str">
        <f>IF(ISBLANK([1]!Tab_labo[[#This Row],[Composant 4]]),"","&gt;")</f>
        <v/>
      </c>
      <c r="Z400" s="3"/>
      <c r="AA400" s="3" t="str">
        <f>IF(ISBLANK([1]!Tab_labo[[#This Row],[Qt-g4]]),"","g")</f>
        <v/>
      </c>
      <c r="AB400" s="3"/>
      <c r="AC400" s="3" t="str">
        <f>IF(ISBLANK([1]!Tab_labo[[#This Row],[Composant 5]]),"","&gt;")</f>
        <v/>
      </c>
      <c r="AD400" s="3"/>
      <c r="AE400" s="3" t="str">
        <f>IF(ISBLANK([1]!Tab_labo[[#This Row],[Qt-g5]]),"","g")</f>
        <v/>
      </c>
      <c r="AF400" s="3" t="str">
        <f>IF([1]!Tab_labo[[#This Row],[verif]]=0,"","Total")</f>
        <v>Total</v>
      </c>
      <c r="AG400" s="3" t="str">
        <f>IF([1]!Tab_labo[[#This Row],[Total]]="Total","&gt;","")</f>
        <v>&gt;</v>
      </c>
      <c r="AH40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00" s="3" t="str">
        <f>IF([1]!Tab_labo[[#This Row],[Total]]="Total","g","")</f>
        <v>g</v>
      </c>
      <c r="AJ400" s="8" t="s">
        <v>42</v>
      </c>
      <c r="AK400" s="3" t="s">
        <v>42</v>
      </c>
      <c r="AL40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0" s="3" t="str">
        <f>IF([1]!Tab_labo[[#This Row],[Total2]]&lt;&gt;1000,IF(ISBLANK(V400),[1]!Tab_labo[[#This Row],[Qt-g]]+(2*[1]!Tab_labo[[#This Row],[Qt-g2]]),IF(ISBLANK(Z400),[1]!Tab_labo[[#This Row],[Qt-g]]+[1]!Tab_labo[[#This Row],[Qt-g2]]+(2*[1]!Tab_labo[[#This Row],[Qt-g3]]),IF(ISBLANK(AD400),[1]!Tab_labo[[#This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0" s="3" t="str">
        <f>[1]!Tab_labo[[#This Row],[Teintes]]</f>
        <v>7625 C</v>
      </c>
    </row>
    <row r="401" spans="1:40" ht="30" x14ac:dyDescent="0.25">
      <c r="A401" s="9" t="s">
        <v>458</v>
      </c>
      <c r="B401" s="9" t="s">
        <v>41</v>
      </c>
      <c r="C401" s="10" t="s">
        <v>42</v>
      </c>
      <c r="D401" s="11" t="s">
        <v>42</v>
      </c>
      <c r="E401" s="11" t="s">
        <v>42</v>
      </c>
      <c r="F401" s="12">
        <v>1.61</v>
      </c>
      <c r="G401" s="12">
        <v>45.32</v>
      </c>
      <c r="H401" s="12">
        <v>56.64</v>
      </c>
      <c r="I401" s="12">
        <v>45.6</v>
      </c>
      <c r="J401" s="13" t="s">
        <v>42</v>
      </c>
      <c r="K401" s="14" t="str">
        <f>[1]!Tab_labo[[#This Row],[L*]]&amp;"_"&amp;[1]!Tab_labo[[#This Row],[a*]]&amp;"_"&amp;[1]!Tab_labo[[#This Row],[b*]]</f>
        <v>45.32_56.64_45.6</v>
      </c>
      <c r="L401" s="11" t="s">
        <v>64</v>
      </c>
      <c r="M401" s="11" t="str">
        <f>IF(ISBLANK([1]!Tab_labo[[#This Row],[Composant 1]]),"","&gt;")</f>
        <v>&gt;</v>
      </c>
      <c r="N401" s="11">
        <v>860.3</v>
      </c>
      <c r="O401" s="11" t="str">
        <f>IF(ISBLANK([1]!Tab_labo[[#This Row],[Qt-g]]),"","g")</f>
        <v>g</v>
      </c>
      <c r="P401" s="11" t="s">
        <v>54</v>
      </c>
      <c r="Q401" s="11" t="str">
        <f>IF(ISBLANK([1]!Tab_labo[[#This Row],[Composant 2]]),"","&gt;")</f>
        <v>&gt;</v>
      </c>
      <c r="R401" s="11">
        <v>32.5</v>
      </c>
      <c r="S401" s="11" t="str">
        <f>IF(ISBLANK([1]!Tab_labo[[#This Row],[Qt-g2]]),"","g")</f>
        <v>g</v>
      </c>
      <c r="T401" s="11" t="s">
        <v>49</v>
      </c>
      <c r="U401" s="11" t="str">
        <f>IF(ISBLANK([1]!Tab_labo[[#This Row],[Composant 3]]),"","&gt;")</f>
        <v>&gt;</v>
      </c>
      <c r="V401" s="11">
        <v>107.2</v>
      </c>
      <c r="W401" s="11" t="str">
        <f>IF(ISBLANK([1]!Tab_labo[[#This Row],[Qt-g3]]),"","g")</f>
        <v>g</v>
      </c>
      <c r="X401" s="11"/>
      <c r="Y401" s="11" t="str">
        <f>IF(ISBLANK([1]!Tab_labo[[#This Row],[Composant 4]]),"","&gt;")</f>
        <v/>
      </c>
      <c r="Z401" s="11"/>
      <c r="AA401" s="11" t="str">
        <f>IF(ISBLANK([1]!Tab_labo[[#This Row],[Qt-g4]]),"","g")</f>
        <v/>
      </c>
      <c r="AB401" s="11"/>
      <c r="AC401" s="11" t="str">
        <f>IF(ISBLANK([1]!Tab_labo[[#This Row],[Composant 5]]),"","&gt;")</f>
        <v/>
      </c>
      <c r="AD401" s="11"/>
      <c r="AE401" s="11" t="str">
        <f>IF(ISBLANK([1]!Tab_labo[[#This Row],[Qt-g5]]),"","g")</f>
        <v/>
      </c>
      <c r="AF401" s="11" t="str">
        <f>IF([1]!Tab_labo[[#This Row],[verif]]=0,"","Total")</f>
        <v>Total</v>
      </c>
      <c r="AG401" s="11" t="str">
        <f>IF([1]!Tab_labo[[#This Row],[Total]]="Total","&gt;","")</f>
        <v>&gt;</v>
      </c>
      <c r="AH40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01" s="11" t="str">
        <f>IF([1]!Tab_labo[[#This Row],[Total]]="Total","g","")</f>
        <v>g</v>
      </c>
      <c r="AJ401" s="15" t="s">
        <v>42</v>
      </c>
      <c r="AK401" s="11" t="s">
        <v>42</v>
      </c>
      <c r="AL40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1" s="11" t="str">
        <f>IF([1]!Tab_labo[[#This Row],[Total2]]&lt;&gt;1000,IF(ISBLANK(V401),[1]!Tab_labo[[#This Row],[Qt-g]]+(2*[1]!Tab_labo[[#This Row],[Qt-g2]]),IF(ISBLANK(Z401),[1]!Tab_labo[[#This Row],[Qt-g]]+[1]!Tab_labo[[#This Row],[Qt-g2]]+(2*[1]!Tab_labo[[#This Row],[Qt-g3]]),IF(ISBLANK(AD401),[1]!Tab_labo[[#This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1" s="11" t="str">
        <f>[1]!Tab_labo[[#This Row],[Teintes]]</f>
        <v>7626 C</v>
      </c>
    </row>
    <row r="402" spans="1:40" ht="30" x14ac:dyDescent="0.25">
      <c r="A402" s="1" t="s">
        <v>459</v>
      </c>
      <c r="B402" s="1" t="s">
        <v>41</v>
      </c>
      <c r="C402" s="2" t="s">
        <v>42</v>
      </c>
      <c r="D402" s="3" t="s">
        <v>42</v>
      </c>
      <c r="E402" s="3" t="s">
        <v>42</v>
      </c>
      <c r="F402" s="4">
        <v>1.65</v>
      </c>
      <c r="G402" s="4">
        <v>38.28</v>
      </c>
      <c r="H402" s="4">
        <v>49.35</v>
      </c>
      <c r="I402" s="4">
        <v>32.200000000000003</v>
      </c>
      <c r="J402" s="5" t="s">
        <v>42</v>
      </c>
      <c r="K402" s="6" t="str">
        <f>[1]!Tab_labo[[#This Row],[L*]]&amp;"_"&amp;[1]!Tab_labo[[#This Row],[a*]]&amp;"_"&amp;[1]!Tab_labo[[#This Row],[b*]]</f>
        <v>38.28_49.35_32.2</v>
      </c>
      <c r="L402" s="3" t="s">
        <v>64</v>
      </c>
      <c r="M402" s="3" t="str">
        <f>IF(ISBLANK([1]!Tab_labo[[#This Row],[Composant 1]]),"","&gt;")</f>
        <v>&gt;</v>
      </c>
      <c r="N402" s="3">
        <v>839.8</v>
      </c>
      <c r="O402" s="3" t="str">
        <f>IF(ISBLANK([1]!Tab_labo[[#This Row],[Qt-g]]),"","g")</f>
        <v>g</v>
      </c>
      <c r="P402" s="3" t="s">
        <v>60</v>
      </c>
      <c r="Q402" s="3" t="str">
        <f>IF(ISBLANK([1]!Tab_labo[[#This Row],[Composant 2]]),"","&gt;")</f>
        <v>&gt;</v>
      </c>
      <c r="R402" s="3">
        <v>66.3</v>
      </c>
      <c r="S402" s="3" t="str">
        <f>IF(ISBLANK([1]!Tab_labo[[#This Row],[Qt-g2]]),"","g")</f>
        <v>g</v>
      </c>
      <c r="T402" s="3" t="s">
        <v>54</v>
      </c>
      <c r="U402" s="3" t="str">
        <f>IF(ISBLANK([1]!Tab_labo[[#This Row],[Composant 3]]),"","&gt;")</f>
        <v>&gt;</v>
      </c>
      <c r="V402" s="3">
        <v>68.599999999999994</v>
      </c>
      <c r="W402" s="3" t="str">
        <f>IF(ISBLANK([1]!Tab_labo[[#This Row],[Qt-g3]]),"","g")</f>
        <v>g</v>
      </c>
      <c r="X402" s="3" t="s">
        <v>49</v>
      </c>
      <c r="Y402" s="3" t="str">
        <f>IF(ISBLANK([1]!Tab_labo[[#This Row],[Composant 4]]),"","&gt;")</f>
        <v>&gt;</v>
      </c>
      <c r="Z402" s="3">
        <v>25.3</v>
      </c>
      <c r="AA402" s="3" t="str">
        <f>IF(ISBLANK([1]!Tab_labo[[#This Row],[Qt-g4]]),"","g")</f>
        <v>g</v>
      </c>
      <c r="AB402" s="3"/>
      <c r="AC402" s="3" t="str">
        <f>IF(ISBLANK([1]!Tab_labo[[#This Row],[Composant 5]]),"","&gt;")</f>
        <v/>
      </c>
      <c r="AD402" s="3"/>
      <c r="AE402" s="3" t="str">
        <f>IF(ISBLANK([1]!Tab_labo[[#This Row],[Qt-g5]]),"","g")</f>
        <v/>
      </c>
      <c r="AF402" s="3" t="str">
        <f>IF([1]!Tab_labo[[#This Row],[verif]]=0,"","Total")</f>
        <v>Total</v>
      </c>
      <c r="AG402" s="3" t="str">
        <f>IF([1]!Tab_labo[[#This Row],[Total]]="Total","&gt;","")</f>
        <v>&gt;</v>
      </c>
      <c r="AH40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402" s="3" t="str">
        <f>IF([1]!Tab_labo[[#This Row],[Total]]="Total","g","")</f>
        <v>g</v>
      </c>
      <c r="AJ402" s="8" t="s">
        <v>42</v>
      </c>
      <c r="AK402" s="3" t="s">
        <v>42</v>
      </c>
      <c r="AL40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02" s="3" t="str">
        <f>IF([1]!Tab_labo[[#This Row],[Total2]]&lt;&gt;1000,IF(ISBLANK(V402),[1]!Tab_labo[[#This Row],[Qt-g]]+(2*[1]!Tab_labo[[#This Row],[Qt-g2]]),IF(ISBLANK(Z402),[1]!Tab_labo[[#This Row],[Qt-g]]+[1]!Tab_labo[[#This Row],[Qt-g2]]+(2*[1]!Tab_labo[[#This Row],[Qt-g3]]),IF(ISBLANK(AD402),[1]!Tab_labo[[#This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2" s="3" t="str">
        <f>[1]!Tab_labo[[#This Row],[Teintes]]</f>
        <v>7627 C</v>
      </c>
    </row>
    <row r="403" spans="1:40" ht="30" x14ac:dyDescent="0.25">
      <c r="A403" s="9" t="s">
        <v>460</v>
      </c>
      <c r="B403" s="9" t="s">
        <v>41</v>
      </c>
      <c r="C403" s="10" t="s">
        <v>42</v>
      </c>
      <c r="D403" s="11" t="s">
        <v>42</v>
      </c>
      <c r="E403" s="11" t="s">
        <v>42</v>
      </c>
      <c r="F403" s="12">
        <v>1.67</v>
      </c>
      <c r="G403" s="12">
        <v>36.72</v>
      </c>
      <c r="H403" s="12">
        <v>45.1</v>
      </c>
      <c r="I403" s="12">
        <v>30.11</v>
      </c>
      <c r="J403" s="13" t="s">
        <v>42</v>
      </c>
      <c r="K403" s="14" t="str">
        <f>[1]!Tab_labo[[#This Row],[L*]]&amp;"_"&amp;[1]!Tab_labo[[#This Row],[a*]]&amp;"_"&amp;[1]!Tab_labo[[#This Row],[b*]]</f>
        <v>36.72_45.1_30.11</v>
      </c>
      <c r="L403" s="11" t="s">
        <v>64</v>
      </c>
      <c r="M403" s="11" t="str">
        <f>IF(ISBLANK([1]!Tab_labo[[#This Row],[Composant 1]]),"","&gt;")</f>
        <v>&gt;</v>
      </c>
      <c r="N403" s="11">
        <v>797.3</v>
      </c>
      <c r="O403" s="11" t="str">
        <f>IF(ISBLANK([1]!Tab_labo[[#This Row],[Qt-g]]),"","g")</f>
        <v>g</v>
      </c>
      <c r="P403" s="11" t="s">
        <v>60</v>
      </c>
      <c r="Q403" s="11" t="str">
        <f>IF(ISBLANK([1]!Tab_labo[[#This Row],[Composant 2]]),"","&gt;")</f>
        <v>&gt;</v>
      </c>
      <c r="R403" s="11">
        <v>69.5</v>
      </c>
      <c r="S403" s="11" t="str">
        <f>IF(ISBLANK([1]!Tab_labo[[#This Row],[Qt-g2]]),"","g")</f>
        <v>g</v>
      </c>
      <c r="T403" s="11" t="s">
        <v>54</v>
      </c>
      <c r="U403" s="11" t="str">
        <f>IF(ISBLANK([1]!Tab_labo[[#This Row],[Composant 3]]),"","&gt;")</f>
        <v>&gt;</v>
      </c>
      <c r="V403" s="11">
        <v>83.8</v>
      </c>
      <c r="W403" s="11" t="str">
        <f>IF(ISBLANK([1]!Tab_labo[[#This Row],[Qt-g3]]),"","g")</f>
        <v>g</v>
      </c>
      <c r="X403" s="11" t="s">
        <v>49</v>
      </c>
      <c r="Y403" s="11" t="str">
        <f>IF(ISBLANK([1]!Tab_labo[[#This Row],[Composant 4]]),"","&gt;")</f>
        <v>&gt;</v>
      </c>
      <c r="Z403" s="11">
        <v>49.4</v>
      </c>
      <c r="AA403" s="11" t="str">
        <f>IF(ISBLANK([1]!Tab_labo[[#This Row],[Qt-g4]]),"","g")</f>
        <v>g</v>
      </c>
      <c r="AB403" s="11"/>
      <c r="AC403" s="11" t="str">
        <f>IF(ISBLANK([1]!Tab_labo[[#This Row],[Composant 5]]),"","&gt;")</f>
        <v/>
      </c>
      <c r="AD403" s="11"/>
      <c r="AE403" s="11" t="str">
        <f>IF(ISBLANK([1]!Tab_labo[[#This Row],[Qt-g5]]),"","g")</f>
        <v/>
      </c>
      <c r="AF403" s="11" t="str">
        <f>IF([1]!Tab_labo[[#This Row],[verif]]=0,"","Total")</f>
        <v>Total</v>
      </c>
      <c r="AG403" s="11" t="str">
        <f>IF([1]!Tab_labo[[#This Row],[Total]]="Total","&gt;","")</f>
        <v>&gt;</v>
      </c>
      <c r="AH40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403" s="11" t="str">
        <f>IF([1]!Tab_labo[[#This Row],[Total]]="Total","g","")</f>
        <v>g</v>
      </c>
      <c r="AJ403" s="15" t="s">
        <v>42</v>
      </c>
      <c r="AK403" s="11" t="s">
        <v>42</v>
      </c>
      <c r="AL40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03" s="11" t="str">
        <f>IF([1]!Tab_labo[[#This Row],[Total2]]&lt;&gt;1000,IF(ISBLANK(V403),[1]!Tab_labo[[#This Row],[Qt-g]]+(2*[1]!Tab_labo[[#This Row],[Qt-g2]]),IF(ISBLANK(Z403),[1]!Tab_labo[[#This Row],[Qt-g]]+[1]!Tab_labo[[#This Row],[Qt-g2]]+(2*[1]!Tab_labo[[#This Row],[Qt-g3]]),IF(ISBLANK(AD403),[1]!Tab_labo[[#This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3" s="11" t="str">
        <f>[1]!Tab_labo[[#This Row],[Teintes]]</f>
        <v>7628 C</v>
      </c>
    </row>
    <row r="404" spans="1:40" ht="30" x14ac:dyDescent="0.25">
      <c r="A404" s="1" t="s">
        <v>461</v>
      </c>
      <c r="B404" s="1" t="s">
        <v>41</v>
      </c>
      <c r="C404" s="2" t="s">
        <v>42</v>
      </c>
      <c r="D404" s="3" t="s">
        <v>42</v>
      </c>
      <c r="E404" s="3" t="s">
        <v>42</v>
      </c>
      <c r="F404" s="4">
        <v>1.54</v>
      </c>
      <c r="G404" s="4">
        <v>28.75</v>
      </c>
      <c r="H404" s="4">
        <v>24.33</v>
      </c>
      <c r="I404" s="4">
        <v>13.15</v>
      </c>
      <c r="J404" s="5" t="s">
        <v>42</v>
      </c>
      <c r="K404" s="6" t="str">
        <f>[1]!Tab_labo[[#This Row],[L*]]&amp;"_"&amp;[1]!Tab_labo[[#This Row],[a*]]&amp;"_"&amp;[1]!Tab_labo[[#This Row],[b*]]</f>
        <v>28.75_24.33_13.15</v>
      </c>
      <c r="L404" s="3" t="s">
        <v>64</v>
      </c>
      <c r="M404" s="3" t="str">
        <f>IF(ISBLANK([1]!Tab_labo[[#This Row],[Composant 1]]),"","&gt;")</f>
        <v>&gt;</v>
      </c>
      <c r="N404" s="3">
        <v>462.9</v>
      </c>
      <c r="O404" s="3" t="str">
        <f>IF(ISBLANK([1]!Tab_labo[[#This Row],[Qt-g]]),"","g")</f>
        <v>g</v>
      </c>
      <c r="P404" s="3" t="s">
        <v>54</v>
      </c>
      <c r="Q404" s="3" t="str">
        <f>IF(ISBLANK([1]!Tab_labo[[#This Row],[Composant 2]]),"","&gt;")</f>
        <v>&gt;</v>
      </c>
      <c r="R404" s="3">
        <v>242</v>
      </c>
      <c r="S404" s="3" t="str">
        <f>IF(ISBLANK([1]!Tab_labo[[#This Row],[Qt-g2]]),"","g")</f>
        <v>g</v>
      </c>
      <c r="T404" s="3" t="s">
        <v>49</v>
      </c>
      <c r="U404" s="3" t="str">
        <f>IF(ISBLANK([1]!Tab_labo[[#This Row],[Composant 3]]),"","&gt;")</f>
        <v>&gt;</v>
      </c>
      <c r="V404" s="3">
        <v>295.10000000000002</v>
      </c>
      <c r="W404" s="3" t="str">
        <f>IF(ISBLANK([1]!Tab_labo[[#This Row],[Qt-g3]]),"","g")</f>
        <v>g</v>
      </c>
      <c r="X404" s="3"/>
      <c r="Y404" s="3" t="str">
        <f>IF(ISBLANK([1]!Tab_labo[[#This Row],[Composant 4]]),"","&gt;")</f>
        <v/>
      </c>
      <c r="Z404" s="3"/>
      <c r="AA404" s="3" t="str">
        <f>IF(ISBLANK([1]!Tab_labo[[#This Row],[Qt-g4]]),"","g")</f>
        <v/>
      </c>
      <c r="AB404" s="3"/>
      <c r="AC404" s="3" t="str">
        <f>IF(ISBLANK([1]!Tab_labo[[#This Row],[Composant 5]]),"","&gt;")</f>
        <v/>
      </c>
      <c r="AD404" s="3"/>
      <c r="AE404" s="3" t="str">
        <f>IF(ISBLANK([1]!Tab_labo[[#This Row],[Qt-g5]]),"","g")</f>
        <v/>
      </c>
      <c r="AF404" s="3" t="str">
        <f>IF([1]!Tab_labo[[#This Row],[verif]]=0,"","Total")</f>
        <v>Total</v>
      </c>
      <c r="AG404" s="3" t="str">
        <f>IF([1]!Tab_labo[[#This Row],[Total]]="Total","&gt;","")</f>
        <v>&gt;</v>
      </c>
      <c r="AH40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04" s="3" t="str">
        <f>IF([1]!Tab_labo[[#This Row],[Total]]="Total","g","")</f>
        <v>g</v>
      </c>
      <c r="AJ404" s="8" t="s">
        <v>42</v>
      </c>
      <c r="AK404" s="3" t="s">
        <v>42</v>
      </c>
      <c r="AL40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4" s="3" t="str">
        <f>IF([1]!Tab_labo[[#This Row],[Total2]]&lt;&gt;1000,IF(ISBLANK(V404),[1]!Tab_labo[[#This Row],[Qt-g]]+(2*[1]!Tab_labo[[#This Row],[Qt-g2]]),IF(ISBLANK(Z404),[1]!Tab_labo[[#This Row],[Qt-g]]+[1]!Tab_labo[[#This Row],[Qt-g2]]+(2*[1]!Tab_labo[[#This Row],[Qt-g3]]),IF(ISBLANK(AD404),[1]!Tab_labo[[#This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4" s="3" t="str">
        <f>[1]!Tab_labo[[#This Row],[Teintes]]</f>
        <v>7629 C</v>
      </c>
    </row>
    <row r="405" spans="1:40" ht="30" x14ac:dyDescent="0.25">
      <c r="A405" s="9" t="s">
        <v>462</v>
      </c>
      <c r="B405" s="9" t="s">
        <v>41</v>
      </c>
      <c r="C405" s="10" t="s">
        <v>42</v>
      </c>
      <c r="D405" s="11" t="s">
        <v>42</v>
      </c>
      <c r="E405" s="11" t="s">
        <v>42</v>
      </c>
      <c r="F405" s="12">
        <v>1.55</v>
      </c>
      <c r="G405" s="12">
        <v>26.78</v>
      </c>
      <c r="H405" s="12">
        <v>20.47</v>
      </c>
      <c r="I405" s="12">
        <v>10.48</v>
      </c>
      <c r="J405" s="13" t="s">
        <v>42</v>
      </c>
      <c r="K405" s="14" t="str">
        <f>[1]!Tab_labo[[#This Row],[L*]]&amp;"_"&amp;[1]!Tab_labo[[#This Row],[a*]]&amp;"_"&amp;[1]!Tab_labo[[#This Row],[b*]]</f>
        <v>26.78_20.47_10.48</v>
      </c>
      <c r="L405" s="11" t="s">
        <v>64</v>
      </c>
      <c r="M405" s="11" t="str">
        <f>IF(ISBLANK([1]!Tab_labo[[#This Row],[Composant 1]]),"","&gt;")</f>
        <v>&gt;</v>
      </c>
      <c r="N405" s="11">
        <v>409.4</v>
      </c>
      <c r="O405" s="11" t="str">
        <f>IF(ISBLANK([1]!Tab_labo[[#This Row],[Qt-g]]),"","g")</f>
        <v>g</v>
      </c>
      <c r="P405" s="11" t="s">
        <v>54</v>
      </c>
      <c r="Q405" s="11" t="str">
        <f>IF(ISBLANK([1]!Tab_labo[[#This Row],[Composant 2]]),"","&gt;")</f>
        <v>&gt;</v>
      </c>
      <c r="R405" s="11">
        <v>286.2</v>
      </c>
      <c r="S405" s="11" t="str">
        <f>IF(ISBLANK([1]!Tab_labo[[#This Row],[Qt-g2]]),"","g")</f>
        <v>g</v>
      </c>
      <c r="T405" s="11" t="s">
        <v>49</v>
      </c>
      <c r="U405" s="11" t="str">
        <f>IF(ISBLANK([1]!Tab_labo[[#This Row],[Composant 3]]),"","&gt;")</f>
        <v>&gt;</v>
      </c>
      <c r="V405" s="11">
        <v>304.39999999999998</v>
      </c>
      <c r="W405" s="11" t="str">
        <f>IF(ISBLANK([1]!Tab_labo[[#This Row],[Qt-g3]]),"","g")</f>
        <v>g</v>
      </c>
      <c r="X405" s="11"/>
      <c r="Y405" s="11" t="str">
        <f>IF(ISBLANK([1]!Tab_labo[[#This Row],[Composant 4]]),"","&gt;")</f>
        <v/>
      </c>
      <c r="Z405" s="11"/>
      <c r="AA405" s="11" t="str">
        <f>IF(ISBLANK([1]!Tab_labo[[#This Row],[Qt-g4]]),"","g")</f>
        <v/>
      </c>
      <c r="AB405" s="11"/>
      <c r="AC405" s="11" t="str">
        <f>IF(ISBLANK([1]!Tab_labo[[#This Row],[Composant 5]]),"","&gt;")</f>
        <v/>
      </c>
      <c r="AD405" s="11"/>
      <c r="AE405" s="11" t="str">
        <f>IF(ISBLANK([1]!Tab_labo[[#This Row],[Qt-g5]]),"","g")</f>
        <v/>
      </c>
      <c r="AF405" s="11" t="str">
        <f>IF([1]!Tab_labo[[#This Row],[verif]]=0,"","Total")</f>
        <v>Total</v>
      </c>
      <c r="AG405" s="11" t="str">
        <f>IF([1]!Tab_labo[[#This Row],[Total]]="Total","&gt;","")</f>
        <v>&gt;</v>
      </c>
      <c r="AH40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405" s="11" t="str">
        <f>IF([1]!Tab_labo[[#This Row],[Total]]="Total","g","")</f>
        <v>g</v>
      </c>
      <c r="AJ405" s="15" t="s">
        <v>42</v>
      </c>
      <c r="AK405" s="11" t="s">
        <v>42</v>
      </c>
      <c r="AL40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5" s="11" t="str">
        <f>IF([1]!Tab_labo[[#This Row],[Total2]]&lt;&gt;1000,IF(ISBLANK(V405),[1]!Tab_labo[[#This Row],[Qt-g]]+(2*[1]!Tab_labo[[#This Row],[Qt-g2]]),IF(ISBLANK(Z405),[1]!Tab_labo[[#This Row],[Qt-g]]+[1]!Tab_labo[[#This Row],[Qt-g2]]+(2*[1]!Tab_labo[[#This Row],[Qt-g3]]),IF(ISBLANK(AD405),[1]!Tab_labo[[#This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5" s="11" t="str">
        <f>[1]!Tab_labo[[#This Row],[Teintes]]</f>
        <v>7630 C</v>
      </c>
    </row>
    <row r="406" spans="1:40" ht="30" x14ac:dyDescent="0.25">
      <c r="A406" s="1" t="s">
        <v>463</v>
      </c>
      <c r="B406" s="1" t="s">
        <v>41</v>
      </c>
      <c r="C406" s="2" t="s">
        <v>42</v>
      </c>
      <c r="D406" s="3" t="s">
        <v>42</v>
      </c>
      <c r="E406" s="3" t="s">
        <v>42</v>
      </c>
      <c r="F406" s="4">
        <v>1.62</v>
      </c>
      <c r="G406" s="4">
        <v>23.63</v>
      </c>
      <c r="H406" s="4">
        <v>17.93</v>
      </c>
      <c r="I406" s="4">
        <v>9.27</v>
      </c>
      <c r="J406" s="5" t="s">
        <v>42</v>
      </c>
      <c r="K406" s="6" t="str">
        <f>[1]!Tab_labo[[#This Row],[L*]]&amp;"_"&amp;[1]!Tab_labo[[#This Row],[a*]]&amp;"_"&amp;[1]!Tab_labo[[#This Row],[b*]]</f>
        <v>23.63_17.93_9.27</v>
      </c>
      <c r="L406" s="3" t="s">
        <v>64</v>
      </c>
      <c r="M406" s="3" t="str">
        <f>IF(ISBLANK([1]!Tab_labo[[#This Row],[Composant 1]]),"","&gt;")</f>
        <v>&gt;</v>
      </c>
      <c r="N406" s="3">
        <v>351.6</v>
      </c>
      <c r="O406" s="3" t="str">
        <f>IF(ISBLANK([1]!Tab_labo[[#This Row],[Qt-g]]),"","g")</f>
        <v>g</v>
      </c>
      <c r="P406" s="3" t="s">
        <v>60</v>
      </c>
      <c r="Q406" s="3" t="str">
        <f>IF(ISBLANK([1]!Tab_labo[[#This Row],[Composant 2]]),"","&gt;")</f>
        <v>&gt;</v>
      </c>
      <c r="R406" s="3">
        <v>21.5</v>
      </c>
      <c r="S406" s="3" t="str">
        <f>IF(ISBLANK([1]!Tab_labo[[#This Row],[Qt-g2]]),"","g")</f>
        <v>g</v>
      </c>
      <c r="T406" s="3" t="s">
        <v>54</v>
      </c>
      <c r="U406" s="3" t="str">
        <f>IF(ISBLANK([1]!Tab_labo[[#This Row],[Composant 3]]),"","&gt;")</f>
        <v>&gt;</v>
      </c>
      <c r="V406" s="3">
        <v>307.5</v>
      </c>
      <c r="W406" s="3" t="str">
        <f>IF(ISBLANK([1]!Tab_labo[[#This Row],[Qt-g3]]),"","g")</f>
        <v>g</v>
      </c>
      <c r="X406" s="3" t="s">
        <v>49</v>
      </c>
      <c r="Y406" s="3" t="str">
        <f>IF(ISBLANK([1]!Tab_labo[[#This Row],[Composant 4]]),"","&gt;")</f>
        <v>&gt;</v>
      </c>
      <c r="Z406" s="3">
        <v>319.39999999999998</v>
      </c>
      <c r="AA406" s="3" t="str">
        <f>IF(ISBLANK([1]!Tab_labo[[#This Row],[Qt-g4]]),"","g")</f>
        <v>g</v>
      </c>
      <c r="AB406" s="3"/>
      <c r="AC406" s="3" t="str">
        <f>IF(ISBLANK([1]!Tab_labo[[#This Row],[Composant 5]]),"","&gt;")</f>
        <v/>
      </c>
      <c r="AD406" s="3"/>
      <c r="AE406" s="3" t="str">
        <f>IF(ISBLANK([1]!Tab_labo[[#This Row],[Qt-g5]]),"","g")</f>
        <v/>
      </c>
      <c r="AF406" s="3" t="str">
        <f>IF([1]!Tab_labo[[#This Row],[verif]]=0,"","Total")</f>
        <v>Total</v>
      </c>
      <c r="AG406" s="3" t="str">
        <f>IF([1]!Tab_labo[[#This Row],[Total]]="Total","&gt;","")</f>
        <v>&gt;</v>
      </c>
      <c r="AH40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06" s="3" t="str">
        <f>IF([1]!Tab_labo[[#This Row],[Total]]="Total","g","")</f>
        <v>g</v>
      </c>
      <c r="AJ406" s="8" t="s">
        <v>42</v>
      </c>
      <c r="AK406" s="3" t="s">
        <v>42</v>
      </c>
      <c r="AL40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06" s="3" t="str">
        <f>IF([1]!Tab_labo[[#This Row],[Total2]]&lt;&gt;1000,IF(ISBLANK(V406),[1]!Tab_labo[[#This Row],[Qt-g]]+(2*[1]!Tab_labo[[#This Row],[Qt-g2]]),IF(ISBLANK(Z406),[1]!Tab_labo[[#This Row],[Qt-g]]+[1]!Tab_labo[[#This Row],[Qt-g2]]+(2*[1]!Tab_labo[[#This Row],[Qt-g3]]),IF(ISBLANK(AD406),[1]!Tab_labo[[#This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6" s="3" t="str">
        <f>[1]!Tab_labo[[#This Row],[Teintes]]</f>
        <v>7631 C</v>
      </c>
    </row>
    <row r="407" spans="1:40" ht="30" x14ac:dyDescent="0.25">
      <c r="A407" s="9" t="s">
        <v>464</v>
      </c>
      <c r="B407" s="9" t="s">
        <v>41</v>
      </c>
      <c r="C407" s="10" t="s">
        <v>42</v>
      </c>
      <c r="D407" s="11" t="s">
        <v>42</v>
      </c>
      <c r="E407" s="11" t="s">
        <v>42</v>
      </c>
      <c r="F407" s="12">
        <v>0.4</v>
      </c>
      <c r="G407" s="12">
        <v>78.78</v>
      </c>
      <c r="H407" s="12">
        <v>19.239999999999998</v>
      </c>
      <c r="I407" s="12">
        <v>17.73</v>
      </c>
      <c r="J407" s="13" t="s">
        <v>42</v>
      </c>
      <c r="K407" s="14" t="str">
        <f>[1]!Tab_labo[[#This Row],[L*]]&amp;"_"&amp;[1]!Tab_labo[[#This Row],[a*]]&amp;"_"&amp;[1]!Tab_labo[[#This Row],[b*]]</f>
        <v>78.78_19.24_17.73</v>
      </c>
      <c r="L407" s="11" t="s">
        <v>48</v>
      </c>
      <c r="M407" s="11" t="str">
        <f>IF(ISBLANK([1]!Tab_labo[[#This Row],[Composant 1]]),"","&gt;")</f>
        <v>&gt;</v>
      </c>
      <c r="N407" s="11">
        <v>33</v>
      </c>
      <c r="O407" s="11" t="str">
        <f>IF(ISBLANK([1]!Tab_labo[[#This Row],[Qt-g]]),"","g")</f>
        <v>g</v>
      </c>
      <c r="P407" s="11" t="s">
        <v>60</v>
      </c>
      <c r="Q407" s="11" t="str">
        <f>IF(ISBLANK([1]!Tab_labo[[#This Row],[Composant 2]]),"","&gt;")</f>
        <v>&gt;</v>
      </c>
      <c r="R407" s="11">
        <v>30</v>
      </c>
      <c r="S407" s="11" t="str">
        <f>IF(ISBLANK([1]!Tab_labo[[#This Row],[Qt-g2]]),"","g")</f>
        <v>g</v>
      </c>
      <c r="T407" s="11" t="s">
        <v>54</v>
      </c>
      <c r="U407" s="11" t="str">
        <f>IF(ISBLANK([1]!Tab_labo[[#This Row],[Composant 3]]),"","&gt;")</f>
        <v>&gt;</v>
      </c>
      <c r="V407" s="11">
        <v>2</v>
      </c>
      <c r="W407" s="11" t="str">
        <f>IF(ISBLANK([1]!Tab_labo[[#This Row],[Qt-g3]]),"","g")</f>
        <v>g</v>
      </c>
      <c r="X407" s="11" t="s">
        <v>49</v>
      </c>
      <c r="Y407" s="11" t="str">
        <f>IF(ISBLANK([1]!Tab_labo[[#This Row],[Composant 4]]),"","&gt;")</f>
        <v>&gt;</v>
      </c>
      <c r="Z407" s="11">
        <v>467.5</v>
      </c>
      <c r="AA407" s="11" t="str">
        <f>IF(ISBLANK([1]!Tab_labo[[#This Row],[Qt-g4]]),"","g")</f>
        <v>g</v>
      </c>
      <c r="AB407" s="11"/>
      <c r="AC407" s="11" t="str">
        <f>IF(ISBLANK([1]!Tab_labo[[#This Row],[Composant 5]]),"","&gt;")</f>
        <v/>
      </c>
      <c r="AD407" s="11"/>
      <c r="AE407" s="11" t="str">
        <f>IF(ISBLANK([1]!Tab_labo[[#This Row],[Qt-g5]]),"","g")</f>
        <v/>
      </c>
      <c r="AF407" s="11" t="str">
        <f>IF([1]!Tab_labo[[#This Row],[verif]]=0,"","Total")</f>
        <v>Total</v>
      </c>
      <c r="AG407" s="11" t="str">
        <f>IF([1]!Tab_labo[[#This Row],[Total]]="Total","&gt;","")</f>
        <v>&gt;</v>
      </c>
      <c r="AH40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532.5</v>
      </c>
      <c r="AI407" s="11" t="str">
        <f>IF([1]!Tab_labo[[#This Row],[Total]]="Total","g","")</f>
        <v>g</v>
      </c>
      <c r="AJ407" s="15" t="s">
        <v>42</v>
      </c>
      <c r="AK407" s="11" t="s">
        <v>42</v>
      </c>
      <c r="AL40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07" s="11">
        <f>IF([1]!Tab_labo[[#This Row],[Total2]]&lt;&gt;1000,IF(ISBLANK(V407),[1]!Tab_labo[[#This Row],[Qt-g]]+(2*[1]!Tab_labo[[#This Row],[Qt-g2]]),IF(ISBLANK(Z407),[1]!Tab_labo[[#This Row],[Qt-g]]+[1]!Tab_labo[[#This Row],[Qt-g2]]+(2*[1]!Tab_labo[[#This Row],[Qt-g3]]),IF(ISBLANK(AD407),[1]!Tab_labo[[#This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07" s="11" t="str">
        <f>[1]!Tab_labo[[#This Row],[Teintes]]</f>
        <v>7415 C</v>
      </c>
    </row>
    <row r="408" spans="1:40" ht="30" x14ac:dyDescent="0.25">
      <c r="A408" s="1" t="s">
        <v>465</v>
      </c>
      <c r="B408" s="1" t="s">
        <v>41</v>
      </c>
      <c r="C408" s="2" t="s">
        <v>42</v>
      </c>
      <c r="D408" s="3" t="s">
        <v>42</v>
      </c>
      <c r="E408" s="3" t="s">
        <v>42</v>
      </c>
      <c r="F408" s="4">
        <v>0.97</v>
      </c>
      <c r="G408" s="4">
        <v>60.56</v>
      </c>
      <c r="H408" s="4">
        <v>52.79</v>
      </c>
      <c r="I408" s="4">
        <v>38.64</v>
      </c>
      <c r="J408" s="5" t="s">
        <v>42</v>
      </c>
      <c r="K408" s="6" t="str">
        <f>[1]!Tab_labo[[#This Row],[L*]]&amp;"_"&amp;[1]!Tab_labo[[#This Row],[a*]]&amp;"_"&amp;[1]!Tab_labo[[#This Row],[b*]]</f>
        <v>60.56_52.79_38.64</v>
      </c>
      <c r="L408" s="3" t="s">
        <v>48</v>
      </c>
      <c r="M408" s="3" t="str">
        <f>IF(ISBLANK([1]!Tab_labo[[#This Row],[Composant 1]]),"","&gt;")</f>
        <v>&gt;</v>
      </c>
      <c r="N408" s="3">
        <v>167</v>
      </c>
      <c r="O408" s="3" t="str">
        <f>IF(ISBLANK([1]!Tab_labo[[#This Row],[Qt-g]]),"","g")</f>
        <v>g</v>
      </c>
      <c r="P408" s="3" t="s">
        <v>60</v>
      </c>
      <c r="Q408" s="3" t="str">
        <f>IF(ISBLANK([1]!Tab_labo[[#This Row],[Composant 2]]),"","&gt;")</f>
        <v>&gt;</v>
      </c>
      <c r="R408" s="3">
        <v>167</v>
      </c>
      <c r="S408" s="3" t="str">
        <f>IF(ISBLANK([1]!Tab_labo[[#This Row],[Qt-g2]]),"","g")</f>
        <v>g</v>
      </c>
      <c r="T408" s="3" t="s">
        <v>49</v>
      </c>
      <c r="U408" s="3" t="str">
        <f>IF(ISBLANK([1]!Tab_labo[[#This Row],[Composant 3]]),"","&gt;")</f>
        <v>&gt;</v>
      </c>
      <c r="V408" s="3">
        <v>333</v>
      </c>
      <c r="W408" s="3" t="str">
        <f>IF(ISBLANK([1]!Tab_labo[[#This Row],[Qt-g3]]),"","g")</f>
        <v>g</v>
      </c>
      <c r="X408" s="3"/>
      <c r="Y408" s="3" t="str">
        <f>IF(ISBLANK([1]!Tab_labo[[#This Row],[Composant 4]]),"","&gt;")</f>
        <v/>
      </c>
      <c r="Z408" s="3"/>
      <c r="AA408" s="3" t="str">
        <f>IF(ISBLANK([1]!Tab_labo[[#This Row],[Qt-g4]]),"","g")</f>
        <v/>
      </c>
      <c r="AB408" s="3"/>
      <c r="AC408" s="3" t="str">
        <f>IF(ISBLANK([1]!Tab_labo[[#This Row],[Composant 5]]),"","&gt;")</f>
        <v/>
      </c>
      <c r="AD408" s="3"/>
      <c r="AE408" s="3" t="str">
        <f>IF(ISBLANK([1]!Tab_labo[[#This Row],[Qt-g5]]),"","g")</f>
        <v/>
      </c>
      <c r="AF408" s="3" t="str">
        <f>IF([1]!Tab_labo[[#This Row],[verif]]=0,"","Total")</f>
        <v>Total</v>
      </c>
      <c r="AG408" s="3" t="str">
        <f>IF([1]!Tab_labo[[#This Row],[Total]]="Total","&gt;","")</f>
        <v>&gt;</v>
      </c>
      <c r="AH40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667</v>
      </c>
      <c r="AI408" s="3" t="str">
        <f>IF([1]!Tab_labo[[#This Row],[Total]]="Total","g","")</f>
        <v>g</v>
      </c>
      <c r="AJ408" s="8" t="s">
        <v>42</v>
      </c>
      <c r="AK408" s="3" t="s">
        <v>42</v>
      </c>
      <c r="AL40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8" s="3">
        <f>IF([1]!Tab_labo[[#This Row],[Total2]]&lt;&gt;1000,IF(ISBLANK(V408),[1]!Tab_labo[[#This Row],[Qt-g]]+(2*[1]!Tab_labo[[#This Row],[Qt-g2]]),IF(ISBLANK(Z408),[1]!Tab_labo[[#This Row],[Qt-g]]+[1]!Tab_labo[[#This Row],[Qt-g2]]+(2*[1]!Tab_labo[[#This Row],[Qt-g3]]),IF(ISBLANK(AD408),[1]!Tab_labo[[#This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08" s="3" t="str">
        <f>[1]!Tab_labo[[#This Row],[Teintes]]</f>
        <v>7416 C</v>
      </c>
    </row>
    <row r="409" spans="1:40" ht="30" x14ac:dyDescent="0.25">
      <c r="A409" s="9" t="s">
        <v>466</v>
      </c>
      <c r="B409" s="9" t="s">
        <v>41</v>
      </c>
      <c r="C409" s="10" t="s">
        <v>42</v>
      </c>
      <c r="D409" s="11" t="s">
        <v>42</v>
      </c>
      <c r="E409" s="11" t="s">
        <v>42</v>
      </c>
      <c r="F409" s="12">
        <v>1.26</v>
      </c>
      <c r="G409" s="12">
        <v>54.03</v>
      </c>
      <c r="H409" s="12">
        <v>63.35</v>
      </c>
      <c r="I409" s="12">
        <v>46.53</v>
      </c>
      <c r="J409" s="13" t="s">
        <v>42</v>
      </c>
      <c r="K409" s="14" t="str">
        <f>[1]!Tab_labo[[#This Row],[L*]]&amp;"_"&amp;[1]!Tab_labo[[#This Row],[a*]]&amp;"_"&amp;[1]!Tab_labo[[#This Row],[b*]]</f>
        <v>54.03_63.35_46.53</v>
      </c>
      <c r="L409" s="11" t="s">
        <v>48</v>
      </c>
      <c r="M409" s="11" t="str">
        <f>IF(ISBLANK([1]!Tab_labo[[#This Row],[Composant 1]]),"","&gt;")</f>
        <v>&gt;</v>
      </c>
      <c r="N409" s="11">
        <v>250</v>
      </c>
      <c r="O409" s="11" t="str">
        <f>IF(ISBLANK([1]!Tab_labo[[#This Row],[Qt-g]]),"","g")</f>
        <v>g</v>
      </c>
      <c r="P409" s="11" t="s">
        <v>60</v>
      </c>
      <c r="Q409" s="11" t="str">
        <f>IF(ISBLANK([1]!Tab_labo[[#This Row],[Composant 2]]),"","&gt;")</f>
        <v>&gt;</v>
      </c>
      <c r="R409" s="11">
        <v>250</v>
      </c>
      <c r="S409" s="11" t="str">
        <f>IF(ISBLANK([1]!Tab_labo[[#This Row],[Qt-g2]]),"","g")</f>
        <v>g</v>
      </c>
      <c r="T409" s="11" t="s">
        <v>49</v>
      </c>
      <c r="U409" s="11" t="str">
        <f>IF(ISBLANK([1]!Tab_labo[[#This Row],[Composant 3]]),"","&gt;")</f>
        <v>&gt;</v>
      </c>
      <c r="V409" s="11">
        <v>500</v>
      </c>
      <c r="W409" s="11" t="str">
        <f>IF(ISBLANK([1]!Tab_labo[[#This Row],[Qt-g3]]),"","g")</f>
        <v>g</v>
      </c>
      <c r="X409" s="11"/>
      <c r="Y409" s="11" t="str">
        <f>IF(ISBLANK([1]!Tab_labo[[#This Row],[Composant 4]]),"","&gt;")</f>
        <v/>
      </c>
      <c r="Z409" s="11"/>
      <c r="AA409" s="11" t="str">
        <f>IF(ISBLANK([1]!Tab_labo[[#This Row],[Qt-g4]]),"","g")</f>
        <v/>
      </c>
      <c r="AB409" s="11"/>
      <c r="AC409" s="11" t="str">
        <f>IF(ISBLANK([1]!Tab_labo[[#This Row],[Composant 5]]),"","&gt;")</f>
        <v/>
      </c>
      <c r="AD409" s="11"/>
      <c r="AE409" s="11" t="str">
        <f>IF(ISBLANK([1]!Tab_labo[[#This Row],[Qt-g5]]),"","g")</f>
        <v/>
      </c>
      <c r="AF409" s="11" t="str">
        <f>IF([1]!Tab_labo[[#This Row],[verif]]=0,"","Total")</f>
        <v>Total</v>
      </c>
      <c r="AG409" s="11" t="str">
        <f>IF([1]!Tab_labo[[#This Row],[Total]]="Total","&gt;","")</f>
        <v>&gt;</v>
      </c>
      <c r="AH40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09" s="11" t="str">
        <f>IF([1]!Tab_labo[[#This Row],[Total]]="Total","g","")</f>
        <v>g</v>
      </c>
      <c r="AJ409" s="15" t="s">
        <v>42</v>
      </c>
      <c r="AK409" s="11" t="s">
        <v>42</v>
      </c>
      <c r="AL40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09" s="11" t="str">
        <f>IF([1]!Tab_labo[[#This Row],[Total2]]&lt;&gt;1000,IF(ISBLANK(V409),[1]!Tab_labo[[#This Row],[Qt-g]]+(2*[1]!Tab_labo[[#This Row],[Qt-g2]]),IF(ISBLANK(Z409),[1]!Tab_labo[[#This Row],[Qt-g]]+[1]!Tab_labo[[#This Row],[Qt-g2]]+(2*[1]!Tab_labo[[#This Row],[Qt-g3]]),IF(ISBLANK(AD409),[1]!Tab_labo[[#This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09" s="11" t="str">
        <f>[1]!Tab_labo[[#This Row],[Teintes]]</f>
        <v>7417 C</v>
      </c>
    </row>
    <row r="410" spans="1:40" ht="30" x14ac:dyDescent="0.25">
      <c r="A410" s="1" t="s">
        <v>467</v>
      </c>
      <c r="B410" s="1" t="s">
        <v>41</v>
      </c>
      <c r="C410" s="2" t="s">
        <v>42</v>
      </c>
      <c r="D410" s="3" t="s">
        <v>42</v>
      </c>
      <c r="E410" s="3" t="s">
        <v>42</v>
      </c>
      <c r="F410" s="4">
        <v>1.06</v>
      </c>
      <c r="G410" s="4">
        <v>52.58</v>
      </c>
      <c r="H410" s="4">
        <v>48.24</v>
      </c>
      <c r="I410" s="4">
        <v>24.2</v>
      </c>
      <c r="J410" s="5" t="s">
        <v>42</v>
      </c>
      <c r="K410" s="6" t="str">
        <f>[1]!Tab_labo[[#This Row],[L*]]&amp;"_"&amp;[1]!Tab_labo[[#This Row],[a*]]&amp;"_"&amp;[1]!Tab_labo[[#This Row],[b*]]</f>
        <v>52.58_48.24_24.2</v>
      </c>
      <c r="L410" s="3" t="s">
        <v>58</v>
      </c>
      <c r="M410" s="3" t="str">
        <f>IF(ISBLANK([1]!Tab_labo[[#This Row],[Composant 1]]),"","&gt;")</f>
        <v>&gt;</v>
      </c>
      <c r="N410" s="3">
        <v>480</v>
      </c>
      <c r="O410" s="3" t="str">
        <f>IF(ISBLANK([1]!Tab_labo[[#This Row],[Qt-g]]),"","g")</f>
        <v>g</v>
      </c>
      <c r="P410" s="3" t="s">
        <v>48</v>
      </c>
      <c r="Q410" s="3" t="str">
        <f>IF(ISBLANK([1]!Tab_labo[[#This Row],[Composant 2]]),"","&gt;")</f>
        <v>&gt;</v>
      </c>
      <c r="R410" s="3">
        <v>55</v>
      </c>
      <c r="S410" s="3" t="str">
        <f>IF(ISBLANK([1]!Tab_labo[[#This Row],[Qt-g2]]),"","g")</f>
        <v>g</v>
      </c>
      <c r="T410" s="3" t="s">
        <v>54</v>
      </c>
      <c r="U410" s="3" t="str">
        <f>IF(ISBLANK([1]!Tab_labo[[#This Row],[Composant 3]]),"","&gt;")</f>
        <v>&gt;</v>
      </c>
      <c r="V410" s="3">
        <v>30</v>
      </c>
      <c r="W410" s="3" t="str">
        <f>IF(ISBLANK([1]!Tab_labo[[#This Row],[Qt-g3]]),"","g")</f>
        <v>g</v>
      </c>
      <c r="X410" s="3" t="s">
        <v>49</v>
      </c>
      <c r="Y410" s="3" t="str">
        <f>IF(ISBLANK([1]!Tab_labo[[#This Row],[Composant 4]]),"","&gt;")</f>
        <v>&gt;</v>
      </c>
      <c r="Z410" s="3">
        <v>435</v>
      </c>
      <c r="AA410" s="3" t="str">
        <f>IF(ISBLANK([1]!Tab_labo[[#This Row],[Qt-g4]]),"","g")</f>
        <v>g</v>
      </c>
      <c r="AB410" s="3"/>
      <c r="AC410" s="3" t="str">
        <f>IF(ISBLANK([1]!Tab_labo[[#This Row],[Composant 5]]),"","&gt;")</f>
        <v/>
      </c>
      <c r="AD410" s="3"/>
      <c r="AE410" s="3" t="str">
        <f>IF(ISBLANK([1]!Tab_labo[[#This Row],[Qt-g5]]),"","g")</f>
        <v/>
      </c>
      <c r="AF410" s="3" t="str">
        <f>IF([1]!Tab_labo[[#This Row],[verif]]=0,"","Total")</f>
        <v>Total</v>
      </c>
      <c r="AG410" s="3" t="str">
        <f>IF([1]!Tab_labo[[#This Row],[Total]]="Total","&gt;","")</f>
        <v>&gt;</v>
      </c>
      <c r="AH41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0" s="3" t="str">
        <f>IF([1]!Tab_labo[[#This Row],[Total]]="Total","g","")</f>
        <v>g</v>
      </c>
      <c r="AJ410" s="8" t="s">
        <v>42</v>
      </c>
      <c r="AK410" s="3" t="s">
        <v>42</v>
      </c>
      <c r="AL4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10" s="3" t="str">
        <f>IF([1]!Tab_labo[[#This Row],[Total2]]&lt;&gt;1000,IF(ISBLANK(V410),[1]!Tab_labo[[#This Row],[Qt-g]]+(2*[1]!Tab_labo[[#This Row],[Qt-g2]]),IF(ISBLANK(Z410),[1]!Tab_labo[[#This Row],[Qt-g]]+[1]!Tab_labo[[#This Row],[Qt-g2]]+(2*[1]!Tab_labo[[#This Row],[Qt-g3]]),IF(ISBLANK(AD410),[1]!Tab_labo[[#This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0" s="3" t="str">
        <f>[1]!Tab_labo[[#This Row],[Teintes]]</f>
        <v>7418 C</v>
      </c>
    </row>
    <row r="411" spans="1:40" ht="30" x14ac:dyDescent="0.25">
      <c r="A411" s="9" t="s">
        <v>468</v>
      </c>
      <c r="B411" s="9" t="s">
        <v>41</v>
      </c>
      <c r="C411" s="10" t="s">
        <v>42</v>
      </c>
      <c r="D411" s="11" t="s">
        <v>42</v>
      </c>
      <c r="E411" s="11" t="s">
        <v>42</v>
      </c>
      <c r="F411" s="12">
        <v>1.2</v>
      </c>
      <c r="G411" s="12">
        <v>46.35</v>
      </c>
      <c r="H411" s="12">
        <v>40.549999999999997</v>
      </c>
      <c r="I411" s="12">
        <v>16.09</v>
      </c>
      <c r="J411" s="13" t="s">
        <v>42</v>
      </c>
      <c r="K411" s="14" t="str">
        <f>[1]!Tab_labo[[#This Row],[L*]]&amp;"_"&amp;[1]!Tab_labo[[#This Row],[a*]]&amp;"_"&amp;[1]!Tab_labo[[#This Row],[b*]]</f>
        <v>46.35_40.55_16.09</v>
      </c>
      <c r="L411" s="11" t="s">
        <v>64</v>
      </c>
      <c r="M411" s="11" t="str">
        <f>IF(ISBLANK([1]!Tab_labo[[#This Row],[Composant 1]]),"","&gt;")</f>
        <v>&gt;</v>
      </c>
      <c r="N411" s="11">
        <v>406</v>
      </c>
      <c r="O411" s="11" t="str">
        <f>IF(ISBLANK([1]!Tab_labo[[#This Row],[Qt-g]]),"","g")</f>
        <v>g</v>
      </c>
      <c r="P411" s="11" t="s">
        <v>98</v>
      </c>
      <c r="Q411" s="11" t="str">
        <f>IF(ISBLANK([1]!Tab_labo[[#This Row],[Composant 2]]),"","&gt;")</f>
        <v>&gt;</v>
      </c>
      <c r="R411" s="11">
        <v>94</v>
      </c>
      <c r="S411" s="11" t="str">
        <f>IF(ISBLANK([1]!Tab_labo[[#This Row],[Qt-g2]]),"","g")</f>
        <v>g</v>
      </c>
      <c r="T411" s="11" t="s">
        <v>49</v>
      </c>
      <c r="U411" s="11" t="str">
        <f>IF(ISBLANK([1]!Tab_labo[[#This Row],[Composant 3]]),"","&gt;")</f>
        <v>&gt;</v>
      </c>
      <c r="V411" s="11">
        <v>500</v>
      </c>
      <c r="W411" s="11" t="str">
        <f>IF(ISBLANK([1]!Tab_labo[[#This Row],[Qt-g3]]),"","g")</f>
        <v>g</v>
      </c>
      <c r="X411" s="11"/>
      <c r="Y411" s="11" t="str">
        <f>IF(ISBLANK([1]!Tab_labo[[#This Row],[Composant 4]]),"","&gt;")</f>
        <v/>
      </c>
      <c r="Z411" s="11"/>
      <c r="AA411" s="11" t="str">
        <f>IF(ISBLANK([1]!Tab_labo[[#This Row],[Qt-g4]]),"","g")</f>
        <v/>
      </c>
      <c r="AB411" s="11"/>
      <c r="AC411" s="11" t="str">
        <f>IF(ISBLANK([1]!Tab_labo[[#This Row],[Composant 5]]),"","&gt;")</f>
        <v/>
      </c>
      <c r="AD411" s="11"/>
      <c r="AE411" s="11" t="str">
        <f>IF(ISBLANK([1]!Tab_labo[[#This Row],[Qt-g5]]),"","g")</f>
        <v/>
      </c>
      <c r="AF411" s="11" t="str">
        <f>IF([1]!Tab_labo[[#This Row],[verif]]=0,"","Total")</f>
        <v>Total</v>
      </c>
      <c r="AG411" s="11" t="str">
        <f>IF([1]!Tab_labo[[#This Row],[Total]]="Total","&gt;","")</f>
        <v>&gt;</v>
      </c>
      <c r="AH4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1" s="11" t="str">
        <f>IF([1]!Tab_labo[[#This Row],[Total]]="Total","g","")</f>
        <v>g</v>
      </c>
      <c r="AJ411" s="15" t="s">
        <v>42</v>
      </c>
      <c r="AK411" s="11" t="s">
        <v>42</v>
      </c>
      <c r="AL4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1" s="11" t="str">
        <f>IF([1]!Tab_labo[[#This Row],[Total2]]&lt;&gt;1000,IF(ISBLANK(V411),[1]!Tab_labo[[#This Row],[Qt-g]]+(2*[1]!Tab_labo[[#This Row],[Qt-g2]]),IF(ISBLANK(Z411),[1]!Tab_labo[[#This Row],[Qt-g]]+[1]!Tab_labo[[#This Row],[Qt-g2]]+(2*[1]!Tab_labo[[#This Row],[Qt-g3]]),IF(ISBLANK(AD411),[1]!Tab_labo[[#This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1" s="11" t="str">
        <f>[1]!Tab_labo[[#This Row],[Teintes]]</f>
        <v>7419 C</v>
      </c>
    </row>
    <row r="412" spans="1:40" ht="30" x14ac:dyDescent="0.25">
      <c r="A412" s="1" t="s">
        <v>469</v>
      </c>
      <c r="B412" s="1" t="s">
        <v>41</v>
      </c>
      <c r="C412" s="2" t="s">
        <v>42</v>
      </c>
      <c r="D412" s="3" t="s">
        <v>42</v>
      </c>
      <c r="E412" s="3" t="s">
        <v>42</v>
      </c>
      <c r="F412" s="4">
        <v>1.68</v>
      </c>
      <c r="G412" s="4">
        <v>35.229999999999997</v>
      </c>
      <c r="H412" s="4">
        <v>49.9</v>
      </c>
      <c r="I412" s="4">
        <v>16.27</v>
      </c>
      <c r="J412" s="5" t="s">
        <v>42</v>
      </c>
      <c r="K412" s="6" t="str">
        <f>[1]!Tab_labo[[#This Row],[L*]]&amp;"_"&amp;[1]!Tab_labo[[#This Row],[a*]]&amp;"_"&amp;[1]!Tab_labo[[#This Row],[b*]]</f>
        <v>35.23_49.9_16.27</v>
      </c>
      <c r="L412" s="3" t="s">
        <v>64</v>
      </c>
      <c r="M412" s="3" t="str">
        <f>IF(ISBLANK([1]!Tab_labo[[#This Row],[Composant 1]]),"","&gt;")</f>
        <v>&gt;</v>
      </c>
      <c r="N412" s="3">
        <v>270</v>
      </c>
      <c r="O412" s="3" t="str">
        <f>IF(ISBLANK([1]!Tab_labo[[#This Row],[Qt-g]]),"","g")</f>
        <v>g</v>
      </c>
      <c r="P412" s="3" t="s">
        <v>60</v>
      </c>
      <c r="Q412" s="3" t="str">
        <f>IF(ISBLANK([1]!Tab_labo[[#This Row],[Composant 2]]),"","&gt;")</f>
        <v>&gt;</v>
      </c>
      <c r="R412" s="3">
        <v>166</v>
      </c>
      <c r="S412" s="3" t="str">
        <f>IF(ISBLANK([1]!Tab_labo[[#This Row],[Qt-g2]]),"","g")</f>
        <v>g</v>
      </c>
      <c r="T412" s="3" t="s">
        <v>54</v>
      </c>
      <c r="U412" s="3" t="str">
        <f>IF(ISBLANK([1]!Tab_labo[[#This Row],[Composant 3]]),"","&gt;")</f>
        <v>&gt;</v>
      </c>
      <c r="V412" s="3">
        <v>55</v>
      </c>
      <c r="W412" s="3" t="str">
        <f>IF(ISBLANK([1]!Tab_labo[[#This Row],[Qt-g3]]),"","g")</f>
        <v>g</v>
      </c>
      <c r="X412" s="3" t="s">
        <v>49</v>
      </c>
      <c r="Y412" s="3" t="str">
        <f>IF(ISBLANK([1]!Tab_labo[[#This Row],[Composant 4]]),"","&gt;")</f>
        <v>&gt;</v>
      </c>
      <c r="Z412" s="3">
        <v>509</v>
      </c>
      <c r="AA412" s="3" t="str">
        <f>IF(ISBLANK([1]!Tab_labo[[#This Row],[Qt-g4]]),"","g")</f>
        <v>g</v>
      </c>
      <c r="AB412" s="3"/>
      <c r="AC412" s="3" t="str">
        <f>IF(ISBLANK([1]!Tab_labo[[#This Row],[Composant 5]]),"","&gt;")</f>
        <v/>
      </c>
      <c r="AD412" s="3"/>
      <c r="AE412" s="3" t="str">
        <f>IF(ISBLANK([1]!Tab_labo[[#This Row],[Qt-g5]]),"","g")</f>
        <v/>
      </c>
      <c r="AF412" s="3" t="str">
        <f>IF([1]!Tab_labo[[#This Row],[verif]]=0,"","Total")</f>
        <v>Total</v>
      </c>
      <c r="AG412" s="3" t="str">
        <f>IF([1]!Tab_labo[[#This Row],[Total]]="Total","&gt;","")</f>
        <v>&gt;</v>
      </c>
      <c r="AH4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2" s="3" t="str">
        <f>IF([1]!Tab_labo[[#This Row],[Total]]="Total","g","")</f>
        <v>g</v>
      </c>
      <c r="AJ412" s="8" t="s">
        <v>42</v>
      </c>
      <c r="AK412" s="3" t="s">
        <v>42</v>
      </c>
      <c r="AL4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12" s="3" t="str">
        <f>IF([1]!Tab_labo[[#This Row],[Total2]]&lt;&gt;1000,IF(ISBLANK(V412),[1]!Tab_labo[[#This Row],[Qt-g]]+(2*[1]!Tab_labo[[#This Row],[Qt-g2]]),IF(ISBLANK(Z412),[1]!Tab_labo[[#This Row],[Qt-g]]+[1]!Tab_labo[[#This Row],[Qt-g2]]+(2*[1]!Tab_labo[[#This Row],[Qt-g3]]),IF(ISBLANK(AD412),[1]!Tab_labo[[#This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2" s="3" t="str">
        <f>[1]!Tab_labo[[#This Row],[Teintes]]</f>
        <v>7420 C</v>
      </c>
    </row>
    <row r="413" spans="1:40" ht="30" x14ac:dyDescent="0.25">
      <c r="A413" s="9" t="s">
        <v>470</v>
      </c>
      <c r="B413" s="9" t="s">
        <v>41</v>
      </c>
      <c r="C413" s="10" t="s">
        <v>42</v>
      </c>
      <c r="D413" s="11" t="s">
        <v>42</v>
      </c>
      <c r="E413" s="11" t="s">
        <v>42</v>
      </c>
      <c r="F413" s="12">
        <v>1.74</v>
      </c>
      <c r="G413" s="12">
        <v>22.98</v>
      </c>
      <c r="H413" s="12">
        <v>32.04</v>
      </c>
      <c r="I413" s="12">
        <v>5.6</v>
      </c>
      <c r="J413" s="13" t="s">
        <v>42</v>
      </c>
      <c r="K413" s="14" t="str">
        <f>[1]!Tab_labo[[#This Row],[L*]]&amp;"_"&amp;[1]!Tab_labo[[#This Row],[a*]]&amp;"_"&amp;[1]!Tab_labo[[#This Row],[b*]]</f>
        <v>22.98_32.04_5.6</v>
      </c>
      <c r="L413" s="11" t="s">
        <v>60</v>
      </c>
      <c r="M413" s="11" t="str">
        <f>IF(ISBLANK([1]!Tab_labo[[#This Row],[Composant 1]]),"","&gt;")</f>
        <v>&gt;</v>
      </c>
      <c r="N413" s="11">
        <v>750</v>
      </c>
      <c r="O413" s="11" t="str">
        <f>IF(ISBLANK([1]!Tab_labo[[#This Row],[Qt-g]]),"","g")</f>
        <v>g</v>
      </c>
      <c r="P413" s="11" t="s">
        <v>48</v>
      </c>
      <c r="Q413" s="11" t="str">
        <f>IF(ISBLANK([1]!Tab_labo[[#This Row],[Composant 2]]),"","&gt;")</f>
        <v>&gt;</v>
      </c>
      <c r="R413" s="11">
        <v>80</v>
      </c>
      <c r="S413" s="11" t="str">
        <f>IF(ISBLANK([1]!Tab_labo[[#This Row],[Qt-g2]]),"","g")</f>
        <v>g</v>
      </c>
      <c r="T413" s="11" t="s">
        <v>54</v>
      </c>
      <c r="U413" s="11" t="str">
        <f>IF(ISBLANK([1]!Tab_labo[[#This Row],[Composant 3]]),"","&gt;")</f>
        <v>&gt;</v>
      </c>
      <c r="V413" s="11">
        <v>170</v>
      </c>
      <c r="W413" s="11" t="str">
        <f>IF(ISBLANK([1]!Tab_labo[[#This Row],[Qt-g3]]),"","g")</f>
        <v>g</v>
      </c>
      <c r="X413" s="11"/>
      <c r="Y413" s="11" t="str">
        <f>IF(ISBLANK([1]!Tab_labo[[#This Row],[Composant 4]]),"","&gt;")</f>
        <v/>
      </c>
      <c r="Z413" s="11"/>
      <c r="AA413" s="11" t="str">
        <f>IF(ISBLANK([1]!Tab_labo[[#This Row],[Qt-g4]]),"","g")</f>
        <v/>
      </c>
      <c r="AB413" s="11"/>
      <c r="AC413" s="11" t="str">
        <f>IF(ISBLANK([1]!Tab_labo[[#This Row],[Composant 5]]),"","&gt;")</f>
        <v/>
      </c>
      <c r="AD413" s="11"/>
      <c r="AE413" s="11" t="str">
        <f>IF(ISBLANK([1]!Tab_labo[[#This Row],[Qt-g5]]),"","g")</f>
        <v/>
      </c>
      <c r="AF413" s="11" t="str">
        <f>IF([1]!Tab_labo[[#This Row],[verif]]=0,"","Total")</f>
        <v>Total</v>
      </c>
      <c r="AG413" s="11" t="str">
        <f>IF([1]!Tab_labo[[#This Row],[Total]]="Total","&gt;","")</f>
        <v>&gt;</v>
      </c>
      <c r="AH4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3" s="11" t="str">
        <f>IF([1]!Tab_labo[[#This Row],[Total]]="Total","g","")</f>
        <v>g</v>
      </c>
      <c r="AJ413" s="15" t="s">
        <v>42</v>
      </c>
      <c r="AK413" s="11" t="s">
        <v>42</v>
      </c>
      <c r="AL4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3" s="11" t="str">
        <f>IF([1]!Tab_labo[[#This Row],[Total2]]&lt;&gt;1000,IF(ISBLANK(V413),[1]!Tab_labo[[#This Row],[Qt-g]]+(2*[1]!Tab_labo[[#This Row],[Qt-g2]]),IF(ISBLANK(Z413),[1]!Tab_labo[[#This Row],[Qt-g]]+[1]!Tab_labo[[#This Row],[Qt-g2]]+(2*[1]!Tab_labo[[#This Row],[Qt-g3]]),IF(ISBLANK(AD413),[1]!Tab_labo[[#This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3" s="11" t="str">
        <f>[1]!Tab_labo[[#This Row],[Teintes]]</f>
        <v>7421 C</v>
      </c>
    </row>
    <row r="414" spans="1:40" ht="30" x14ac:dyDescent="0.25">
      <c r="A414" s="1" t="s">
        <v>471</v>
      </c>
      <c r="B414" s="1" t="s">
        <v>41</v>
      </c>
      <c r="C414" s="2" t="s">
        <v>42</v>
      </c>
      <c r="D414" s="3" t="s">
        <v>42</v>
      </c>
      <c r="E414" s="3" t="s">
        <v>42</v>
      </c>
      <c r="F414" s="4">
        <v>0.28000000000000003</v>
      </c>
      <c r="G414" s="4">
        <v>81.84</v>
      </c>
      <c r="H414" s="4">
        <v>27.16</v>
      </c>
      <c r="I414" s="4">
        <v>0.17</v>
      </c>
      <c r="J414" s="5" t="s">
        <v>42</v>
      </c>
      <c r="K414" s="6" t="str">
        <f>[1]!Tab_labo[[#This Row],[L*]]&amp;"_"&amp;[1]!Tab_labo[[#This Row],[a*]]&amp;"_"&amp;[1]!Tab_labo[[#This Row],[b*]]</f>
        <v>81.84_27.16_0.17</v>
      </c>
      <c r="L414" s="3" t="s">
        <v>64</v>
      </c>
      <c r="M414" s="3" t="str">
        <f>IF(ISBLANK([1]!Tab_labo[[#This Row],[Composant 1]]),"","&gt;")</f>
        <v>&gt;</v>
      </c>
      <c r="N414" s="3">
        <v>47</v>
      </c>
      <c r="O414" s="3" t="str">
        <f>IF(ISBLANK([1]!Tab_labo[[#This Row],[Qt-g]]),"","g")</f>
        <v>g</v>
      </c>
      <c r="P414" s="3" t="s">
        <v>60</v>
      </c>
      <c r="Q414" s="3" t="str">
        <f>IF(ISBLANK([1]!Tab_labo[[#This Row],[Composant 2]]),"","&gt;")</f>
        <v>&gt;</v>
      </c>
      <c r="R414" s="3">
        <v>16</v>
      </c>
      <c r="S414" s="3" t="str">
        <f>IF(ISBLANK([1]!Tab_labo[[#This Row],[Qt-g2]]),"","g")</f>
        <v>g</v>
      </c>
      <c r="T414" s="3" t="s">
        <v>49</v>
      </c>
      <c r="U414" s="3" t="str">
        <f>IF(ISBLANK([1]!Tab_labo[[#This Row],[Composant 3]]),"","&gt;")</f>
        <v>&gt;</v>
      </c>
      <c r="V414" s="3">
        <v>468.5</v>
      </c>
      <c r="W414" s="3" t="str">
        <f>IF(ISBLANK([1]!Tab_labo[[#This Row],[Qt-g3]]),"","g")</f>
        <v>g</v>
      </c>
      <c r="X414" s="3"/>
      <c r="Y414" s="3" t="str">
        <f>IF(ISBLANK([1]!Tab_labo[[#This Row],[Composant 4]]),"","&gt;")</f>
        <v/>
      </c>
      <c r="Z414" s="3"/>
      <c r="AA414" s="3" t="str">
        <f>IF(ISBLANK([1]!Tab_labo[[#This Row],[Qt-g4]]),"","g")</f>
        <v/>
      </c>
      <c r="AB414" s="3"/>
      <c r="AC414" s="3" t="str">
        <f>IF(ISBLANK([1]!Tab_labo[[#This Row],[Composant 5]]),"","&gt;")</f>
        <v/>
      </c>
      <c r="AD414" s="3"/>
      <c r="AE414" s="3" t="str">
        <f>IF(ISBLANK([1]!Tab_labo[[#This Row],[Qt-g5]]),"","g")</f>
        <v/>
      </c>
      <c r="AF414" s="3" t="str">
        <f>IF([1]!Tab_labo[[#This Row],[verif]]=0,"","Total")</f>
        <v>Total</v>
      </c>
      <c r="AG414" s="3" t="str">
        <f>IF([1]!Tab_labo[[#This Row],[Total]]="Total","&gt;","")</f>
        <v>&gt;</v>
      </c>
      <c r="AH4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414" s="3" t="str">
        <f>IF([1]!Tab_labo[[#This Row],[Total]]="Total","g","")</f>
        <v>g</v>
      </c>
      <c r="AJ414" s="8" t="s">
        <v>42</v>
      </c>
      <c r="AK414" s="3" t="s">
        <v>42</v>
      </c>
      <c r="AL4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4" s="3">
        <f>IF([1]!Tab_labo[[#This Row],[Total2]]&lt;&gt;1000,IF(ISBLANK(V414),[1]!Tab_labo[[#This Row],[Qt-g]]+(2*[1]!Tab_labo[[#This Row],[Qt-g2]]),IF(ISBLANK(Z414),[1]!Tab_labo[[#This Row],[Qt-g]]+[1]!Tab_labo[[#This Row],[Qt-g2]]+(2*[1]!Tab_labo[[#This Row],[Qt-g3]]),IF(ISBLANK(AD414),[1]!Tab_labo[[#This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14" s="3" t="str">
        <f>[1]!Tab_labo[[#This Row],[Teintes]]</f>
        <v>182 C</v>
      </c>
    </row>
    <row r="415" spans="1:40" ht="30" x14ac:dyDescent="0.25">
      <c r="A415" s="9" t="s">
        <v>472</v>
      </c>
      <c r="B415" s="9" t="s">
        <v>41</v>
      </c>
      <c r="C415" s="10" t="s">
        <v>42</v>
      </c>
      <c r="D415" s="11" t="s">
        <v>42</v>
      </c>
      <c r="E415" s="11" t="s">
        <v>42</v>
      </c>
      <c r="F415" s="12">
        <v>0.45</v>
      </c>
      <c r="G415" s="12">
        <v>75.239999999999995</v>
      </c>
      <c r="H415" s="12">
        <v>39.79</v>
      </c>
      <c r="I415" s="12">
        <v>4.7</v>
      </c>
      <c r="J415" s="13" t="s">
        <v>42</v>
      </c>
      <c r="K415" s="14" t="str">
        <f>[1]!Tab_labo[[#This Row],[L*]]&amp;"_"&amp;[1]!Tab_labo[[#This Row],[a*]]&amp;"_"&amp;[1]!Tab_labo[[#This Row],[b*]]</f>
        <v>75.24_39.79_4.7</v>
      </c>
      <c r="L415" s="11" t="s">
        <v>64</v>
      </c>
      <c r="M415" s="11" t="str">
        <f>IF(ISBLANK([1]!Tab_labo[[#This Row],[Composant 1]]),"","&gt;")</f>
        <v>&gt;</v>
      </c>
      <c r="N415" s="11">
        <v>188</v>
      </c>
      <c r="O415" s="11" t="str">
        <f>IF(ISBLANK([1]!Tab_labo[[#This Row],[Qt-g]]),"","g")</f>
        <v>g</v>
      </c>
      <c r="P415" s="11" t="s">
        <v>60</v>
      </c>
      <c r="Q415" s="11" t="str">
        <f>IF(ISBLANK([1]!Tab_labo[[#This Row],[Composant 2]]),"","&gt;")</f>
        <v>&gt;</v>
      </c>
      <c r="R415" s="11">
        <v>62</v>
      </c>
      <c r="S415" s="11" t="str">
        <f>IF(ISBLANK([1]!Tab_labo[[#This Row],[Qt-g2]]),"","g")</f>
        <v>g</v>
      </c>
      <c r="T415" s="11" t="s">
        <v>49</v>
      </c>
      <c r="U415" s="11" t="str">
        <f>IF(ISBLANK([1]!Tab_labo[[#This Row],[Composant 3]]),"","&gt;")</f>
        <v>&gt;</v>
      </c>
      <c r="V415" s="11">
        <v>375</v>
      </c>
      <c r="W415" s="11" t="str">
        <f>IF(ISBLANK([1]!Tab_labo[[#This Row],[Qt-g3]]),"","g")</f>
        <v>g</v>
      </c>
      <c r="X415" s="11"/>
      <c r="Y415" s="11" t="str">
        <f>IF(ISBLANK([1]!Tab_labo[[#This Row],[Composant 4]]),"","&gt;")</f>
        <v/>
      </c>
      <c r="Z415" s="11"/>
      <c r="AA415" s="11" t="str">
        <f>IF(ISBLANK([1]!Tab_labo[[#This Row],[Qt-g4]]),"","g")</f>
        <v/>
      </c>
      <c r="AB415" s="11"/>
      <c r="AC415" s="11" t="str">
        <f>IF(ISBLANK([1]!Tab_labo[[#This Row],[Composant 5]]),"","&gt;")</f>
        <v/>
      </c>
      <c r="AD415" s="11"/>
      <c r="AE415" s="11" t="str">
        <f>IF(ISBLANK([1]!Tab_labo[[#This Row],[Qt-g5]]),"","g")</f>
        <v/>
      </c>
      <c r="AF415" s="11" t="str">
        <f>IF([1]!Tab_labo[[#This Row],[verif]]=0,"","Total")</f>
        <v>Total</v>
      </c>
      <c r="AG415" s="11" t="str">
        <f>IF([1]!Tab_labo[[#This Row],[Total]]="Total","&gt;","")</f>
        <v>&gt;</v>
      </c>
      <c r="AH4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15" s="11" t="str">
        <f>IF([1]!Tab_labo[[#This Row],[Total]]="Total","g","")</f>
        <v>g</v>
      </c>
      <c r="AJ415" s="15" t="s">
        <v>42</v>
      </c>
      <c r="AK415" s="11" t="s">
        <v>42</v>
      </c>
      <c r="AL4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5" s="11">
        <f>IF([1]!Tab_labo[[#This Row],[Total2]]&lt;&gt;1000,IF(ISBLANK(V415),[1]!Tab_labo[[#This Row],[Qt-g]]+(2*[1]!Tab_labo[[#This Row],[Qt-g2]]),IF(ISBLANK(Z415),[1]!Tab_labo[[#This Row],[Qt-g]]+[1]!Tab_labo[[#This Row],[Qt-g2]]+(2*[1]!Tab_labo[[#This Row],[Qt-g3]]),IF(ISBLANK(AD415),[1]!Tab_labo[[#This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15" s="11" t="str">
        <f>[1]!Tab_labo[[#This Row],[Teintes]]</f>
        <v>183 C</v>
      </c>
    </row>
    <row r="416" spans="1:40" ht="30" x14ac:dyDescent="0.25">
      <c r="A416" s="1" t="s">
        <v>473</v>
      </c>
      <c r="B416" s="1" t="s">
        <v>41</v>
      </c>
      <c r="C416" s="2" t="s">
        <v>42</v>
      </c>
      <c r="D416" s="3" t="s">
        <v>42</v>
      </c>
      <c r="E416" s="3" t="s">
        <v>42</v>
      </c>
      <c r="F416" s="4">
        <v>1.05</v>
      </c>
      <c r="G416" s="4">
        <v>60.27</v>
      </c>
      <c r="H416" s="4">
        <v>67.150000000000006</v>
      </c>
      <c r="I416" s="4">
        <v>20.73</v>
      </c>
      <c r="J416" s="5" t="s">
        <v>42</v>
      </c>
      <c r="K416" s="6" t="str">
        <f>[1]!Tab_labo[[#This Row],[L*]]&amp;"_"&amp;[1]!Tab_labo[[#This Row],[a*]]&amp;"_"&amp;[1]!Tab_labo[[#This Row],[b*]]</f>
        <v>60.27_67.15_20.73</v>
      </c>
      <c r="L416" s="3" t="s">
        <v>64</v>
      </c>
      <c r="M416" s="3" t="str">
        <f>IF(ISBLANK([1]!Tab_labo[[#This Row],[Composant 1]]),"","&gt;")</f>
        <v>&gt;</v>
      </c>
      <c r="N416" s="3">
        <v>375</v>
      </c>
      <c r="O416" s="3" t="str">
        <f>IF(ISBLANK([1]!Tab_labo[[#This Row],[Qt-g]]),"","g")</f>
        <v>g</v>
      </c>
      <c r="P416" s="3" t="s">
        <v>60</v>
      </c>
      <c r="Q416" s="3" t="str">
        <f>IF(ISBLANK([1]!Tab_labo[[#This Row],[Composant 2]]),"","&gt;")</f>
        <v>&gt;</v>
      </c>
      <c r="R416" s="3">
        <v>125</v>
      </c>
      <c r="S416" s="3" t="str">
        <f>IF(ISBLANK([1]!Tab_labo[[#This Row],[Qt-g2]]),"","g")</f>
        <v>g</v>
      </c>
      <c r="T416" s="3" t="s">
        <v>49</v>
      </c>
      <c r="U416" s="3" t="str">
        <f>IF(ISBLANK([1]!Tab_labo[[#This Row],[Composant 3]]),"","&gt;")</f>
        <v>&gt;</v>
      </c>
      <c r="V416" s="3">
        <v>500</v>
      </c>
      <c r="W416" s="3" t="str">
        <f>IF(ISBLANK([1]!Tab_labo[[#This Row],[Qt-g3]]),"","g")</f>
        <v>g</v>
      </c>
      <c r="X416" s="3"/>
      <c r="Y416" s="3" t="str">
        <f>IF(ISBLANK([1]!Tab_labo[[#This Row],[Composant 4]]),"","&gt;")</f>
        <v/>
      </c>
      <c r="Z416" s="3"/>
      <c r="AA416" s="3" t="str">
        <f>IF(ISBLANK([1]!Tab_labo[[#This Row],[Qt-g4]]),"","g")</f>
        <v/>
      </c>
      <c r="AB416" s="3"/>
      <c r="AC416" s="3" t="str">
        <f>IF(ISBLANK([1]!Tab_labo[[#This Row],[Composant 5]]),"","&gt;")</f>
        <v/>
      </c>
      <c r="AD416" s="3"/>
      <c r="AE416" s="3" t="str">
        <f>IF(ISBLANK([1]!Tab_labo[[#This Row],[Qt-g5]]),"","g")</f>
        <v/>
      </c>
      <c r="AF416" s="3" t="str">
        <f>IF([1]!Tab_labo[[#This Row],[verif]]=0,"","Total")</f>
        <v>Total</v>
      </c>
      <c r="AG416" s="3" t="str">
        <f>IF([1]!Tab_labo[[#This Row],[Total]]="Total","&gt;","")</f>
        <v>&gt;</v>
      </c>
      <c r="AH4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6" s="3" t="str">
        <f>IF([1]!Tab_labo[[#This Row],[Total]]="Total","g","")</f>
        <v>g</v>
      </c>
      <c r="AJ416" s="8" t="s">
        <v>42</v>
      </c>
      <c r="AK416" s="3" t="s">
        <v>42</v>
      </c>
      <c r="AL4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6" s="3" t="str">
        <f>IF([1]!Tab_labo[[#This Row],[Total2]]&lt;&gt;1000,IF(ISBLANK(V416),[1]!Tab_labo[[#This Row],[Qt-g]]+(2*[1]!Tab_labo[[#This Row],[Qt-g2]]),IF(ISBLANK(Z416),[1]!Tab_labo[[#This Row],[Qt-g]]+[1]!Tab_labo[[#This Row],[Qt-g2]]+(2*[1]!Tab_labo[[#This Row],[Qt-g3]]),IF(ISBLANK(AD416),[1]!Tab_labo[[#This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6" s="3" t="str">
        <f>[1]!Tab_labo[[#This Row],[Teintes]]</f>
        <v>184 C</v>
      </c>
    </row>
    <row r="417" spans="1:40" ht="30" x14ac:dyDescent="0.25">
      <c r="A417" s="9" t="s">
        <v>474</v>
      </c>
      <c r="B417" s="9" t="s">
        <v>41</v>
      </c>
      <c r="C417" s="10" t="s">
        <v>42</v>
      </c>
      <c r="D417" s="11" t="s">
        <v>42</v>
      </c>
      <c r="E417" s="11" t="s">
        <v>42</v>
      </c>
      <c r="F417" s="12">
        <v>1.73</v>
      </c>
      <c r="G417" s="12">
        <v>49.77</v>
      </c>
      <c r="H417" s="12">
        <v>76.150000000000006</v>
      </c>
      <c r="I417" s="12">
        <v>50.21</v>
      </c>
      <c r="J417" s="13" t="s">
        <v>42</v>
      </c>
      <c r="K417" s="14" t="str">
        <f>[1]!Tab_labo[[#This Row],[L*]]&amp;"_"&amp;[1]!Tab_labo[[#This Row],[a*]]&amp;"_"&amp;[1]!Tab_labo[[#This Row],[b*]]</f>
        <v>49.77_76.15_50.21</v>
      </c>
      <c r="L417" s="11" t="s">
        <v>64</v>
      </c>
      <c r="M417" s="11" t="str">
        <f>IF(ISBLANK([1]!Tab_labo[[#This Row],[Composant 1]]),"","&gt;")</f>
        <v>&gt;</v>
      </c>
      <c r="N417" s="11">
        <v>750</v>
      </c>
      <c r="O417" s="11" t="str">
        <f>IF(ISBLANK([1]!Tab_labo[[#This Row],[Qt-g]]),"","g")</f>
        <v>g</v>
      </c>
      <c r="P417" s="11" t="s">
        <v>60</v>
      </c>
      <c r="Q417" s="11" t="str">
        <f>IF(ISBLANK([1]!Tab_labo[[#This Row],[Composant 2]]),"","&gt;")</f>
        <v>&gt;</v>
      </c>
      <c r="R417" s="11">
        <v>250</v>
      </c>
      <c r="S417" s="11" t="str">
        <f>IF(ISBLANK([1]!Tab_labo[[#This Row],[Qt-g2]]),"","g")</f>
        <v>g</v>
      </c>
      <c r="T417" s="11"/>
      <c r="U417" s="11" t="str">
        <f>IF(ISBLANK([1]!Tab_labo[[#This Row],[Composant 3]]),"","&gt;")</f>
        <v/>
      </c>
      <c r="V417" s="11"/>
      <c r="W417" s="11" t="str">
        <f>IF(ISBLANK([1]!Tab_labo[[#This Row],[Qt-g3]]),"","g")</f>
        <v/>
      </c>
      <c r="X417" s="11"/>
      <c r="Y417" s="11" t="str">
        <f>IF(ISBLANK([1]!Tab_labo[[#This Row],[Composant 4]]),"","&gt;")</f>
        <v/>
      </c>
      <c r="Z417" s="11"/>
      <c r="AA417" s="11" t="str">
        <f>IF(ISBLANK([1]!Tab_labo[[#This Row],[Qt-g4]]),"","g")</f>
        <v/>
      </c>
      <c r="AB417" s="11"/>
      <c r="AC417" s="11" t="str">
        <f>IF(ISBLANK([1]!Tab_labo[[#This Row],[Composant 5]]),"","&gt;")</f>
        <v/>
      </c>
      <c r="AD417" s="11"/>
      <c r="AE417" s="11" t="str">
        <f>IF(ISBLANK([1]!Tab_labo[[#This Row],[Qt-g5]]),"","g")</f>
        <v/>
      </c>
      <c r="AF417" s="11" t="str">
        <f>IF([1]!Tab_labo[[#This Row],[verif]]=0,"","Total")</f>
        <v>Total</v>
      </c>
      <c r="AG417" s="11" t="str">
        <f>IF([1]!Tab_labo[[#This Row],[Total]]="Total","&gt;","")</f>
        <v>&gt;</v>
      </c>
      <c r="AH4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7" s="11" t="str">
        <f>IF([1]!Tab_labo[[#This Row],[Total]]="Total","g","")</f>
        <v>g</v>
      </c>
      <c r="AJ417" s="15" t="s">
        <v>42</v>
      </c>
      <c r="AK417" s="11" t="s">
        <v>42</v>
      </c>
      <c r="AL4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17" s="11" t="str">
        <f>IF([1]!Tab_labo[[#This Row],[Total2]]&lt;&gt;1000,IF(ISBLANK(V417),[1]!Tab_labo[[#This Row],[Qt-g]]+(2*[1]!Tab_labo[[#This Row],[Qt-g2]]),IF(ISBLANK(Z417),[1]!Tab_labo[[#This Row],[Qt-g]]+[1]!Tab_labo[[#This Row],[Qt-g2]]+(2*[1]!Tab_labo[[#This Row],[Qt-g3]]),IF(ISBLANK(AD417),[1]!Tab_labo[[#This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7" s="11" t="str">
        <f>[1]!Tab_labo[[#This Row],[Teintes]]</f>
        <v>185 C</v>
      </c>
    </row>
    <row r="418" spans="1:40" ht="30" x14ac:dyDescent="0.25">
      <c r="A418" s="1" t="s">
        <v>475</v>
      </c>
      <c r="B418" s="1" t="s">
        <v>41</v>
      </c>
      <c r="C418" s="2" t="s">
        <v>42</v>
      </c>
      <c r="D418" s="3" t="s">
        <v>42</v>
      </c>
      <c r="E418" s="3" t="s">
        <v>42</v>
      </c>
      <c r="F418" s="4">
        <v>1.66</v>
      </c>
      <c r="G418" s="4">
        <v>44.35</v>
      </c>
      <c r="H418" s="4">
        <v>63.03</v>
      </c>
      <c r="I418" s="4">
        <v>37.79</v>
      </c>
      <c r="J418" s="5" t="s">
        <v>42</v>
      </c>
      <c r="K418" s="6" t="str">
        <f>[1]!Tab_labo[[#This Row],[L*]]&amp;"_"&amp;[1]!Tab_labo[[#This Row],[a*]]&amp;"_"&amp;[1]!Tab_labo[[#This Row],[b*]]</f>
        <v>44.35_63.03_37.79</v>
      </c>
      <c r="L418" s="3" t="s">
        <v>64</v>
      </c>
      <c r="M418" s="3" t="str">
        <f>IF(ISBLANK([1]!Tab_labo[[#This Row],[Composant 1]]),"","&gt;")</f>
        <v>&gt;</v>
      </c>
      <c r="N418" s="3">
        <v>739</v>
      </c>
      <c r="O418" s="3" t="str">
        <f>IF(ISBLANK([1]!Tab_labo[[#This Row],[Qt-g]]),"","g")</f>
        <v>g</v>
      </c>
      <c r="P418" s="3" t="s">
        <v>60</v>
      </c>
      <c r="Q418" s="3" t="str">
        <f>IF(ISBLANK([1]!Tab_labo[[#This Row],[Composant 2]]),"","&gt;")</f>
        <v>&gt;</v>
      </c>
      <c r="R418" s="3">
        <v>246</v>
      </c>
      <c r="S418" s="3" t="str">
        <f>IF(ISBLANK([1]!Tab_labo[[#This Row],[Qt-g2]]),"","g")</f>
        <v>g</v>
      </c>
      <c r="T418" s="3" t="s">
        <v>54</v>
      </c>
      <c r="U418" s="3" t="str">
        <f>IF(ISBLANK([1]!Tab_labo[[#This Row],[Composant 3]]),"","&gt;")</f>
        <v>&gt;</v>
      </c>
      <c r="V418" s="3">
        <v>15</v>
      </c>
      <c r="W418" s="3" t="str">
        <f>IF(ISBLANK([1]!Tab_labo[[#This Row],[Qt-g3]]),"","g")</f>
        <v>g</v>
      </c>
      <c r="X418" s="3"/>
      <c r="Y418" s="3" t="str">
        <f>IF(ISBLANK([1]!Tab_labo[[#This Row],[Composant 4]]),"","&gt;")</f>
        <v/>
      </c>
      <c r="Z418" s="3"/>
      <c r="AA418" s="3" t="str">
        <f>IF(ISBLANK([1]!Tab_labo[[#This Row],[Qt-g4]]),"","g")</f>
        <v/>
      </c>
      <c r="AB418" s="3"/>
      <c r="AC418" s="3" t="str">
        <f>IF(ISBLANK([1]!Tab_labo[[#This Row],[Composant 5]]),"","&gt;")</f>
        <v/>
      </c>
      <c r="AD418" s="3"/>
      <c r="AE418" s="3" t="str">
        <f>IF(ISBLANK([1]!Tab_labo[[#This Row],[Qt-g5]]),"","g")</f>
        <v/>
      </c>
      <c r="AF418" s="3" t="str">
        <f>IF([1]!Tab_labo[[#This Row],[verif]]=0,"","Total")</f>
        <v>Total</v>
      </c>
      <c r="AG418" s="3" t="str">
        <f>IF([1]!Tab_labo[[#This Row],[Total]]="Total","&gt;","")</f>
        <v>&gt;</v>
      </c>
      <c r="AH4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8" s="3" t="str">
        <f>IF([1]!Tab_labo[[#This Row],[Total]]="Total","g","")</f>
        <v>g</v>
      </c>
      <c r="AJ418" s="8" t="s">
        <v>42</v>
      </c>
      <c r="AK418" s="3" t="s">
        <v>42</v>
      </c>
      <c r="AL4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8" s="3" t="str">
        <f>IF([1]!Tab_labo[[#This Row],[Total2]]&lt;&gt;1000,IF(ISBLANK(V418),[1]!Tab_labo[[#This Row],[Qt-g]]+(2*[1]!Tab_labo[[#This Row],[Qt-g2]]),IF(ISBLANK(Z418),[1]!Tab_labo[[#This Row],[Qt-g]]+[1]!Tab_labo[[#This Row],[Qt-g2]]+(2*[1]!Tab_labo[[#This Row],[Qt-g3]]),IF(ISBLANK(AD418),[1]!Tab_labo[[#This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8" s="3" t="str">
        <f>[1]!Tab_labo[[#This Row],[Teintes]]</f>
        <v>186 C</v>
      </c>
    </row>
    <row r="419" spans="1:40" ht="30" x14ac:dyDescent="0.25">
      <c r="A419" s="9" t="s">
        <v>476</v>
      </c>
      <c r="B419" s="9" t="s">
        <v>41</v>
      </c>
      <c r="C419" s="10" t="s">
        <v>42</v>
      </c>
      <c r="D419" s="11" t="s">
        <v>42</v>
      </c>
      <c r="E419" s="11" t="s">
        <v>42</v>
      </c>
      <c r="F419" s="12">
        <v>1.65</v>
      </c>
      <c r="G419" s="12">
        <v>38.04</v>
      </c>
      <c r="H419" s="12">
        <v>51.97</v>
      </c>
      <c r="I419" s="12">
        <v>28.12</v>
      </c>
      <c r="J419" s="13" t="s">
        <v>42</v>
      </c>
      <c r="K419" s="14" t="str">
        <f>[1]!Tab_labo[[#This Row],[L*]]&amp;"_"&amp;[1]!Tab_labo[[#This Row],[a*]]&amp;"_"&amp;[1]!Tab_labo[[#This Row],[b*]]</f>
        <v>38.04_51.97_28.12</v>
      </c>
      <c r="L419" s="11" t="s">
        <v>64</v>
      </c>
      <c r="M419" s="11" t="str">
        <f>IF(ISBLANK([1]!Tab_labo[[#This Row],[Composant 1]]),"","&gt;")</f>
        <v>&gt;</v>
      </c>
      <c r="N419" s="11">
        <v>706</v>
      </c>
      <c r="O419" s="11" t="str">
        <f>IF(ISBLANK([1]!Tab_labo[[#This Row],[Qt-g]]),"","g")</f>
        <v>g</v>
      </c>
      <c r="P419" s="11" t="s">
        <v>60</v>
      </c>
      <c r="Q419" s="11" t="str">
        <f>IF(ISBLANK([1]!Tab_labo[[#This Row],[Composant 2]]),"","&gt;")</f>
        <v>&gt;</v>
      </c>
      <c r="R419" s="11">
        <v>235</v>
      </c>
      <c r="S419" s="11" t="str">
        <f>IF(ISBLANK([1]!Tab_labo[[#This Row],[Qt-g2]]),"","g")</f>
        <v>g</v>
      </c>
      <c r="T419" s="11" t="s">
        <v>54</v>
      </c>
      <c r="U419" s="11" t="str">
        <f>IF(ISBLANK([1]!Tab_labo[[#This Row],[Composant 3]]),"","&gt;")</f>
        <v>&gt;</v>
      </c>
      <c r="V419" s="11">
        <v>59</v>
      </c>
      <c r="W419" s="11" t="str">
        <f>IF(ISBLANK([1]!Tab_labo[[#This Row],[Qt-g3]]),"","g")</f>
        <v>g</v>
      </c>
      <c r="X419" s="11"/>
      <c r="Y419" s="11" t="str">
        <f>IF(ISBLANK([1]!Tab_labo[[#This Row],[Composant 4]]),"","&gt;")</f>
        <v/>
      </c>
      <c r="Z419" s="11"/>
      <c r="AA419" s="11" t="str">
        <f>IF(ISBLANK([1]!Tab_labo[[#This Row],[Qt-g4]]),"","g")</f>
        <v/>
      </c>
      <c r="AB419" s="11"/>
      <c r="AC419" s="11" t="str">
        <f>IF(ISBLANK([1]!Tab_labo[[#This Row],[Composant 5]]),"","&gt;")</f>
        <v/>
      </c>
      <c r="AD419" s="11"/>
      <c r="AE419" s="11" t="str">
        <f>IF(ISBLANK([1]!Tab_labo[[#This Row],[Qt-g5]]),"","g")</f>
        <v/>
      </c>
      <c r="AF419" s="11" t="str">
        <f>IF([1]!Tab_labo[[#This Row],[verif]]=0,"","Total")</f>
        <v>Total</v>
      </c>
      <c r="AG419" s="11" t="str">
        <f>IF([1]!Tab_labo[[#This Row],[Total]]="Total","&gt;","")</f>
        <v>&gt;</v>
      </c>
      <c r="AH4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19" s="11" t="str">
        <f>IF([1]!Tab_labo[[#This Row],[Total]]="Total","g","")</f>
        <v>g</v>
      </c>
      <c r="AJ419" s="15" t="s">
        <v>42</v>
      </c>
      <c r="AK419" s="11" t="s">
        <v>42</v>
      </c>
      <c r="AL4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19" s="11" t="str">
        <f>IF([1]!Tab_labo[[#This Row],[Total2]]&lt;&gt;1000,IF(ISBLANK(V419),[1]!Tab_labo[[#This Row],[Qt-g]]+(2*[1]!Tab_labo[[#This Row],[Qt-g2]]),IF(ISBLANK(Z419),[1]!Tab_labo[[#This Row],[Qt-g]]+[1]!Tab_labo[[#This Row],[Qt-g2]]+(2*[1]!Tab_labo[[#This Row],[Qt-g3]]),IF(ISBLANK(AD419),[1]!Tab_labo[[#This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19" s="11" t="str">
        <f>[1]!Tab_labo[[#This Row],[Teintes]]</f>
        <v>187 C</v>
      </c>
    </row>
    <row r="420" spans="1:40" ht="30" x14ac:dyDescent="0.25">
      <c r="A420" s="1" t="s">
        <v>477</v>
      </c>
      <c r="B420" s="1" t="s">
        <v>41</v>
      </c>
      <c r="C420" s="2" t="s">
        <v>42</v>
      </c>
      <c r="D420" s="3" t="s">
        <v>42</v>
      </c>
      <c r="E420" s="3" t="s">
        <v>42</v>
      </c>
      <c r="F420" s="4">
        <v>1.68</v>
      </c>
      <c r="G420" s="4">
        <v>28.29</v>
      </c>
      <c r="H420" s="4">
        <v>35.43</v>
      </c>
      <c r="I420" s="4">
        <v>15.11</v>
      </c>
      <c r="J420" s="5" t="s">
        <v>42</v>
      </c>
      <c r="K420" s="6" t="str">
        <f>[1]!Tab_labo[[#This Row],[L*]]&amp;"_"&amp;[1]!Tab_labo[[#This Row],[a*]]&amp;"_"&amp;[1]!Tab_labo[[#This Row],[b*]]</f>
        <v>28.29_35.43_15.11</v>
      </c>
      <c r="L420" s="3" t="s">
        <v>64</v>
      </c>
      <c r="M420" s="3" t="str">
        <f>IF(ISBLANK([1]!Tab_labo[[#This Row],[Composant 1]]),"","&gt;")</f>
        <v>&gt;</v>
      </c>
      <c r="N420" s="3">
        <v>600</v>
      </c>
      <c r="O420" s="3" t="str">
        <f>IF(ISBLANK([1]!Tab_labo[[#This Row],[Qt-g]]),"","g")</f>
        <v>g</v>
      </c>
      <c r="P420" s="3" t="s">
        <v>60</v>
      </c>
      <c r="Q420" s="3" t="str">
        <f>IF(ISBLANK([1]!Tab_labo[[#This Row],[Composant 2]]),"","&gt;")</f>
        <v>&gt;</v>
      </c>
      <c r="R420" s="3">
        <v>200</v>
      </c>
      <c r="S420" s="3" t="str">
        <f>IF(ISBLANK([1]!Tab_labo[[#This Row],[Qt-g2]]),"","g")</f>
        <v>g</v>
      </c>
      <c r="T420" s="3" t="s">
        <v>54</v>
      </c>
      <c r="U420" s="3" t="str">
        <f>IF(ISBLANK([1]!Tab_labo[[#This Row],[Composant 3]]),"","&gt;")</f>
        <v>&gt;</v>
      </c>
      <c r="V420" s="3">
        <v>200</v>
      </c>
      <c r="W420" s="3" t="str">
        <f>IF(ISBLANK([1]!Tab_labo[[#This Row],[Qt-g3]]),"","g")</f>
        <v>g</v>
      </c>
      <c r="X420" s="3"/>
      <c r="Y420" s="3" t="str">
        <f>IF(ISBLANK([1]!Tab_labo[[#This Row],[Composant 4]]),"","&gt;")</f>
        <v/>
      </c>
      <c r="Z420" s="3"/>
      <c r="AA420" s="3" t="str">
        <f>IF(ISBLANK([1]!Tab_labo[[#This Row],[Qt-g4]]),"","g")</f>
        <v/>
      </c>
      <c r="AB420" s="3"/>
      <c r="AC420" s="3" t="str">
        <f>IF(ISBLANK([1]!Tab_labo[[#This Row],[Composant 5]]),"","&gt;")</f>
        <v/>
      </c>
      <c r="AD420" s="3"/>
      <c r="AE420" s="3" t="str">
        <f>IF(ISBLANK([1]!Tab_labo[[#This Row],[Qt-g5]]),"","g")</f>
        <v/>
      </c>
      <c r="AF420" s="3" t="str">
        <f>IF([1]!Tab_labo[[#This Row],[verif]]=0,"","Total")</f>
        <v>Total</v>
      </c>
      <c r="AG420" s="3" t="str">
        <f>IF([1]!Tab_labo[[#This Row],[Total]]="Total","&gt;","")</f>
        <v>&gt;</v>
      </c>
      <c r="AH4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20" s="3" t="str">
        <f>IF([1]!Tab_labo[[#This Row],[Total]]="Total","g","")</f>
        <v>g</v>
      </c>
      <c r="AJ420" s="8" t="s">
        <v>42</v>
      </c>
      <c r="AK420" s="3" t="s">
        <v>42</v>
      </c>
      <c r="AL4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20" s="3" t="str">
        <f>IF([1]!Tab_labo[[#This Row],[Total2]]&lt;&gt;1000,IF(ISBLANK(V420),[1]!Tab_labo[[#This Row],[Qt-g]]+(2*[1]!Tab_labo[[#This Row],[Qt-g2]]),IF(ISBLANK(Z420),[1]!Tab_labo[[#This Row],[Qt-g]]+[1]!Tab_labo[[#This Row],[Qt-g2]]+(2*[1]!Tab_labo[[#This Row],[Qt-g3]]),IF(ISBLANK(AD420),[1]!Tab_labo[[#This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20" s="3" t="str">
        <f>[1]!Tab_labo[[#This Row],[Teintes]]</f>
        <v>188 C</v>
      </c>
    </row>
    <row r="421" spans="1:40" ht="30" x14ac:dyDescent="0.25">
      <c r="A421" s="9" t="s">
        <v>478</v>
      </c>
      <c r="B421" s="9" t="s">
        <v>41</v>
      </c>
      <c r="C421" s="10" t="s">
        <v>42</v>
      </c>
      <c r="D421" s="11" t="s">
        <v>42</v>
      </c>
      <c r="E421" s="11" t="s">
        <v>42</v>
      </c>
      <c r="F421" s="12">
        <v>0.33</v>
      </c>
      <c r="G421" s="12">
        <v>78.33</v>
      </c>
      <c r="H421" s="12">
        <v>25.71</v>
      </c>
      <c r="I421" s="12">
        <v>5.35</v>
      </c>
      <c r="J421" s="13" t="s">
        <v>42</v>
      </c>
      <c r="K421" s="14" t="str">
        <f>[1]!Tab_labo[[#This Row],[L*]]&amp;"_"&amp;[1]!Tab_labo[[#This Row],[a*]]&amp;"_"&amp;[1]!Tab_labo[[#This Row],[b*]]</f>
        <v>78.33_25.71_5.35</v>
      </c>
      <c r="L421" s="11" t="s">
        <v>170</v>
      </c>
      <c r="M421" s="11" t="str">
        <f>IF(ISBLANK([1]!Tab_labo[[#This Row],[Composant 1]]),"","&gt;")</f>
        <v>&gt;</v>
      </c>
      <c r="N421" s="11">
        <v>56</v>
      </c>
      <c r="O421" s="11" t="str">
        <f>IF(ISBLANK([1]!Tab_labo[[#This Row],[Qt-g]]),"","g")</f>
        <v>g</v>
      </c>
      <c r="P421" s="11" t="s">
        <v>69</v>
      </c>
      <c r="Q421" s="11" t="str">
        <f>IF(ISBLANK([1]!Tab_labo[[#This Row],[Composant 2]]),"","&gt;")</f>
        <v>&gt;</v>
      </c>
      <c r="R421" s="11">
        <v>17</v>
      </c>
      <c r="S421" s="11" t="str">
        <f>IF(ISBLANK([1]!Tab_labo[[#This Row],[Qt-g2]]),"","g")</f>
        <v>g</v>
      </c>
      <c r="T421" s="11" t="s">
        <v>100</v>
      </c>
      <c r="U421" s="11" t="str">
        <f>IF(ISBLANK([1]!Tab_labo[[#This Row],[Composant 3]]),"","&gt;")</f>
        <v>&gt;</v>
      </c>
      <c r="V421" s="11">
        <v>2</v>
      </c>
      <c r="W421" s="11" t="str">
        <f>IF(ISBLANK([1]!Tab_labo[[#This Row],[Qt-g3]]),"","g")</f>
        <v>g</v>
      </c>
      <c r="X421" s="11" t="s">
        <v>49</v>
      </c>
      <c r="Y421" s="11" t="str">
        <f>IF(ISBLANK([1]!Tab_labo[[#This Row],[Composant 4]]),"","&gt;")</f>
        <v>&gt;</v>
      </c>
      <c r="Z421" s="11">
        <v>462.5</v>
      </c>
      <c r="AA421" s="11" t="str">
        <f>IF(ISBLANK([1]!Tab_labo[[#This Row],[Qt-g4]]),"","g")</f>
        <v>g</v>
      </c>
      <c r="AB421" s="11"/>
      <c r="AC421" s="11" t="str">
        <f>IF(ISBLANK([1]!Tab_labo[[#This Row],[Composant 5]]),"","&gt;")</f>
        <v/>
      </c>
      <c r="AD421" s="11"/>
      <c r="AE421" s="11" t="str">
        <f>IF(ISBLANK([1]!Tab_labo[[#This Row],[Qt-g5]]),"","g")</f>
        <v/>
      </c>
      <c r="AF421" s="11" t="str">
        <f>IF([1]!Tab_labo[[#This Row],[verif]]=0,"","Total")</f>
        <v>Total</v>
      </c>
      <c r="AG421" s="11" t="str">
        <f>IF([1]!Tab_labo[[#This Row],[Total]]="Total","&gt;","")</f>
        <v>&gt;</v>
      </c>
      <c r="AH4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537.5</v>
      </c>
      <c r="AI421" s="11" t="str">
        <f>IF([1]!Tab_labo[[#This Row],[Total]]="Total","g","")</f>
        <v>g</v>
      </c>
      <c r="AJ421" s="15" t="s">
        <v>42</v>
      </c>
      <c r="AK421" s="11" t="s">
        <v>42</v>
      </c>
      <c r="AL4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1" s="11">
        <f>IF([1]!Tab_labo[[#This Row],[Total2]]&lt;&gt;1000,IF(ISBLANK(V421),[1]!Tab_labo[[#This Row],[Qt-g]]+(2*[1]!Tab_labo[[#This Row],[Qt-g2]]),IF(ISBLANK(Z421),[1]!Tab_labo[[#This Row],[Qt-g]]+[1]!Tab_labo[[#This Row],[Qt-g2]]+(2*[1]!Tab_labo[[#This Row],[Qt-g3]]),IF(ISBLANK(AD421),[1]!Tab_labo[[#This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21" s="11" t="str">
        <f>[1]!Tab_labo[[#This Row],[Teintes]]</f>
        <v>4064 C</v>
      </c>
    </row>
    <row r="422" spans="1:40" ht="30" x14ac:dyDescent="0.25">
      <c r="A422" s="1" t="s">
        <v>479</v>
      </c>
      <c r="B422" s="1" t="s">
        <v>41</v>
      </c>
      <c r="C422" s="2" t="s">
        <v>42</v>
      </c>
      <c r="D422" s="3" t="s">
        <v>42</v>
      </c>
      <c r="E422" s="3" t="s">
        <v>42</v>
      </c>
      <c r="F422" s="4">
        <v>0.35</v>
      </c>
      <c r="G422" s="4">
        <v>76.13</v>
      </c>
      <c r="H422" s="4">
        <v>25.74</v>
      </c>
      <c r="I422" s="4">
        <v>8.99</v>
      </c>
      <c r="J422" s="5" t="s">
        <v>42</v>
      </c>
      <c r="K422" s="6" t="str">
        <f>[1]!Tab_labo[[#This Row],[L*]]&amp;"_"&amp;[1]!Tab_labo[[#This Row],[a*]]&amp;"_"&amp;[1]!Tab_labo[[#This Row],[b*]]</f>
        <v>76.13_25.74_8.99</v>
      </c>
      <c r="L422" s="3" t="s">
        <v>60</v>
      </c>
      <c r="M422" s="3" t="str">
        <f>IF(ISBLANK([1]!Tab_labo[[#This Row],[Composant 1]]),"","&gt;")</f>
        <v>&gt;</v>
      </c>
      <c r="N422" s="3">
        <v>36.799999999999997</v>
      </c>
      <c r="O422" s="3" t="str">
        <f>IF(ISBLANK([1]!Tab_labo[[#This Row],[Qt-g]]),"","g")</f>
        <v>g</v>
      </c>
      <c r="P422" s="3" t="s">
        <v>69</v>
      </c>
      <c r="Q422" s="3" t="str">
        <f>IF(ISBLANK([1]!Tab_labo[[#This Row],[Composant 2]]),"","&gt;")</f>
        <v>&gt;</v>
      </c>
      <c r="R422" s="3">
        <v>27</v>
      </c>
      <c r="S422" s="3" t="str">
        <f>IF(ISBLANK([1]!Tab_labo[[#This Row],[Qt-g2]]),"","g")</f>
        <v>g</v>
      </c>
      <c r="T422" s="3" t="s">
        <v>98</v>
      </c>
      <c r="U422" s="3" t="str">
        <f>IF(ISBLANK([1]!Tab_labo[[#This Row],[Composant 3]]),"","&gt;")</f>
        <v>&gt;</v>
      </c>
      <c r="V422" s="3">
        <v>6.2</v>
      </c>
      <c r="W422" s="3" t="str">
        <f>IF(ISBLANK([1]!Tab_labo[[#This Row],[Qt-g3]]),"","g")</f>
        <v>g</v>
      </c>
      <c r="X422" s="3" t="s">
        <v>49</v>
      </c>
      <c r="Y422" s="3" t="str">
        <f>IF(ISBLANK([1]!Tab_labo[[#This Row],[Composant 4]]),"","&gt;")</f>
        <v>&gt;</v>
      </c>
      <c r="Z422" s="3">
        <v>465</v>
      </c>
      <c r="AA422" s="3" t="str">
        <f>IF(ISBLANK([1]!Tab_labo[[#This Row],[Qt-g4]]),"","g")</f>
        <v>g</v>
      </c>
      <c r="AB422" s="3"/>
      <c r="AC422" s="3" t="str">
        <f>IF(ISBLANK([1]!Tab_labo[[#This Row],[Composant 5]]),"","&gt;")</f>
        <v/>
      </c>
      <c r="AD422" s="3"/>
      <c r="AE422" s="3" t="str">
        <f>IF(ISBLANK([1]!Tab_labo[[#This Row],[Qt-g5]]),"","g")</f>
        <v/>
      </c>
      <c r="AF422" s="3" t="str">
        <f>IF([1]!Tab_labo[[#This Row],[verif]]=0,"","Total")</f>
        <v>Total</v>
      </c>
      <c r="AG422" s="3" t="str">
        <f>IF([1]!Tab_labo[[#This Row],[Total]]="Total","&gt;","")</f>
        <v>&gt;</v>
      </c>
      <c r="AH4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535</v>
      </c>
      <c r="AI422" s="3" t="str">
        <f>IF([1]!Tab_labo[[#This Row],[Total]]="Total","g","")</f>
        <v>g</v>
      </c>
      <c r="AJ422" s="8" t="s">
        <v>42</v>
      </c>
      <c r="AK422" s="3" t="s">
        <v>42</v>
      </c>
      <c r="AL4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2" s="3">
        <f>IF([1]!Tab_labo[[#This Row],[Total2]]&lt;&gt;1000,IF(ISBLANK(V422),[1]!Tab_labo[[#This Row],[Qt-g]]+(2*[1]!Tab_labo[[#This Row],[Qt-g2]]),IF(ISBLANK(Z422),[1]!Tab_labo[[#This Row],[Qt-g]]+[1]!Tab_labo[[#This Row],[Qt-g2]]+(2*[1]!Tab_labo[[#This Row],[Qt-g3]]),IF(ISBLANK(AD422),[1]!Tab_labo[[#This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22" s="3" t="str">
        <f>[1]!Tab_labo[[#This Row],[Teintes]]</f>
        <v>4065 C</v>
      </c>
    </row>
    <row r="423" spans="1:40" ht="30" x14ac:dyDescent="0.25">
      <c r="A423" s="9" t="s">
        <v>480</v>
      </c>
      <c r="B423" s="9" t="s">
        <v>41</v>
      </c>
      <c r="C423" s="10" t="s">
        <v>42</v>
      </c>
      <c r="D423" s="11" t="s">
        <v>42</v>
      </c>
      <c r="E423" s="11" t="s">
        <v>42</v>
      </c>
      <c r="F423" s="12">
        <v>0.48</v>
      </c>
      <c r="G423" s="12">
        <v>72.72</v>
      </c>
      <c r="H423" s="12">
        <v>32.67</v>
      </c>
      <c r="I423" s="12">
        <v>15.94</v>
      </c>
      <c r="J423" s="13" t="s">
        <v>42</v>
      </c>
      <c r="K423" s="14" t="str">
        <f>[1]!Tab_labo[[#This Row],[L*]]&amp;"_"&amp;[1]!Tab_labo[[#This Row],[a*]]&amp;"_"&amp;[1]!Tab_labo[[#This Row],[b*]]</f>
        <v>72.72_32.67_15.94</v>
      </c>
      <c r="L423" s="11" t="s">
        <v>60</v>
      </c>
      <c r="M423" s="11" t="str">
        <f>IF(ISBLANK([1]!Tab_labo[[#This Row],[Composant 1]]),"","&gt;")</f>
        <v>&gt;</v>
      </c>
      <c r="N423" s="11">
        <v>47.5</v>
      </c>
      <c r="O423" s="11" t="str">
        <f>IF(ISBLANK([1]!Tab_labo[[#This Row],[Qt-g]]),"","g")</f>
        <v>g</v>
      </c>
      <c r="P423" s="11" t="s">
        <v>69</v>
      </c>
      <c r="Q423" s="11" t="str">
        <f>IF(ISBLANK([1]!Tab_labo[[#This Row],[Composant 2]]),"","&gt;")</f>
        <v>&gt;</v>
      </c>
      <c r="R423" s="11">
        <v>42.5</v>
      </c>
      <c r="S423" s="11" t="str">
        <f>IF(ISBLANK([1]!Tab_labo[[#This Row],[Qt-g2]]),"","g")</f>
        <v>g</v>
      </c>
      <c r="T423" s="11" t="s">
        <v>98</v>
      </c>
      <c r="U423" s="11" t="str">
        <f>IF(ISBLANK([1]!Tab_labo[[#This Row],[Composant 3]]),"","&gt;")</f>
        <v>&gt;</v>
      </c>
      <c r="V423" s="11">
        <v>3.5</v>
      </c>
      <c r="W423" s="11" t="str">
        <f>IF(ISBLANK([1]!Tab_labo[[#This Row],[Qt-g3]]),"","g")</f>
        <v>g</v>
      </c>
      <c r="X423" s="11" t="s">
        <v>49</v>
      </c>
      <c r="Y423" s="11" t="str">
        <f>IF(ISBLANK([1]!Tab_labo[[#This Row],[Composant 4]]),"","&gt;")</f>
        <v>&gt;</v>
      </c>
      <c r="Z423" s="11">
        <v>453.3</v>
      </c>
      <c r="AA423" s="11" t="str">
        <f>IF(ISBLANK([1]!Tab_labo[[#This Row],[Qt-g4]]),"","g")</f>
        <v>g</v>
      </c>
      <c r="AB423" s="11"/>
      <c r="AC423" s="11" t="str">
        <f>IF(ISBLANK([1]!Tab_labo[[#This Row],[Composant 5]]),"","&gt;")</f>
        <v/>
      </c>
      <c r="AD423" s="11"/>
      <c r="AE423" s="11" t="str">
        <f>IF(ISBLANK([1]!Tab_labo[[#This Row],[Qt-g5]]),"","g")</f>
        <v/>
      </c>
      <c r="AF423" s="11" t="str">
        <f>IF([1]!Tab_labo[[#This Row],[verif]]=0,"","Total")</f>
        <v>Total</v>
      </c>
      <c r="AG423" s="11" t="str">
        <f>IF([1]!Tab_labo[[#This Row],[Total]]="Total","&gt;","")</f>
        <v>&gt;</v>
      </c>
      <c r="AH4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546.79999999999995</v>
      </c>
      <c r="AI423" s="11" t="str">
        <f>IF([1]!Tab_labo[[#This Row],[Total]]="Total","g","")</f>
        <v>g</v>
      </c>
      <c r="AJ423" s="15" t="s">
        <v>42</v>
      </c>
      <c r="AK423" s="11" t="s">
        <v>42</v>
      </c>
      <c r="AL4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3" s="11">
        <f>IF([1]!Tab_labo[[#This Row],[Total2]]&lt;&gt;1000,IF(ISBLANK(V423),[1]!Tab_labo[[#This Row],[Qt-g]]+(2*[1]!Tab_labo[[#This Row],[Qt-g2]]),IF(ISBLANK(Z423),[1]!Tab_labo[[#This Row],[Qt-g]]+[1]!Tab_labo[[#This Row],[Qt-g2]]+(2*[1]!Tab_labo[[#This Row],[Qt-g3]]),IF(ISBLANK(AD423),[1]!Tab_labo[[#This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423" s="11" t="str">
        <f>[1]!Tab_labo[[#This Row],[Teintes]]</f>
        <v>4066 C</v>
      </c>
    </row>
    <row r="424" spans="1:40" ht="30" x14ac:dyDescent="0.25">
      <c r="A424" s="1" t="s">
        <v>481</v>
      </c>
      <c r="B424" s="1" t="s">
        <v>41</v>
      </c>
      <c r="C424" s="2" t="s">
        <v>42</v>
      </c>
      <c r="D424" s="3" t="s">
        <v>42</v>
      </c>
      <c r="E424" s="3" t="s">
        <v>42</v>
      </c>
      <c r="F424" s="4">
        <v>0.48</v>
      </c>
      <c r="G424" s="4">
        <v>72.430000000000007</v>
      </c>
      <c r="H424" s="4">
        <v>31.76</v>
      </c>
      <c r="I424" s="4">
        <v>14.92</v>
      </c>
      <c r="J424" s="5" t="s">
        <v>42</v>
      </c>
      <c r="K424" s="6" t="str">
        <f>[1]!Tab_labo[[#This Row],[L*]]&amp;"_"&amp;[1]!Tab_labo[[#This Row],[a*]]&amp;"_"&amp;[1]!Tab_labo[[#This Row],[b*]]</f>
        <v>72.43_31.76_14.92</v>
      </c>
      <c r="L424" s="3" t="s">
        <v>60</v>
      </c>
      <c r="M424" s="3" t="str">
        <f>IF(ISBLANK([1]!Tab_labo[[#This Row],[Composant 1]]),"","&gt;")</f>
        <v>&gt;</v>
      </c>
      <c r="N424" s="3">
        <v>54</v>
      </c>
      <c r="O424" s="3" t="str">
        <f>IF(ISBLANK([1]!Tab_labo[[#This Row],[Qt-g]]),"","g")</f>
        <v>g</v>
      </c>
      <c r="P424" s="3" t="s">
        <v>69</v>
      </c>
      <c r="Q424" s="3" t="str">
        <f>IF(ISBLANK([1]!Tab_labo[[#This Row],[Composant 2]]),"","&gt;")</f>
        <v>&gt;</v>
      </c>
      <c r="R424" s="3">
        <v>42.5</v>
      </c>
      <c r="S424" s="3" t="str">
        <f>IF(ISBLANK([1]!Tab_labo[[#This Row],[Qt-g2]]),"","g")</f>
        <v>g</v>
      </c>
      <c r="T424" s="3" t="s">
        <v>98</v>
      </c>
      <c r="U424" s="3" t="str">
        <f>IF(ISBLANK([1]!Tab_labo[[#This Row],[Composant 3]]),"","&gt;")</f>
        <v>&gt;</v>
      </c>
      <c r="V424" s="3">
        <v>3</v>
      </c>
      <c r="W424" s="3" t="str">
        <f>IF(ISBLANK([1]!Tab_labo[[#This Row],[Qt-g3]]),"","g")</f>
        <v>g</v>
      </c>
      <c r="X424" s="3" t="s">
        <v>49</v>
      </c>
      <c r="Y424" s="3" t="str">
        <f>IF(ISBLANK([1]!Tab_labo[[#This Row],[Composant 4]]),"","&gt;")</f>
        <v>&gt;</v>
      </c>
      <c r="Z424" s="3">
        <v>450.3</v>
      </c>
      <c r="AA424" s="3" t="str">
        <f>IF(ISBLANK([1]!Tab_labo[[#This Row],[Qt-g4]]),"","g")</f>
        <v>g</v>
      </c>
      <c r="AB424" s="3"/>
      <c r="AC424" s="3" t="str">
        <f>IF(ISBLANK([1]!Tab_labo[[#This Row],[Composant 5]]),"","&gt;")</f>
        <v/>
      </c>
      <c r="AD424" s="3"/>
      <c r="AE424" s="3" t="str">
        <f>IF(ISBLANK([1]!Tab_labo[[#This Row],[Qt-g5]]),"","g")</f>
        <v/>
      </c>
      <c r="AF424" s="3" t="str">
        <f>IF([1]!Tab_labo[[#This Row],[verif]]=0,"","Total")</f>
        <v>Total</v>
      </c>
      <c r="AG424" s="3" t="str">
        <f>IF([1]!Tab_labo[[#This Row],[Total]]="Total","&gt;","")</f>
        <v>&gt;</v>
      </c>
      <c r="AH4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549.79999999999995</v>
      </c>
      <c r="AI424" s="3" t="str">
        <f>IF([1]!Tab_labo[[#This Row],[Total]]="Total","g","")</f>
        <v>g</v>
      </c>
      <c r="AJ424" s="8" t="s">
        <v>42</v>
      </c>
      <c r="AK424" s="3" t="s">
        <v>42</v>
      </c>
      <c r="AL4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4" s="3">
        <f>IF([1]!Tab_labo[[#This Row],[Total2]]&lt;&gt;1000,IF(ISBLANK(V424),[1]!Tab_labo[[#This Row],[Qt-g]]+(2*[1]!Tab_labo[[#This Row],[Qt-g2]]),IF(ISBLANK(Z424),[1]!Tab_labo[[#This Row],[Qt-g]]+[1]!Tab_labo[[#This Row],[Qt-g2]]+(2*[1]!Tab_labo[[#This Row],[Qt-g3]]),IF(ISBLANK(AD424),[1]!Tab_labo[[#This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424" s="3" t="str">
        <f>[1]!Tab_labo[[#This Row],[Teintes]]</f>
        <v>4067 C</v>
      </c>
    </row>
    <row r="425" spans="1:40" ht="30" x14ac:dyDescent="0.25">
      <c r="A425" s="9" t="s">
        <v>482</v>
      </c>
      <c r="B425" s="9" t="s">
        <v>41</v>
      </c>
      <c r="C425" s="10" t="s">
        <v>42</v>
      </c>
      <c r="D425" s="11" t="s">
        <v>42</v>
      </c>
      <c r="E425" s="11" t="s">
        <v>42</v>
      </c>
      <c r="F425" s="12">
        <v>0.55000000000000004</v>
      </c>
      <c r="G425" s="12">
        <v>67.599999999999994</v>
      </c>
      <c r="H425" s="12">
        <v>37.229999999999997</v>
      </c>
      <c r="I425" s="12">
        <v>13.37</v>
      </c>
      <c r="J425" s="13" t="s">
        <v>42</v>
      </c>
      <c r="K425" s="14" t="str">
        <f>[1]!Tab_labo[[#This Row],[L*]]&amp;"_"&amp;[1]!Tab_labo[[#This Row],[a*]]&amp;"_"&amp;[1]!Tab_labo[[#This Row],[b*]]</f>
        <v>67.6_37.23_13.37</v>
      </c>
      <c r="L425" s="11" t="s">
        <v>60</v>
      </c>
      <c r="M425" s="11" t="str">
        <f>IF(ISBLANK([1]!Tab_labo[[#This Row],[Composant 1]]),"","&gt;")</f>
        <v>&gt;</v>
      </c>
      <c r="N425" s="11">
        <v>74.7</v>
      </c>
      <c r="O425" s="11" t="str">
        <f>IF(ISBLANK([1]!Tab_labo[[#This Row],[Qt-g]]),"","g")</f>
        <v>g</v>
      </c>
      <c r="P425" s="11" t="s">
        <v>69</v>
      </c>
      <c r="Q425" s="11" t="str">
        <f>IF(ISBLANK([1]!Tab_labo[[#This Row],[Composant 2]]),"","&gt;")</f>
        <v>&gt;</v>
      </c>
      <c r="R425" s="11">
        <v>50.2</v>
      </c>
      <c r="S425" s="11" t="str">
        <f>IF(ISBLANK([1]!Tab_labo[[#This Row],[Qt-g2]]),"","g")</f>
        <v>g</v>
      </c>
      <c r="T425" s="11" t="s">
        <v>100</v>
      </c>
      <c r="U425" s="11" t="str">
        <f>IF(ISBLANK([1]!Tab_labo[[#This Row],[Composant 3]]),"","&gt;")</f>
        <v>&gt;</v>
      </c>
      <c r="V425" s="11">
        <v>3.8</v>
      </c>
      <c r="W425" s="11" t="str">
        <f>IF(ISBLANK([1]!Tab_labo[[#This Row],[Qt-g3]]),"","g")</f>
        <v>g</v>
      </c>
      <c r="X425" s="11" t="s">
        <v>49</v>
      </c>
      <c r="Y425" s="11" t="str">
        <f>IF(ISBLANK([1]!Tab_labo[[#This Row],[Composant 4]]),"","&gt;")</f>
        <v>&gt;</v>
      </c>
      <c r="Z425" s="11">
        <v>435.7</v>
      </c>
      <c r="AA425" s="11" t="str">
        <f>IF(ISBLANK([1]!Tab_labo[[#This Row],[Qt-g4]]),"","g")</f>
        <v>g</v>
      </c>
      <c r="AB425" s="11"/>
      <c r="AC425" s="11" t="str">
        <f>IF(ISBLANK([1]!Tab_labo[[#This Row],[Composant 5]]),"","&gt;")</f>
        <v/>
      </c>
      <c r="AD425" s="11"/>
      <c r="AE425" s="11" t="str">
        <f>IF(ISBLANK([1]!Tab_labo[[#This Row],[Qt-g5]]),"","g")</f>
        <v/>
      </c>
      <c r="AF425" s="11" t="str">
        <f>IF([1]!Tab_labo[[#This Row],[verif]]=0,"","Total")</f>
        <v>Total</v>
      </c>
      <c r="AG425" s="11" t="str">
        <f>IF([1]!Tab_labo[[#This Row],[Total]]="Total","&gt;","")</f>
        <v>&gt;</v>
      </c>
      <c r="AH4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564.4</v>
      </c>
      <c r="AI425" s="11" t="str">
        <f>IF([1]!Tab_labo[[#This Row],[Total]]="Total","g","")</f>
        <v>g</v>
      </c>
      <c r="AJ425" s="15" t="s">
        <v>42</v>
      </c>
      <c r="AK425" s="11" t="s">
        <v>42</v>
      </c>
      <c r="AL4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5" s="11">
        <f>IF([1]!Tab_labo[[#This Row],[Total2]]&lt;&gt;1000,IF(ISBLANK(V425),[1]!Tab_labo[[#This Row],[Qt-g]]+(2*[1]!Tab_labo[[#This Row],[Qt-g2]]),IF(ISBLANK(Z425),[1]!Tab_labo[[#This Row],[Qt-g]]+[1]!Tab_labo[[#This Row],[Qt-g2]]+(2*[1]!Tab_labo[[#This Row],[Qt-g3]]),IF(ISBLANK(AD425),[1]!Tab_labo[[#This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425" s="11" t="str">
        <f>[1]!Tab_labo[[#This Row],[Teintes]]</f>
        <v>4068 C</v>
      </c>
    </row>
    <row r="426" spans="1:40" ht="30" x14ac:dyDescent="0.25">
      <c r="A426" s="1" t="s">
        <v>483</v>
      </c>
      <c r="B426" s="1" t="s">
        <v>41</v>
      </c>
      <c r="C426" s="2" t="s">
        <v>42</v>
      </c>
      <c r="D426" s="3" t="s">
        <v>42</v>
      </c>
      <c r="E426" s="3" t="s">
        <v>42</v>
      </c>
      <c r="F426" s="4">
        <v>1.18</v>
      </c>
      <c r="G426" s="4">
        <v>49.87</v>
      </c>
      <c r="H426" s="4">
        <v>50.82</v>
      </c>
      <c r="I426" s="4">
        <v>18.62</v>
      </c>
      <c r="J426" s="5" t="s">
        <v>42</v>
      </c>
      <c r="K426" s="6" t="str">
        <f>[1]!Tab_labo[[#This Row],[L*]]&amp;"_"&amp;[1]!Tab_labo[[#This Row],[a*]]&amp;"_"&amp;[1]!Tab_labo[[#This Row],[b*]]</f>
        <v>49.87_50.82_18.62</v>
      </c>
      <c r="L426" s="3" t="s">
        <v>64</v>
      </c>
      <c r="M426" s="3" t="str">
        <f>IF(ISBLANK([1]!Tab_labo[[#This Row],[Composant 1]]),"","&gt;")</f>
        <v>&gt;</v>
      </c>
      <c r="N426" s="3">
        <v>334.3</v>
      </c>
      <c r="O426" s="3" t="str">
        <f>IF(ISBLANK([1]!Tab_labo[[#This Row],[Qt-g]]),"","g")</f>
        <v>g</v>
      </c>
      <c r="P426" s="3" t="s">
        <v>60</v>
      </c>
      <c r="Q426" s="3" t="str">
        <f>IF(ISBLANK([1]!Tab_labo[[#This Row],[Composant 2]]),"","&gt;")</f>
        <v>&gt;</v>
      </c>
      <c r="R426" s="3">
        <v>65.2</v>
      </c>
      <c r="S426" s="3" t="str">
        <f>IF(ISBLANK([1]!Tab_labo[[#This Row],[Qt-g2]]),"","g")</f>
        <v>g</v>
      </c>
      <c r="T426" s="3" t="s">
        <v>54</v>
      </c>
      <c r="U426" s="3" t="str">
        <f>IF(ISBLANK([1]!Tab_labo[[#This Row],[Composant 3]]),"","&gt;")</f>
        <v>&gt;</v>
      </c>
      <c r="V426" s="3">
        <v>38.200000000000003</v>
      </c>
      <c r="W426" s="3" t="str">
        <f>IF(ISBLANK([1]!Tab_labo[[#This Row],[Qt-g3]]),"","g")</f>
        <v>g</v>
      </c>
      <c r="X426" s="3" t="s">
        <v>49</v>
      </c>
      <c r="Y426" s="3" t="str">
        <f>IF(ISBLANK([1]!Tab_labo[[#This Row],[Composant 4]]),"","&gt;")</f>
        <v>&gt;</v>
      </c>
      <c r="Z426" s="3">
        <v>562.29999999999995</v>
      </c>
      <c r="AA426" s="3" t="str">
        <f>IF(ISBLANK([1]!Tab_labo[[#This Row],[Qt-g4]]),"","g")</f>
        <v>g</v>
      </c>
      <c r="AB426" s="3"/>
      <c r="AC426" s="3" t="str">
        <f>IF(ISBLANK([1]!Tab_labo[[#This Row],[Composant 5]]),"","&gt;")</f>
        <v/>
      </c>
      <c r="AD426" s="3"/>
      <c r="AE426" s="3" t="str">
        <f>IF(ISBLANK([1]!Tab_labo[[#This Row],[Qt-g5]]),"","g")</f>
        <v/>
      </c>
      <c r="AF426" s="3" t="str">
        <f>IF([1]!Tab_labo[[#This Row],[verif]]=0,"","Total")</f>
        <v>Total</v>
      </c>
      <c r="AG426" s="3" t="str">
        <f>IF([1]!Tab_labo[[#This Row],[Total]]="Total","&gt;","")</f>
        <v>&gt;</v>
      </c>
      <c r="AH4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26" s="3" t="str">
        <f>IF([1]!Tab_labo[[#This Row],[Total]]="Total","g","")</f>
        <v>g</v>
      </c>
      <c r="AJ426" s="8" t="s">
        <v>42</v>
      </c>
      <c r="AK426" s="3" t="s">
        <v>42</v>
      </c>
      <c r="AL4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6" s="3" t="str">
        <f>IF([1]!Tab_labo[[#This Row],[Total2]]&lt;&gt;1000,IF(ISBLANK(V426),[1]!Tab_labo[[#This Row],[Qt-g]]+(2*[1]!Tab_labo[[#This Row],[Qt-g2]]),IF(ISBLANK(Z426),[1]!Tab_labo[[#This Row],[Qt-g]]+[1]!Tab_labo[[#This Row],[Qt-g2]]+(2*[1]!Tab_labo[[#This Row],[Qt-g3]]),IF(ISBLANK(AD426),[1]!Tab_labo[[#This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26" s="3" t="str">
        <f>[1]!Tab_labo[[#This Row],[Teintes]]</f>
        <v>4069 C</v>
      </c>
    </row>
    <row r="427" spans="1:40" ht="30" x14ac:dyDescent="0.25">
      <c r="A427" s="9" t="s">
        <v>484</v>
      </c>
      <c r="B427" s="9" t="s">
        <v>41</v>
      </c>
      <c r="C427" s="10" t="s">
        <v>42</v>
      </c>
      <c r="D427" s="11" t="s">
        <v>42</v>
      </c>
      <c r="E427" s="11" t="s">
        <v>42</v>
      </c>
      <c r="F427" s="12">
        <v>1.35</v>
      </c>
      <c r="G427" s="12">
        <v>44.03</v>
      </c>
      <c r="H427" s="12">
        <v>50.21</v>
      </c>
      <c r="I427" s="12">
        <v>17.95</v>
      </c>
      <c r="J427" s="13" t="s">
        <v>42</v>
      </c>
      <c r="K427" s="14" t="str">
        <f>[1]!Tab_labo[[#This Row],[L*]]&amp;"_"&amp;[1]!Tab_labo[[#This Row],[a*]]&amp;"_"&amp;[1]!Tab_labo[[#This Row],[b*]]</f>
        <v>44.03_50.21_17.95</v>
      </c>
      <c r="L427" s="11" t="s">
        <v>64</v>
      </c>
      <c r="M427" s="11" t="str">
        <f>IF(ISBLANK([1]!Tab_labo[[#This Row],[Composant 1]]),"","&gt;")</f>
        <v>&gt;</v>
      </c>
      <c r="N427" s="11">
        <v>375.7</v>
      </c>
      <c r="O427" s="11" t="str">
        <f>IF(ISBLANK([1]!Tab_labo[[#This Row],[Qt-g]]),"","g")</f>
        <v>g</v>
      </c>
      <c r="P427" s="11" t="s">
        <v>60</v>
      </c>
      <c r="Q427" s="11" t="str">
        <f>IF(ISBLANK([1]!Tab_labo[[#This Row],[Composant 2]]),"","&gt;")</f>
        <v>&gt;</v>
      </c>
      <c r="R427" s="11">
        <v>99.6</v>
      </c>
      <c r="S427" s="11" t="str">
        <f>IF(ISBLANK([1]!Tab_labo[[#This Row],[Qt-g2]]),"","g")</f>
        <v>g</v>
      </c>
      <c r="T427" s="11" t="s">
        <v>54</v>
      </c>
      <c r="U427" s="11" t="str">
        <f>IF(ISBLANK([1]!Tab_labo[[#This Row],[Composant 3]]),"","&gt;")</f>
        <v>&gt;</v>
      </c>
      <c r="V427" s="11">
        <v>51.5</v>
      </c>
      <c r="W427" s="11" t="str">
        <f>IF(ISBLANK([1]!Tab_labo[[#This Row],[Qt-g3]]),"","g")</f>
        <v>g</v>
      </c>
      <c r="X427" s="11" t="s">
        <v>49</v>
      </c>
      <c r="Y427" s="11" t="str">
        <f>IF(ISBLANK([1]!Tab_labo[[#This Row],[Composant 4]]),"","&gt;")</f>
        <v>&gt;</v>
      </c>
      <c r="Z427" s="11">
        <v>473.2</v>
      </c>
      <c r="AA427" s="11" t="str">
        <f>IF(ISBLANK([1]!Tab_labo[[#This Row],[Qt-g4]]),"","g")</f>
        <v>g</v>
      </c>
      <c r="AB427" s="11"/>
      <c r="AC427" s="11" t="str">
        <f>IF(ISBLANK([1]!Tab_labo[[#This Row],[Composant 5]]),"","&gt;")</f>
        <v/>
      </c>
      <c r="AD427" s="11"/>
      <c r="AE427" s="11" t="str">
        <f>IF(ISBLANK([1]!Tab_labo[[#This Row],[Qt-g5]]),"","g")</f>
        <v/>
      </c>
      <c r="AF427" s="11" t="str">
        <f>IF([1]!Tab_labo[[#This Row],[verif]]=0,"","Total")</f>
        <v>Total</v>
      </c>
      <c r="AG427" s="11" t="str">
        <f>IF([1]!Tab_labo[[#This Row],[Total]]="Total","&gt;","")</f>
        <v>&gt;</v>
      </c>
      <c r="AH4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27" s="11" t="str">
        <f>IF([1]!Tab_labo[[#This Row],[Total]]="Total","g","")</f>
        <v>g</v>
      </c>
      <c r="AJ427" s="15" t="s">
        <v>42</v>
      </c>
      <c r="AK427" s="11" t="s">
        <v>42</v>
      </c>
      <c r="AL4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27" s="11" t="str">
        <f>IF([1]!Tab_labo[[#This Row],[Total2]]&lt;&gt;1000,IF(ISBLANK(V427),[1]!Tab_labo[[#This Row],[Qt-g]]+(2*[1]!Tab_labo[[#This Row],[Qt-g2]]),IF(ISBLANK(Z427),[1]!Tab_labo[[#This Row],[Qt-g]]+[1]!Tab_labo[[#This Row],[Qt-g2]]+(2*[1]!Tab_labo[[#This Row],[Qt-g3]]),IF(ISBLANK(AD427),[1]!Tab_labo[[#This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27" s="11" t="str">
        <f>[1]!Tab_labo[[#This Row],[Teintes]]</f>
        <v>4070 C</v>
      </c>
    </row>
    <row r="428" spans="1:40" ht="30" x14ac:dyDescent="0.25">
      <c r="A428" s="1" t="s">
        <v>485</v>
      </c>
      <c r="B428" s="1" t="s">
        <v>41</v>
      </c>
      <c r="C428" s="2" t="s">
        <v>42</v>
      </c>
      <c r="D428" s="3" t="s">
        <v>42</v>
      </c>
      <c r="E428" s="3" t="s">
        <v>42</v>
      </c>
      <c r="F428" s="4">
        <v>0.23</v>
      </c>
      <c r="G428" s="4">
        <v>81.99</v>
      </c>
      <c r="H428" s="4">
        <v>19.14</v>
      </c>
      <c r="I428" s="4">
        <v>3.8</v>
      </c>
      <c r="J428" s="5" t="s">
        <v>42</v>
      </c>
      <c r="K428" s="6" t="str">
        <f>[1]!Tab_labo[[#This Row],[L*]]&amp;"_"&amp;[1]!Tab_labo[[#This Row],[a*]]&amp;"_"&amp;[1]!Tab_labo[[#This Row],[b*]]</f>
        <v>81.99_19.14_3.8</v>
      </c>
      <c r="L428" s="3" t="s">
        <v>60</v>
      </c>
      <c r="M428" s="3" t="str">
        <f>IF(ISBLANK([1]!Tab_labo[[#This Row],[Composant 1]]),"","&gt;")</f>
        <v>&gt;</v>
      </c>
      <c r="N428" s="3">
        <v>23</v>
      </c>
      <c r="O428" s="3" t="str">
        <f>IF(ISBLANK([1]!Tab_labo[[#This Row],[Qt-g]]),"","g")</f>
        <v>g</v>
      </c>
      <c r="P428" s="3" t="s">
        <v>48</v>
      </c>
      <c r="Q428" s="3" t="str">
        <f>IF(ISBLANK([1]!Tab_labo[[#This Row],[Composant 2]]),"","&gt;")</f>
        <v>&gt;</v>
      </c>
      <c r="R428" s="3">
        <v>8</v>
      </c>
      <c r="S428" s="3" t="str">
        <f>IF(ISBLANK([1]!Tab_labo[[#This Row],[Qt-g2]]),"","g")</f>
        <v>g</v>
      </c>
      <c r="T428" s="3" t="s">
        <v>49</v>
      </c>
      <c r="U428" s="3" t="str">
        <f>IF(ISBLANK([1]!Tab_labo[[#This Row],[Composant 3]]),"","&gt;")</f>
        <v>&gt;</v>
      </c>
      <c r="V428" s="3">
        <v>484.5</v>
      </c>
      <c r="W428" s="3" t="str">
        <f>IF(ISBLANK([1]!Tab_labo[[#This Row],[Qt-g3]]),"","g")</f>
        <v>g</v>
      </c>
      <c r="X428" s="3"/>
      <c r="Y428" s="3" t="str">
        <f>IF(ISBLANK([1]!Tab_labo[[#This Row],[Composant 4]]),"","&gt;")</f>
        <v/>
      </c>
      <c r="Z428" s="3"/>
      <c r="AA428" s="3" t="str">
        <f>IF(ISBLANK([1]!Tab_labo[[#This Row],[Qt-g4]]),"","g")</f>
        <v/>
      </c>
      <c r="AB428" s="3"/>
      <c r="AC428" s="3" t="str">
        <f>IF(ISBLANK([1]!Tab_labo[[#This Row],[Composant 5]]),"","&gt;")</f>
        <v/>
      </c>
      <c r="AD428" s="3"/>
      <c r="AE428" s="3" t="str">
        <f>IF(ISBLANK([1]!Tab_labo[[#This Row],[Qt-g5]]),"","g")</f>
        <v/>
      </c>
      <c r="AF428" s="3" t="str">
        <f>IF([1]!Tab_labo[[#This Row],[verif]]=0,"","Total")</f>
        <v>Total</v>
      </c>
      <c r="AG428" s="3" t="str">
        <f>IF([1]!Tab_labo[[#This Row],[Total]]="Total","&gt;","")</f>
        <v>&gt;</v>
      </c>
      <c r="AH4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428" s="3" t="str">
        <f>IF([1]!Tab_labo[[#This Row],[Total]]="Total","g","")</f>
        <v>g</v>
      </c>
      <c r="AJ428" s="8" t="s">
        <v>42</v>
      </c>
      <c r="AK428" s="3" t="s">
        <v>42</v>
      </c>
      <c r="AL4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28" s="3">
        <f>IF([1]!Tab_labo[[#This Row],[Total2]]&lt;&gt;1000,IF(ISBLANK(V428),[1]!Tab_labo[[#This Row],[Qt-g]]+(2*[1]!Tab_labo[[#This Row],[Qt-g2]]),IF(ISBLANK(Z428),[1]!Tab_labo[[#This Row],[Qt-g]]+[1]!Tab_labo[[#This Row],[Qt-g2]]+(2*[1]!Tab_labo[[#This Row],[Qt-g3]]),IF(ISBLANK(AD428),[1]!Tab_labo[[#This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28" s="3" t="str">
        <f>[1]!Tab_labo[[#This Row],[Teintes]]</f>
        <v>196 C</v>
      </c>
    </row>
    <row r="429" spans="1:40" ht="30" x14ac:dyDescent="0.25">
      <c r="A429" s="9" t="s">
        <v>486</v>
      </c>
      <c r="B429" s="9" t="s">
        <v>41</v>
      </c>
      <c r="C429" s="10" t="s">
        <v>42</v>
      </c>
      <c r="D429" s="11" t="s">
        <v>42</v>
      </c>
      <c r="E429" s="11" t="s">
        <v>42</v>
      </c>
      <c r="F429" s="12">
        <v>0.43</v>
      </c>
      <c r="G429" s="12">
        <v>72.67</v>
      </c>
      <c r="H429" s="12">
        <v>34.97</v>
      </c>
      <c r="I429" s="12">
        <v>6.02</v>
      </c>
      <c r="J429" s="13" t="s">
        <v>42</v>
      </c>
      <c r="K429" s="14" t="str">
        <f>[1]!Tab_labo[[#This Row],[L*]]&amp;"_"&amp;[1]!Tab_labo[[#This Row],[a*]]&amp;"_"&amp;[1]!Tab_labo[[#This Row],[b*]]</f>
        <v>72.67_34.97_6.02</v>
      </c>
      <c r="L429" s="11" t="s">
        <v>60</v>
      </c>
      <c r="M429" s="11" t="str">
        <f>IF(ISBLANK([1]!Tab_labo[[#This Row],[Composant 1]]),"","&gt;")</f>
        <v>&gt;</v>
      </c>
      <c r="N429" s="11">
        <v>94</v>
      </c>
      <c r="O429" s="11" t="str">
        <f>IF(ISBLANK([1]!Tab_labo[[#This Row],[Qt-g]]),"","g")</f>
        <v>g</v>
      </c>
      <c r="P429" s="11" t="s">
        <v>48</v>
      </c>
      <c r="Q429" s="11" t="str">
        <f>IF(ISBLANK([1]!Tab_labo[[#This Row],[Composant 2]]),"","&gt;")</f>
        <v>&gt;</v>
      </c>
      <c r="R429" s="11">
        <v>31</v>
      </c>
      <c r="S429" s="11" t="str">
        <f>IF(ISBLANK([1]!Tab_labo[[#This Row],[Qt-g2]]),"","g")</f>
        <v>g</v>
      </c>
      <c r="T429" s="11" t="s">
        <v>49</v>
      </c>
      <c r="U429" s="11" t="str">
        <f>IF(ISBLANK([1]!Tab_labo[[#This Row],[Composant 3]]),"","&gt;")</f>
        <v>&gt;</v>
      </c>
      <c r="V429" s="11">
        <v>437.5</v>
      </c>
      <c r="W429" s="11" t="str">
        <f>IF(ISBLANK([1]!Tab_labo[[#This Row],[Qt-g3]]),"","g")</f>
        <v>g</v>
      </c>
      <c r="X429" s="11"/>
      <c r="Y429" s="11" t="str">
        <f>IF(ISBLANK([1]!Tab_labo[[#This Row],[Composant 4]]),"","&gt;")</f>
        <v/>
      </c>
      <c r="Z429" s="11"/>
      <c r="AA429" s="11" t="str">
        <f>IF(ISBLANK([1]!Tab_labo[[#This Row],[Qt-g4]]),"","g")</f>
        <v/>
      </c>
      <c r="AB429" s="11"/>
      <c r="AC429" s="11" t="str">
        <f>IF(ISBLANK([1]!Tab_labo[[#This Row],[Composant 5]]),"","&gt;")</f>
        <v/>
      </c>
      <c r="AD429" s="11"/>
      <c r="AE429" s="11" t="str">
        <f>IF(ISBLANK([1]!Tab_labo[[#This Row],[Qt-g5]]),"","g")</f>
        <v/>
      </c>
      <c r="AF429" s="11" t="str">
        <f>IF([1]!Tab_labo[[#This Row],[verif]]=0,"","Total")</f>
        <v>Total</v>
      </c>
      <c r="AG429" s="11" t="str">
        <f>IF([1]!Tab_labo[[#This Row],[Total]]="Total","&gt;","")</f>
        <v>&gt;</v>
      </c>
      <c r="AH4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429" s="11" t="str">
        <f>IF([1]!Tab_labo[[#This Row],[Total]]="Total","g","")</f>
        <v>g</v>
      </c>
      <c r="AJ429" s="15" t="s">
        <v>42</v>
      </c>
      <c r="AK429" s="11" t="s">
        <v>42</v>
      </c>
      <c r="AL4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29" s="11">
        <f>IF([1]!Tab_labo[[#This Row],[Total2]]&lt;&gt;1000,IF(ISBLANK(V429),[1]!Tab_labo[[#This Row],[Qt-g]]+(2*[1]!Tab_labo[[#This Row],[Qt-g2]]),IF(ISBLANK(Z429),[1]!Tab_labo[[#This Row],[Qt-g]]+[1]!Tab_labo[[#This Row],[Qt-g2]]+(2*[1]!Tab_labo[[#This Row],[Qt-g3]]),IF(ISBLANK(AD429),[1]!Tab_labo[[#This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29" s="11" t="str">
        <f>[1]!Tab_labo[[#This Row],[Teintes]]</f>
        <v>197 C</v>
      </c>
    </row>
    <row r="430" spans="1:40" ht="30" x14ac:dyDescent="0.25">
      <c r="A430" s="1" t="s">
        <v>487</v>
      </c>
      <c r="B430" s="1" t="s">
        <v>41</v>
      </c>
      <c r="C430" s="2" t="s">
        <v>42</v>
      </c>
      <c r="D430" s="3" t="s">
        <v>42</v>
      </c>
      <c r="E430" s="3" t="s">
        <v>42</v>
      </c>
      <c r="F430" s="4">
        <v>1.1100000000000001</v>
      </c>
      <c r="G430" s="4">
        <v>53.25</v>
      </c>
      <c r="H430" s="4">
        <v>67.41</v>
      </c>
      <c r="I430" s="4">
        <v>24.62</v>
      </c>
      <c r="J430" s="5" t="s">
        <v>42</v>
      </c>
      <c r="K430" s="6" t="str">
        <f>[1]!Tab_labo[[#This Row],[L*]]&amp;"_"&amp;[1]!Tab_labo[[#This Row],[a*]]&amp;"_"&amp;[1]!Tab_labo[[#This Row],[b*]]</f>
        <v>53.25_67.41_24.62</v>
      </c>
      <c r="L430" s="3" t="s">
        <v>60</v>
      </c>
      <c r="M430" s="3" t="str">
        <f>IF(ISBLANK([1]!Tab_labo[[#This Row],[Composant 1]]),"","&gt;")</f>
        <v>&gt;</v>
      </c>
      <c r="N430" s="3">
        <v>375</v>
      </c>
      <c r="O430" s="3" t="str">
        <f>IF(ISBLANK([1]!Tab_labo[[#This Row],[Qt-g]]),"","g")</f>
        <v>g</v>
      </c>
      <c r="P430" s="3" t="s">
        <v>48</v>
      </c>
      <c r="Q430" s="3" t="str">
        <f>IF(ISBLANK([1]!Tab_labo[[#This Row],[Composant 2]]),"","&gt;")</f>
        <v>&gt;</v>
      </c>
      <c r="R430" s="3">
        <v>125</v>
      </c>
      <c r="S430" s="3" t="str">
        <f>IF(ISBLANK([1]!Tab_labo[[#This Row],[Qt-g2]]),"","g")</f>
        <v>g</v>
      </c>
      <c r="T430" s="3" t="s">
        <v>49</v>
      </c>
      <c r="U430" s="3" t="str">
        <f>IF(ISBLANK([1]!Tab_labo[[#This Row],[Composant 3]]),"","&gt;")</f>
        <v>&gt;</v>
      </c>
      <c r="V430" s="3">
        <v>500</v>
      </c>
      <c r="W430" s="3" t="str">
        <f>IF(ISBLANK([1]!Tab_labo[[#This Row],[Qt-g3]]),"","g")</f>
        <v>g</v>
      </c>
      <c r="X430" s="3"/>
      <c r="Y430" s="3" t="str">
        <f>IF(ISBLANK([1]!Tab_labo[[#This Row],[Composant 4]]),"","&gt;")</f>
        <v/>
      </c>
      <c r="Z430" s="3"/>
      <c r="AA430" s="3" t="str">
        <f>IF(ISBLANK([1]!Tab_labo[[#This Row],[Qt-g4]]),"","g")</f>
        <v/>
      </c>
      <c r="AB430" s="3"/>
      <c r="AC430" s="3" t="str">
        <f>IF(ISBLANK([1]!Tab_labo[[#This Row],[Composant 5]]),"","&gt;")</f>
        <v/>
      </c>
      <c r="AD430" s="3"/>
      <c r="AE430" s="3" t="str">
        <f>IF(ISBLANK([1]!Tab_labo[[#This Row],[Qt-g5]]),"","g")</f>
        <v/>
      </c>
      <c r="AF430" s="3" t="str">
        <f>IF([1]!Tab_labo[[#This Row],[verif]]=0,"","Total")</f>
        <v>Total</v>
      </c>
      <c r="AG430" s="3" t="str">
        <f>IF([1]!Tab_labo[[#This Row],[Total]]="Total","&gt;","")</f>
        <v>&gt;</v>
      </c>
      <c r="AH4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0" s="3" t="str">
        <f>IF([1]!Tab_labo[[#This Row],[Total]]="Total","g","")</f>
        <v>g</v>
      </c>
      <c r="AJ430" s="8" t="s">
        <v>42</v>
      </c>
      <c r="AK430" s="3" t="s">
        <v>42</v>
      </c>
      <c r="AL4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0" s="3" t="str">
        <f>IF([1]!Tab_labo[[#This Row],[Total2]]&lt;&gt;1000,IF(ISBLANK(V430),[1]!Tab_labo[[#This Row],[Qt-g]]+(2*[1]!Tab_labo[[#This Row],[Qt-g2]]),IF(ISBLANK(Z430),[1]!Tab_labo[[#This Row],[Qt-g]]+[1]!Tab_labo[[#This Row],[Qt-g2]]+(2*[1]!Tab_labo[[#This Row],[Qt-g3]]),IF(ISBLANK(AD430),[1]!Tab_labo[[#This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0" s="3" t="str">
        <f>[1]!Tab_labo[[#This Row],[Teintes]]</f>
        <v>198 C</v>
      </c>
    </row>
    <row r="431" spans="1:40" ht="30" x14ac:dyDescent="0.25">
      <c r="A431" s="9" t="s">
        <v>488</v>
      </c>
      <c r="B431" s="9" t="s">
        <v>41</v>
      </c>
      <c r="C431" s="10" t="s">
        <v>42</v>
      </c>
      <c r="D431" s="11" t="s">
        <v>42</v>
      </c>
      <c r="E431" s="11" t="s">
        <v>42</v>
      </c>
      <c r="F431" s="12">
        <v>1.54</v>
      </c>
      <c r="G431" s="12">
        <v>45.85</v>
      </c>
      <c r="H431" s="12">
        <v>72.28</v>
      </c>
      <c r="I431" s="12">
        <v>41.01</v>
      </c>
      <c r="J431" s="13" t="s">
        <v>42</v>
      </c>
      <c r="K431" s="14" t="str">
        <f>[1]!Tab_labo[[#This Row],[L*]]&amp;"_"&amp;[1]!Tab_labo[[#This Row],[a*]]&amp;"_"&amp;[1]!Tab_labo[[#This Row],[b*]]</f>
        <v>45.85_72.28_41.01</v>
      </c>
      <c r="L431" s="11" t="s">
        <v>60</v>
      </c>
      <c r="M431" s="11" t="str">
        <f>IF(ISBLANK([1]!Tab_labo[[#This Row],[Composant 1]]),"","&gt;")</f>
        <v>&gt;</v>
      </c>
      <c r="N431" s="11">
        <v>750</v>
      </c>
      <c r="O431" s="11" t="str">
        <f>IF(ISBLANK([1]!Tab_labo[[#This Row],[Qt-g]]),"","g")</f>
        <v>g</v>
      </c>
      <c r="P431" s="11" t="s">
        <v>48</v>
      </c>
      <c r="Q431" s="11" t="str">
        <f>IF(ISBLANK([1]!Tab_labo[[#This Row],[Composant 2]]),"","&gt;")</f>
        <v>&gt;</v>
      </c>
      <c r="R431" s="11">
        <v>250</v>
      </c>
      <c r="S431" s="11" t="str">
        <f>IF(ISBLANK([1]!Tab_labo[[#This Row],[Qt-g2]]),"","g")</f>
        <v>g</v>
      </c>
      <c r="T431" s="11"/>
      <c r="U431" s="11" t="str">
        <f>IF(ISBLANK([1]!Tab_labo[[#This Row],[Composant 3]]),"","&gt;")</f>
        <v/>
      </c>
      <c r="V431" s="11"/>
      <c r="W431" s="11" t="str">
        <f>IF(ISBLANK([1]!Tab_labo[[#This Row],[Qt-g3]]),"","g")</f>
        <v/>
      </c>
      <c r="X431" s="11"/>
      <c r="Y431" s="11" t="str">
        <f>IF(ISBLANK([1]!Tab_labo[[#This Row],[Composant 4]]),"","&gt;")</f>
        <v/>
      </c>
      <c r="Z431" s="11"/>
      <c r="AA431" s="11" t="str">
        <f>IF(ISBLANK([1]!Tab_labo[[#This Row],[Qt-g4]]),"","g")</f>
        <v/>
      </c>
      <c r="AB431" s="11"/>
      <c r="AC431" s="11" t="str">
        <f>IF(ISBLANK([1]!Tab_labo[[#This Row],[Composant 5]]),"","&gt;")</f>
        <v/>
      </c>
      <c r="AD431" s="11"/>
      <c r="AE431" s="11" t="str">
        <f>IF(ISBLANK([1]!Tab_labo[[#This Row],[Qt-g5]]),"","g")</f>
        <v/>
      </c>
      <c r="AF431" s="11" t="str">
        <f>IF([1]!Tab_labo[[#This Row],[verif]]=0,"","Total")</f>
        <v>Total</v>
      </c>
      <c r="AG431" s="11" t="str">
        <f>IF([1]!Tab_labo[[#This Row],[Total]]="Total","&gt;","")</f>
        <v>&gt;</v>
      </c>
      <c r="AH4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1" s="11" t="str">
        <f>IF([1]!Tab_labo[[#This Row],[Total]]="Total","g","")</f>
        <v>g</v>
      </c>
      <c r="AJ431" s="15" t="s">
        <v>42</v>
      </c>
      <c r="AK431" s="11" t="s">
        <v>42</v>
      </c>
      <c r="AL4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31" s="11" t="str">
        <f>IF([1]!Tab_labo[[#This Row],[Total2]]&lt;&gt;1000,IF(ISBLANK(V431),[1]!Tab_labo[[#This Row],[Qt-g]]+(2*[1]!Tab_labo[[#This Row],[Qt-g2]]),IF(ISBLANK(Z431),[1]!Tab_labo[[#This Row],[Qt-g]]+[1]!Tab_labo[[#This Row],[Qt-g2]]+(2*[1]!Tab_labo[[#This Row],[Qt-g3]]),IF(ISBLANK(AD431),[1]!Tab_labo[[#This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1" s="11" t="str">
        <f>[1]!Tab_labo[[#This Row],[Teintes]]</f>
        <v>199 C</v>
      </c>
    </row>
    <row r="432" spans="1:40" ht="30" x14ac:dyDescent="0.25">
      <c r="A432" s="1" t="s">
        <v>489</v>
      </c>
      <c r="B432" s="1" t="s">
        <v>41</v>
      </c>
      <c r="C432" s="2" t="s">
        <v>42</v>
      </c>
      <c r="D432" s="3" t="s">
        <v>42</v>
      </c>
      <c r="E432" s="3" t="s">
        <v>42</v>
      </c>
      <c r="F432" s="4">
        <v>1.69</v>
      </c>
      <c r="G432" s="4">
        <v>39.619999999999997</v>
      </c>
      <c r="H432" s="4">
        <v>62.53</v>
      </c>
      <c r="I432" s="4">
        <v>31.1</v>
      </c>
      <c r="J432" s="5" t="s">
        <v>42</v>
      </c>
      <c r="K432" s="6" t="str">
        <f>[1]!Tab_labo[[#This Row],[L*]]&amp;"_"&amp;[1]!Tab_labo[[#This Row],[a*]]&amp;"_"&amp;[1]!Tab_labo[[#This Row],[b*]]</f>
        <v>39.62_62.53_31.1</v>
      </c>
      <c r="L432" s="3" t="s">
        <v>60</v>
      </c>
      <c r="M432" s="3" t="str">
        <f>IF(ISBLANK([1]!Tab_labo[[#This Row],[Composant 1]]),"","&gt;")</f>
        <v>&gt;</v>
      </c>
      <c r="N432" s="3">
        <v>739</v>
      </c>
      <c r="O432" s="3" t="str">
        <f>IF(ISBLANK([1]!Tab_labo[[#This Row],[Qt-g]]),"","g")</f>
        <v>g</v>
      </c>
      <c r="P432" s="3" t="s">
        <v>48</v>
      </c>
      <c r="Q432" s="3" t="str">
        <f>IF(ISBLANK([1]!Tab_labo[[#This Row],[Composant 2]]),"","&gt;")</f>
        <v>&gt;</v>
      </c>
      <c r="R432" s="3">
        <v>246</v>
      </c>
      <c r="S432" s="3" t="str">
        <f>IF(ISBLANK([1]!Tab_labo[[#This Row],[Qt-g2]]),"","g")</f>
        <v>g</v>
      </c>
      <c r="T432" s="3" t="s">
        <v>54</v>
      </c>
      <c r="U432" s="3" t="str">
        <f>IF(ISBLANK([1]!Tab_labo[[#This Row],[Composant 3]]),"","&gt;")</f>
        <v>&gt;</v>
      </c>
      <c r="V432" s="3">
        <v>15</v>
      </c>
      <c r="W432" s="3" t="str">
        <f>IF(ISBLANK([1]!Tab_labo[[#This Row],[Qt-g3]]),"","g")</f>
        <v>g</v>
      </c>
      <c r="X432" s="3"/>
      <c r="Y432" s="3" t="str">
        <f>IF(ISBLANK([1]!Tab_labo[[#This Row],[Composant 4]]),"","&gt;")</f>
        <v/>
      </c>
      <c r="Z432" s="3"/>
      <c r="AA432" s="3" t="str">
        <f>IF(ISBLANK([1]!Tab_labo[[#This Row],[Qt-g4]]),"","g")</f>
        <v/>
      </c>
      <c r="AB432" s="3"/>
      <c r="AC432" s="3" t="str">
        <f>IF(ISBLANK([1]!Tab_labo[[#This Row],[Composant 5]]),"","&gt;")</f>
        <v/>
      </c>
      <c r="AD432" s="3"/>
      <c r="AE432" s="3" t="str">
        <f>IF(ISBLANK([1]!Tab_labo[[#This Row],[Qt-g5]]),"","g")</f>
        <v/>
      </c>
      <c r="AF432" s="3" t="str">
        <f>IF([1]!Tab_labo[[#This Row],[verif]]=0,"","Total")</f>
        <v>Total</v>
      </c>
      <c r="AG432" s="3" t="str">
        <f>IF([1]!Tab_labo[[#This Row],[Total]]="Total","&gt;","")</f>
        <v>&gt;</v>
      </c>
      <c r="AH4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2" s="3" t="str">
        <f>IF([1]!Tab_labo[[#This Row],[Total]]="Total","g","")</f>
        <v>g</v>
      </c>
      <c r="AJ432" s="8" t="s">
        <v>42</v>
      </c>
      <c r="AK432" s="3" t="s">
        <v>42</v>
      </c>
      <c r="AL4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2" s="3" t="str">
        <f>IF([1]!Tab_labo[[#This Row],[Total2]]&lt;&gt;1000,IF(ISBLANK(V432),[1]!Tab_labo[[#This Row],[Qt-g]]+(2*[1]!Tab_labo[[#This Row],[Qt-g2]]),IF(ISBLANK(Z432),[1]!Tab_labo[[#This Row],[Qt-g]]+[1]!Tab_labo[[#This Row],[Qt-g2]]+(2*[1]!Tab_labo[[#This Row],[Qt-g3]]),IF(ISBLANK(AD432),[1]!Tab_labo[[#This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2" s="3" t="str">
        <f>[1]!Tab_labo[[#This Row],[Teintes]]</f>
        <v>200 C</v>
      </c>
    </row>
    <row r="433" spans="1:40" ht="30" x14ac:dyDescent="0.25">
      <c r="A433" s="9" t="s">
        <v>490</v>
      </c>
      <c r="B433" s="9" t="s">
        <v>41</v>
      </c>
      <c r="C433" s="10" t="s">
        <v>42</v>
      </c>
      <c r="D433" s="11" t="s">
        <v>42</v>
      </c>
      <c r="E433" s="11" t="s">
        <v>42</v>
      </c>
      <c r="F433" s="12">
        <v>1.44</v>
      </c>
      <c r="G433" s="12">
        <v>36.49</v>
      </c>
      <c r="H433" s="12">
        <v>48.75</v>
      </c>
      <c r="I433" s="12">
        <v>21.41</v>
      </c>
      <c r="J433" s="13" t="s">
        <v>42</v>
      </c>
      <c r="K433" s="14" t="str">
        <f>[1]!Tab_labo[[#This Row],[L*]]&amp;"_"&amp;[1]!Tab_labo[[#This Row],[a*]]&amp;"_"&amp;[1]!Tab_labo[[#This Row],[b*]]</f>
        <v>36.49_48.75_21.41</v>
      </c>
      <c r="L433" s="11" t="s">
        <v>60</v>
      </c>
      <c r="M433" s="11" t="str">
        <f>IF(ISBLANK([1]!Tab_labo[[#This Row],[Composant 1]]),"","&gt;")</f>
        <v>&gt;</v>
      </c>
      <c r="N433" s="11">
        <v>706</v>
      </c>
      <c r="O433" s="11" t="str">
        <f>IF(ISBLANK([1]!Tab_labo[[#This Row],[Qt-g]]),"","g")</f>
        <v>g</v>
      </c>
      <c r="P433" s="11" t="s">
        <v>48</v>
      </c>
      <c r="Q433" s="11" t="str">
        <f>IF(ISBLANK([1]!Tab_labo[[#This Row],[Composant 2]]),"","&gt;")</f>
        <v>&gt;</v>
      </c>
      <c r="R433" s="11">
        <v>235</v>
      </c>
      <c r="S433" s="11" t="str">
        <f>IF(ISBLANK([1]!Tab_labo[[#This Row],[Qt-g2]]),"","g")</f>
        <v>g</v>
      </c>
      <c r="T433" s="11" t="s">
        <v>54</v>
      </c>
      <c r="U433" s="11" t="str">
        <f>IF(ISBLANK([1]!Tab_labo[[#This Row],[Composant 3]]),"","&gt;")</f>
        <v>&gt;</v>
      </c>
      <c r="V433" s="11">
        <v>59</v>
      </c>
      <c r="W433" s="11" t="str">
        <f>IF(ISBLANK([1]!Tab_labo[[#This Row],[Qt-g3]]),"","g")</f>
        <v>g</v>
      </c>
      <c r="X433" s="11"/>
      <c r="Y433" s="11" t="str">
        <f>IF(ISBLANK([1]!Tab_labo[[#This Row],[Composant 4]]),"","&gt;")</f>
        <v/>
      </c>
      <c r="Z433" s="11"/>
      <c r="AA433" s="11" t="str">
        <f>IF(ISBLANK([1]!Tab_labo[[#This Row],[Qt-g4]]),"","g")</f>
        <v/>
      </c>
      <c r="AB433" s="11"/>
      <c r="AC433" s="11" t="str">
        <f>IF(ISBLANK([1]!Tab_labo[[#This Row],[Composant 5]]),"","&gt;")</f>
        <v/>
      </c>
      <c r="AD433" s="11"/>
      <c r="AE433" s="11" t="str">
        <f>IF(ISBLANK([1]!Tab_labo[[#This Row],[Qt-g5]]),"","g")</f>
        <v/>
      </c>
      <c r="AF433" s="11" t="str">
        <f>IF([1]!Tab_labo[[#This Row],[verif]]=0,"","Total")</f>
        <v>Total</v>
      </c>
      <c r="AG433" s="11" t="str">
        <f>IF([1]!Tab_labo[[#This Row],[Total]]="Total","&gt;","")</f>
        <v>&gt;</v>
      </c>
      <c r="AH4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3" s="11" t="str">
        <f>IF([1]!Tab_labo[[#This Row],[Total]]="Total","g","")</f>
        <v>g</v>
      </c>
      <c r="AJ433" s="15" t="s">
        <v>42</v>
      </c>
      <c r="AK433" s="11" t="s">
        <v>42</v>
      </c>
      <c r="AL4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3" s="11" t="str">
        <f>IF([1]!Tab_labo[[#This Row],[Total2]]&lt;&gt;1000,IF(ISBLANK(V433),[1]!Tab_labo[[#This Row],[Qt-g]]+(2*[1]!Tab_labo[[#This Row],[Qt-g2]]),IF(ISBLANK(Z433),[1]!Tab_labo[[#This Row],[Qt-g]]+[1]!Tab_labo[[#This Row],[Qt-g2]]+(2*[1]!Tab_labo[[#This Row],[Qt-g3]]),IF(ISBLANK(AD433),[1]!Tab_labo[[#This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3" s="11" t="str">
        <f>[1]!Tab_labo[[#This Row],[Teintes]]</f>
        <v>201 C</v>
      </c>
    </row>
    <row r="434" spans="1:40" ht="30" x14ac:dyDescent="0.25">
      <c r="A434" s="1" t="s">
        <v>491</v>
      </c>
      <c r="B434" s="1" t="s">
        <v>41</v>
      </c>
      <c r="C434" s="2" t="s">
        <v>42</v>
      </c>
      <c r="D434" s="3" t="s">
        <v>42</v>
      </c>
      <c r="E434" s="3" t="s">
        <v>42</v>
      </c>
      <c r="F434" s="4">
        <v>1.52</v>
      </c>
      <c r="G434" s="4">
        <v>31.16</v>
      </c>
      <c r="H434" s="4">
        <v>40.1</v>
      </c>
      <c r="I434" s="4">
        <v>16.87</v>
      </c>
      <c r="J434" s="5" t="s">
        <v>42</v>
      </c>
      <c r="K434" s="6" t="str">
        <f>[1]!Tab_labo[[#This Row],[L*]]&amp;"_"&amp;[1]!Tab_labo[[#This Row],[a*]]&amp;"_"&amp;[1]!Tab_labo[[#This Row],[b*]]</f>
        <v>31.16_40.1_16.87</v>
      </c>
      <c r="L434" s="3" t="s">
        <v>60</v>
      </c>
      <c r="M434" s="3" t="str">
        <f>IF(ISBLANK([1]!Tab_labo[[#This Row],[Composant 1]]),"","&gt;")</f>
        <v>&gt;</v>
      </c>
      <c r="N434" s="3">
        <v>667</v>
      </c>
      <c r="O434" s="3" t="str">
        <f>IF(ISBLANK([1]!Tab_labo[[#This Row],[Qt-g]]),"","g")</f>
        <v>g</v>
      </c>
      <c r="P434" s="3" t="s">
        <v>48</v>
      </c>
      <c r="Q434" s="3" t="str">
        <f>IF(ISBLANK([1]!Tab_labo[[#This Row],[Composant 2]]),"","&gt;")</f>
        <v>&gt;</v>
      </c>
      <c r="R434" s="3">
        <v>222</v>
      </c>
      <c r="S434" s="3" t="str">
        <f>IF(ISBLANK([1]!Tab_labo[[#This Row],[Qt-g2]]),"","g")</f>
        <v>g</v>
      </c>
      <c r="T434" s="3" t="s">
        <v>54</v>
      </c>
      <c r="U434" s="3" t="str">
        <f>IF(ISBLANK([1]!Tab_labo[[#This Row],[Composant 3]]),"","&gt;")</f>
        <v>&gt;</v>
      </c>
      <c r="V434" s="3">
        <v>111</v>
      </c>
      <c r="W434" s="3" t="str">
        <f>IF(ISBLANK([1]!Tab_labo[[#This Row],[Qt-g3]]),"","g")</f>
        <v>g</v>
      </c>
      <c r="X434" s="3"/>
      <c r="Y434" s="3" t="str">
        <f>IF(ISBLANK([1]!Tab_labo[[#This Row],[Composant 4]]),"","&gt;")</f>
        <v/>
      </c>
      <c r="Z434" s="3"/>
      <c r="AA434" s="3" t="str">
        <f>IF(ISBLANK([1]!Tab_labo[[#This Row],[Qt-g4]]),"","g")</f>
        <v/>
      </c>
      <c r="AB434" s="3"/>
      <c r="AC434" s="3" t="str">
        <f>IF(ISBLANK([1]!Tab_labo[[#This Row],[Composant 5]]),"","&gt;")</f>
        <v/>
      </c>
      <c r="AD434" s="3"/>
      <c r="AE434" s="3" t="str">
        <f>IF(ISBLANK([1]!Tab_labo[[#This Row],[Qt-g5]]),"","g")</f>
        <v/>
      </c>
      <c r="AF434" s="3" t="str">
        <f>IF([1]!Tab_labo[[#This Row],[verif]]=0,"","Total")</f>
        <v>Total</v>
      </c>
      <c r="AG434" s="3" t="str">
        <f>IF([1]!Tab_labo[[#This Row],[Total]]="Total","&gt;","")</f>
        <v>&gt;</v>
      </c>
      <c r="AH4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4" s="3" t="str">
        <f>IF([1]!Tab_labo[[#This Row],[Total]]="Total","g","")</f>
        <v>g</v>
      </c>
      <c r="AJ434" s="8" t="s">
        <v>42</v>
      </c>
      <c r="AK434" s="3" t="s">
        <v>42</v>
      </c>
      <c r="AL4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4" s="3" t="str">
        <f>IF([1]!Tab_labo[[#This Row],[Total2]]&lt;&gt;1000,IF(ISBLANK(V434),[1]!Tab_labo[[#This Row],[Qt-g]]+(2*[1]!Tab_labo[[#This Row],[Qt-g2]]),IF(ISBLANK(Z434),[1]!Tab_labo[[#This Row],[Qt-g]]+[1]!Tab_labo[[#This Row],[Qt-g2]]+(2*[1]!Tab_labo[[#This Row],[Qt-g3]]),IF(ISBLANK(AD434),[1]!Tab_labo[[#This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4" s="3" t="str">
        <f>[1]!Tab_labo[[#This Row],[Teintes]]</f>
        <v>202 C</v>
      </c>
    </row>
    <row r="435" spans="1:40" ht="30" x14ac:dyDescent="0.25">
      <c r="A435" s="9" t="s">
        <v>492</v>
      </c>
      <c r="B435" s="9" t="s">
        <v>41</v>
      </c>
      <c r="C435" s="10" t="s">
        <v>42</v>
      </c>
      <c r="D435" s="11" t="s">
        <v>42</v>
      </c>
      <c r="E435" s="11" t="s">
        <v>42</v>
      </c>
      <c r="F435" s="12">
        <v>0.43</v>
      </c>
      <c r="G435" s="12">
        <v>75.77</v>
      </c>
      <c r="H435" s="12">
        <v>38.229999999999997</v>
      </c>
      <c r="I435" s="12">
        <v>2.98</v>
      </c>
      <c r="J435" s="13" t="s">
        <v>42</v>
      </c>
      <c r="K435" s="14" t="str">
        <f>[1]!Tab_labo[[#This Row],[L*]]&amp;"_"&amp;[1]!Tab_labo[[#This Row],[a*]]&amp;"_"&amp;[1]!Tab_labo[[#This Row],[b*]]</f>
        <v>75.77_38.23_2.98</v>
      </c>
      <c r="L435" s="11" t="s">
        <v>64</v>
      </c>
      <c r="M435" s="11" t="str">
        <f>IF(ISBLANK([1]!Tab_labo[[#This Row],[Composant 1]]),"","&gt;")</f>
        <v>&gt;</v>
      </c>
      <c r="N435" s="11">
        <v>78</v>
      </c>
      <c r="O435" s="11" t="str">
        <f>IF(ISBLANK([1]!Tab_labo[[#This Row],[Qt-g]]),"","g")</f>
        <v>g</v>
      </c>
      <c r="P435" s="11" t="s">
        <v>60</v>
      </c>
      <c r="Q435" s="11" t="str">
        <f>IF(ISBLANK([1]!Tab_labo[[#This Row],[Composant 2]]),"","&gt;")</f>
        <v>&gt;</v>
      </c>
      <c r="R435" s="11">
        <v>47</v>
      </c>
      <c r="S435" s="11" t="str">
        <f>IF(ISBLANK([1]!Tab_labo[[#This Row],[Qt-g2]]),"","g")</f>
        <v>g</v>
      </c>
      <c r="T435" s="11" t="s">
        <v>49</v>
      </c>
      <c r="U435" s="11" t="str">
        <f>IF(ISBLANK([1]!Tab_labo[[#This Row],[Composant 3]]),"","&gt;")</f>
        <v>&gt;</v>
      </c>
      <c r="V435" s="11">
        <v>437.5</v>
      </c>
      <c r="W435" s="11" t="str">
        <f>IF(ISBLANK([1]!Tab_labo[[#This Row],[Qt-g3]]),"","g")</f>
        <v>g</v>
      </c>
      <c r="X435" s="11"/>
      <c r="Y435" s="11" t="str">
        <f>IF(ISBLANK([1]!Tab_labo[[#This Row],[Composant 4]]),"","&gt;")</f>
        <v/>
      </c>
      <c r="Z435" s="11"/>
      <c r="AA435" s="11" t="str">
        <f>IF(ISBLANK([1]!Tab_labo[[#This Row],[Qt-g4]]),"","g")</f>
        <v/>
      </c>
      <c r="AB435" s="11"/>
      <c r="AC435" s="11" t="str">
        <f>IF(ISBLANK([1]!Tab_labo[[#This Row],[Composant 5]]),"","&gt;")</f>
        <v/>
      </c>
      <c r="AD435" s="11"/>
      <c r="AE435" s="11" t="str">
        <f>IF(ISBLANK([1]!Tab_labo[[#This Row],[Qt-g5]]),"","g")</f>
        <v/>
      </c>
      <c r="AF435" s="11" t="str">
        <f>IF([1]!Tab_labo[[#This Row],[verif]]=0,"","Total")</f>
        <v>Total</v>
      </c>
      <c r="AG435" s="11" t="str">
        <f>IF([1]!Tab_labo[[#This Row],[Total]]="Total","&gt;","")</f>
        <v>&gt;</v>
      </c>
      <c r="AH4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435" s="11" t="str">
        <f>IF([1]!Tab_labo[[#This Row],[Total]]="Total","g","")</f>
        <v>g</v>
      </c>
      <c r="AJ435" s="15" t="s">
        <v>42</v>
      </c>
      <c r="AK435" s="11" t="s">
        <v>42</v>
      </c>
      <c r="AL4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5" s="11">
        <f>IF([1]!Tab_labo[[#This Row],[Total2]]&lt;&gt;1000,IF(ISBLANK(V435),[1]!Tab_labo[[#This Row],[Qt-g]]+(2*[1]!Tab_labo[[#This Row],[Qt-g2]]),IF(ISBLANK(Z435),[1]!Tab_labo[[#This Row],[Qt-g]]+[1]!Tab_labo[[#This Row],[Qt-g2]]+(2*[1]!Tab_labo[[#This Row],[Qt-g3]]),IF(ISBLANK(AD435),[1]!Tab_labo[[#This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35" s="11" t="str">
        <f>[1]!Tab_labo[[#This Row],[Teintes]]</f>
        <v>189 C</v>
      </c>
    </row>
    <row r="436" spans="1:40" ht="30" x14ac:dyDescent="0.25">
      <c r="A436" s="1" t="s">
        <v>493</v>
      </c>
      <c r="B436" s="1" t="s">
        <v>41</v>
      </c>
      <c r="C436" s="2" t="s">
        <v>42</v>
      </c>
      <c r="D436" s="3" t="s">
        <v>42</v>
      </c>
      <c r="E436" s="3" t="s">
        <v>42</v>
      </c>
      <c r="F436" s="4">
        <v>0.75</v>
      </c>
      <c r="G436" s="4">
        <v>65.87</v>
      </c>
      <c r="H436" s="4">
        <v>56.84</v>
      </c>
      <c r="I436" s="4">
        <v>10.96</v>
      </c>
      <c r="J436" s="5" t="s">
        <v>42</v>
      </c>
      <c r="K436" s="6" t="str">
        <f>[1]!Tab_labo[[#This Row],[L*]]&amp;"_"&amp;[1]!Tab_labo[[#This Row],[a*]]&amp;"_"&amp;[1]!Tab_labo[[#This Row],[b*]]</f>
        <v>65.87_56.84_10.96</v>
      </c>
      <c r="L436" s="3" t="s">
        <v>64</v>
      </c>
      <c r="M436" s="3" t="str">
        <f>IF(ISBLANK([1]!Tab_labo[[#This Row],[Composant 1]]),"","&gt;")</f>
        <v>&gt;</v>
      </c>
      <c r="N436" s="3">
        <v>156</v>
      </c>
      <c r="O436" s="3" t="str">
        <f>IF(ISBLANK([1]!Tab_labo[[#This Row],[Qt-g]]),"","g")</f>
        <v>g</v>
      </c>
      <c r="P436" s="3" t="s">
        <v>60</v>
      </c>
      <c r="Q436" s="3" t="str">
        <f>IF(ISBLANK([1]!Tab_labo[[#This Row],[Composant 2]]),"","&gt;")</f>
        <v>&gt;</v>
      </c>
      <c r="R436" s="3">
        <v>94</v>
      </c>
      <c r="S436" s="3" t="str">
        <f>IF(ISBLANK([1]!Tab_labo[[#This Row],[Qt-g2]]),"","g")</f>
        <v>g</v>
      </c>
      <c r="T436" s="3" t="s">
        <v>49</v>
      </c>
      <c r="U436" s="3" t="str">
        <f>IF(ISBLANK([1]!Tab_labo[[#This Row],[Composant 3]]),"","&gt;")</f>
        <v>&gt;</v>
      </c>
      <c r="V436" s="3">
        <v>375</v>
      </c>
      <c r="W436" s="3" t="str">
        <f>IF(ISBLANK([1]!Tab_labo[[#This Row],[Qt-g3]]),"","g")</f>
        <v>g</v>
      </c>
      <c r="X436" s="3"/>
      <c r="Y436" s="3" t="str">
        <f>IF(ISBLANK([1]!Tab_labo[[#This Row],[Composant 4]]),"","&gt;")</f>
        <v/>
      </c>
      <c r="Z436" s="3"/>
      <c r="AA436" s="3" t="str">
        <f>IF(ISBLANK([1]!Tab_labo[[#This Row],[Qt-g4]]),"","g")</f>
        <v/>
      </c>
      <c r="AB436" s="3"/>
      <c r="AC436" s="3" t="str">
        <f>IF(ISBLANK([1]!Tab_labo[[#This Row],[Composant 5]]),"","&gt;")</f>
        <v/>
      </c>
      <c r="AD436" s="3"/>
      <c r="AE436" s="3" t="str">
        <f>IF(ISBLANK([1]!Tab_labo[[#This Row],[Qt-g5]]),"","g")</f>
        <v/>
      </c>
      <c r="AF436" s="3" t="str">
        <f>IF([1]!Tab_labo[[#This Row],[verif]]=0,"","Total")</f>
        <v>Total</v>
      </c>
      <c r="AG436" s="3" t="str">
        <f>IF([1]!Tab_labo[[#This Row],[Total]]="Total","&gt;","")</f>
        <v>&gt;</v>
      </c>
      <c r="AH43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36" s="3" t="str">
        <f>IF([1]!Tab_labo[[#This Row],[Total]]="Total","g","")</f>
        <v>g</v>
      </c>
      <c r="AJ436" s="8" t="s">
        <v>42</v>
      </c>
      <c r="AK436" s="3" t="s">
        <v>42</v>
      </c>
      <c r="AL4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6" s="3">
        <f>IF([1]!Tab_labo[[#This Row],[Total2]]&lt;&gt;1000,IF(ISBLANK(V436),[1]!Tab_labo[[#This Row],[Qt-g]]+(2*[1]!Tab_labo[[#This Row],[Qt-g2]]),IF(ISBLANK(Z436),[1]!Tab_labo[[#This Row],[Qt-g]]+[1]!Tab_labo[[#This Row],[Qt-g2]]+(2*[1]!Tab_labo[[#This Row],[Qt-g3]]),IF(ISBLANK(AD436),[1]!Tab_labo[[#This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36" s="3" t="str">
        <f>[1]!Tab_labo[[#This Row],[Teintes]]</f>
        <v>190 C</v>
      </c>
    </row>
    <row r="437" spans="1:40" ht="30" x14ac:dyDescent="0.25">
      <c r="A437" s="9" t="s">
        <v>494</v>
      </c>
      <c r="B437" s="9" t="s">
        <v>41</v>
      </c>
      <c r="C437" s="10" t="s">
        <v>42</v>
      </c>
      <c r="D437" s="11" t="s">
        <v>42</v>
      </c>
      <c r="E437" s="11" t="s">
        <v>42</v>
      </c>
      <c r="F437" s="12">
        <v>1.19</v>
      </c>
      <c r="G437" s="12">
        <v>56.25</v>
      </c>
      <c r="H437" s="12">
        <v>70.47</v>
      </c>
      <c r="I437" s="12">
        <v>21.51</v>
      </c>
      <c r="J437" s="13" t="s">
        <v>42</v>
      </c>
      <c r="K437" s="14" t="str">
        <f>[1]!Tab_labo[[#This Row],[L*]]&amp;"_"&amp;[1]!Tab_labo[[#This Row],[a*]]&amp;"_"&amp;[1]!Tab_labo[[#This Row],[b*]]</f>
        <v>56.25_70.47_21.51</v>
      </c>
      <c r="L437" s="11" t="s">
        <v>64</v>
      </c>
      <c r="M437" s="11" t="str">
        <f>IF(ISBLANK([1]!Tab_labo[[#This Row],[Composant 1]]),"","&gt;")</f>
        <v>&gt;</v>
      </c>
      <c r="N437" s="11">
        <v>313</v>
      </c>
      <c r="O437" s="11" t="str">
        <f>IF(ISBLANK([1]!Tab_labo[[#This Row],[Qt-g]]),"","g")</f>
        <v>g</v>
      </c>
      <c r="P437" s="11" t="s">
        <v>60</v>
      </c>
      <c r="Q437" s="11" t="str">
        <f>IF(ISBLANK([1]!Tab_labo[[#This Row],[Composant 2]]),"","&gt;")</f>
        <v>&gt;</v>
      </c>
      <c r="R437" s="11">
        <v>187</v>
      </c>
      <c r="S437" s="11" t="str">
        <f>IF(ISBLANK([1]!Tab_labo[[#This Row],[Qt-g2]]),"","g")</f>
        <v>g</v>
      </c>
      <c r="T437" s="11" t="s">
        <v>49</v>
      </c>
      <c r="U437" s="11" t="str">
        <f>IF(ISBLANK([1]!Tab_labo[[#This Row],[Composant 3]]),"","&gt;")</f>
        <v>&gt;</v>
      </c>
      <c r="V437" s="11">
        <v>500</v>
      </c>
      <c r="W437" s="11" t="str">
        <f>IF(ISBLANK([1]!Tab_labo[[#This Row],[Qt-g3]]),"","g")</f>
        <v>g</v>
      </c>
      <c r="X437" s="11"/>
      <c r="Y437" s="11" t="str">
        <f>IF(ISBLANK([1]!Tab_labo[[#This Row],[Composant 4]]),"","&gt;")</f>
        <v/>
      </c>
      <c r="Z437" s="11"/>
      <c r="AA437" s="11" t="str">
        <f>IF(ISBLANK([1]!Tab_labo[[#This Row],[Qt-g4]]),"","g")</f>
        <v/>
      </c>
      <c r="AB437" s="11"/>
      <c r="AC437" s="11" t="str">
        <f>IF(ISBLANK([1]!Tab_labo[[#This Row],[Composant 5]]),"","&gt;")</f>
        <v/>
      </c>
      <c r="AD437" s="11"/>
      <c r="AE437" s="11" t="str">
        <f>IF(ISBLANK([1]!Tab_labo[[#This Row],[Qt-g5]]),"","g")</f>
        <v/>
      </c>
      <c r="AF437" s="11" t="str">
        <f>IF([1]!Tab_labo[[#This Row],[verif]]=0,"","Total")</f>
        <v>Total</v>
      </c>
      <c r="AG437" s="11" t="str">
        <f>IF([1]!Tab_labo[[#This Row],[Total]]="Total","&gt;","")</f>
        <v>&gt;</v>
      </c>
      <c r="AH4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7" s="11" t="str">
        <f>IF([1]!Tab_labo[[#This Row],[Total]]="Total","g","")</f>
        <v>g</v>
      </c>
      <c r="AJ437" s="15" t="s">
        <v>42</v>
      </c>
      <c r="AK437" s="11" t="s">
        <v>42</v>
      </c>
      <c r="AL4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7" s="11" t="str">
        <f>IF([1]!Tab_labo[[#This Row],[Total2]]&lt;&gt;1000,IF(ISBLANK(V437),[1]!Tab_labo[[#This Row],[Qt-g]]+(2*[1]!Tab_labo[[#This Row],[Qt-g2]]),IF(ISBLANK(Z437),[1]!Tab_labo[[#This Row],[Qt-g]]+[1]!Tab_labo[[#This Row],[Qt-g2]]+(2*[1]!Tab_labo[[#This Row],[Qt-g3]]),IF(ISBLANK(AD437),[1]!Tab_labo[[#This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7" s="11" t="str">
        <f>[1]!Tab_labo[[#This Row],[Teintes]]</f>
        <v>191 C</v>
      </c>
    </row>
    <row r="438" spans="1:40" ht="30" x14ac:dyDescent="0.25">
      <c r="A438" s="1" t="s">
        <v>495</v>
      </c>
      <c r="B438" s="1" t="s">
        <v>41</v>
      </c>
      <c r="C438" s="2" t="s">
        <v>42</v>
      </c>
      <c r="D438" s="3" t="s">
        <v>42</v>
      </c>
      <c r="E438" s="3" t="s">
        <v>42</v>
      </c>
      <c r="F438" s="4">
        <v>1.65</v>
      </c>
      <c r="G438" s="4">
        <v>49.51</v>
      </c>
      <c r="H438" s="4">
        <v>75.22</v>
      </c>
      <c r="I438" s="4">
        <v>36.54</v>
      </c>
      <c r="J438" s="5" t="s">
        <v>42</v>
      </c>
      <c r="K438" s="6" t="str">
        <f>[1]!Tab_labo[[#This Row],[L*]]&amp;"_"&amp;[1]!Tab_labo[[#This Row],[a*]]&amp;"_"&amp;[1]!Tab_labo[[#This Row],[b*]]</f>
        <v>49.51_75.22_36.54</v>
      </c>
      <c r="L438" s="3" t="s">
        <v>64</v>
      </c>
      <c r="M438" s="3" t="str">
        <f>IF(ISBLANK([1]!Tab_labo[[#This Row],[Composant 1]]),"","&gt;")</f>
        <v>&gt;</v>
      </c>
      <c r="N438" s="3">
        <v>625</v>
      </c>
      <c r="O438" s="3" t="str">
        <f>IF(ISBLANK([1]!Tab_labo[[#This Row],[Qt-g]]),"","g")</f>
        <v>g</v>
      </c>
      <c r="P438" s="3" t="s">
        <v>60</v>
      </c>
      <c r="Q438" s="3" t="str">
        <f>IF(ISBLANK([1]!Tab_labo[[#This Row],[Composant 2]]),"","&gt;")</f>
        <v>&gt;</v>
      </c>
      <c r="R438" s="3">
        <v>375</v>
      </c>
      <c r="S438" s="3" t="str">
        <f>IF(ISBLANK([1]!Tab_labo[[#This Row],[Qt-g2]]),"","g")</f>
        <v>g</v>
      </c>
      <c r="T438" s="3"/>
      <c r="U438" s="3" t="str">
        <f>IF(ISBLANK([1]!Tab_labo[[#This Row],[Composant 3]]),"","&gt;")</f>
        <v/>
      </c>
      <c r="V438" s="3"/>
      <c r="W438" s="3" t="str">
        <f>IF(ISBLANK([1]!Tab_labo[[#This Row],[Qt-g3]]),"","g")</f>
        <v/>
      </c>
      <c r="X438" s="3"/>
      <c r="Y438" s="3" t="str">
        <f>IF(ISBLANK([1]!Tab_labo[[#This Row],[Composant 4]]),"","&gt;")</f>
        <v/>
      </c>
      <c r="Z438" s="3"/>
      <c r="AA438" s="3" t="str">
        <f>IF(ISBLANK([1]!Tab_labo[[#This Row],[Qt-g4]]),"","g")</f>
        <v/>
      </c>
      <c r="AB438" s="3"/>
      <c r="AC438" s="3" t="str">
        <f>IF(ISBLANK([1]!Tab_labo[[#This Row],[Composant 5]]),"","&gt;")</f>
        <v/>
      </c>
      <c r="AD438" s="3"/>
      <c r="AE438" s="3" t="str">
        <f>IF(ISBLANK([1]!Tab_labo[[#This Row],[Qt-g5]]),"","g")</f>
        <v/>
      </c>
      <c r="AF438" s="3" t="str">
        <f>IF([1]!Tab_labo[[#This Row],[verif]]=0,"","Total")</f>
        <v>Total</v>
      </c>
      <c r="AG438" s="3" t="str">
        <f>IF([1]!Tab_labo[[#This Row],[Total]]="Total","&gt;","")</f>
        <v>&gt;</v>
      </c>
      <c r="AH4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8" s="3" t="str">
        <f>IF([1]!Tab_labo[[#This Row],[Total]]="Total","g","")</f>
        <v>g</v>
      </c>
      <c r="AJ438" s="8" t="s">
        <v>42</v>
      </c>
      <c r="AK438" s="3" t="s">
        <v>42</v>
      </c>
      <c r="AL4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38" s="3" t="str">
        <f>IF([1]!Tab_labo[[#This Row],[Total2]]&lt;&gt;1000,IF(ISBLANK(V438),[1]!Tab_labo[[#This Row],[Qt-g]]+(2*[1]!Tab_labo[[#This Row],[Qt-g2]]),IF(ISBLANK(Z438),[1]!Tab_labo[[#This Row],[Qt-g]]+[1]!Tab_labo[[#This Row],[Qt-g2]]+(2*[1]!Tab_labo[[#This Row],[Qt-g3]]),IF(ISBLANK(AD438),[1]!Tab_labo[[#This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8" s="3" t="str">
        <f>[1]!Tab_labo[[#This Row],[Teintes]]</f>
        <v>192 C</v>
      </c>
    </row>
    <row r="439" spans="1:40" ht="30" x14ac:dyDescent="0.25">
      <c r="A439" s="9" t="s">
        <v>496</v>
      </c>
      <c r="B439" s="9" t="s">
        <v>41</v>
      </c>
      <c r="C439" s="10" t="s">
        <v>42</v>
      </c>
      <c r="D439" s="11" t="s">
        <v>42</v>
      </c>
      <c r="E439" s="11" t="s">
        <v>42</v>
      </c>
      <c r="F439" s="12">
        <v>1.69</v>
      </c>
      <c r="G439" s="12">
        <v>42</v>
      </c>
      <c r="H439" s="12">
        <v>62.96</v>
      </c>
      <c r="I439" s="12">
        <v>26.34</v>
      </c>
      <c r="J439" s="13" t="s">
        <v>42</v>
      </c>
      <c r="K439" s="14" t="str">
        <f>[1]!Tab_labo[[#This Row],[L*]]&amp;"_"&amp;[1]!Tab_labo[[#This Row],[a*]]&amp;"_"&amp;[1]!Tab_labo[[#This Row],[b*]]</f>
        <v>42_62.96_26.34</v>
      </c>
      <c r="L439" s="11" t="s">
        <v>64</v>
      </c>
      <c r="M439" s="11" t="str">
        <f>IF(ISBLANK([1]!Tab_labo[[#This Row],[Composant 1]]),"","&gt;")</f>
        <v>&gt;</v>
      </c>
      <c r="N439" s="11">
        <v>606</v>
      </c>
      <c r="O439" s="11" t="str">
        <f>IF(ISBLANK([1]!Tab_labo[[#This Row],[Qt-g]]),"","g")</f>
        <v>g</v>
      </c>
      <c r="P439" s="11" t="s">
        <v>60</v>
      </c>
      <c r="Q439" s="11" t="str">
        <f>IF(ISBLANK([1]!Tab_labo[[#This Row],[Composant 2]]),"","&gt;")</f>
        <v>&gt;</v>
      </c>
      <c r="R439" s="11">
        <v>364</v>
      </c>
      <c r="S439" s="11" t="str">
        <f>IF(ISBLANK([1]!Tab_labo[[#This Row],[Qt-g2]]),"","g")</f>
        <v>g</v>
      </c>
      <c r="T439" s="11" t="s">
        <v>54</v>
      </c>
      <c r="U439" s="11" t="str">
        <f>IF(ISBLANK([1]!Tab_labo[[#This Row],[Composant 3]]),"","&gt;")</f>
        <v>&gt;</v>
      </c>
      <c r="V439" s="11">
        <v>30</v>
      </c>
      <c r="W439" s="11" t="str">
        <f>IF(ISBLANK([1]!Tab_labo[[#This Row],[Qt-g3]]),"","g")</f>
        <v>g</v>
      </c>
      <c r="X439" s="11"/>
      <c r="Y439" s="11" t="str">
        <f>IF(ISBLANK([1]!Tab_labo[[#This Row],[Composant 4]]),"","&gt;")</f>
        <v/>
      </c>
      <c r="Z439" s="11"/>
      <c r="AA439" s="11" t="str">
        <f>IF(ISBLANK([1]!Tab_labo[[#This Row],[Qt-g4]]),"","g")</f>
        <v/>
      </c>
      <c r="AB439" s="11"/>
      <c r="AC439" s="11" t="str">
        <f>IF(ISBLANK([1]!Tab_labo[[#This Row],[Composant 5]]),"","&gt;")</f>
        <v/>
      </c>
      <c r="AD439" s="11"/>
      <c r="AE439" s="11" t="str">
        <f>IF(ISBLANK([1]!Tab_labo[[#This Row],[Qt-g5]]),"","g")</f>
        <v/>
      </c>
      <c r="AF439" s="11" t="str">
        <f>IF([1]!Tab_labo[[#This Row],[verif]]=0,"","Total")</f>
        <v>Total</v>
      </c>
      <c r="AG439" s="11" t="str">
        <f>IF([1]!Tab_labo[[#This Row],[Total]]="Total","&gt;","")</f>
        <v>&gt;</v>
      </c>
      <c r="AH4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39" s="11" t="str">
        <f>IF([1]!Tab_labo[[#This Row],[Total]]="Total","g","")</f>
        <v>g</v>
      </c>
      <c r="AJ439" s="15" t="s">
        <v>42</v>
      </c>
      <c r="AK439" s="11" t="s">
        <v>42</v>
      </c>
      <c r="AL4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39" s="11" t="str">
        <f>IF([1]!Tab_labo[[#This Row],[Total2]]&lt;&gt;1000,IF(ISBLANK(V439),[1]!Tab_labo[[#This Row],[Qt-g]]+(2*[1]!Tab_labo[[#This Row],[Qt-g2]]),IF(ISBLANK(Z439),[1]!Tab_labo[[#This Row],[Qt-g]]+[1]!Tab_labo[[#This Row],[Qt-g2]]+(2*[1]!Tab_labo[[#This Row],[Qt-g3]]),IF(ISBLANK(AD439),[1]!Tab_labo[[#This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39" s="11" t="str">
        <f>[1]!Tab_labo[[#This Row],[Teintes]]</f>
        <v>193 C</v>
      </c>
    </row>
    <row r="440" spans="1:40" ht="30" x14ac:dyDescent="0.25">
      <c r="A440" s="1" t="s">
        <v>497</v>
      </c>
      <c r="B440" s="1" t="s">
        <v>41</v>
      </c>
      <c r="C440" s="2" t="s">
        <v>42</v>
      </c>
      <c r="D440" s="3" t="s">
        <v>42</v>
      </c>
      <c r="E440" s="3" t="s">
        <v>42</v>
      </c>
      <c r="F440" s="4">
        <v>1.59</v>
      </c>
      <c r="G440" s="4">
        <v>36.49</v>
      </c>
      <c r="H440" s="4">
        <v>48.97</v>
      </c>
      <c r="I440" s="4">
        <v>14.9</v>
      </c>
      <c r="J440" s="5" t="s">
        <v>42</v>
      </c>
      <c r="K440" s="6" t="str">
        <f>[1]!Tab_labo[[#This Row],[L*]]&amp;"_"&amp;[1]!Tab_labo[[#This Row],[a*]]&amp;"_"&amp;[1]!Tab_labo[[#This Row],[b*]]</f>
        <v>36.49_48.97_14.9</v>
      </c>
      <c r="L440" s="3" t="s">
        <v>64</v>
      </c>
      <c r="M440" s="3" t="str">
        <f>IF(ISBLANK([1]!Tab_labo[[#This Row],[Composant 1]]),"","&gt;")</f>
        <v>&gt;</v>
      </c>
      <c r="N440" s="3">
        <v>556</v>
      </c>
      <c r="O440" s="3" t="str">
        <f>IF(ISBLANK([1]!Tab_labo[[#This Row],[Qt-g]]),"","g")</f>
        <v>g</v>
      </c>
      <c r="P440" s="3" t="s">
        <v>60</v>
      </c>
      <c r="Q440" s="3" t="str">
        <f>IF(ISBLANK([1]!Tab_labo[[#This Row],[Composant 2]]),"","&gt;")</f>
        <v>&gt;</v>
      </c>
      <c r="R440" s="3">
        <v>333</v>
      </c>
      <c r="S440" s="3" t="str">
        <f>IF(ISBLANK([1]!Tab_labo[[#This Row],[Qt-g2]]),"","g")</f>
        <v>g</v>
      </c>
      <c r="T440" s="3" t="s">
        <v>54</v>
      </c>
      <c r="U440" s="3" t="str">
        <f>IF(ISBLANK([1]!Tab_labo[[#This Row],[Composant 3]]),"","&gt;")</f>
        <v>&gt;</v>
      </c>
      <c r="V440" s="3">
        <v>111</v>
      </c>
      <c r="W440" s="3" t="str">
        <f>IF(ISBLANK([1]!Tab_labo[[#This Row],[Qt-g3]]),"","g")</f>
        <v>g</v>
      </c>
      <c r="X440" s="3"/>
      <c r="Y440" s="3" t="str">
        <f>IF(ISBLANK([1]!Tab_labo[[#This Row],[Composant 4]]),"","&gt;")</f>
        <v/>
      </c>
      <c r="Z440" s="3"/>
      <c r="AA440" s="3" t="str">
        <f>IF(ISBLANK([1]!Tab_labo[[#This Row],[Qt-g4]]),"","g")</f>
        <v/>
      </c>
      <c r="AB440" s="3"/>
      <c r="AC440" s="3" t="str">
        <f>IF(ISBLANK([1]!Tab_labo[[#This Row],[Composant 5]]),"","&gt;")</f>
        <v/>
      </c>
      <c r="AD440" s="3"/>
      <c r="AE440" s="3" t="str">
        <f>IF(ISBLANK([1]!Tab_labo[[#This Row],[Qt-g5]]),"","g")</f>
        <v/>
      </c>
      <c r="AF440" s="3" t="str">
        <f>IF([1]!Tab_labo[[#This Row],[verif]]=0,"","Total")</f>
        <v>Total</v>
      </c>
      <c r="AG440" s="3" t="str">
        <f>IF([1]!Tab_labo[[#This Row],[Total]]="Total","&gt;","")</f>
        <v>&gt;</v>
      </c>
      <c r="AH4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0" s="3" t="str">
        <f>IF([1]!Tab_labo[[#This Row],[Total]]="Total","g","")</f>
        <v>g</v>
      </c>
      <c r="AJ440" s="8" t="s">
        <v>42</v>
      </c>
      <c r="AK440" s="3" t="s">
        <v>42</v>
      </c>
      <c r="AL4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0" s="3" t="str">
        <f>IF([1]!Tab_labo[[#This Row],[Total2]]&lt;&gt;1000,IF(ISBLANK(V440),[1]!Tab_labo[[#This Row],[Qt-g]]+(2*[1]!Tab_labo[[#This Row],[Qt-g2]]),IF(ISBLANK(Z440),[1]!Tab_labo[[#This Row],[Qt-g]]+[1]!Tab_labo[[#This Row],[Qt-g2]]+(2*[1]!Tab_labo[[#This Row],[Qt-g3]]),IF(ISBLANK(AD440),[1]!Tab_labo[[#This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0" s="3" t="str">
        <f>[1]!Tab_labo[[#This Row],[Teintes]]</f>
        <v>194 C</v>
      </c>
    </row>
    <row r="441" spans="1:40" ht="30" x14ac:dyDescent="0.25">
      <c r="A441" s="9" t="s">
        <v>498</v>
      </c>
      <c r="B441" s="9" t="s">
        <v>41</v>
      </c>
      <c r="C441" s="10" t="s">
        <v>42</v>
      </c>
      <c r="D441" s="11" t="s">
        <v>42</v>
      </c>
      <c r="E441" s="11" t="s">
        <v>42</v>
      </c>
      <c r="F441" s="12">
        <v>1.59</v>
      </c>
      <c r="G441" s="12">
        <v>29.34</v>
      </c>
      <c r="H441" s="12">
        <v>34.65</v>
      </c>
      <c r="I441" s="12">
        <v>7.37</v>
      </c>
      <c r="J441" s="13" t="s">
        <v>42</v>
      </c>
      <c r="K441" s="14" t="str">
        <f>[1]!Tab_labo[[#This Row],[L*]]&amp;"_"&amp;[1]!Tab_labo[[#This Row],[a*]]&amp;"_"&amp;[1]!Tab_labo[[#This Row],[b*]]</f>
        <v>29.34_34.65_7.37</v>
      </c>
      <c r="L441" s="11" t="s">
        <v>64</v>
      </c>
      <c r="M441" s="11" t="str">
        <f>IF(ISBLANK([1]!Tab_labo[[#This Row],[Composant 1]]),"","&gt;")</f>
        <v>&gt;</v>
      </c>
      <c r="N441" s="11">
        <v>454</v>
      </c>
      <c r="O441" s="11" t="str">
        <f>IF(ISBLANK([1]!Tab_labo[[#This Row],[Qt-g]]),"","g")</f>
        <v>g</v>
      </c>
      <c r="P441" s="11" t="s">
        <v>60</v>
      </c>
      <c r="Q441" s="11" t="str">
        <f>IF(ISBLANK([1]!Tab_labo[[#This Row],[Composant 2]]),"","&gt;")</f>
        <v>&gt;</v>
      </c>
      <c r="R441" s="11">
        <v>273</v>
      </c>
      <c r="S441" s="11" t="str">
        <f>IF(ISBLANK([1]!Tab_labo[[#This Row],[Qt-g2]]),"","g")</f>
        <v>g</v>
      </c>
      <c r="T441" s="11" t="s">
        <v>54</v>
      </c>
      <c r="U441" s="11" t="str">
        <f>IF(ISBLANK([1]!Tab_labo[[#This Row],[Composant 3]]),"","&gt;")</f>
        <v>&gt;</v>
      </c>
      <c r="V441" s="11">
        <v>273</v>
      </c>
      <c r="W441" s="11" t="str">
        <f>IF(ISBLANK([1]!Tab_labo[[#This Row],[Qt-g3]]),"","g")</f>
        <v>g</v>
      </c>
      <c r="X441" s="11"/>
      <c r="Y441" s="11" t="str">
        <f>IF(ISBLANK([1]!Tab_labo[[#This Row],[Composant 4]]),"","&gt;")</f>
        <v/>
      </c>
      <c r="Z441" s="11"/>
      <c r="AA441" s="11" t="str">
        <f>IF(ISBLANK([1]!Tab_labo[[#This Row],[Qt-g4]]),"","g")</f>
        <v/>
      </c>
      <c r="AB441" s="11"/>
      <c r="AC441" s="11" t="str">
        <f>IF(ISBLANK([1]!Tab_labo[[#This Row],[Composant 5]]),"","&gt;")</f>
        <v/>
      </c>
      <c r="AD441" s="11"/>
      <c r="AE441" s="11" t="str">
        <f>IF(ISBLANK([1]!Tab_labo[[#This Row],[Qt-g5]]),"","g")</f>
        <v/>
      </c>
      <c r="AF441" s="11" t="str">
        <f>IF([1]!Tab_labo[[#This Row],[verif]]=0,"","Total")</f>
        <v>Total</v>
      </c>
      <c r="AG441" s="11" t="str">
        <f>IF([1]!Tab_labo[[#This Row],[Total]]="Total","&gt;","")</f>
        <v>&gt;</v>
      </c>
      <c r="AH4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1" s="11" t="str">
        <f>IF([1]!Tab_labo[[#This Row],[Total]]="Total","g","")</f>
        <v>g</v>
      </c>
      <c r="AJ441" s="15" t="s">
        <v>42</v>
      </c>
      <c r="AK441" s="11" t="s">
        <v>42</v>
      </c>
      <c r="AL4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1" s="11" t="str">
        <f>IF([1]!Tab_labo[[#This Row],[Total2]]&lt;&gt;1000,IF(ISBLANK(V441),[1]!Tab_labo[[#This Row],[Qt-g]]+(2*[1]!Tab_labo[[#This Row],[Qt-g2]]),IF(ISBLANK(Z441),[1]!Tab_labo[[#This Row],[Qt-g]]+[1]!Tab_labo[[#This Row],[Qt-g2]]+(2*[1]!Tab_labo[[#This Row],[Qt-g3]]),IF(ISBLANK(AD441),[1]!Tab_labo[[#This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1" s="11" t="str">
        <f>[1]!Tab_labo[[#This Row],[Teintes]]</f>
        <v>195 C</v>
      </c>
    </row>
    <row r="442" spans="1:40" ht="30" x14ac:dyDescent="0.25">
      <c r="A442" s="1" t="s">
        <v>499</v>
      </c>
      <c r="B442" s="1" t="s">
        <v>41</v>
      </c>
      <c r="C442" s="2" t="s">
        <v>42</v>
      </c>
      <c r="D442" s="3" t="s">
        <v>42</v>
      </c>
      <c r="E442" s="3" t="s">
        <v>42</v>
      </c>
      <c r="F442" s="4">
        <v>0.31</v>
      </c>
      <c r="G442" s="4">
        <v>79.819999999999993</v>
      </c>
      <c r="H442" s="4">
        <v>29.3</v>
      </c>
      <c r="I442" s="4">
        <v>-1.64</v>
      </c>
      <c r="J442" s="5" t="s">
        <v>42</v>
      </c>
      <c r="K442" s="6" t="str">
        <f>[1]!Tab_labo[[#This Row],[L*]]&amp;"_"&amp;[1]!Tab_labo[[#This Row],[a*]]&amp;"_"&amp;[1]!Tab_labo[[#This Row],[b*]]</f>
        <v>79.82_29.3_-1.64</v>
      </c>
      <c r="L442" s="3" t="s">
        <v>64</v>
      </c>
      <c r="M442" s="3" t="str">
        <f>IF(ISBLANK([1]!Tab_labo[[#This Row],[Composant 1]]),"","&gt;")</f>
        <v>&gt;</v>
      </c>
      <c r="N442" s="3">
        <v>31</v>
      </c>
      <c r="O442" s="3" t="str">
        <f>IF(ISBLANK([1]!Tab_labo[[#This Row],[Qt-g]]),"","g")</f>
        <v>g</v>
      </c>
      <c r="P442" s="3" t="s">
        <v>60</v>
      </c>
      <c r="Q442" s="3" t="str">
        <f>IF(ISBLANK([1]!Tab_labo[[#This Row],[Composant 2]]),"","&gt;")</f>
        <v>&gt;</v>
      </c>
      <c r="R442" s="3">
        <v>31</v>
      </c>
      <c r="S442" s="3" t="str">
        <f>IF(ISBLANK([1]!Tab_labo[[#This Row],[Qt-g2]]),"","g")</f>
        <v>g</v>
      </c>
      <c r="T442" s="3" t="s">
        <v>49</v>
      </c>
      <c r="U442" s="3" t="str">
        <f>IF(ISBLANK([1]!Tab_labo[[#This Row],[Composant 3]]),"","&gt;")</f>
        <v>&gt;</v>
      </c>
      <c r="V442" s="3">
        <v>469</v>
      </c>
      <c r="W442" s="3" t="str">
        <f>IF(ISBLANK([1]!Tab_labo[[#This Row],[Qt-g3]]),"","g")</f>
        <v>g</v>
      </c>
      <c r="X442" s="3"/>
      <c r="Y442" s="3" t="str">
        <f>IF(ISBLANK([1]!Tab_labo[[#This Row],[Composant 4]]),"","&gt;")</f>
        <v/>
      </c>
      <c r="Z442" s="3"/>
      <c r="AA442" s="3" t="str">
        <f>IF(ISBLANK([1]!Tab_labo[[#This Row],[Qt-g4]]),"","g")</f>
        <v/>
      </c>
      <c r="AB442" s="3"/>
      <c r="AC442" s="3" t="str">
        <f>IF(ISBLANK([1]!Tab_labo[[#This Row],[Composant 5]]),"","&gt;")</f>
        <v/>
      </c>
      <c r="AD442" s="3"/>
      <c r="AE442" s="3" t="str">
        <f>IF(ISBLANK([1]!Tab_labo[[#This Row],[Qt-g5]]),"","g")</f>
        <v/>
      </c>
      <c r="AF442" s="3" t="str">
        <f>IF([1]!Tab_labo[[#This Row],[verif]]=0,"","Total")</f>
        <v>Total</v>
      </c>
      <c r="AG442" s="3" t="str">
        <f>IF([1]!Tab_labo[[#This Row],[Total]]="Total","&gt;","")</f>
        <v>&gt;</v>
      </c>
      <c r="AH4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442" s="3" t="str">
        <f>IF([1]!Tab_labo[[#This Row],[Total]]="Total","g","")</f>
        <v>g</v>
      </c>
      <c r="AJ442" s="8" t="s">
        <v>42</v>
      </c>
      <c r="AK442" s="3" t="s">
        <v>42</v>
      </c>
      <c r="AL4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2" s="3">
        <f>IF([1]!Tab_labo[[#This Row],[Total2]]&lt;&gt;1000,IF(ISBLANK(V442),[1]!Tab_labo[[#This Row],[Qt-g]]+(2*[1]!Tab_labo[[#This Row],[Qt-g2]]),IF(ISBLANK(Z442),[1]!Tab_labo[[#This Row],[Qt-g]]+[1]!Tab_labo[[#This Row],[Qt-g2]]+(2*[1]!Tab_labo[[#This Row],[Qt-g3]]),IF(ISBLANK(AD442),[1]!Tab_labo[[#This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42" s="3" t="str">
        <f>[1]!Tab_labo[[#This Row],[Teintes]]</f>
        <v>1895 C</v>
      </c>
    </row>
    <row r="443" spans="1:40" ht="30" x14ac:dyDescent="0.25">
      <c r="A443" s="9" t="s">
        <v>500</v>
      </c>
      <c r="B443" s="9" t="s">
        <v>41</v>
      </c>
      <c r="C443" s="10" t="s">
        <v>42</v>
      </c>
      <c r="D443" s="11" t="s">
        <v>42</v>
      </c>
      <c r="E443" s="11" t="s">
        <v>42</v>
      </c>
      <c r="F443" s="12">
        <v>0.46</v>
      </c>
      <c r="G443" s="12">
        <v>73.69</v>
      </c>
      <c r="H443" s="12">
        <v>41.21</v>
      </c>
      <c r="I443" s="12">
        <v>-0.43</v>
      </c>
      <c r="J443" s="13" t="s">
        <v>42</v>
      </c>
      <c r="K443" s="14" t="str">
        <f>[1]!Tab_labo[[#This Row],[L*]]&amp;"_"&amp;[1]!Tab_labo[[#This Row],[a*]]&amp;"_"&amp;[1]!Tab_labo[[#This Row],[b*]]</f>
        <v>73.69_41.21_-0.43</v>
      </c>
      <c r="L443" s="11" t="s">
        <v>64</v>
      </c>
      <c r="M443" s="11" t="str">
        <f>IF(ISBLANK([1]!Tab_labo[[#This Row],[Composant 1]]),"","&gt;")</f>
        <v>&gt;</v>
      </c>
      <c r="N443" s="11">
        <v>63</v>
      </c>
      <c r="O443" s="11" t="str">
        <f>IF(ISBLANK([1]!Tab_labo[[#This Row],[Qt-g]]),"","g")</f>
        <v>g</v>
      </c>
      <c r="P443" s="11" t="s">
        <v>60</v>
      </c>
      <c r="Q443" s="11" t="str">
        <f>IF(ISBLANK([1]!Tab_labo[[#This Row],[Composant 2]]),"","&gt;")</f>
        <v>&gt;</v>
      </c>
      <c r="R443" s="11">
        <v>63</v>
      </c>
      <c r="S443" s="11" t="str">
        <f>IF(ISBLANK([1]!Tab_labo[[#This Row],[Qt-g2]]),"","g")</f>
        <v>g</v>
      </c>
      <c r="T443" s="11" t="s">
        <v>49</v>
      </c>
      <c r="U443" s="11" t="str">
        <f>IF(ISBLANK([1]!Tab_labo[[#This Row],[Composant 3]]),"","&gt;")</f>
        <v>&gt;</v>
      </c>
      <c r="V443" s="11">
        <v>437</v>
      </c>
      <c r="W443" s="11" t="str">
        <f>IF(ISBLANK([1]!Tab_labo[[#This Row],[Qt-g3]]),"","g")</f>
        <v>g</v>
      </c>
      <c r="X443" s="11"/>
      <c r="Y443" s="11" t="str">
        <f>IF(ISBLANK([1]!Tab_labo[[#This Row],[Composant 4]]),"","&gt;")</f>
        <v/>
      </c>
      <c r="Z443" s="11"/>
      <c r="AA443" s="11" t="str">
        <f>IF(ISBLANK([1]!Tab_labo[[#This Row],[Qt-g4]]),"","g")</f>
        <v/>
      </c>
      <c r="AB443" s="11"/>
      <c r="AC443" s="11" t="str">
        <f>IF(ISBLANK([1]!Tab_labo[[#This Row],[Composant 5]]),"","&gt;")</f>
        <v/>
      </c>
      <c r="AD443" s="11"/>
      <c r="AE443" s="11" t="str">
        <f>IF(ISBLANK([1]!Tab_labo[[#This Row],[Qt-g5]]),"","g")</f>
        <v/>
      </c>
      <c r="AF443" s="11" t="str">
        <f>IF([1]!Tab_labo[[#This Row],[verif]]=0,"","Total")</f>
        <v>Total</v>
      </c>
      <c r="AG443" s="11" t="str">
        <f>IF([1]!Tab_labo[[#This Row],[Total]]="Total","&gt;","")</f>
        <v>&gt;</v>
      </c>
      <c r="AH4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563</v>
      </c>
      <c r="AI443" s="11" t="str">
        <f>IF([1]!Tab_labo[[#This Row],[Total]]="Total","g","")</f>
        <v>g</v>
      </c>
      <c r="AJ443" s="15" t="s">
        <v>42</v>
      </c>
      <c r="AK443" s="11" t="s">
        <v>42</v>
      </c>
      <c r="AL4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3" s="11">
        <f>IF([1]!Tab_labo[[#This Row],[Total2]]&lt;&gt;1000,IF(ISBLANK(V443),[1]!Tab_labo[[#This Row],[Qt-g]]+(2*[1]!Tab_labo[[#This Row],[Qt-g2]]),IF(ISBLANK(Z443),[1]!Tab_labo[[#This Row],[Qt-g]]+[1]!Tab_labo[[#This Row],[Qt-g2]]+(2*[1]!Tab_labo[[#This Row],[Qt-g3]]),IF(ISBLANK(AD443),[1]!Tab_labo[[#This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43" s="11" t="str">
        <f>[1]!Tab_labo[[#This Row],[Teintes]]</f>
        <v>1905 C</v>
      </c>
    </row>
    <row r="444" spans="1:40" ht="30" x14ac:dyDescent="0.25">
      <c r="A444" s="1" t="s">
        <v>501</v>
      </c>
      <c r="B444" s="1" t="s">
        <v>41</v>
      </c>
      <c r="C444" s="2" t="s">
        <v>42</v>
      </c>
      <c r="D444" s="3" t="s">
        <v>42</v>
      </c>
      <c r="E444" s="3" t="s">
        <v>42</v>
      </c>
      <c r="F444" s="4">
        <v>1.1000000000000001</v>
      </c>
      <c r="G444" s="4">
        <v>57.9</v>
      </c>
      <c r="H444" s="4">
        <v>69.58</v>
      </c>
      <c r="I444" s="4">
        <v>11.84</v>
      </c>
      <c r="J444" s="5" t="s">
        <v>42</v>
      </c>
      <c r="K444" s="6" t="str">
        <f>[1]!Tab_labo[[#This Row],[L*]]&amp;"_"&amp;[1]!Tab_labo[[#This Row],[a*]]&amp;"_"&amp;[1]!Tab_labo[[#This Row],[b*]]</f>
        <v>57.9_69.58_11.84</v>
      </c>
      <c r="L444" s="3" t="s">
        <v>64</v>
      </c>
      <c r="M444" s="3" t="str">
        <f>IF(ISBLANK([1]!Tab_labo[[#This Row],[Composant 1]]),"","&gt;")</f>
        <v>&gt;</v>
      </c>
      <c r="N444" s="3">
        <v>125</v>
      </c>
      <c r="O444" s="3" t="str">
        <f>IF(ISBLANK([1]!Tab_labo[[#This Row],[Qt-g]]),"","g")</f>
        <v>g</v>
      </c>
      <c r="P444" s="3" t="s">
        <v>60</v>
      </c>
      <c r="Q444" s="3" t="str">
        <f>IF(ISBLANK([1]!Tab_labo[[#This Row],[Composant 2]]),"","&gt;")</f>
        <v>&gt;</v>
      </c>
      <c r="R444" s="3">
        <v>125</v>
      </c>
      <c r="S444" s="3" t="str">
        <f>IF(ISBLANK([1]!Tab_labo[[#This Row],[Qt-g2]]),"","g")</f>
        <v>g</v>
      </c>
      <c r="T444" s="3" t="s">
        <v>49</v>
      </c>
      <c r="U444" s="3" t="str">
        <f>IF(ISBLANK([1]!Tab_labo[[#This Row],[Composant 3]]),"","&gt;")</f>
        <v>&gt;</v>
      </c>
      <c r="V444" s="3">
        <v>375</v>
      </c>
      <c r="W444" s="3" t="str">
        <f>IF(ISBLANK([1]!Tab_labo[[#This Row],[Qt-g3]]),"","g")</f>
        <v>g</v>
      </c>
      <c r="X444" s="3"/>
      <c r="Y444" s="3" t="str">
        <f>IF(ISBLANK([1]!Tab_labo[[#This Row],[Composant 4]]),"","&gt;")</f>
        <v/>
      </c>
      <c r="Z444" s="3"/>
      <c r="AA444" s="3" t="str">
        <f>IF(ISBLANK([1]!Tab_labo[[#This Row],[Qt-g4]]),"","g")</f>
        <v/>
      </c>
      <c r="AB444" s="3"/>
      <c r="AC444" s="3" t="str">
        <f>IF(ISBLANK([1]!Tab_labo[[#This Row],[Composant 5]]),"","&gt;")</f>
        <v/>
      </c>
      <c r="AD444" s="3"/>
      <c r="AE444" s="3" t="str">
        <f>IF(ISBLANK([1]!Tab_labo[[#This Row],[Qt-g5]]),"","g")</f>
        <v/>
      </c>
      <c r="AF444" s="3" t="str">
        <f>IF([1]!Tab_labo[[#This Row],[verif]]=0,"","Total")</f>
        <v>Total</v>
      </c>
      <c r="AG444" s="3" t="str">
        <f>IF([1]!Tab_labo[[#This Row],[Total]]="Total","&gt;","")</f>
        <v>&gt;</v>
      </c>
      <c r="AH4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44" s="3" t="str">
        <f>IF([1]!Tab_labo[[#This Row],[Total]]="Total","g","")</f>
        <v>g</v>
      </c>
      <c r="AJ444" s="8" t="s">
        <v>42</v>
      </c>
      <c r="AK444" s="3" t="s">
        <v>42</v>
      </c>
      <c r="AL4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4" s="3">
        <f>IF([1]!Tab_labo[[#This Row],[Total2]]&lt;&gt;1000,IF(ISBLANK(V444),[1]!Tab_labo[[#This Row],[Qt-g]]+(2*[1]!Tab_labo[[#This Row],[Qt-g2]]),IF(ISBLANK(Z444),[1]!Tab_labo[[#This Row],[Qt-g]]+[1]!Tab_labo[[#This Row],[Qt-g2]]+(2*[1]!Tab_labo[[#This Row],[Qt-g3]]),IF(ISBLANK(AD444),[1]!Tab_labo[[#This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44" s="3" t="str">
        <f>[1]!Tab_labo[[#This Row],[Teintes]]</f>
        <v>1915 C</v>
      </c>
    </row>
    <row r="445" spans="1:40" ht="30" x14ac:dyDescent="0.25">
      <c r="A445" s="9" t="s">
        <v>502</v>
      </c>
      <c r="B445" s="9" t="s">
        <v>41</v>
      </c>
      <c r="C445" s="10" t="s">
        <v>42</v>
      </c>
      <c r="D445" s="11" t="s">
        <v>42</v>
      </c>
      <c r="E445" s="11" t="s">
        <v>42</v>
      </c>
      <c r="F445" s="12">
        <v>1.62</v>
      </c>
      <c r="G445" s="12">
        <v>48.3</v>
      </c>
      <c r="H445" s="12">
        <v>74.19</v>
      </c>
      <c r="I445" s="12">
        <v>28.75</v>
      </c>
      <c r="J445" s="13" t="s">
        <v>42</v>
      </c>
      <c r="K445" s="14" t="str">
        <f>[1]!Tab_labo[[#This Row],[L*]]&amp;"_"&amp;[1]!Tab_labo[[#This Row],[a*]]&amp;"_"&amp;[1]!Tab_labo[[#This Row],[b*]]</f>
        <v>48.3_74.19_28.75</v>
      </c>
      <c r="L445" s="11" t="s">
        <v>64</v>
      </c>
      <c r="M445" s="11" t="str">
        <f>IF(ISBLANK([1]!Tab_labo[[#This Row],[Composant 1]]),"","&gt;")</f>
        <v>&gt;</v>
      </c>
      <c r="N445" s="11">
        <v>500</v>
      </c>
      <c r="O445" s="11" t="str">
        <f>IF(ISBLANK([1]!Tab_labo[[#This Row],[Qt-g]]),"","g")</f>
        <v>g</v>
      </c>
      <c r="P445" s="11" t="s">
        <v>60</v>
      </c>
      <c r="Q445" s="11" t="str">
        <f>IF(ISBLANK([1]!Tab_labo[[#This Row],[Composant 2]]),"","&gt;")</f>
        <v>&gt;</v>
      </c>
      <c r="R445" s="11">
        <v>500</v>
      </c>
      <c r="S445" s="11" t="str">
        <f>IF(ISBLANK([1]!Tab_labo[[#This Row],[Qt-g2]]),"","g")</f>
        <v>g</v>
      </c>
      <c r="T445" s="11"/>
      <c r="U445" s="11" t="str">
        <f>IF(ISBLANK([1]!Tab_labo[[#This Row],[Composant 3]]),"","&gt;")</f>
        <v/>
      </c>
      <c r="V445" s="11"/>
      <c r="W445" s="11" t="str">
        <f>IF(ISBLANK([1]!Tab_labo[[#This Row],[Qt-g3]]),"","g")</f>
        <v/>
      </c>
      <c r="X445" s="11"/>
      <c r="Y445" s="11" t="str">
        <f>IF(ISBLANK([1]!Tab_labo[[#This Row],[Composant 4]]),"","&gt;")</f>
        <v/>
      </c>
      <c r="Z445" s="11"/>
      <c r="AA445" s="11" t="str">
        <f>IF(ISBLANK([1]!Tab_labo[[#This Row],[Qt-g4]]),"","g")</f>
        <v/>
      </c>
      <c r="AB445" s="11"/>
      <c r="AC445" s="11" t="str">
        <f>IF(ISBLANK([1]!Tab_labo[[#This Row],[Composant 5]]),"","&gt;")</f>
        <v/>
      </c>
      <c r="AD445" s="11"/>
      <c r="AE445" s="11" t="str">
        <f>IF(ISBLANK([1]!Tab_labo[[#This Row],[Qt-g5]]),"","g")</f>
        <v/>
      </c>
      <c r="AF445" s="11" t="str">
        <f>IF([1]!Tab_labo[[#This Row],[verif]]=0,"","Total")</f>
        <v>Total</v>
      </c>
      <c r="AG445" s="11" t="str">
        <f>IF([1]!Tab_labo[[#This Row],[Total]]="Total","&gt;","")</f>
        <v>&gt;</v>
      </c>
      <c r="AH4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5" s="11" t="str">
        <f>IF([1]!Tab_labo[[#This Row],[Total]]="Total","g","")</f>
        <v>g</v>
      </c>
      <c r="AJ445" s="15" t="s">
        <v>42</v>
      </c>
      <c r="AK445" s="11" t="s">
        <v>42</v>
      </c>
      <c r="AL4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45" s="11" t="str">
        <f>IF([1]!Tab_labo[[#This Row],[Total2]]&lt;&gt;1000,IF(ISBLANK(V445),[1]!Tab_labo[[#This Row],[Qt-g]]+(2*[1]!Tab_labo[[#This Row],[Qt-g2]]),IF(ISBLANK(Z445),[1]!Tab_labo[[#This Row],[Qt-g]]+[1]!Tab_labo[[#This Row],[Qt-g2]]+(2*[1]!Tab_labo[[#This Row],[Qt-g3]]),IF(ISBLANK(AD445),[1]!Tab_labo[[#This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5" s="11" t="str">
        <f>[1]!Tab_labo[[#This Row],[Teintes]]</f>
        <v>1925 C</v>
      </c>
    </row>
    <row r="446" spans="1:40" ht="30" x14ac:dyDescent="0.25">
      <c r="A446" s="1" t="s">
        <v>503</v>
      </c>
      <c r="B446" s="1" t="s">
        <v>41</v>
      </c>
      <c r="C446" s="2" t="s">
        <v>42</v>
      </c>
      <c r="D446" s="3" t="s">
        <v>42</v>
      </c>
      <c r="E446" s="3" t="s">
        <v>42</v>
      </c>
      <c r="F446" s="4">
        <v>1.64</v>
      </c>
      <c r="G446" s="4">
        <v>42.91</v>
      </c>
      <c r="H446" s="4">
        <v>65.22</v>
      </c>
      <c r="I446" s="4">
        <v>27</v>
      </c>
      <c r="J446" s="5" t="s">
        <v>42</v>
      </c>
      <c r="K446" s="6" t="str">
        <f>[1]!Tab_labo[[#This Row],[L*]]&amp;"_"&amp;[1]!Tab_labo[[#This Row],[a*]]&amp;"_"&amp;[1]!Tab_labo[[#This Row],[b*]]</f>
        <v>42.91_65.22_27</v>
      </c>
      <c r="L446" s="3" t="s">
        <v>64</v>
      </c>
      <c r="M446" s="3" t="str">
        <f>IF(ISBLANK([1]!Tab_labo[[#This Row],[Composant 1]]),"","&gt;")</f>
        <v>&gt;</v>
      </c>
      <c r="N446" s="3">
        <v>492</v>
      </c>
      <c r="O446" s="3" t="str">
        <f>IF(ISBLANK([1]!Tab_labo[[#This Row],[Qt-g]]),"","g")</f>
        <v>g</v>
      </c>
      <c r="P446" s="3" t="s">
        <v>60</v>
      </c>
      <c r="Q446" s="3" t="str">
        <f>IF(ISBLANK([1]!Tab_labo[[#This Row],[Composant 2]]),"","&gt;")</f>
        <v>&gt;</v>
      </c>
      <c r="R446" s="3">
        <v>492</v>
      </c>
      <c r="S446" s="3" t="str">
        <f>IF(ISBLANK([1]!Tab_labo[[#This Row],[Qt-g2]]),"","g")</f>
        <v>g</v>
      </c>
      <c r="T446" s="3" t="s">
        <v>54</v>
      </c>
      <c r="U446" s="3" t="str">
        <f>IF(ISBLANK([1]!Tab_labo[[#This Row],[Composant 3]]),"","&gt;")</f>
        <v>&gt;</v>
      </c>
      <c r="V446" s="3">
        <v>16</v>
      </c>
      <c r="W446" s="3" t="str">
        <f>IF(ISBLANK([1]!Tab_labo[[#This Row],[Qt-g3]]),"","g")</f>
        <v>g</v>
      </c>
      <c r="X446" s="3"/>
      <c r="Y446" s="3" t="str">
        <f>IF(ISBLANK([1]!Tab_labo[[#This Row],[Composant 4]]),"","&gt;")</f>
        <v/>
      </c>
      <c r="Z446" s="3"/>
      <c r="AA446" s="3" t="str">
        <f>IF(ISBLANK([1]!Tab_labo[[#This Row],[Qt-g4]]),"","g")</f>
        <v/>
      </c>
      <c r="AB446" s="3"/>
      <c r="AC446" s="3" t="str">
        <f>IF(ISBLANK([1]!Tab_labo[[#This Row],[Composant 5]]),"","&gt;")</f>
        <v/>
      </c>
      <c r="AD446" s="3"/>
      <c r="AE446" s="3" t="str">
        <f>IF(ISBLANK([1]!Tab_labo[[#This Row],[Qt-g5]]),"","g")</f>
        <v/>
      </c>
      <c r="AF446" s="3" t="str">
        <f>IF([1]!Tab_labo[[#This Row],[verif]]=0,"","Total")</f>
        <v>Total</v>
      </c>
      <c r="AG446" s="3" t="str">
        <f>IF([1]!Tab_labo[[#This Row],[Total]]="Total","&gt;","")</f>
        <v>&gt;</v>
      </c>
      <c r="AH4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6" s="3" t="str">
        <f>IF([1]!Tab_labo[[#This Row],[Total]]="Total","g","")</f>
        <v>g</v>
      </c>
      <c r="AJ446" s="8" t="s">
        <v>42</v>
      </c>
      <c r="AK446" s="3" t="s">
        <v>42</v>
      </c>
      <c r="AL4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6" s="3" t="str">
        <f>IF([1]!Tab_labo[[#This Row],[Total2]]&lt;&gt;1000,IF(ISBLANK(V446),[1]!Tab_labo[[#This Row],[Qt-g]]+(2*[1]!Tab_labo[[#This Row],[Qt-g2]]),IF(ISBLANK(Z446),[1]!Tab_labo[[#This Row],[Qt-g]]+[1]!Tab_labo[[#This Row],[Qt-g2]]+(2*[1]!Tab_labo[[#This Row],[Qt-g3]]),IF(ISBLANK(AD446),[1]!Tab_labo[[#This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6" s="3" t="str">
        <f>[1]!Tab_labo[[#This Row],[Teintes]]</f>
        <v>1935 C</v>
      </c>
    </row>
    <row r="447" spans="1:40" ht="30" x14ac:dyDescent="0.25">
      <c r="A447" s="9" t="s">
        <v>504</v>
      </c>
      <c r="B447" s="9" t="s">
        <v>41</v>
      </c>
      <c r="C447" s="10" t="s">
        <v>42</v>
      </c>
      <c r="D447" s="11" t="s">
        <v>42</v>
      </c>
      <c r="E447" s="11" t="s">
        <v>42</v>
      </c>
      <c r="F447" s="12">
        <v>1.7</v>
      </c>
      <c r="G447" s="12">
        <v>36.340000000000003</v>
      </c>
      <c r="H447" s="12">
        <v>55.12</v>
      </c>
      <c r="I447" s="12">
        <v>18.809999999999999</v>
      </c>
      <c r="J447" s="13" t="s">
        <v>42</v>
      </c>
      <c r="K447" s="14" t="str">
        <f>[1]!Tab_labo[[#This Row],[L*]]&amp;"_"&amp;[1]!Tab_labo[[#This Row],[a*]]&amp;"_"&amp;[1]!Tab_labo[[#This Row],[b*]]</f>
        <v>36.34_55.12_18.81</v>
      </c>
      <c r="L447" s="11" t="s">
        <v>64</v>
      </c>
      <c r="M447" s="11" t="str">
        <f>IF(ISBLANK([1]!Tab_labo[[#This Row],[Composant 1]]),"","&gt;")</f>
        <v>&gt;</v>
      </c>
      <c r="N447" s="11">
        <v>471</v>
      </c>
      <c r="O447" s="11" t="str">
        <f>IF(ISBLANK([1]!Tab_labo[[#This Row],[Qt-g]]),"","g")</f>
        <v>g</v>
      </c>
      <c r="P447" s="11" t="s">
        <v>60</v>
      </c>
      <c r="Q447" s="11" t="str">
        <f>IF(ISBLANK([1]!Tab_labo[[#This Row],[Composant 2]]),"","&gt;")</f>
        <v>&gt;</v>
      </c>
      <c r="R447" s="11">
        <v>471</v>
      </c>
      <c r="S447" s="11" t="str">
        <f>IF(ISBLANK([1]!Tab_labo[[#This Row],[Qt-g2]]),"","g")</f>
        <v>g</v>
      </c>
      <c r="T447" s="11" t="s">
        <v>54</v>
      </c>
      <c r="U447" s="11" t="str">
        <f>IF(ISBLANK([1]!Tab_labo[[#This Row],[Composant 3]]),"","&gt;")</f>
        <v>&gt;</v>
      </c>
      <c r="V447" s="11">
        <v>58</v>
      </c>
      <c r="W447" s="11" t="str">
        <f>IF(ISBLANK([1]!Tab_labo[[#This Row],[Qt-g3]]),"","g")</f>
        <v>g</v>
      </c>
      <c r="X447" s="11"/>
      <c r="Y447" s="11" t="str">
        <f>IF(ISBLANK([1]!Tab_labo[[#This Row],[Composant 4]]),"","&gt;")</f>
        <v/>
      </c>
      <c r="Z447" s="11"/>
      <c r="AA447" s="11" t="str">
        <f>IF(ISBLANK([1]!Tab_labo[[#This Row],[Qt-g4]]),"","g")</f>
        <v/>
      </c>
      <c r="AB447" s="11"/>
      <c r="AC447" s="11" t="str">
        <f>IF(ISBLANK([1]!Tab_labo[[#This Row],[Composant 5]]),"","&gt;")</f>
        <v/>
      </c>
      <c r="AD447" s="11"/>
      <c r="AE447" s="11" t="str">
        <f>IF(ISBLANK([1]!Tab_labo[[#This Row],[Qt-g5]]),"","g")</f>
        <v/>
      </c>
      <c r="AF447" s="11" t="str">
        <f>IF([1]!Tab_labo[[#This Row],[verif]]=0,"","Total")</f>
        <v>Total</v>
      </c>
      <c r="AG447" s="11" t="str">
        <f>IF([1]!Tab_labo[[#This Row],[Total]]="Total","&gt;","")</f>
        <v>&gt;</v>
      </c>
      <c r="AH4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7" s="11" t="str">
        <f>IF([1]!Tab_labo[[#This Row],[Total]]="Total","g","")</f>
        <v>g</v>
      </c>
      <c r="AJ447" s="15" t="s">
        <v>42</v>
      </c>
      <c r="AK447" s="11" t="s">
        <v>42</v>
      </c>
      <c r="AL4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7" s="11" t="str">
        <f>IF([1]!Tab_labo[[#This Row],[Total2]]&lt;&gt;1000,IF(ISBLANK(V447),[1]!Tab_labo[[#This Row],[Qt-g]]+(2*[1]!Tab_labo[[#This Row],[Qt-g2]]),IF(ISBLANK(Z447),[1]!Tab_labo[[#This Row],[Qt-g]]+[1]!Tab_labo[[#This Row],[Qt-g2]]+(2*[1]!Tab_labo[[#This Row],[Qt-g3]]),IF(ISBLANK(AD447),[1]!Tab_labo[[#This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7" s="11" t="str">
        <f>[1]!Tab_labo[[#This Row],[Teintes]]</f>
        <v>1945 C</v>
      </c>
    </row>
    <row r="448" spans="1:40" ht="30" x14ac:dyDescent="0.25">
      <c r="A448" s="1" t="s">
        <v>505</v>
      </c>
      <c r="B448" s="1" t="s">
        <v>41</v>
      </c>
      <c r="C448" s="2" t="s">
        <v>42</v>
      </c>
      <c r="D448" s="3" t="s">
        <v>42</v>
      </c>
      <c r="E448" s="3" t="s">
        <v>42</v>
      </c>
      <c r="F448" s="4">
        <v>1.69</v>
      </c>
      <c r="G448" s="4">
        <v>30.94</v>
      </c>
      <c r="H448" s="4">
        <v>44.2</v>
      </c>
      <c r="I448" s="4">
        <v>13.83</v>
      </c>
      <c r="J448" s="5" t="s">
        <v>42</v>
      </c>
      <c r="K448" s="6" t="str">
        <f>[1]!Tab_labo[[#This Row],[L*]]&amp;"_"&amp;[1]!Tab_labo[[#This Row],[a*]]&amp;"_"&amp;[1]!Tab_labo[[#This Row],[b*]]</f>
        <v>30.94_44.2_13.83</v>
      </c>
      <c r="L448" s="3" t="s">
        <v>64</v>
      </c>
      <c r="M448" s="3" t="str">
        <f>IF(ISBLANK([1]!Tab_labo[[#This Row],[Composant 1]]),"","&gt;")</f>
        <v>&gt;</v>
      </c>
      <c r="N448" s="3">
        <v>444</v>
      </c>
      <c r="O448" s="3" t="str">
        <f>IF(ISBLANK([1]!Tab_labo[[#This Row],[Qt-g]]),"","g")</f>
        <v>g</v>
      </c>
      <c r="P448" s="3" t="s">
        <v>60</v>
      </c>
      <c r="Q448" s="3" t="str">
        <f>IF(ISBLANK([1]!Tab_labo[[#This Row],[Composant 2]]),"","&gt;")</f>
        <v>&gt;</v>
      </c>
      <c r="R448" s="3">
        <v>444</v>
      </c>
      <c r="S448" s="3" t="str">
        <f>IF(ISBLANK([1]!Tab_labo[[#This Row],[Qt-g2]]),"","g")</f>
        <v>g</v>
      </c>
      <c r="T448" s="3" t="s">
        <v>54</v>
      </c>
      <c r="U448" s="3" t="str">
        <f>IF(ISBLANK([1]!Tab_labo[[#This Row],[Composant 3]]),"","&gt;")</f>
        <v>&gt;</v>
      </c>
      <c r="V448" s="3">
        <v>112</v>
      </c>
      <c r="W448" s="3" t="str">
        <f>IF(ISBLANK([1]!Tab_labo[[#This Row],[Qt-g3]]),"","g")</f>
        <v>g</v>
      </c>
      <c r="X448" s="3"/>
      <c r="Y448" s="3" t="str">
        <f>IF(ISBLANK([1]!Tab_labo[[#This Row],[Composant 4]]),"","&gt;")</f>
        <v/>
      </c>
      <c r="Z448" s="3"/>
      <c r="AA448" s="3" t="str">
        <f>IF(ISBLANK([1]!Tab_labo[[#This Row],[Qt-g4]]),"","g")</f>
        <v/>
      </c>
      <c r="AB448" s="3"/>
      <c r="AC448" s="3" t="str">
        <f>IF(ISBLANK([1]!Tab_labo[[#This Row],[Composant 5]]),"","&gt;")</f>
        <v/>
      </c>
      <c r="AD448" s="3"/>
      <c r="AE448" s="3" t="str">
        <f>IF(ISBLANK([1]!Tab_labo[[#This Row],[Qt-g5]]),"","g")</f>
        <v/>
      </c>
      <c r="AF448" s="3" t="str">
        <f>IF([1]!Tab_labo[[#This Row],[verif]]=0,"","Total")</f>
        <v>Total</v>
      </c>
      <c r="AG448" s="3" t="str">
        <f>IF([1]!Tab_labo[[#This Row],[Total]]="Total","&gt;","")</f>
        <v>&gt;</v>
      </c>
      <c r="AH4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48" s="3" t="str">
        <f>IF([1]!Tab_labo[[#This Row],[Total]]="Total","g","")</f>
        <v>g</v>
      </c>
      <c r="AJ448" s="8" t="s">
        <v>42</v>
      </c>
      <c r="AK448" s="3" t="s">
        <v>42</v>
      </c>
      <c r="AL4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8" s="3" t="str">
        <f>IF([1]!Tab_labo[[#This Row],[Total2]]&lt;&gt;1000,IF(ISBLANK(V448),[1]!Tab_labo[[#This Row],[Qt-g]]+(2*[1]!Tab_labo[[#This Row],[Qt-g2]]),IF(ISBLANK(Z448),[1]!Tab_labo[[#This Row],[Qt-g]]+[1]!Tab_labo[[#This Row],[Qt-g2]]+(2*[1]!Tab_labo[[#This Row],[Qt-g3]]),IF(ISBLANK(AD448),[1]!Tab_labo[[#This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48" s="3" t="str">
        <f>[1]!Tab_labo[[#This Row],[Teintes]]</f>
        <v>1955 C</v>
      </c>
    </row>
    <row r="449" spans="1:40" ht="30" x14ac:dyDescent="0.25">
      <c r="A449" s="9" t="s">
        <v>506</v>
      </c>
      <c r="B449" s="9" t="s">
        <v>41</v>
      </c>
      <c r="C449" s="10" t="s">
        <v>42</v>
      </c>
      <c r="D449" s="11" t="s">
        <v>42</v>
      </c>
      <c r="E449" s="11" t="s">
        <v>42</v>
      </c>
      <c r="F449" s="12">
        <v>0.15</v>
      </c>
      <c r="G449" s="12">
        <v>88.25</v>
      </c>
      <c r="H449" s="12">
        <v>12.22</v>
      </c>
      <c r="I449" s="12">
        <v>2.74</v>
      </c>
      <c r="J449" s="13" t="s">
        <v>42</v>
      </c>
      <c r="K449" s="14" t="str">
        <f>[1]!Tab_labo[[#This Row],[L*]]&amp;"_"&amp;[1]!Tab_labo[[#This Row],[a*]]&amp;"_"&amp;[1]!Tab_labo[[#This Row],[b*]]</f>
        <v>88.25_12.22_2.74</v>
      </c>
      <c r="L449" s="11" t="s">
        <v>58</v>
      </c>
      <c r="M449" s="11" t="str">
        <f>IF(ISBLANK([1]!Tab_labo[[#This Row],[Composant 1]]),"","&gt;")</f>
        <v>&gt;</v>
      </c>
      <c r="N449" s="11">
        <v>19.7</v>
      </c>
      <c r="O449" s="11" t="str">
        <f>IF(ISBLANK([1]!Tab_labo[[#This Row],[Qt-g]]),"","g")</f>
        <v>g</v>
      </c>
      <c r="P449" s="11" t="s">
        <v>54</v>
      </c>
      <c r="Q449" s="11" t="str">
        <f>IF(ISBLANK([1]!Tab_labo[[#This Row],[Composant 2]]),"","&gt;")</f>
        <v>&gt;</v>
      </c>
      <c r="R449" s="11">
        <v>0.3</v>
      </c>
      <c r="S449" s="11" t="str">
        <f>IF(ISBLANK([1]!Tab_labo[[#This Row],[Qt-g2]]),"","g")</f>
        <v>g</v>
      </c>
      <c r="T449" s="11" t="s">
        <v>49</v>
      </c>
      <c r="U449" s="11" t="str">
        <f>IF(ISBLANK([1]!Tab_labo[[#This Row],[Composant 3]]),"","&gt;")</f>
        <v>&gt;</v>
      </c>
      <c r="V449" s="11">
        <v>490</v>
      </c>
      <c r="W449" s="11" t="str">
        <f>IF(ISBLANK([1]!Tab_labo[[#This Row],[Qt-g3]]),"","g")</f>
        <v>g</v>
      </c>
      <c r="X449" s="11"/>
      <c r="Y449" s="11" t="str">
        <f>IF(ISBLANK([1]!Tab_labo[[#This Row],[Composant 4]]),"","&gt;")</f>
        <v/>
      </c>
      <c r="Z449" s="11"/>
      <c r="AA449" s="11" t="str">
        <f>IF(ISBLANK([1]!Tab_labo[[#This Row],[Qt-g4]]),"","g")</f>
        <v/>
      </c>
      <c r="AB449" s="11"/>
      <c r="AC449" s="11" t="str">
        <f>IF(ISBLANK([1]!Tab_labo[[#This Row],[Composant 5]]),"","&gt;")</f>
        <v/>
      </c>
      <c r="AD449" s="11"/>
      <c r="AE449" s="11" t="str">
        <f>IF(ISBLANK([1]!Tab_labo[[#This Row],[Qt-g5]]),"","g")</f>
        <v/>
      </c>
      <c r="AF449" s="11" t="str">
        <f>IF([1]!Tab_labo[[#This Row],[verif]]=0,"","Total")</f>
        <v>Total</v>
      </c>
      <c r="AG449" s="11" t="str">
        <f>IF([1]!Tab_labo[[#This Row],[Total]]="Total","&gt;","")</f>
        <v>&gt;</v>
      </c>
      <c r="AH4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510</v>
      </c>
      <c r="AI449" s="11" t="str">
        <f>IF([1]!Tab_labo[[#This Row],[Total]]="Total","g","")</f>
        <v>g</v>
      </c>
      <c r="AJ449" s="15" t="s">
        <v>42</v>
      </c>
      <c r="AK449" s="11" t="s">
        <v>42</v>
      </c>
      <c r="AL4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49" s="11">
        <f>IF([1]!Tab_labo[[#This Row],[Total2]]&lt;&gt;1000,IF(ISBLANK(V449),[1]!Tab_labo[[#This Row],[Qt-g]]+(2*[1]!Tab_labo[[#This Row],[Qt-g2]]),IF(ISBLANK(Z449),[1]!Tab_labo[[#This Row],[Qt-g]]+[1]!Tab_labo[[#This Row],[Qt-g2]]+(2*[1]!Tab_labo[[#This Row],[Qt-g3]]),IF(ISBLANK(AD449),[1]!Tab_labo[[#This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49" s="11" t="str">
        <f>[1]!Tab_labo[[#This Row],[Teintes]]</f>
        <v>705 C</v>
      </c>
    </row>
    <row r="450" spans="1:40" ht="30" x14ac:dyDescent="0.25">
      <c r="A450" s="1" t="s">
        <v>507</v>
      </c>
      <c r="B450" s="1" t="s">
        <v>41</v>
      </c>
      <c r="C450" s="2" t="s">
        <v>42</v>
      </c>
      <c r="D450" s="3" t="s">
        <v>42</v>
      </c>
      <c r="E450" s="3" t="s">
        <v>42</v>
      </c>
      <c r="F450" s="4">
        <v>0.21</v>
      </c>
      <c r="G450" s="4">
        <v>84.93</v>
      </c>
      <c r="H450" s="4">
        <v>17.87</v>
      </c>
      <c r="I450" s="4">
        <v>3.15</v>
      </c>
      <c r="J450" s="5" t="s">
        <v>42</v>
      </c>
      <c r="K450" s="6" t="str">
        <f>[1]!Tab_labo[[#This Row],[L*]]&amp;"_"&amp;[1]!Tab_labo[[#This Row],[a*]]&amp;"_"&amp;[1]!Tab_labo[[#This Row],[b*]]</f>
        <v>84.93_17.87_3.15</v>
      </c>
      <c r="L450" s="3" t="s">
        <v>58</v>
      </c>
      <c r="M450" s="3" t="str">
        <f>IF(ISBLANK([1]!Tab_labo[[#This Row],[Composant 1]]),"","&gt;")</f>
        <v>&gt;</v>
      </c>
      <c r="N450" s="3">
        <v>30.8</v>
      </c>
      <c r="O450" s="3" t="str">
        <f>IF(ISBLANK([1]!Tab_labo[[#This Row],[Qt-g]]),"","g")</f>
        <v>g</v>
      </c>
      <c r="P450" s="3" t="s">
        <v>54</v>
      </c>
      <c r="Q450" s="3" t="str">
        <f>IF(ISBLANK([1]!Tab_labo[[#This Row],[Composant 2]]),"","&gt;")</f>
        <v>&gt;</v>
      </c>
      <c r="R450" s="3">
        <v>0.5</v>
      </c>
      <c r="S450" s="3" t="str">
        <f>IF(ISBLANK([1]!Tab_labo[[#This Row],[Qt-g2]]),"","g")</f>
        <v>g</v>
      </c>
      <c r="T450" s="3" t="s">
        <v>49</v>
      </c>
      <c r="U450" s="3" t="str">
        <f>IF(ISBLANK([1]!Tab_labo[[#This Row],[Composant 3]]),"","&gt;")</f>
        <v>&gt;</v>
      </c>
      <c r="V450" s="3">
        <v>484.4</v>
      </c>
      <c r="W450" s="3" t="str">
        <f>IF(ISBLANK([1]!Tab_labo[[#This Row],[Qt-g3]]),"","g")</f>
        <v>g</v>
      </c>
      <c r="X450" s="3"/>
      <c r="Y450" s="3" t="str">
        <f>IF(ISBLANK([1]!Tab_labo[[#This Row],[Composant 4]]),"","&gt;")</f>
        <v/>
      </c>
      <c r="Z450" s="3"/>
      <c r="AA450" s="3" t="str">
        <f>IF(ISBLANK([1]!Tab_labo[[#This Row],[Qt-g4]]),"","g")</f>
        <v/>
      </c>
      <c r="AB450" s="3"/>
      <c r="AC450" s="3" t="str">
        <f>IF(ISBLANK([1]!Tab_labo[[#This Row],[Composant 5]]),"","&gt;")</f>
        <v/>
      </c>
      <c r="AD450" s="3"/>
      <c r="AE450" s="3" t="str">
        <f>IF(ISBLANK([1]!Tab_labo[[#This Row],[Qt-g5]]),"","g")</f>
        <v/>
      </c>
      <c r="AF450" s="3" t="str">
        <f>IF([1]!Tab_labo[[#This Row],[verif]]=0,"","Total")</f>
        <v>Total</v>
      </c>
      <c r="AG450" s="3" t="str">
        <f>IF([1]!Tab_labo[[#This Row],[Total]]="Total","&gt;","")</f>
        <v>&gt;</v>
      </c>
      <c r="AH4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515.69999999999993</v>
      </c>
      <c r="AI450" s="3" t="str">
        <f>IF([1]!Tab_labo[[#This Row],[Total]]="Total","g","")</f>
        <v>g</v>
      </c>
      <c r="AJ450" s="8" t="s">
        <v>42</v>
      </c>
      <c r="AK450" s="3" t="s">
        <v>42</v>
      </c>
      <c r="AL4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0" s="3">
        <f>IF([1]!Tab_labo[[#This Row],[Total2]]&lt;&gt;1000,IF(ISBLANK(V450),[1]!Tab_labo[[#This Row],[Qt-g]]+(2*[1]!Tab_labo[[#This Row],[Qt-g2]]),IF(ISBLANK(Z450),[1]!Tab_labo[[#This Row],[Qt-g]]+[1]!Tab_labo[[#This Row],[Qt-g2]]+(2*[1]!Tab_labo[[#This Row],[Qt-g3]]),IF(ISBLANK(AD450),[1]!Tab_labo[[#This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450" s="3" t="str">
        <f>[1]!Tab_labo[[#This Row],[Teintes]]</f>
        <v>706 C</v>
      </c>
    </row>
    <row r="451" spans="1:40" ht="30" x14ac:dyDescent="0.25">
      <c r="A451" s="9" t="s">
        <v>508</v>
      </c>
      <c r="B451" s="9" t="s">
        <v>41</v>
      </c>
      <c r="C451" s="10" t="s">
        <v>42</v>
      </c>
      <c r="D451" s="11" t="s">
        <v>42</v>
      </c>
      <c r="E451" s="11" t="s">
        <v>42</v>
      </c>
      <c r="F451" s="12">
        <v>0.35</v>
      </c>
      <c r="G451" s="12">
        <v>78.55</v>
      </c>
      <c r="H451" s="12">
        <v>28.88</v>
      </c>
      <c r="I451" s="12">
        <v>3.77</v>
      </c>
      <c r="J451" s="13" t="s">
        <v>42</v>
      </c>
      <c r="K451" s="14" t="str">
        <f>[1]!Tab_labo[[#This Row],[L*]]&amp;"_"&amp;[1]!Tab_labo[[#This Row],[a*]]&amp;"_"&amp;[1]!Tab_labo[[#This Row],[b*]]</f>
        <v>78.55_28.88_3.77</v>
      </c>
      <c r="L451" s="11" t="s">
        <v>58</v>
      </c>
      <c r="M451" s="11" t="str">
        <f>IF(ISBLANK([1]!Tab_labo[[#This Row],[Composant 1]]),"","&gt;")</f>
        <v>&gt;</v>
      </c>
      <c r="N451" s="11">
        <v>62</v>
      </c>
      <c r="O451" s="11" t="str">
        <f>IF(ISBLANK([1]!Tab_labo[[#This Row],[Qt-g]]),"","g")</f>
        <v>g</v>
      </c>
      <c r="P451" s="11" t="s">
        <v>54</v>
      </c>
      <c r="Q451" s="11" t="str">
        <f>IF(ISBLANK([1]!Tab_labo[[#This Row],[Composant 2]]),"","&gt;")</f>
        <v>&gt;</v>
      </c>
      <c r="R451" s="11">
        <v>1</v>
      </c>
      <c r="S451" s="11" t="str">
        <f>IF(ISBLANK([1]!Tab_labo[[#This Row],[Qt-g2]]),"","g")</f>
        <v>g</v>
      </c>
      <c r="T451" s="11" t="s">
        <v>49</v>
      </c>
      <c r="U451" s="11" t="str">
        <f>IF(ISBLANK([1]!Tab_labo[[#This Row],[Composant 3]]),"","&gt;")</f>
        <v>&gt;</v>
      </c>
      <c r="V451" s="11">
        <v>468.5</v>
      </c>
      <c r="W451" s="11" t="str">
        <f>IF(ISBLANK([1]!Tab_labo[[#This Row],[Qt-g3]]),"","g")</f>
        <v>g</v>
      </c>
      <c r="X451" s="11"/>
      <c r="Y451" s="11" t="str">
        <f>IF(ISBLANK([1]!Tab_labo[[#This Row],[Composant 4]]),"","&gt;")</f>
        <v/>
      </c>
      <c r="Z451" s="11"/>
      <c r="AA451" s="11" t="str">
        <f>IF(ISBLANK([1]!Tab_labo[[#This Row],[Qt-g4]]),"","g")</f>
        <v/>
      </c>
      <c r="AB451" s="11"/>
      <c r="AC451" s="11" t="str">
        <f>IF(ISBLANK([1]!Tab_labo[[#This Row],[Composant 5]]),"","&gt;")</f>
        <v/>
      </c>
      <c r="AD451" s="11"/>
      <c r="AE451" s="11" t="str">
        <f>IF(ISBLANK([1]!Tab_labo[[#This Row],[Qt-g5]]),"","g")</f>
        <v/>
      </c>
      <c r="AF451" s="11" t="str">
        <f>IF([1]!Tab_labo[[#This Row],[verif]]=0,"","Total")</f>
        <v>Total</v>
      </c>
      <c r="AG451" s="11" t="str">
        <f>IF([1]!Tab_labo[[#This Row],[Total]]="Total","&gt;","")</f>
        <v>&gt;</v>
      </c>
      <c r="AH4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451" s="11" t="str">
        <f>IF([1]!Tab_labo[[#This Row],[Total]]="Total","g","")</f>
        <v>g</v>
      </c>
      <c r="AJ451" s="15" t="s">
        <v>42</v>
      </c>
      <c r="AK451" s="11" t="s">
        <v>42</v>
      </c>
      <c r="AL4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1" s="11">
        <f>IF([1]!Tab_labo[[#This Row],[Total2]]&lt;&gt;1000,IF(ISBLANK(V451),[1]!Tab_labo[[#This Row],[Qt-g]]+(2*[1]!Tab_labo[[#This Row],[Qt-g2]]),IF(ISBLANK(Z451),[1]!Tab_labo[[#This Row],[Qt-g]]+[1]!Tab_labo[[#This Row],[Qt-g2]]+(2*[1]!Tab_labo[[#This Row],[Qt-g3]]),IF(ISBLANK(AD451),[1]!Tab_labo[[#This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1" s="11" t="str">
        <f>[1]!Tab_labo[[#This Row],[Teintes]]</f>
        <v>707 C</v>
      </c>
    </row>
    <row r="452" spans="1:40" ht="30" x14ac:dyDescent="0.25">
      <c r="A452" s="1" t="s">
        <v>509</v>
      </c>
      <c r="B452" s="1" t="s">
        <v>41</v>
      </c>
      <c r="C452" s="2" t="s">
        <v>42</v>
      </c>
      <c r="D452" s="3" t="s">
        <v>42</v>
      </c>
      <c r="E452" s="3" t="s">
        <v>42</v>
      </c>
      <c r="F452" s="4">
        <v>0.57999999999999996</v>
      </c>
      <c r="G452" s="4">
        <v>70.180000000000007</v>
      </c>
      <c r="H452" s="4">
        <v>42.97</v>
      </c>
      <c r="I452" s="4">
        <v>10.48</v>
      </c>
      <c r="J452" s="5" t="s">
        <v>42</v>
      </c>
      <c r="K452" s="6" t="str">
        <f>[1]!Tab_labo[[#This Row],[L*]]&amp;"_"&amp;[1]!Tab_labo[[#This Row],[a*]]&amp;"_"&amp;[1]!Tab_labo[[#This Row],[b*]]</f>
        <v>70.18_42.97_10.48</v>
      </c>
      <c r="L452" s="3" t="s">
        <v>58</v>
      </c>
      <c r="M452" s="3" t="str">
        <f>IF(ISBLANK([1]!Tab_labo[[#This Row],[Composant 1]]),"","&gt;")</f>
        <v>&gt;</v>
      </c>
      <c r="N452" s="3">
        <v>123</v>
      </c>
      <c r="O452" s="3" t="str">
        <f>IF(ISBLANK([1]!Tab_labo[[#This Row],[Qt-g]]),"","g")</f>
        <v>g</v>
      </c>
      <c r="P452" s="3" t="s">
        <v>54</v>
      </c>
      <c r="Q452" s="3" t="str">
        <f>IF(ISBLANK([1]!Tab_labo[[#This Row],[Composant 2]]),"","&gt;")</f>
        <v>&gt;</v>
      </c>
      <c r="R452" s="3">
        <v>2</v>
      </c>
      <c r="S452" s="3" t="str">
        <f>IF(ISBLANK([1]!Tab_labo[[#This Row],[Qt-g2]]),"","g")</f>
        <v>g</v>
      </c>
      <c r="T452" s="3" t="s">
        <v>49</v>
      </c>
      <c r="U452" s="3" t="str">
        <f>IF(ISBLANK([1]!Tab_labo[[#This Row],[Composant 3]]),"","&gt;")</f>
        <v>&gt;</v>
      </c>
      <c r="V452" s="3">
        <v>437.5</v>
      </c>
      <c r="W452" s="3" t="str">
        <f>IF(ISBLANK([1]!Tab_labo[[#This Row],[Qt-g3]]),"","g")</f>
        <v>g</v>
      </c>
      <c r="X452" s="3"/>
      <c r="Y452" s="3" t="str">
        <f>IF(ISBLANK([1]!Tab_labo[[#This Row],[Composant 4]]),"","&gt;")</f>
        <v/>
      </c>
      <c r="Z452" s="3"/>
      <c r="AA452" s="3" t="str">
        <f>IF(ISBLANK([1]!Tab_labo[[#This Row],[Qt-g4]]),"","g")</f>
        <v/>
      </c>
      <c r="AB452" s="3"/>
      <c r="AC452" s="3" t="str">
        <f>IF(ISBLANK([1]!Tab_labo[[#This Row],[Composant 5]]),"","&gt;")</f>
        <v/>
      </c>
      <c r="AD452" s="3"/>
      <c r="AE452" s="3" t="str">
        <f>IF(ISBLANK([1]!Tab_labo[[#This Row],[Qt-g5]]),"","g")</f>
        <v/>
      </c>
      <c r="AF452" s="3" t="str">
        <f>IF([1]!Tab_labo[[#This Row],[verif]]=0,"","Total")</f>
        <v>Total</v>
      </c>
      <c r="AG452" s="3" t="str">
        <f>IF([1]!Tab_labo[[#This Row],[Total]]="Total","&gt;","")</f>
        <v>&gt;</v>
      </c>
      <c r="AH4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452" s="3" t="str">
        <f>IF([1]!Tab_labo[[#This Row],[Total]]="Total","g","")</f>
        <v>g</v>
      </c>
      <c r="AJ452" s="8" t="s">
        <v>42</v>
      </c>
      <c r="AK452" s="3" t="s">
        <v>42</v>
      </c>
      <c r="AL4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2" s="3">
        <f>IF([1]!Tab_labo[[#This Row],[Total2]]&lt;&gt;1000,IF(ISBLANK(V452),[1]!Tab_labo[[#This Row],[Qt-g]]+(2*[1]!Tab_labo[[#This Row],[Qt-g2]]),IF(ISBLANK(Z452),[1]!Tab_labo[[#This Row],[Qt-g]]+[1]!Tab_labo[[#This Row],[Qt-g2]]+(2*[1]!Tab_labo[[#This Row],[Qt-g3]]),IF(ISBLANK(AD452),[1]!Tab_labo[[#This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2" s="3" t="str">
        <f>[1]!Tab_labo[[#This Row],[Teintes]]</f>
        <v>708 C</v>
      </c>
    </row>
    <row r="453" spans="1:40" ht="30" x14ac:dyDescent="0.25">
      <c r="A453" s="9" t="s">
        <v>510</v>
      </c>
      <c r="B453" s="9" t="s">
        <v>41</v>
      </c>
      <c r="C453" s="10" t="s">
        <v>42</v>
      </c>
      <c r="D453" s="11" t="s">
        <v>42</v>
      </c>
      <c r="E453" s="11" t="s">
        <v>42</v>
      </c>
      <c r="F453" s="12">
        <v>0.96</v>
      </c>
      <c r="G453" s="12">
        <v>59.55</v>
      </c>
      <c r="H453" s="12">
        <v>58.29</v>
      </c>
      <c r="I453" s="12">
        <v>18.649999999999999</v>
      </c>
      <c r="J453" s="13" t="s">
        <v>42</v>
      </c>
      <c r="K453" s="14" t="str">
        <f>[1]!Tab_labo[[#This Row],[L*]]&amp;"_"&amp;[1]!Tab_labo[[#This Row],[a*]]&amp;"_"&amp;[1]!Tab_labo[[#This Row],[b*]]</f>
        <v>59.55_58.29_18.65</v>
      </c>
      <c r="L453" s="11" t="s">
        <v>58</v>
      </c>
      <c r="M453" s="11" t="str">
        <f>IF(ISBLANK([1]!Tab_labo[[#This Row],[Composant 1]]),"","&gt;")</f>
        <v>&gt;</v>
      </c>
      <c r="N453" s="11">
        <v>246</v>
      </c>
      <c r="O453" s="11" t="str">
        <f>IF(ISBLANK([1]!Tab_labo[[#This Row],[Qt-g]]),"","g")</f>
        <v>g</v>
      </c>
      <c r="P453" s="11" t="s">
        <v>54</v>
      </c>
      <c r="Q453" s="11" t="str">
        <f>IF(ISBLANK([1]!Tab_labo[[#This Row],[Composant 2]]),"","&gt;")</f>
        <v>&gt;</v>
      </c>
      <c r="R453" s="11">
        <v>4</v>
      </c>
      <c r="S453" s="11" t="str">
        <f>IF(ISBLANK([1]!Tab_labo[[#This Row],[Qt-g2]]),"","g")</f>
        <v>g</v>
      </c>
      <c r="T453" s="11" t="s">
        <v>49</v>
      </c>
      <c r="U453" s="11" t="str">
        <f>IF(ISBLANK([1]!Tab_labo[[#This Row],[Composant 3]]),"","&gt;")</f>
        <v>&gt;</v>
      </c>
      <c r="V453" s="11">
        <v>375</v>
      </c>
      <c r="W453" s="11" t="str">
        <f>IF(ISBLANK([1]!Tab_labo[[#This Row],[Qt-g3]]),"","g")</f>
        <v>g</v>
      </c>
      <c r="X453" s="11"/>
      <c r="Y453" s="11" t="str">
        <f>IF(ISBLANK([1]!Tab_labo[[#This Row],[Composant 4]]),"","&gt;")</f>
        <v/>
      </c>
      <c r="Z453" s="11"/>
      <c r="AA453" s="11" t="str">
        <f>IF(ISBLANK([1]!Tab_labo[[#This Row],[Qt-g4]]),"","g")</f>
        <v/>
      </c>
      <c r="AB453" s="11"/>
      <c r="AC453" s="11" t="str">
        <f>IF(ISBLANK([1]!Tab_labo[[#This Row],[Composant 5]]),"","&gt;")</f>
        <v/>
      </c>
      <c r="AD453" s="11"/>
      <c r="AE453" s="11" t="str">
        <f>IF(ISBLANK([1]!Tab_labo[[#This Row],[Qt-g5]]),"","g")</f>
        <v/>
      </c>
      <c r="AF453" s="11" t="str">
        <f>IF([1]!Tab_labo[[#This Row],[verif]]=0,"","Total")</f>
        <v>Total</v>
      </c>
      <c r="AG453" s="11" t="str">
        <f>IF([1]!Tab_labo[[#This Row],[Total]]="Total","&gt;","")</f>
        <v>&gt;</v>
      </c>
      <c r="AH4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53" s="11" t="str">
        <f>IF([1]!Tab_labo[[#This Row],[Total]]="Total","g","")</f>
        <v>g</v>
      </c>
      <c r="AJ453" s="15" t="s">
        <v>42</v>
      </c>
      <c r="AK453" s="11" t="s">
        <v>42</v>
      </c>
      <c r="AL4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3" s="11">
        <f>IF([1]!Tab_labo[[#This Row],[Total2]]&lt;&gt;1000,IF(ISBLANK(V453),[1]!Tab_labo[[#This Row],[Qt-g]]+(2*[1]!Tab_labo[[#This Row],[Qt-g2]]),IF(ISBLANK(Z453),[1]!Tab_labo[[#This Row],[Qt-g]]+[1]!Tab_labo[[#This Row],[Qt-g2]]+(2*[1]!Tab_labo[[#This Row],[Qt-g3]]),IF(ISBLANK(AD453),[1]!Tab_labo[[#This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3" s="11" t="str">
        <f>[1]!Tab_labo[[#This Row],[Teintes]]</f>
        <v>709 C</v>
      </c>
    </row>
    <row r="454" spans="1:40" ht="30" x14ac:dyDescent="0.25">
      <c r="A454" s="1" t="s">
        <v>511</v>
      </c>
      <c r="B454" s="1" t="s">
        <v>41</v>
      </c>
      <c r="C454" s="2" t="s">
        <v>42</v>
      </c>
      <c r="D454" s="3" t="s">
        <v>42</v>
      </c>
      <c r="E454" s="3" t="s">
        <v>42</v>
      </c>
      <c r="F454" s="4">
        <v>1.35</v>
      </c>
      <c r="G454" s="4">
        <v>51.73</v>
      </c>
      <c r="H454" s="4">
        <v>63.83</v>
      </c>
      <c r="I454" s="4">
        <v>30.65</v>
      </c>
      <c r="J454" s="5" t="s">
        <v>42</v>
      </c>
      <c r="K454" s="6" t="str">
        <f>[1]!Tab_labo[[#This Row],[L*]]&amp;"_"&amp;[1]!Tab_labo[[#This Row],[a*]]&amp;"_"&amp;[1]!Tab_labo[[#This Row],[b*]]</f>
        <v>51.73_63.83_30.65</v>
      </c>
      <c r="L454" s="3" t="s">
        <v>58</v>
      </c>
      <c r="M454" s="3" t="str">
        <f>IF(ISBLANK([1]!Tab_labo[[#This Row],[Composant 1]]),"","&gt;")</f>
        <v>&gt;</v>
      </c>
      <c r="N454" s="3">
        <v>492</v>
      </c>
      <c r="O454" s="3" t="str">
        <f>IF(ISBLANK([1]!Tab_labo[[#This Row],[Qt-g]]),"","g")</f>
        <v>g</v>
      </c>
      <c r="P454" s="3" t="s">
        <v>54</v>
      </c>
      <c r="Q454" s="3" t="str">
        <f>IF(ISBLANK([1]!Tab_labo[[#This Row],[Composant 2]]),"","&gt;")</f>
        <v>&gt;</v>
      </c>
      <c r="R454" s="3">
        <v>8</v>
      </c>
      <c r="S454" s="3" t="str">
        <f>IF(ISBLANK([1]!Tab_labo[[#This Row],[Qt-g2]]),"","g")</f>
        <v>g</v>
      </c>
      <c r="T454" s="3" t="s">
        <v>49</v>
      </c>
      <c r="U454" s="3" t="str">
        <f>IF(ISBLANK([1]!Tab_labo[[#This Row],[Composant 3]]),"","&gt;")</f>
        <v>&gt;</v>
      </c>
      <c r="V454" s="3">
        <v>500</v>
      </c>
      <c r="W454" s="3" t="str">
        <f>IF(ISBLANK([1]!Tab_labo[[#This Row],[Qt-g3]]),"","g")</f>
        <v>g</v>
      </c>
      <c r="X454" s="3"/>
      <c r="Y454" s="3" t="str">
        <f>IF(ISBLANK([1]!Tab_labo[[#This Row],[Composant 4]]),"","&gt;")</f>
        <v/>
      </c>
      <c r="Z454" s="3"/>
      <c r="AA454" s="3" t="str">
        <f>IF(ISBLANK([1]!Tab_labo[[#This Row],[Qt-g4]]),"","g")</f>
        <v/>
      </c>
      <c r="AB454" s="3"/>
      <c r="AC454" s="3" t="str">
        <f>IF(ISBLANK([1]!Tab_labo[[#This Row],[Composant 5]]),"","&gt;")</f>
        <v/>
      </c>
      <c r="AD454" s="3"/>
      <c r="AE454" s="3" t="str">
        <f>IF(ISBLANK([1]!Tab_labo[[#This Row],[Qt-g5]]),"","g")</f>
        <v/>
      </c>
      <c r="AF454" s="3" t="str">
        <f>IF([1]!Tab_labo[[#This Row],[verif]]=0,"","Total")</f>
        <v>Total</v>
      </c>
      <c r="AG454" s="3" t="str">
        <f>IF([1]!Tab_labo[[#This Row],[Total]]="Total","&gt;","")</f>
        <v>&gt;</v>
      </c>
      <c r="AH4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54" s="3" t="str">
        <f>IF([1]!Tab_labo[[#This Row],[Total]]="Total","g","")</f>
        <v>g</v>
      </c>
      <c r="AJ454" s="8" t="s">
        <v>42</v>
      </c>
      <c r="AK454" s="3" t="s">
        <v>42</v>
      </c>
      <c r="AL4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4" s="3" t="str">
        <f>IF([1]!Tab_labo[[#This Row],[Total2]]&lt;&gt;1000,IF(ISBLANK(V454),[1]!Tab_labo[[#This Row],[Qt-g]]+(2*[1]!Tab_labo[[#This Row],[Qt-g2]]),IF(ISBLANK(Z454),[1]!Tab_labo[[#This Row],[Qt-g]]+[1]!Tab_labo[[#This Row],[Qt-g2]]+(2*[1]!Tab_labo[[#This Row],[Qt-g3]]),IF(ISBLANK(AD454),[1]!Tab_labo[[#This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54" s="3" t="str">
        <f>[1]!Tab_labo[[#This Row],[Teintes]]</f>
        <v>710 C</v>
      </c>
    </row>
    <row r="455" spans="1:40" ht="30" x14ac:dyDescent="0.25">
      <c r="A455" s="9" t="s">
        <v>512</v>
      </c>
      <c r="B455" s="9" t="s">
        <v>41</v>
      </c>
      <c r="C455" s="10" t="s">
        <v>42</v>
      </c>
      <c r="D455" s="11" t="s">
        <v>42</v>
      </c>
      <c r="E455" s="11" t="s">
        <v>42</v>
      </c>
      <c r="F455" s="12">
        <v>1.52</v>
      </c>
      <c r="G455" s="12">
        <v>46.04</v>
      </c>
      <c r="H455" s="12">
        <v>60.48</v>
      </c>
      <c r="I455" s="12">
        <v>38.75</v>
      </c>
      <c r="J455" s="13" t="s">
        <v>42</v>
      </c>
      <c r="K455" s="14" t="str">
        <f>[1]!Tab_labo[[#This Row],[L*]]&amp;"_"&amp;[1]!Tab_labo[[#This Row],[a*]]&amp;"_"&amp;[1]!Tab_labo[[#This Row],[b*]]</f>
        <v>46.04_60.48_38.75</v>
      </c>
      <c r="L455" s="11" t="s">
        <v>58</v>
      </c>
      <c r="M455" s="11" t="str">
        <f>IF(ISBLANK([1]!Tab_labo[[#This Row],[Composant 1]]),"","&gt;")</f>
        <v>&gt;</v>
      </c>
      <c r="N455" s="11">
        <v>738</v>
      </c>
      <c r="O455" s="11" t="str">
        <f>IF(ISBLANK([1]!Tab_labo[[#This Row],[Qt-g]]),"","g")</f>
        <v>g</v>
      </c>
      <c r="P455" s="11" t="s">
        <v>54</v>
      </c>
      <c r="Q455" s="11" t="str">
        <f>IF(ISBLANK([1]!Tab_labo[[#This Row],[Composant 2]]),"","&gt;")</f>
        <v>&gt;</v>
      </c>
      <c r="R455" s="11">
        <v>12</v>
      </c>
      <c r="S455" s="11" t="str">
        <f>IF(ISBLANK([1]!Tab_labo[[#This Row],[Qt-g2]]),"","g")</f>
        <v>g</v>
      </c>
      <c r="T455" s="11" t="s">
        <v>49</v>
      </c>
      <c r="U455" s="11" t="str">
        <f>IF(ISBLANK([1]!Tab_labo[[#This Row],[Composant 3]]),"","&gt;")</f>
        <v>&gt;</v>
      </c>
      <c r="V455" s="11">
        <v>250</v>
      </c>
      <c r="W455" s="11" t="str">
        <f>IF(ISBLANK([1]!Tab_labo[[#This Row],[Qt-g3]]),"","g")</f>
        <v>g</v>
      </c>
      <c r="X455" s="11"/>
      <c r="Y455" s="11" t="str">
        <f>IF(ISBLANK([1]!Tab_labo[[#This Row],[Composant 4]]),"","&gt;")</f>
        <v/>
      </c>
      <c r="Z455" s="11"/>
      <c r="AA455" s="11" t="str">
        <f>IF(ISBLANK([1]!Tab_labo[[#This Row],[Qt-g4]]),"","g")</f>
        <v/>
      </c>
      <c r="AB455" s="11"/>
      <c r="AC455" s="11" t="str">
        <f>IF(ISBLANK([1]!Tab_labo[[#This Row],[Composant 5]]),"","&gt;")</f>
        <v/>
      </c>
      <c r="AD455" s="11"/>
      <c r="AE455" s="11" t="str">
        <f>IF(ISBLANK([1]!Tab_labo[[#This Row],[Qt-g5]]),"","g")</f>
        <v/>
      </c>
      <c r="AF455" s="11" t="str">
        <f>IF([1]!Tab_labo[[#This Row],[verif]]=0,"","Total")</f>
        <v>Total</v>
      </c>
      <c r="AG455" s="11" t="str">
        <f>IF([1]!Tab_labo[[#This Row],[Total]]="Total","&gt;","")</f>
        <v>&gt;</v>
      </c>
      <c r="AH4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55" s="11" t="str">
        <f>IF([1]!Tab_labo[[#This Row],[Total]]="Total","g","")</f>
        <v>g</v>
      </c>
      <c r="AJ455" s="15" t="s">
        <v>42</v>
      </c>
      <c r="AK455" s="11" t="s">
        <v>42</v>
      </c>
      <c r="AL4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5" s="11" t="str">
        <f>IF([1]!Tab_labo[[#This Row],[Total2]]&lt;&gt;1000,IF(ISBLANK(V455),[1]!Tab_labo[[#This Row],[Qt-g]]+(2*[1]!Tab_labo[[#This Row],[Qt-g2]]),IF(ISBLANK(Z455),[1]!Tab_labo[[#This Row],[Qt-g]]+[1]!Tab_labo[[#This Row],[Qt-g2]]+(2*[1]!Tab_labo[[#This Row],[Qt-g3]]),IF(ISBLANK(AD455),[1]!Tab_labo[[#This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55" s="11" t="str">
        <f>[1]!Tab_labo[[#This Row],[Teintes]]</f>
        <v>711 C</v>
      </c>
    </row>
    <row r="456" spans="1:40" ht="30" x14ac:dyDescent="0.25">
      <c r="A456" s="1" t="s">
        <v>513</v>
      </c>
      <c r="B456" s="1" t="s">
        <v>41</v>
      </c>
      <c r="C456" s="2" t="s">
        <v>42</v>
      </c>
      <c r="D456" s="3" t="s">
        <v>42</v>
      </c>
      <c r="E456" s="3" t="s">
        <v>42</v>
      </c>
      <c r="F456" s="4">
        <v>0.18</v>
      </c>
      <c r="G456" s="4">
        <v>85.47</v>
      </c>
      <c r="H456" s="4">
        <v>12.61</v>
      </c>
      <c r="I456" s="4">
        <v>3.93</v>
      </c>
      <c r="J456" s="5" t="s">
        <v>42</v>
      </c>
      <c r="K456" s="6" t="str">
        <f>[1]!Tab_labo[[#This Row],[L*]]&amp;"_"&amp;[1]!Tab_labo[[#This Row],[a*]]&amp;"_"&amp;[1]!Tab_labo[[#This Row],[b*]]</f>
        <v>85.47_12.61_3.93</v>
      </c>
      <c r="L456" s="3" t="s">
        <v>58</v>
      </c>
      <c r="M456" s="3" t="str">
        <f>IF(ISBLANK([1]!Tab_labo[[#This Row],[Composant 1]]),"","&gt;")</f>
        <v>&gt;</v>
      </c>
      <c r="N456" s="3">
        <v>14.7</v>
      </c>
      <c r="O456" s="3" t="str">
        <f>IF(ISBLANK([1]!Tab_labo[[#This Row],[Qt-g]]),"","g")</f>
        <v>g</v>
      </c>
      <c r="P456" s="3" t="s">
        <v>54</v>
      </c>
      <c r="Q456" s="3" t="str">
        <f>IF(ISBLANK([1]!Tab_labo[[#This Row],[Composant 2]]),"","&gt;")</f>
        <v>&gt;</v>
      </c>
      <c r="R456" s="3">
        <v>0.9</v>
      </c>
      <c r="S456" s="3" t="str">
        <f>IF(ISBLANK([1]!Tab_labo[[#This Row],[Qt-g2]]),"","g")</f>
        <v>g</v>
      </c>
      <c r="T456" s="3" t="s">
        <v>49</v>
      </c>
      <c r="U456" s="3" t="str">
        <f>IF(ISBLANK([1]!Tab_labo[[#This Row],[Composant 3]]),"","&gt;")</f>
        <v>&gt;</v>
      </c>
      <c r="V456" s="3">
        <v>492.2</v>
      </c>
      <c r="W456" s="3" t="str">
        <f>IF(ISBLANK([1]!Tab_labo[[#This Row],[Qt-g3]]),"","g")</f>
        <v>g</v>
      </c>
      <c r="X456" s="3"/>
      <c r="Y456" s="3" t="str">
        <f>IF(ISBLANK([1]!Tab_labo[[#This Row],[Composant 4]]),"","&gt;")</f>
        <v/>
      </c>
      <c r="Z456" s="3"/>
      <c r="AA456" s="3" t="str">
        <f>IF(ISBLANK([1]!Tab_labo[[#This Row],[Qt-g4]]),"","g")</f>
        <v/>
      </c>
      <c r="AB456" s="3"/>
      <c r="AC456" s="3" t="str">
        <f>IF(ISBLANK([1]!Tab_labo[[#This Row],[Composant 5]]),"","&gt;")</f>
        <v/>
      </c>
      <c r="AD456" s="3"/>
      <c r="AE456" s="3" t="str">
        <f>IF(ISBLANK([1]!Tab_labo[[#This Row],[Qt-g5]]),"","g")</f>
        <v/>
      </c>
      <c r="AF456" s="3" t="str">
        <f>IF([1]!Tab_labo[[#This Row],[verif]]=0,"","Total")</f>
        <v>Total</v>
      </c>
      <c r="AG456" s="3" t="str">
        <f>IF([1]!Tab_labo[[#This Row],[Total]]="Total","&gt;","")</f>
        <v>&gt;</v>
      </c>
      <c r="AH4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507.8</v>
      </c>
      <c r="AI456" s="3" t="str">
        <f>IF([1]!Tab_labo[[#This Row],[Total]]="Total","g","")</f>
        <v>g</v>
      </c>
      <c r="AJ456" s="8" t="s">
        <v>42</v>
      </c>
      <c r="AK456" s="3" t="s">
        <v>42</v>
      </c>
      <c r="AL4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6" s="3">
        <f>IF([1]!Tab_labo[[#This Row],[Total2]]&lt;&gt;1000,IF(ISBLANK(V456),[1]!Tab_labo[[#This Row],[Qt-g]]+(2*[1]!Tab_labo[[#This Row],[Qt-g2]]),IF(ISBLANK(Z456),[1]!Tab_labo[[#This Row],[Qt-g]]+[1]!Tab_labo[[#This Row],[Qt-g2]]+(2*[1]!Tab_labo[[#This Row],[Qt-g3]]),IF(ISBLANK(AD456),[1]!Tab_labo[[#This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6" s="3" t="str">
        <f>[1]!Tab_labo[[#This Row],[Teintes]]</f>
        <v>698 C</v>
      </c>
    </row>
    <row r="457" spans="1:40" ht="30" x14ac:dyDescent="0.25">
      <c r="A457" s="9" t="s">
        <v>514</v>
      </c>
      <c r="B457" s="9" t="s">
        <v>41</v>
      </c>
      <c r="C457" s="10" t="s">
        <v>42</v>
      </c>
      <c r="D457" s="11" t="s">
        <v>42</v>
      </c>
      <c r="E457" s="11" t="s">
        <v>42</v>
      </c>
      <c r="F457" s="12">
        <v>0.25</v>
      </c>
      <c r="G457" s="12">
        <v>82.41</v>
      </c>
      <c r="H457" s="12">
        <v>19.940000000000001</v>
      </c>
      <c r="I457" s="12">
        <v>3.08</v>
      </c>
      <c r="J457" s="13" t="s">
        <v>42</v>
      </c>
      <c r="K457" s="14" t="str">
        <f>[1]!Tab_labo[[#This Row],[L*]]&amp;"_"&amp;[1]!Tab_labo[[#This Row],[a*]]&amp;"_"&amp;[1]!Tab_labo[[#This Row],[b*]]</f>
        <v>82.41_19.94_3.08</v>
      </c>
      <c r="L457" s="11" t="s">
        <v>58</v>
      </c>
      <c r="M457" s="11" t="str">
        <f>IF(ISBLANK([1]!Tab_labo[[#This Row],[Composant 1]]),"","&gt;")</f>
        <v>&gt;</v>
      </c>
      <c r="N457" s="11">
        <v>29</v>
      </c>
      <c r="O457" s="11" t="str">
        <f>IF(ISBLANK([1]!Tab_labo[[#This Row],[Qt-g]]),"","g")</f>
        <v>g</v>
      </c>
      <c r="P457" s="11" t="s">
        <v>54</v>
      </c>
      <c r="Q457" s="11" t="str">
        <f>IF(ISBLANK([1]!Tab_labo[[#This Row],[Composant 2]]),"","&gt;")</f>
        <v>&gt;</v>
      </c>
      <c r="R457" s="11">
        <v>2</v>
      </c>
      <c r="S457" s="11" t="str">
        <f>IF(ISBLANK([1]!Tab_labo[[#This Row],[Qt-g2]]),"","g")</f>
        <v>g</v>
      </c>
      <c r="T457" s="11" t="s">
        <v>49</v>
      </c>
      <c r="U457" s="11" t="str">
        <f>IF(ISBLANK([1]!Tab_labo[[#This Row],[Composant 3]]),"","&gt;")</f>
        <v>&gt;</v>
      </c>
      <c r="V457" s="11">
        <v>484.5</v>
      </c>
      <c r="W457" s="11" t="str">
        <f>IF(ISBLANK([1]!Tab_labo[[#This Row],[Qt-g3]]),"","g")</f>
        <v>g</v>
      </c>
      <c r="X457" s="11"/>
      <c r="Y457" s="11" t="str">
        <f>IF(ISBLANK([1]!Tab_labo[[#This Row],[Composant 4]]),"","&gt;")</f>
        <v/>
      </c>
      <c r="Z457" s="11"/>
      <c r="AA457" s="11" t="str">
        <f>IF(ISBLANK([1]!Tab_labo[[#This Row],[Qt-g4]]),"","g")</f>
        <v/>
      </c>
      <c r="AB457" s="11"/>
      <c r="AC457" s="11" t="str">
        <f>IF(ISBLANK([1]!Tab_labo[[#This Row],[Composant 5]]),"","&gt;")</f>
        <v/>
      </c>
      <c r="AD457" s="11"/>
      <c r="AE457" s="11" t="str">
        <f>IF(ISBLANK([1]!Tab_labo[[#This Row],[Qt-g5]]),"","g")</f>
        <v/>
      </c>
      <c r="AF457" s="11" t="str">
        <f>IF([1]!Tab_labo[[#This Row],[verif]]=0,"","Total")</f>
        <v>Total</v>
      </c>
      <c r="AG457" s="11" t="str">
        <f>IF([1]!Tab_labo[[#This Row],[Total]]="Total","&gt;","")</f>
        <v>&gt;</v>
      </c>
      <c r="AH4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457" s="11" t="str">
        <f>IF([1]!Tab_labo[[#This Row],[Total]]="Total","g","")</f>
        <v>g</v>
      </c>
      <c r="AJ457" s="15" t="s">
        <v>42</v>
      </c>
      <c r="AK457" s="11" t="s">
        <v>42</v>
      </c>
      <c r="AL4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7" s="11">
        <f>IF([1]!Tab_labo[[#This Row],[Total2]]&lt;&gt;1000,IF(ISBLANK(V457),[1]!Tab_labo[[#This Row],[Qt-g]]+(2*[1]!Tab_labo[[#This Row],[Qt-g2]]),IF(ISBLANK(Z457),[1]!Tab_labo[[#This Row],[Qt-g]]+[1]!Tab_labo[[#This Row],[Qt-g2]]+(2*[1]!Tab_labo[[#This Row],[Qt-g3]]),IF(ISBLANK(AD457),[1]!Tab_labo[[#This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7" s="11" t="str">
        <f>[1]!Tab_labo[[#This Row],[Teintes]]</f>
        <v>699 C</v>
      </c>
    </row>
    <row r="458" spans="1:40" ht="30" x14ac:dyDescent="0.25">
      <c r="A458" s="1" t="s">
        <v>515</v>
      </c>
      <c r="B458" s="1" t="s">
        <v>41</v>
      </c>
      <c r="C458" s="2" t="s">
        <v>42</v>
      </c>
      <c r="D458" s="3" t="s">
        <v>42</v>
      </c>
      <c r="E458" s="3" t="s">
        <v>42</v>
      </c>
      <c r="F458" s="4">
        <v>0.38</v>
      </c>
      <c r="G458" s="4">
        <v>75.91</v>
      </c>
      <c r="H458" s="4">
        <v>28.52</v>
      </c>
      <c r="I458" s="4">
        <v>5.71</v>
      </c>
      <c r="J458" s="5" t="s">
        <v>42</v>
      </c>
      <c r="K458" s="6" t="str">
        <f>[1]!Tab_labo[[#This Row],[L*]]&amp;"_"&amp;[1]!Tab_labo[[#This Row],[a*]]&amp;"_"&amp;[1]!Tab_labo[[#This Row],[b*]]</f>
        <v>75.91_28.52_5.71</v>
      </c>
      <c r="L458" s="3" t="s">
        <v>58</v>
      </c>
      <c r="M458" s="3" t="str">
        <f>IF(ISBLANK([1]!Tab_labo[[#This Row],[Composant 1]]),"","&gt;")</f>
        <v>&gt;</v>
      </c>
      <c r="N458" s="3">
        <v>59</v>
      </c>
      <c r="O458" s="3" t="str">
        <f>IF(ISBLANK([1]!Tab_labo[[#This Row],[Qt-g]]),"","g")</f>
        <v>g</v>
      </c>
      <c r="P458" s="3" t="s">
        <v>54</v>
      </c>
      <c r="Q458" s="3" t="str">
        <f>IF(ISBLANK([1]!Tab_labo[[#This Row],[Composant 2]]),"","&gt;")</f>
        <v>&gt;</v>
      </c>
      <c r="R458" s="3">
        <v>4</v>
      </c>
      <c r="S458" s="3" t="str">
        <f>IF(ISBLANK([1]!Tab_labo[[#This Row],[Qt-g2]]),"","g")</f>
        <v>g</v>
      </c>
      <c r="T458" s="3" t="s">
        <v>49</v>
      </c>
      <c r="U458" s="3" t="str">
        <f>IF(ISBLANK([1]!Tab_labo[[#This Row],[Composant 3]]),"","&gt;")</f>
        <v>&gt;</v>
      </c>
      <c r="V458" s="3">
        <v>468.5</v>
      </c>
      <c r="W458" s="3" t="str">
        <f>IF(ISBLANK([1]!Tab_labo[[#This Row],[Qt-g3]]),"","g")</f>
        <v>g</v>
      </c>
      <c r="X458" s="3"/>
      <c r="Y458" s="3" t="str">
        <f>IF(ISBLANK([1]!Tab_labo[[#This Row],[Composant 4]]),"","&gt;")</f>
        <v/>
      </c>
      <c r="Z458" s="3"/>
      <c r="AA458" s="3" t="str">
        <f>IF(ISBLANK([1]!Tab_labo[[#This Row],[Qt-g4]]),"","g")</f>
        <v/>
      </c>
      <c r="AB458" s="3"/>
      <c r="AC458" s="3" t="str">
        <f>IF(ISBLANK([1]!Tab_labo[[#This Row],[Composant 5]]),"","&gt;")</f>
        <v/>
      </c>
      <c r="AD458" s="3"/>
      <c r="AE458" s="3" t="str">
        <f>IF(ISBLANK([1]!Tab_labo[[#This Row],[Qt-g5]]),"","g")</f>
        <v/>
      </c>
      <c r="AF458" s="3" t="str">
        <f>IF([1]!Tab_labo[[#This Row],[verif]]=0,"","Total")</f>
        <v>Total</v>
      </c>
      <c r="AG458" s="3" t="str">
        <f>IF([1]!Tab_labo[[#This Row],[Total]]="Total","&gt;","")</f>
        <v>&gt;</v>
      </c>
      <c r="AH4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458" s="3" t="str">
        <f>IF([1]!Tab_labo[[#This Row],[Total]]="Total","g","")</f>
        <v>g</v>
      </c>
      <c r="AJ458" s="8" t="s">
        <v>42</v>
      </c>
      <c r="AK458" s="3" t="s">
        <v>42</v>
      </c>
      <c r="AL4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8" s="3">
        <f>IF([1]!Tab_labo[[#This Row],[Total2]]&lt;&gt;1000,IF(ISBLANK(V458),[1]!Tab_labo[[#This Row],[Qt-g]]+(2*[1]!Tab_labo[[#This Row],[Qt-g2]]),IF(ISBLANK(Z458),[1]!Tab_labo[[#This Row],[Qt-g]]+[1]!Tab_labo[[#This Row],[Qt-g2]]+(2*[1]!Tab_labo[[#This Row],[Qt-g3]]),IF(ISBLANK(AD458),[1]!Tab_labo[[#This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8" s="3" t="str">
        <f>[1]!Tab_labo[[#This Row],[Teintes]]</f>
        <v>700 C</v>
      </c>
    </row>
    <row r="459" spans="1:40" ht="30" x14ac:dyDescent="0.25">
      <c r="A459" s="9" t="s">
        <v>516</v>
      </c>
      <c r="B459" s="9" t="s">
        <v>41</v>
      </c>
      <c r="C459" s="10" t="s">
        <v>42</v>
      </c>
      <c r="D459" s="11" t="s">
        <v>42</v>
      </c>
      <c r="E459" s="11" t="s">
        <v>42</v>
      </c>
      <c r="F459" s="12">
        <v>0.6</v>
      </c>
      <c r="G459" s="12">
        <v>66.94</v>
      </c>
      <c r="H459" s="12">
        <v>39.39</v>
      </c>
      <c r="I459" s="12">
        <v>7.03</v>
      </c>
      <c r="J459" s="13" t="s">
        <v>42</v>
      </c>
      <c r="K459" s="14" t="str">
        <f>[1]!Tab_labo[[#This Row],[L*]]&amp;"_"&amp;[1]!Tab_labo[[#This Row],[a*]]&amp;"_"&amp;[1]!Tab_labo[[#This Row],[b*]]</f>
        <v>66.94_39.39_7.03</v>
      </c>
      <c r="L459" s="11" t="s">
        <v>58</v>
      </c>
      <c r="M459" s="11" t="str">
        <f>IF(ISBLANK([1]!Tab_labo[[#This Row],[Composant 1]]),"","&gt;")</f>
        <v>&gt;</v>
      </c>
      <c r="N459" s="11">
        <v>118</v>
      </c>
      <c r="O459" s="11" t="str">
        <f>IF(ISBLANK([1]!Tab_labo[[#This Row],[Qt-g]]),"","g")</f>
        <v>g</v>
      </c>
      <c r="P459" s="11" t="s">
        <v>54</v>
      </c>
      <c r="Q459" s="11" t="str">
        <f>IF(ISBLANK([1]!Tab_labo[[#This Row],[Composant 2]]),"","&gt;")</f>
        <v>&gt;</v>
      </c>
      <c r="R459" s="11">
        <v>7</v>
      </c>
      <c r="S459" s="11" t="str">
        <f>IF(ISBLANK([1]!Tab_labo[[#This Row],[Qt-g2]]),"","g")</f>
        <v>g</v>
      </c>
      <c r="T459" s="11" t="s">
        <v>49</v>
      </c>
      <c r="U459" s="11" t="str">
        <f>IF(ISBLANK([1]!Tab_labo[[#This Row],[Composant 3]]),"","&gt;")</f>
        <v>&gt;</v>
      </c>
      <c r="V459" s="11">
        <v>437.5</v>
      </c>
      <c r="W459" s="11" t="str">
        <f>IF(ISBLANK([1]!Tab_labo[[#This Row],[Qt-g3]]),"","g")</f>
        <v>g</v>
      </c>
      <c r="X459" s="11"/>
      <c r="Y459" s="11" t="str">
        <f>IF(ISBLANK([1]!Tab_labo[[#This Row],[Composant 4]]),"","&gt;")</f>
        <v/>
      </c>
      <c r="Z459" s="11"/>
      <c r="AA459" s="11" t="str">
        <f>IF(ISBLANK([1]!Tab_labo[[#This Row],[Qt-g4]]),"","g")</f>
        <v/>
      </c>
      <c r="AB459" s="11"/>
      <c r="AC459" s="11" t="str">
        <f>IF(ISBLANK([1]!Tab_labo[[#This Row],[Composant 5]]),"","&gt;")</f>
        <v/>
      </c>
      <c r="AD459" s="11"/>
      <c r="AE459" s="11" t="str">
        <f>IF(ISBLANK([1]!Tab_labo[[#This Row],[Qt-g5]]),"","g")</f>
        <v/>
      </c>
      <c r="AF459" s="11" t="str">
        <f>IF([1]!Tab_labo[[#This Row],[verif]]=0,"","Total")</f>
        <v>Total</v>
      </c>
      <c r="AG459" s="11" t="str">
        <f>IF([1]!Tab_labo[[#This Row],[Total]]="Total","&gt;","")</f>
        <v>&gt;</v>
      </c>
      <c r="AH4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459" s="11" t="str">
        <f>IF([1]!Tab_labo[[#This Row],[Total]]="Total","g","")</f>
        <v>g</v>
      </c>
      <c r="AJ459" s="15" t="s">
        <v>42</v>
      </c>
      <c r="AK459" s="11" t="s">
        <v>42</v>
      </c>
      <c r="AL4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59" s="11">
        <f>IF([1]!Tab_labo[[#This Row],[Total2]]&lt;&gt;1000,IF(ISBLANK(V459),[1]!Tab_labo[[#This Row],[Qt-g]]+(2*[1]!Tab_labo[[#This Row],[Qt-g2]]),IF(ISBLANK(Z459),[1]!Tab_labo[[#This Row],[Qt-g]]+[1]!Tab_labo[[#This Row],[Qt-g2]]+(2*[1]!Tab_labo[[#This Row],[Qt-g3]]),IF(ISBLANK(AD459),[1]!Tab_labo[[#This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59" s="11" t="str">
        <f>[1]!Tab_labo[[#This Row],[Teintes]]</f>
        <v>701 C</v>
      </c>
    </row>
    <row r="460" spans="1:40" ht="30" x14ac:dyDescent="0.25">
      <c r="A460" s="1" t="s">
        <v>517</v>
      </c>
      <c r="B460" s="1" t="s">
        <v>41</v>
      </c>
      <c r="C460" s="2" t="s">
        <v>42</v>
      </c>
      <c r="D460" s="3" t="s">
        <v>42</v>
      </c>
      <c r="E460" s="3" t="s">
        <v>42</v>
      </c>
      <c r="F460" s="4">
        <v>0.95</v>
      </c>
      <c r="G460" s="4">
        <v>55.75</v>
      </c>
      <c r="H460" s="4">
        <v>49.86</v>
      </c>
      <c r="I460" s="4">
        <v>11.84</v>
      </c>
      <c r="J460" s="5" t="s">
        <v>42</v>
      </c>
      <c r="K460" s="6" t="str">
        <f>[1]!Tab_labo[[#This Row],[L*]]&amp;"_"&amp;[1]!Tab_labo[[#This Row],[a*]]&amp;"_"&amp;[1]!Tab_labo[[#This Row],[b*]]</f>
        <v>55.75_49.86_11.84</v>
      </c>
      <c r="L460" s="3" t="s">
        <v>58</v>
      </c>
      <c r="M460" s="3" t="str">
        <f>IF(ISBLANK([1]!Tab_labo[[#This Row],[Composant 1]]),"","&gt;")</f>
        <v>&gt;</v>
      </c>
      <c r="N460" s="3">
        <v>235</v>
      </c>
      <c r="O460" s="3" t="str">
        <f>IF(ISBLANK([1]!Tab_labo[[#This Row],[Qt-g]]),"","g")</f>
        <v>g</v>
      </c>
      <c r="P460" s="3" t="s">
        <v>54</v>
      </c>
      <c r="Q460" s="3" t="str">
        <f>IF(ISBLANK([1]!Tab_labo[[#This Row],[Composant 2]]),"","&gt;")</f>
        <v>&gt;</v>
      </c>
      <c r="R460" s="3">
        <v>15</v>
      </c>
      <c r="S460" s="3" t="str">
        <f>IF(ISBLANK([1]!Tab_labo[[#This Row],[Qt-g2]]),"","g")</f>
        <v>g</v>
      </c>
      <c r="T460" s="3" t="s">
        <v>49</v>
      </c>
      <c r="U460" s="3" t="str">
        <f>IF(ISBLANK([1]!Tab_labo[[#This Row],[Composant 3]]),"","&gt;")</f>
        <v>&gt;</v>
      </c>
      <c r="V460" s="3">
        <v>375</v>
      </c>
      <c r="W460" s="3" t="str">
        <f>IF(ISBLANK([1]!Tab_labo[[#This Row],[Qt-g3]]),"","g")</f>
        <v>g</v>
      </c>
      <c r="X460" s="3"/>
      <c r="Y460" s="3" t="str">
        <f>IF(ISBLANK([1]!Tab_labo[[#This Row],[Composant 4]]),"","&gt;")</f>
        <v/>
      </c>
      <c r="Z460" s="3"/>
      <c r="AA460" s="3" t="str">
        <f>IF(ISBLANK([1]!Tab_labo[[#This Row],[Qt-g4]]),"","g")</f>
        <v/>
      </c>
      <c r="AB460" s="3"/>
      <c r="AC460" s="3" t="str">
        <f>IF(ISBLANK([1]!Tab_labo[[#This Row],[Composant 5]]),"","&gt;")</f>
        <v/>
      </c>
      <c r="AD460" s="3"/>
      <c r="AE460" s="3" t="str">
        <f>IF(ISBLANK([1]!Tab_labo[[#This Row],[Qt-g5]]),"","g")</f>
        <v/>
      </c>
      <c r="AF460" s="3" t="str">
        <f>IF([1]!Tab_labo[[#This Row],[verif]]=0,"","Total")</f>
        <v>Total</v>
      </c>
      <c r="AG460" s="3" t="str">
        <f>IF([1]!Tab_labo[[#This Row],[Total]]="Total","&gt;","")</f>
        <v>&gt;</v>
      </c>
      <c r="AH4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60" s="3" t="str">
        <f>IF([1]!Tab_labo[[#This Row],[Total]]="Total","g","")</f>
        <v>g</v>
      </c>
      <c r="AJ460" s="8" t="s">
        <v>42</v>
      </c>
      <c r="AK460" s="3" t="s">
        <v>42</v>
      </c>
      <c r="AL4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0" s="3">
        <f>IF([1]!Tab_labo[[#This Row],[Total2]]&lt;&gt;1000,IF(ISBLANK(V460),[1]!Tab_labo[[#This Row],[Qt-g]]+(2*[1]!Tab_labo[[#This Row],[Qt-g2]]),IF(ISBLANK(Z460),[1]!Tab_labo[[#This Row],[Qt-g]]+[1]!Tab_labo[[#This Row],[Qt-g2]]+(2*[1]!Tab_labo[[#This Row],[Qt-g3]]),IF(ISBLANK(AD460),[1]!Tab_labo[[#This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60" s="3" t="str">
        <f>[1]!Tab_labo[[#This Row],[Teintes]]</f>
        <v>702 C</v>
      </c>
    </row>
    <row r="461" spans="1:40" ht="30" x14ac:dyDescent="0.25">
      <c r="A461" s="9" t="s">
        <v>518</v>
      </c>
      <c r="B461" s="9" t="s">
        <v>41</v>
      </c>
      <c r="C461" s="10" t="s">
        <v>42</v>
      </c>
      <c r="D461" s="11" t="s">
        <v>42</v>
      </c>
      <c r="E461" s="11" t="s">
        <v>42</v>
      </c>
      <c r="F461" s="12">
        <v>1.34</v>
      </c>
      <c r="G461" s="12">
        <v>44.65</v>
      </c>
      <c r="H461" s="12">
        <v>51.56</v>
      </c>
      <c r="I461" s="12">
        <v>19.18</v>
      </c>
      <c r="J461" s="13" t="s">
        <v>42</v>
      </c>
      <c r="K461" s="14" t="str">
        <f>[1]!Tab_labo[[#This Row],[L*]]&amp;"_"&amp;[1]!Tab_labo[[#This Row],[a*]]&amp;"_"&amp;[1]!Tab_labo[[#This Row],[b*]]</f>
        <v>44.65_51.56_19.18</v>
      </c>
      <c r="L461" s="11" t="s">
        <v>58</v>
      </c>
      <c r="M461" s="11" t="str">
        <f>IF(ISBLANK([1]!Tab_labo[[#This Row],[Composant 1]]),"","&gt;")</f>
        <v>&gt;</v>
      </c>
      <c r="N461" s="11">
        <v>471</v>
      </c>
      <c r="O461" s="11" t="str">
        <f>IF(ISBLANK([1]!Tab_labo[[#This Row],[Qt-g]]),"","g")</f>
        <v>g</v>
      </c>
      <c r="P461" s="11" t="s">
        <v>54</v>
      </c>
      <c r="Q461" s="11" t="str">
        <f>IF(ISBLANK([1]!Tab_labo[[#This Row],[Composant 2]]),"","&gt;")</f>
        <v>&gt;</v>
      </c>
      <c r="R461" s="11">
        <v>29</v>
      </c>
      <c r="S461" s="11" t="str">
        <f>IF(ISBLANK([1]!Tab_labo[[#This Row],[Qt-g2]]),"","g")</f>
        <v>g</v>
      </c>
      <c r="T461" s="11" t="s">
        <v>49</v>
      </c>
      <c r="U461" s="11" t="str">
        <f>IF(ISBLANK([1]!Tab_labo[[#This Row],[Composant 3]]),"","&gt;")</f>
        <v>&gt;</v>
      </c>
      <c r="V461" s="11">
        <v>500</v>
      </c>
      <c r="W461" s="11" t="str">
        <f>IF(ISBLANK([1]!Tab_labo[[#This Row],[Qt-g3]]),"","g")</f>
        <v>g</v>
      </c>
      <c r="X461" s="11"/>
      <c r="Y461" s="11" t="str">
        <f>IF(ISBLANK([1]!Tab_labo[[#This Row],[Composant 4]]),"","&gt;")</f>
        <v/>
      </c>
      <c r="Z461" s="11"/>
      <c r="AA461" s="11" t="str">
        <f>IF(ISBLANK([1]!Tab_labo[[#This Row],[Qt-g4]]),"","g")</f>
        <v/>
      </c>
      <c r="AB461" s="11"/>
      <c r="AC461" s="11" t="str">
        <f>IF(ISBLANK([1]!Tab_labo[[#This Row],[Composant 5]]),"","&gt;")</f>
        <v/>
      </c>
      <c r="AD461" s="11"/>
      <c r="AE461" s="11" t="str">
        <f>IF(ISBLANK([1]!Tab_labo[[#This Row],[Qt-g5]]),"","g")</f>
        <v/>
      </c>
      <c r="AF461" s="11" t="str">
        <f>IF([1]!Tab_labo[[#This Row],[verif]]=0,"","Total")</f>
        <v>Total</v>
      </c>
      <c r="AG461" s="11" t="str">
        <f>IF([1]!Tab_labo[[#This Row],[Total]]="Total","&gt;","")</f>
        <v>&gt;</v>
      </c>
      <c r="AH4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1" s="11" t="str">
        <f>IF([1]!Tab_labo[[#This Row],[Total]]="Total","g","")</f>
        <v>g</v>
      </c>
      <c r="AJ461" s="15" t="s">
        <v>42</v>
      </c>
      <c r="AK461" s="11" t="s">
        <v>42</v>
      </c>
      <c r="AL4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1" s="11" t="str">
        <f>IF([1]!Tab_labo[[#This Row],[Total2]]&lt;&gt;1000,IF(ISBLANK(V461),[1]!Tab_labo[[#This Row],[Qt-g]]+(2*[1]!Tab_labo[[#This Row],[Qt-g2]]),IF(ISBLANK(Z461),[1]!Tab_labo[[#This Row],[Qt-g]]+[1]!Tab_labo[[#This Row],[Qt-g2]]+(2*[1]!Tab_labo[[#This Row],[Qt-g3]]),IF(ISBLANK(AD461),[1]!Tab_labo[[#This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1" s="11" t="str">
        <f>[1]!Tab_labo[[#This Row],[Teintes]]</f>
        <v>703 C</v>
      </c>
    </row>
    <row r="462" spans="1:40" ht="30" x14ac:dyDescent="0.25">
      <c r="A462" s="1" t="s">
        <v>519</v>
      </c>
      <c r="B462" s="1" t="s">
        <v>41</v>
      </c>
      <c r="C462" s="2" t="s">
        <v>42</v>
      </c>
      <c r="D462" s="3" t="s">
        <v>42</v>
      </c>
      <c r="E462" s="3" t="s">
        <v>42</v>
      </c>
      <c r="F462" s="4">
        <v>1.56</v>
      </c>
      <c r="G462" s="4">
        <v>37.869999999999997</v>
      </c>
      <c r="H462" s="4">
        <v>48.06</v>
      </c>
      <c r="I462" s="4">
        <v>25.03</v>
      </c>
      <c r="J462" s="5" t="s">
        <v>42</v>
      </c>
      <c r="K462" s="6" t="str">
        <f>[1]!Tab_labo[[#This Row],[L*]]&amp;"_"&amp;[1]!Tab_labo[[#This Row],[a*]]&amp;"_"&amp;[1]!Tab_labo[[#This Row],[b*]]</f>
        <v>37.87_48.06_25.03</v>
      </c>
      <c r="L462" s="3" t="s">
        <v>58</v>
      </c>
      <c r="M462" s="3" t="str">
        <f>IF(ISBLANK([1]!Tab_labo[[#This Row],[Composant 1]]),"","&gt;")</f>
        <v>&gt;</v>
      </c>
      <c r="N462" s="3">
        <v>706</v>
      </c>
      <c r="O462" s="3" t="str">
        <f>IF(ISBLANK([1]!Tab_labo[[#This Row],[Qt-g]]),"","g")</f>
        <v>g</v>
      </c>
      <c r="P462" s="3" t="s">
        <v>54</v>
      </c>
      <c r="Q462" s="3" t="str">
        <f>IF(ISBLANK([1]!Tab_labo[[#This Row],[Composant 2]]),"","&gt;")</f>
        <v>&gt;</v>
      </c>
      <c r="R462" s="3">
        <v>44</v>
      </c>
      <c r="S462" s="3" t="str">
        <f>IF(ISBLANK([1]!Tab_labo[[#This Row],[Qt-g2]]),"","g")</f>
        <v>g</v>
      </c>
      <c r="T462" s="3" t="s">
        <v>49</v>
      </c>
      <c r="U462" s="3" t="str">
        <f>IF(ISBLANK([1]!Tab_labo[[#This Row],[Composant 3]]),"","&gt;")</f>
        <v>&gt;</v>
      </c>
      <c r="V462" s="3">
        <v>250</v>
      </c>
      <c r="W462" s="3" t="str">
        <f>IF(ISBLANK([1]!Tab_labo[[#This Row],[Qt-g3]]),"","g")</f>
        <v>g</v>
      </c>
      <c r="X462" s="3"/>
      <c r="Y462" s="3" t="str">
        <f>IF(ISBLANK([1]!Tab_labo[[#This Row],[Composant 4]]),"","&gt;")</f>
        <v/>
      </c>
      <c r="Z462" s="3"/>
      <c r="AA462" s="3" t="str">
        <f>IF(ISBLANK([1]!Tab_labo[[#This Row],[Qt-g4]]),"","g")</f>
        <v/>
      </c>
      <c r="AB462" s="3"/>
      <c r="AC462" s="3" t="str">
        <f>IF(ISBLANK([1]!Tab_labo[[#This Row],[Composant 5]]),"","&gt;")</f>
        <v/>
      </c>
      <c r="AD462" s="3"/>
      <c r="AE462" s="3" t="str">
        <f>IF(ISBLANK([1]!Tab_labo[[#This Row],[Qt-g5]]),"","g")</f>
        <v/>
      </c>
      <c r="AF462" s="3" t="str">
        <f>IF([1]!Tab_labo[[#This Row],[verif]]=0,"","Total")</f>
        <v>Total</v>
      </c>
      <c r="AG462" s="3" t="str">
        <f>IF([1]!Tab_labo[[#This Row],[Total]]="Total","&gt;","")</f>
        <v>&gt;</v>
      </c>
      <c r="AH4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2" s="3" t="str">
        <f>IF([1]!Tab_labo[[#This Row],[Total]]="Total","g","")</f>
        <v>g</v>
      </c>
      <c r="AJ462" s="8" t="s">
        <v>42</v>
      </c>
      <c r="AK462" s="3" t="s">
        <v>42</v>
      </c>
      <c r="AL4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2" s="3" t="str">
        <f>IF([1]!Tab_labo[[#This Row],[Total2]]&lt;&gt;1000,IF(ISBLANK(V462),[1]!Tab_labo[[#This Row],[Qt-g]]+(2*[1]!Tab_labo[[#This Row],[Qt-g2]]),IF(ISBLANK(Z462),[1]!Tab_labo[[#This Row],[Qt-g]]+[1]!Tab_labo[[#This Row],[Qt-g2]]+(2*[1]!Tab_labo[[#This Row],[Qt-g3]]),IF(ISBLANK(AD462),[1]!Tab_labo[[#This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2" s="3" t="str">
        <f>[1]!Tab_labo[[#This Row],[Teintes]]</f>
        <v>704 C</v>
      </c>
    </row>
    <row r="463" spans="1:40" ht="30" x14ac:dyDescent="0.25">
      <c r="A463" s="9" t="s">
        <v>520</v>
      </c>
      <c r="B463" s="9" t="s">
        <v>41</v>
      </c>
      <c r="C463" s="10" t="s">
        <v>42</v>
      </c>
      <c r="D463" s="11" t="s">
        <v>42</v>
      </c>
      <c r="E463" s="11" t="s">
        <v>42</v>
      </c>
      <c r="F463" s="12">
        <v>0.31</v>
      </c>
      <c r="G463" s="12">
        <v>77.84</v>
      </c>
      <c r="H463" s="12">
        <v>26.58</v>
      </c>
      <c r="I463" s="12">
        <v>-3.95</v>
      </c>
      <c r="J463" s="13" t="s">
        <v>42</v>
      </c>
      <c r="K463" s="14" t="str">
        <f>[1]!Tab_labo[[#This Row],[L*]]&amp;"_"&amp;[1]!Tab_labo[[#This Row],[a*]]&amp;"_"&amp;[1]!Tab_labo[[#This Row],[b*]]</f>
        <v>77.84_26.58_-3.95</v>
      </c>
      <c r="L463" s="11" t="s">
        <v>60</v>
      </c>
      <c r="M463" s="11" t="str">
        <f>IF(ISBLANK([1]!Tab_labo[[#This Row],[Composant 1]]),"","&gt;")</f>
        <v>&gt;</v>
      </c>
      <c r="N463" s="11">
        <v>55</v>
      </c>
      <c r="O463" s="11" t="str">
        <f>IF(ISBLANK([1]!Tab_labo[[#This Row],[Qt-g]]),"","g")</f>
        <v>g</v>
      </c>
      <c r="P463" s="11" t="s">
        <v>48</v>
      </c>
      <c r="Q463" s="11" t="str">
        <f>IF(ISBLANK([1]!Tab_labo[[#This Row],[Composant 2]]),"","&gt;")</f>
        <v>&gt;</v>
      </c>
      <c r="R463" s="11">
        <v>8</v>
      </c>
      <c r="S463" s="11" t="str">
        <f>IF(ISBLANK([1]!Tab_labo[[#This Row],[Qt-g2]]),"","g")</f>
        <v>g</v>
      </c>
      <c r="T463" s="11" t="s">
        <v>49</v>
      </c>
      <c r="U463" s="11" t="str">
        <f>IF(ISBLANK([1]!Tab_labo[[#This Row],[Composant 3]]),"","&gt;")</f>
        <v>&gt;</v>
      </c>
      <c r="V463" s="11">
        <v>468.5</v>
      </c>
      <c r="W463" s="11" t="str">
        <f>IF(ISBLANK([1]!Tab_labo[[#This Row],[Qt-g3]]),"","g")</f>
        <v>g</v>
      </c>
      <c r="X463" s="11"/>
      <c r="Y463" s="11" t="str">
        <f>IF(ISBLANK([1]!Tab_labo[[#This Row],[Composant 4]]),"","&gt;")</f>
        <v/>
      </c>
      <c r="Z463" s="11"/>
      <c r="AA463" s="11" t="str">
        <f>IF(ISBLANK([1]!Tab_labo[[#This Row],[Qt-g4]]),"","g")</f>
        <v/>
      </c>
      <c r="AB463" s="11"/>
      <c r="AC463" s="11" t="str">
        <f>IF(ISBLANK([1]!Tab_labo[[#This Row],[Composant 5]]),"","&gt;")</f>
        <v/>
      </c>
      <c r="AD463" s="11"/>
      <c r="AE463" s="11" t="str">
        <f>IF(ISBLANK([1]!Tab_labo[[#This Row],[Qt-g5]]),"","g")</f>
        <v/>
      </c>
      <c r="AF463" s="11" t="str">
        <f>IF([1]!Tab_labo[[#This Row],[verif]]=0,"","Total")</f>
        <v>Total</v>
      </c>
      <c r="AG463" s="11" t="str">
        <f>IF([1]!Tab_labo[[#This Row],[Total]]="Total","&gt;","")</f>
        <v>&gt;</v>
      </c>
      <c r="AH4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463" s="11" t="str">
        <f>IF([1]!Tab_labo[[#This Row],[Total]]="Total","g","")</f>
        <v>g</v>
      </c>
      <c r="AJ463" s="15" t="s">
        <v>42</v>
      </c>
      <c r="AK463" s="11" t="s">
        <v>42</v>
      </c>
      <c r="AL4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3" s="11">
        <f>IF([1]!Tab_labo[[#This Row],[Total2]]&lt;&gt;1000,IF(ISBLANK(V463),[1]!Tab_labo[[#This Row],[Qt-g]]+(2*[1]!Tab_labo[[#This Row],[Qt-g2]]),IF(ISBLANK(Z463),[1]!Tab_labo[[#This Row],[Qt-g]]+[1]!Tab_labo[[#This Row],[Qt-g2]]+(2*[1]!Tab_labo[[#This Row],[Qt-g3]]),IF(ISBLANK(AD463),[1]!Tab_labo[[#This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63" s="11" t="str">
        <f>[1]!Tab_labo[[#This Row],[Teintes]]</f>
        <v>203 C</v>
      </c>
    </row>
    <row r="464" spans="1:40" ht="30" x14ac:dyDescent="0.25">
      <c r="A464" s="1" t="s">
        <v>521</v>
      </c>
      <c r="B464" s="1" t="s">
        <v>41</v>
      </c>
      <c r="C464" s="2" t="s">
        <v>42</v>
      </c>
      <c r="D464" s="3" t="s">
        <v>42</v>
      </c>
      <c r="E464" s="3" t="s">
        <v>42</v>
      </c>
      <c r="F464" s="4">
        <v>0.57999999999999996</v>
      </c>
      <c r="G464" s="4">
        <v>66.91</v>
      </c>
      <c r="H464" s="4">
        <v>46.95</v>
      </c>
      <c r="I464" s="4">
        <v>-1.73</v>
      </c>
      <c r="J464" s="5" t="s">
        <v>42</v>
      </c>
      <c r="K464" s="6" t="str">
        <f>[1]!Tab_labo[[#This Row],[L*]]&amp;"_"&amp;[1]!Tab_labo[[#This Row],[a*]]&amp;"_"&amp;[1]!Tab_labo[[#This Row],[b*]]</f>
        <v>66.91_46.95_-1.73</v>
      </c>
      <c r="L464" s="3" t="s">
        <v>60</v>
      </c>
      <c r="M464" s="3" t="str">
        <f>IF(ISBLANK([1]!Tab_labo[[#This Row],[Composant 1]]),"","&gt;")</f>
        <v>&gt;</v>
      </c>
      <c r="N464" s="3">
        <v>219</v>
      </c>
      <c r="O464" s="3" t="str">
        <f>IF(ISBLANK([1]!Tab_labo[[#This Row],[Qt-g]]),"","g")</f>
        <v>g</v>
      </c>
      <c r="P464" s="3" t="s">
        <v>48</v>
      </c>
      <c r="Q464" s="3" t="str">
        <f>IF(ISBLANK([1]!Tab_labo[[#This Row],[Composant 2]]),"","&gt;")</f>
        <v>&gt;</v>
      </c>
      <c r="R464" s="3">
        <v>31</v>
      </c>
      <c r="S464" s="3" t="str">
        <f>IF(ISBLANK([1]!Tab_labo[[#This Row],[Qt-g2]]),"","g")</f>
        <v>g</v>
      </c>
      <c r="T464" s="3" t="s">
        <v>49</v>
      </c>
      <c r="U464" s="3" t="str">
        <f>IF(ISBLANK([1]!Tab_labo[[#This Row],[Composant 3]]),"","&gt;")</f>
        <v>&gt;</v>
      </c>
      <c r="V464" s="3">
        <v>375</v>
      </c>
      <c r="W464" s="3" t="str">
        <f>IF(ISBLANK([1]!Tab_labo[[#This Row],[Qt-g3]]),"","g")</f>
        <v>g</v>
      </c>
      <c r="X464" s="3"/>
      <c r="Y464" s="3" t="str">
        <f>IF(ISBLANK([1]!Tab_labo[[#This Row],[Composant 4]]),"","&gt;")</f>
        <v/>
      </c>
      <c r="Z464" s="3"/>
      <c r="AA464" s="3" t="str">
        <f>IF(ISBLANK([1]!Tab_labo[[#This Row],[Qt-g4]]),"","g")</f>
        <v/>
      </c>
      <c r="AB464" s="3"/>
      <c r="AC464" s="3" t="str">
        <f>IF(ISBLANK([1]!Tab_labo[[#This Row],[Composant 5]]),"","&gt;")</f>
        <v/>
      </c>
      <c r="AD464" s="3"/>
      <c r="AE464" s="3" t="str">
        <f>IF(ISBLANK([1]!Tab_labo[[#This Row],[Qt-g5]]),"","g")</f>
        <v/>
      </c>
      <c r="AF464" s="3" t="str">
        <f>IF([1]!Tab_labo[[#This Row],[verif]]=0,"","Total")</f>
        <v>Total</v>
      </c>
      <c r="AG464" s="3" t="str">
        <f>IF([1]!Tab_labo[[#This Row],[Total]]="Total","&gt;","")</f>
        <v>&gt;</v>
      </c>
      <c r="AH4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64" s="3" t="str">
        <f>IF([1]!Tab_labo[[#This Row],[Total]]="Total","g","")</f>
        <v>g</v>
      </c>
      <c r="AJ464" s="8" t="s">
        <v>42</v>
      </c>
      <c r="AK464" s="3" t="s">
        <v>42</v>
      </c>
      <c r="AL4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4" s="3">
        <f>IF([1]!Tab_labo[[#This Row],[Total2]]&lt;&gt;1000,IF(ISBLANK(V464),[1]!Tab_labo[[#This Row],[Qt-g]]+(2*[1]!Tab_labo[[#This Row],[Qt-g2]]),IF(ISBLANK(Z464),[1]!Tab_labo[[#This Row],[Qt-g]]+[1]!Tab_labo[[#This Row],[Qt-g2]]+(2*[1]!Tab_labo[[#This Row],[Qt-g3]]),IF(ISBLANK(AD464),[1]!Tab_labo[[#This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64" s="3" t="str">
        <f>[1]!Tab_labo[[#This Row],[Teintes]]</f>
        <v>204 C</v>
      </c>
    </row>
    <row r="465" spans="1:40" ht="30" x14ac:dyDescent="0.25">
      <c r="A465" s="9" t="s">
        <v>522</v>
      </c>
      <c r="B465" s="9" t="s">
        <v>41</v>
      </c>
      <c r="C465" s="10" t="s">
        <v>42</v>
      </c>
      <c r="D465" s="11" t="s">
        <v>42</v>
      </c>
      <c r="E465" s="11" t="s">
        <v>42</v>
      </c>
      <c r="F465" s="12">
        <v>1.04</v>
      </c>
      <c r="G465" s="12">
        <v>54.39</v>
      </c>
      <c r="H465" s="12">
        <v>66.08</v>
      </c>
      <c r="I465" s="12">
        <v>8.52</v>
      </c>
      <c r="J465" s="13" t="s">
        <v>42</v>
      </c>
      <c r="K465" s="14" t="str">
        <f>[1]!Tab_labo[[#This Row],[L*]]&amp;"_"&amp;[1]!Tab_labo[[#This Row],[a*]]&amp;"_"&amp;[1]!Tab_labo[[#This Row],[b*]]</f>
        <v>54.39_66.08_8.52</v>
      </c>
      <c r="L465" s="11" t="s">
        <v>60</v>
      </c>
      <c r="M465" s="11" t="str">
        <f>IF(ISBLANK([1]!Tab_labo[[#This Row],[Composant 1]]),"","&gt;")</f>
        <v>&gt;</v>
      </c>
      <c r="N465" s="11">
        <v>438</v>
      </c>
      <c r="O465" s="11" t="str">
        <f>IF(ISBLANK([1]!Tab_labo[[#This Row],[Qt-g]]),"","g")</f>
        <v>g</v>
      </c>
      <c r="P465" s="11" t="s">
        <v>48</v>
      </c>
      <c r="Q465" s="11" t="str">
        <f>IF(ISBLANK([1]!Tab_labo[[#This Row],[Composant 2]]),"","&gt;")</f>
        <v>&gt;</v>
      </c>
      <c r="R465" s="11">
        <v>62</v>
      </c>
      <c r="S465" s="11" t="str">
        <f>IF(ISBLANK([1]!Tab_labo[[#This Row],[Qt-g2]]),"","g")</f>
        <v>g</v>
      </c>
      <c r="T465" s="11" t="s">
        <v>49</v>
      </c>
      <c r="U465" s="11" t="str">
        <f>IF(ISBLANK([1]!Tab_labo[[#This Row],[Composant 3]]),"","&gt;")</f>
        <v>&gt;</v>
      </c>
      <c r="V465" s="11">
        <v>500</v>
      </c>
      <c r="W465" s="11" t="str">
        <f>IF(ISBLANK([1]!Tab_labo[[#This Row],[Qt-g3]]),"","g")</f>
        <v>g</v>
      </c>
      <c r="X465" s="11"/>
      <c r="Y465" s="11" t="str">
        <f>IF(ISBLANK([1]!Tab_labo[[#This Row],[Composant 4]]),"","&gt;")</f>
        <v/>
      </c>
      <c r="Z465" s="11"/>
      <c r="AA465" s="11" t="str">
        <f>IF(ISBLANK([1]!Tab_labo[[#This Row],[Qt-g4]]),"","g")</f>
        <v/>
      </c>
      <c r="AB465" s="11"/>
      <c r="AC465" s="11" t="str">
        <f>IF(ISBLANK([1]!Tab_labo[[#This Row],[Composant 5]]),"","&gt;")</f>
        <v/>
      </c>
      <c r="AD465" s="11"/>
      <c r="AE465" s="11" t="str">
        <f>IF(ISBLANK([1]!Tab_labo[[#This Row],[Qt-g5]]),"","g")</f>
        <v/>
      </c>
      <c r="AF465" s="11" t="str">
        <f>IF([1]!Tab_labo[[#This Row],[verif]]=0,"","Total")</f>
        <v>Total</v>
      </c>
      <c r="AG465" s="11" t="str">
        <f>IF([1]!Tab_labo[[#This Row],[Total]]="Total","&gt;","")</f>
        <v>&gt;</v>
      </c>
      <c r="AH4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5" s="11" t="str">
        <f>IF([1]!Tab_labo[[#This Row],[Total]]="Total","g","")</f>
        <v>g</v>
      </c>
      <c r="AJ465" s="15" t="s">
        <v>42</v>
      </c>
      <c r="AK465" s="11" t="s">
        <v>42</v>
      </c>
      <c r="AL4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5" s="11" t="str">
        <f>IF([1]!Tab_labo[[#This Row],[Total2]]&lt;&gt;1000,IF(ISBLANK(V465),[1]!Tab_labo[[#This Row],[Qt-g]]+(2*[1]!Tab_labo[[#This Row],[Qt-g2]]),IF(ISBLANK(Z465),[1]!Tab_labo[[#This Row],[Qt-g]]+[1]!Tab_labo[[#This Row],[Qt-g2]]+(2*[1]!Tab_labo[[#This Row],[Qt-g3]]),IF(ISBLANK(AD465),[1]!Tab_labo[[#This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5" s="11" t="str">
        <f>[1]!Tab_labo[[#This Row],[Teintes]]</f>
        <v>205 C</v>
      </c>
    </row>
    <row r="466" spans="1:40" ht="30" x14ac:dyDescent="0.25">
      <c r="A466" s="1" t="s">
        <v>523</v>
      </c>
      <c r="B466" s="1" t="s">
        <v>41</v>
      </c>
      <c r="C466" s="2" t="s">
        <v>42</v>
      </c>
      <c r="D466" s="3" t="s">
        <v>42</v>
      </c>
      <c r="E466" s="3" t="s">
        <v>42</v>
      </c>
      <c r="F466" s="4">
        <v>1.74</v>
      </c>
      <c r="G466" s="4">
        <v>43.35</v>
      </c>
      <c r="H466" s="4">
        <v>73.44</v>
      </c>
      <c r="I466" s="4">
        <v>35.17</v>
      </c>
      <c r="J466" s="5" t="s">
        <v>42</v>
      </c>
      <c r="K466" s="6" t="str">
        <f>[1]!Tab_labo[[#This Row],[L*]]&amp;"_"&amp;[1]!Tab_labo[[#This Row],[a*]]&amp;"_"&amp;[1]!Tab_labo[[#This Row],[b*]]</f>
        <v>43.35_73.44_35.17</v>
      </c>
      <c r="L466" s="3" t="s">
        <v>60</v>
      </c>
      <c r="M466" s="3" t="str">
        <f>IF(ISBLANK([1]!Tab_labo[[#This Row],[Composant 1]]),"","&gt;")</f>
        <v>&gt;</v>
      </c>
      <c r="N466" s="3">
        <v>875</v>
      </c>
      <c r="O466" s="3" t="str">
        <f>IF(ISBLANK([1]!Tab_labo[[#This Row],[Qt-g]]),"","g")</f>
        <v>g</v>
      </c>
      <c r="P466" s="3" t="s">
        <v>48</v>
      </c>
      <c r="Q466" s="3" t="str">
        <f>IF(ISBLANK([1]!Tab_labo[[#This Row],[Composant 2]]),"","&gt;")</f>
        <v>&gt;</v>
      </c>
      <c r="R466" s="3">
        <v>125</v>
      </c>
      <c r="S466" s="3" t="str">
        <f>IF(ISBLANK([1]!Tab_labo[[#This Row],[Qt-g2]]),"","g")</f>
        <v>g</v>
      </c>
      <c r="T466" s="3"/>
      <c r="U466" s="3" t="str">
        <f>IF(ISBLANK([1]!Tab_labo[[#This Row],[Composant 3]]),"","&gt;")</f>
        <v/>
      </c>
      <c r="V466" s="3"/>
      <c r="W466" s="3" t="str">
        <f>IF(ISBLANK([1]!Tab_labo[[#This Row],[Qt-g3]]),"","g")</f>
        <v/>
      </c>
      <c r="X466" s="3"/>
      <c r="Y466" s="3" t="str">
        <f>IF(ISBLANK([1]!Tab_labo[[#This Row],[Composant 4]]),"","&gt;")</f>
        <v/>
      </c>
      <c r="Z466" s="3"/>
      <c r="AA466" s="3" t="str">
        <f>IF(ISBLANK([1]!Tab_labo[[#This Row],[Qt-g4]]),"","g")</f>
        <v/>
      </c>
      <c r="AB466" s="3"/>
      <c r="AC466" s="3" t="str">
        <f>IF(ISBLANK([1]!Tab_labo[[#This Row],[Composant 5]]),"","&gt;")</f>
        <v/>
      </c>
      <c r="AD466" s="3"/>
      <c r="AE466" s="3" t="str">
        <f>IF(ISBLANK([1]!Tab_labo[[#This Row],[Qt-g5]]),"","g")</f>
        <v/>
      </c>
      <c r="AF466" s="3" t="str">
        <f>IF([1]!Tab_labo[[#This Row],[verif]]=0,"","Total")</f>
        <v>Total</v>
      </c>
      <c r="AG466" s="3" t="str">
        <f>IF([1]!Tab_labo[[#This Row],[Total]]="Total","&gt;","")</f>
        <v>&gt;</v>
      </c>
      <c r="AH4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6" s="3" t="str">
        <f>IF([1]!Tab_labo[[#This Row],[Total]]="Total","g","")</f>
        <v>g</v>
      </c>
      <c r="AJ466" s="8" t="s">
        <v>42</v>
      </c>
      <c r="AK466" s="3" t="s">
        <v>42</v>
      </c>
      <c r="AL4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66" s="3" t="str">
        <f>IF([1]!Tab_labo[[#This Row],[Total2]]&lt;&gt;1000,IF(ISBLANK(V466),[1]!Tab_labo[[#This Row],[Qt-g]]+(2*[1]!Tab_labo[[#This Row],[Qt-g2]]),IF(ISBLANK(Z466),[1]!Tab_labo[[#This Row],[Qt-g]]+[1]!Tab_labo[[#This Row],[Qt-g2]]+(2*[1]!Tab_labo[[#This Row],[Qt-g3]]),IF(ISBLANK(AD466),[1]!Tab_labo[[#This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6" s="3" t="str">
        <f>[1]!Tab_labo[[#This Row],[Teintes]]</f>
        <v>206 C</v>
      </c>
    </row>
    <row r="467" spans="1:40" ht="30" x14ac:dyDescent="0.25">
      <c r="A467" s="9" t="s">
        <v>524</v>
      </c>
      <c r="B467" s="9" t="s">
        <v>41</v>
      </c>
      <c r="C467" s="10" t="s">
        <v>42</v>
      </c>
      <c r="D467" s="11" t="s">
        <v>42</v>
      </c>
      <c r="E467" s="11" t="s">
        <v>42</v>
      </c>
      <c r="F467" s="12">
        <v>1.81</v>
      </c>
      <c r="G467" s="12">
        <v>34.700000000000003</v>
      </c>
      <c r="H467" s="12">
        <v>59.04</v>
      </c>
      <c r="I467" s="12">
        <v>23.18</v>
      </c>
      <c r="J467" s="13" t="s">
        <v>42</v>
      </c>
      <c r="K467" s="14" t="str">
        <f>[1]!Tab_labo[[#This Row],[L*]]&amp;"_"&amp;[1]!Tab_labo[[#This Row],[a*]]&amp;"_"&amp;[1]!Tab_labo[[#This Row],[b*]]</f>
        <v>34.7_59.04_23.18</v>
      </c>
      <c r="L467" s="11" t="s">
        <v>60</v>
      </c>
      <c r="M467" s="11" t="str">
        <f>IF(ISBLANK([1]!Tab_labo[[#This Row],[Composant 1]]),"","&gt;")</f>
        <v>&gt;</v>
      </c>
      <c r="N467" s="11">
        <v>849</v>
      </c>
      <c r="O467" s="11" t="str">
        <f>IF(ISBLANK([1]!Tab_labo[[#This Row],[Qt-g]]),"","g")</f>
        <v>g</v>
      </c>
      <c r="P467" s="11" t="s">
        <v>48</v>
      </c>
      <c r="Q467" s="11" t="str">
        <f>IF(ISBLANK([1]!Tab_labo[[#This Row],[Composant 2]]),"","&gt;")</f>
        <v>&gt;</v>
      </c>
      <c r="R467" s="11">
        <v>121</v>
      </c>
      <c r="S467" s="11" t="str">
        <f>IF(ISBLANK([1]!Tab_labo[[#This Row],[Qt-g2]]),"","g")</f>
        <v>g</v>
      </c>
      <c r="T467" s="11" t="s">
        <v>54</v>
      </c>
      <c r="U467" s="11" t="str">
        <f>IF(ISBLANK([1]!Tab_labo[[#This Row],[Composant 3]]),"","&gt;")</f>
        <v>&gt;</v>
      </c>
      <c r="V467" s="11">
        <v>30</v>
      </c>
      <c r="W467" s="11" t="str">
        <f>IF(ISBLANK([1]!Tab_labo[[#This Row],[Qt-g3]]),"","g")</f>
        <v>g</v>
      </c>
      <c r="X467" s="11"/>
      <c r="Y467" s="11" t="str">
        <f>IF(ISBLANK([1]!Tab_labo[[#This Row],[Composant 4]]),"","&gt;")</f>
        <v/>
      </c>
      <c r="Z467" s="11"/>
      <c r="AA467" s="11" t="str">
        <f>IF(ISBLANK([1]!Tab_labo[[#This Row],[Qt-g4]]),"","g")</f>
        <v/>
      </c>
      <c r="AB467" s="11"/>
      <c r="AC467" s="11" t="str">
        <f>IF(ISBLANK([1]!Tab_labo[[#This Row],[Composant 5]]),"","&gt;")</f>
        <v/>
      </c>
      <c r="AD467" s="11"/>
      <c r="AE467" s="11" t="str">
        <f>IF(ISBLANK([1]!Tab_labo[[#This Row],[Qt-g5]]),"","g")</f>
        <v/>
      </c>
      <c r="AF467" s="11" t="str">
        <f>IF([1]!Tab_labo[[#This Row],[verif]]=0,"","Total")</f>
        <v>Total</v>
      </c>
      <c r="AG467" s="11" t="str">
        <f>IF([1]!Tab_labo[[#This Row],[Total]]="Total","&gt;","")</f>
        <v>&gt;</v>
      </c>
      <c r="AH4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7" s="11" t="str">
        <f>IF([1]!Tab_labo[[#This Row],[Total]]="Total","g","")</f>
        <v>g</v>
      </c>
      <c r="AJ467" s="15" t="s">
        <v>42</v>
      </c>
      <c r="AK467" s="11" t="s">
        <v>42</v>
      </c>
      <c r="AL4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7" s="11" t="str">
        <f>IF([1]!Tab_labo[[#This Row],[Total2]]&lt;&gt;1000,IF(ISBLANK(V467),[1]!Tab_labo[[#This Row],[Qt-g]]+(2*[1]!Tab_labo[[#This Row],[Qt-g2]]),IF(ISBLANK(Z467),[1]!Tab_labo[[#This Row],[Qt-g]]+[1]!Tab_labo[[#This Row],[Qt-g2]]+(2*[1]!Tab_labo[[#This Row],[Qt-g3]]),IF(ISBLANK(AD467),[1]!Tab_labo[[#This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7" s="11" t="str">
        <f>[1]!Tab_labo[[#This Row],[Teintes]]</f>
        <v>207 C</v>
      </c>
    </row>
    <row r="468" spans="1:40" ht="30" x14ac:dyDescent="0.25">
      <c r="A468" s="1" t="s">
        <v>525</v>
      </c>
      <c r="B468" s="1" t="s">
        <v>41</v>
      </c>
      <c r="C468" s="2" t="s">
        <v>42</v>
      </c>
      <c r="D468" s="3" t="s">
        <v>42</v>
      </c>
      <c r="E468" s="3" t="s">
        <v>42</v>
      </c>
      <c r="F468" s="4">
        <v>1.57</v>
      </c>
      <c r="G468" s="4">
        <v>31.51</v>
      </c>
      <c r="H468" s="4">
        <v>44.49</v>
      </c>
      <c r="I468" s="4">
        <v>7.87</v>
      </c>
      <c r="J468" s="5" t="s">
        <v>42</v>
      </c>
      <c r="K468" s="6" t="str">
        <f>[1]!Tab_labo[[#This Row],[L*]]&amp;"_"&amp;[1]!Tab_labo[[#This Row],[a*]]&amp;"_"&amp;[1]!Tab_labo[[#This Row],[b*]]</f>
        <v>31.51_44.49_7.87</v>
      </c>
      <c r="L468" s="3" t="s">
        <v>60</v>
      </c>
      <c r="M468" s="3" t="str">
        <f>IF(ISBLANK([1]!Tab_labo[[#This Row],[Composant 1]]),"","&gt;")</f>
        <v>&gt;</v>
      </c>
      <c r="N468" s="3">
        <v>778</v>
      </c>
      <c r="O468" s="3" t="str">
        <f>IF(ISBLANK([1]!Tab_labo[[#This Row],[Qt-g]]),"","g")</f>
        <v>g</v>
      </c>
      <c r="P468" s="3" t="s">
        <v>48</v>
      </c>
      <c r="Q468" s="3" t="str">
        <f>IF(ISBLANK([1]!Tab_labo[[#This Row],[Composant 2]]),"","&gt;")</f>
        <v>&gt;</v>
      </c>
      <c r="R468" s="3">
        <v>111</v>
      </c>
      <c r="S468" s="3" t="str">
        <f>IF(ISBLANK([1]!Tab_labo[[#This Row],[Qt-g2]]),"","g")</f>
        <v>g</v>
      </c>
      <c r="T468" s="3" t="s">
        <v>54</v>
      </c>
      <c r="U468" s="3" t="str">
        <f>IF(ISBLANK([1]!Tab_labo[[#This Row],[Composant 3]]),"","&gt;")</f>
        <v>&gt;</v>
      </c>
      <c r="V468" s="3">
        <v>111</v>
      </c>
      <c r="W468" s="3" t="str">
        <f>IF(ISBLANK([1]!Tab_labo[[#This Row],[Qt-g3]]),"","g")</f>
        <v>g</v>
      </c>
      <c r="X468" s="3"/>
      <c r="Y468" s="3" t="str">
        <f>IF(ISBLANK([1]!Tab_labo[[#This Row],[Composant 4]]),"","&gt;")</f>
        <v/>
      </c>
      <c r="Z468" s="3"/>
      <c r="AA468" s="3" t="str">
        <f>IF(ISBLANK([1]!Tab_labo[[#This Row],[Qt-g4]]),"","g")</f>
        <v/>
      </c>
      <c r="AB468" s="3"/>
      <c r="AC468" s="3" t="str">
        <f>IF(ISBLANK([1]!Tab_labo[[#This Row],[Composant 5]]),"","&gt;")</f>
        <v/>
      </c>
      <c r="AD468" s="3"/>
      <c r="AE468" s="3" t="str">
        <f>IF(ISBLANK([1]!Tab_labo[[#This Row],[Qt-g5]]),"","g")</f>
        <v/>
      </c>
      <c r="AF468" s="3" t="str">
        <f>IF([1]!Tab_labo[[#This Row],[verif]]=0,"","Total")</f>
        <v>Total</v>
      </c>
      <c r="AG468" s="3" t="str">
        <f>IF([1]!Tab_labo[[#This Row],[Total]]="Total","&gt;","")</f>
        <v>&gt;</v>
      </c>
      <c r="AH46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8" s="3" t="str">
        <f>IF([1]!Tab_labo[[#This Row],[Total]]="Total","g","")</f>
        <v>g</v>
      </c>
      <c r="AJ468" s="8" t="s">
        <v>42</v>
      </c>
      <c r="AK468" s="3" t="s">
        <v>42</v>
      </c>
      <c r="AL4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8" s="3" t="str">
        <f>IF([1]!Tab_labo[[#This Row],[Total2]]&lt;&gt;1000,IF(ISBLANK(V468),[1]!Tab_labo[[#This Row],[Qt-g]]+(2*[1]!Tab_labo[[#This Row],[Qt-g2]]),IF(ISBLANK(Z468),[1]!Tab_labo[[#This Row],[Qt-g]]+[1]!Tab_labo[[#This Row],[Qt-g2]]+(2*[1]!Tab_labo[[#This Row],[Qt-g3]]),IF(ISBLANK(AD468),[1]!Tab_labo[[#This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8" s="3" t="str">
        <f>[1]!Tab_labo[[#This Row],[Teintes]]</f>
        <v>208 C</v>
      </c>
    </row>
    <row r="469" spans="1:40" ht="30" x14ac:dyDescent="0.25">
      <c r="A469" s="9" t="s">
        <v>526</v>
      </c>
      <c r="B469" s="9" t="s">
        <v>41</v>
      </c>
      <c r="C469" s="10" t="s">
        <v>42</v>
      </c>
      <c r="D469" s="11" t="s">
        <v>42</v>
      </c>
      <c r="E469" s="11" t="s">
        <v>42</v>
      </c>
      <c r="F469" s="12">
        <v>1.51</v>
      </c>
      <c r="G469" s="12">
        <v>27.87</v>
      </c>
      <c r="H469" s="12">
        <v>32.11</v>
      </c>
      <c r="I469" s="12">
        <v>3.12</v>
      </c>
      <c r="J469" s="13" t="s">
        <v>42</v>
      </c>
      <c r="K469" s="14" t="str">
        <f>[1]!Tab_labo[[#This Row],[L*]]&amp;"_"&amp;[1]!Tab_labo[[#This Row],[a*]]&amp;"_"&amp;[1]!Tab_labo[[#This Row],[b*]]</f>
        <v>27.87_32.11_3.12</v>
      </c>
      <c r="L469" s="11" t="s">
        <v>60</v>
      </c>
      <c r="M469" s="11" t="str">
        <f>IF(ISBLANK([1]!Tab_labo[[#This Row],[Composant 1]]),"","&gt;")</f>
        <v>&gt;</v>
      </c>
      <c r="N469" s="11">
        <v>700</v>
      </c>
      <c r="O469" s="11" t="str">
        <f>IF(ISBLANK([1]!Tab_labo[[#This Row],[Qt-g]]),"","g")</f>
        <v>g</v>
      </c>
      <c r="P469" s="11" t="s">
        <v>48</v>
      </c>
      <c r="Q469" s="11" t="str">
        <f>IF(ISBLANK([1]!Tab_labo[[#This Row],[Composant 2]]),"","&gt;")</f>
        <v>&gt;</v>
      </c>
      <c r="R469" s="11">
        <v>100</v>
      </c>
      <c r="S469" s="11" t="str">
        <f>IF(ISBLANK([1]!Tab_labo[[#This Row],[Qt-g2]]),"","g")</f>
        <v>g</v>
      </c>
      <c r="T469" s="11" t="s">
        <v>54</v>
      </c>
      <c r="U469" s="11" t="str">
        <f>IF(ISBLANK([1]!Tab_labo[[#This Row],[Composant 3]]),"","&gt;")</f>
        <v>&gt;</v>
      </c>
      <c r="V469" s="11">
        <v>200</v>
      </c>
      <c r="W469" s="11" t="str">
        <f>IF(ISBLANK([1]!Tab_labo[[#This Row],[Qt-g3]]),"","g")</f>
        <v>g</v>
      </c>
      <c r="X469" s="11"/>
      <c r="Y469" s="11" t="str">
        <f>IF(ISBLANK([1]!Tab_labo[[#This Row],[Composant 4]]),"","&gt;")</f>
        <v/>
      </c>
      <c r="Z469" s="11"/>
      <c r="AA469" s="11" t="str">
        <f>IF(ISBLANK([1]!Tab_labo[[#This Row],[Qt-g4]]),"","g")</f>
        <v/>
      </c>
      <c r="AB469" s="11"/>
      <c r="AC469" s="11" t="str">
        <f>IF(ISBLANK([1]!Tab_labo[[#This Row],[Composant 5]]),"","&gt;")</f>
        <v/>
      </c>
      <c r="AD469" s="11"/>
      <c r="AE469" s="11" t="str">
        <f>IF(ISBLANK([1]!Tab_labo[[#This Row],[Qt-g5]]),"","g")</f>
        <v/>
      </c>
      <c r="AF469" s="11" t="str">
        <f>IF([1]!Tab_labo[[#This Row],[verif]]=0,"","Total")</f>
        <v>Total</v>
      </c>
      <c r="AG469" s="11" t="str">
        <f>IF([1]!Tab_labo[[#This Row],[Total]]="Total","&gt;","")</f>
        <v>&gt;</v>
      </c>
      <c r="AH4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69" s="11" t="str">
        <f>IF([1]!Tab_labo[[#This Row],[Total]]="Total","g","")</f>
        <v>g</v>
      </c>
      <c r="AJ469" s="15" t="s">
        <v>42</v>
      </c>
      <c r="AK469" s="11" t="s">
        <v>42</v>
      </c>
      <c r="AL4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69" s="11" t="str">
        <f>IF([1]!Tab_labo[[#This Row],[Total2]]&lt;&gt;1000,IF(ISBLANK(V469),[1]!Tab_labo[[#This Row],[Qt-g]]+(2*[1]!Tab_labo[[#This Row],[Qt-g2]]),IF(ISBLANK(Z469),[1]!Tab_labo[[#This Row],[Qt-g]]+[1]!Tab_labo[[#This Row],[Qt-g2]]+(2*[1]!Tab_labo[[#This Row],[Qt-g3]]),IF(ISBLANK(AD469),[1]!Tab_labo[[#This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69" s="11" t="str">
        <f>[1]!Tab_labo[[#This Row],[Teintes]]</f>
        <v>209 C</v>
      </c>
    </row>
    <row r="470" spans="1:40" ht="30" x14ac:dyDescent="0.25">
      <c r="A470" s="1" t="s">
        <v>527</v>
      </c>
      <c r="B470" s="1" t="s">
        <v>41</v>
      </c>
      <c r="C470" s="2" t="s">
        <v>42</v>
      </c>
      <c r="D470" s="3" t="s">
        <v>42</v>
      </c>
      <c r="E470" s="3" t="s">
        <v>42</v>
      </c>
      <c r="F470" s="4">
        <v>0.44</v>
      </c>
      <c r="G470" s="4">
        <v>76.17</v>
      </c>
      <c r="H470" s="4">
        <v>40.39</v>
      </c>
      <c r="I470" s="4">
        <v>-5.89</v>
      </c>
      <c r="J470" s="5" t="s">
        <v>42</v>
      </c>
      <c r="K470" s="6" t="str">
        <f>[1]!Tab_labo[[#This Row],[L*]]&amp;"_"&amp;[1]!Tab_labo[[#This Row],[a*]]&amp;"_"&amp;[1]!Tab_labo[[#This Row],[b*]]</f>
        <v>76.17_40.39_-5.89</v>
      </c>
      <c r="L470" s="3" t="s">
        <v>410</v>
      </c>
      <c r="M470" s="3" t="str">
        <f>IF(ISBLANK([1]!Tab_labo[[#This Row],[Composant 1]]),"","&gt;")</f>
        <v>&gt;</v>
      </c>
      <c r="N470" s="3">
        <v>94</v>
      </c>
      <c r="O470" s="3" t="str">
        <f>IF(ISBLANK([1]!Tab_labo[[#This Row],[Qt-g]]),"","g")</f>
        <v>g</v>
      </c>
      <c r="P470" s="3" t="s">
        <v>64</v>
      </c>
      <c r="Q470" s="3" t="str">
        <f>IF(ISBLANK([1]!Tab_labo[[#This Row],[Composant 2]]),"","&gt;")</f>
        <v>&gt;</v>
      </c>
      <c r="R470" s="3">
        <v>31</v>
      </c>
      <c r="S470" s="3" t="str">
        <f>IF(ISBLANK([1]!Tab_labo[[#This Row],[Qt-g2]]),"","g")</f>
        <v>g</v>
      </c>
      <c r="T470" s="3" t="s">
        <v>49</v>
      </c>
      <c r="U470" s="3" t="str">
        <f>IF(ISBLANK([1]!Tab_labo[[#This Row],[Composant 3]]),"","&gt;")</f>
        <v>&gt;</v>
      </c>
      <c r="V470" s="3">
        <v>437.5</v>
      </c>
      <c r="W470" s="3" t="str">
        <f>IF(ISBLANK([1]!Tab_labo[[#This Row],[Qt-g3]]),"","g")</f>
        <v>g</v>
      </c>
      <c r="X470" s="3"/>
      <c r="Y470" s="3" t="str">
        <f>IF(ISBLANK([1]!Tab_labo[[#This Row],[Composant 4]]),"","&gt;")</f>
        <v/>
      </c>
      <c r="Z470" s="3"/>
      <c r="AA470" s="3" t="str">
        <f>IF(ISBLANK([1]!Tab_labo[[#This Row],[Qt-g4]]),"","g")</f>
        <v/>
      </c>
      <c r="AB470" s="3"/>
      <c r="AC470" s="3" t="str">
        <f>IF(ISBLANK([1]!Tab_labo[[#This Row],[Composant 5]]),"","&gt;")</f>
        <v/>
      </c>
      <c r="AD470" s="3"/>
      <c r="AE470" s="3" t="str">
        <f>IF(ISBLANK([1]!Tab_labo[[#This Row],[Qt-g5]]),"","g")</f>
        <v/>
      </c>
      <c r="AF470" s="3" t="str">
        <f>IF([1]!Tab_labo[[#This Row],[verif]]=0,"","Total")</f>
        <v>Total</v>
      </c>
      <c r="AG470" s="3" t="str">
        <f>IF([1]!Tab_labo[[#This Row],[Total]]="Total","&gt;","")</f>
        <v>&gt;</v>
      </c>
      <c r="AH4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470" s="3" t="str">
        <f>IF([1]!Tab_labo[[#This Row],[Total]]="Total","g","")</f>
        <v>g</v>
      </c>
      <c r="AJ470" s="8" t="s">
        <v>42</v>
      </c>
      <c r="AK470" s="3" t="s">
        <v>42</v>
      </c>
      <c r="AL4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0" s="3">
        <f>IF([1]!Tab_labo[[#This Row],[Total2]]&lt;&gt;1000,IF(ISBLANK(V470),[1]!Tab_labo[[#This Row],[Qt-g]]+(2*[1]!Tab_labo[[#This Row],[Qt-g2]]),IF(ISBLANK(Z470),[1]!Tab_labo[[#This Row],[Qt-g]]+[1]!Tab_labo[[#This Row],[Qt-g2]]+(2*[1]!Tab_labo[[#This Row],[Qt-g3]]),IF(ISBLANK(AD470),[1]!Tab_labo[[#This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70" s="3" t="str">
        <f>[1]!Tab_labo[[#This Row],[Teintes]]</f>
        <v>210 C</v>
      </c>
    </row>
    <row r="471" spans="1:40" ht="30" x14ac:dyDescent="0.25">
      <c r="A471" s="9" t="s">
        <v>528</v>
      </c>
      <c r="B471" s="9" t="s">
        <v>41</v>
      </c>
      <c r="C471" s="10" t="s">
        <v>42</v>
      </c>
      <c r="D471" s="11" t="s">
        <v>42</v>
      </c>
      <c r="E471" s="11" t="s">
        <v>42</v>
      </c>
      <c r="F471" s="12">
        <v>0.66</v>
      </c>
      <c r="G471" s="12">
        <v>69.010000000000005</v>
      </c>
      <c r="H471" s="12">
        <v>52.9</v>
      </c>
      <c r="I471" s="12">
        <v>-4.82</v>
      </c>
      <c r="J471" s="13" t="s">
        <v>42</v>
      </c>
      <c r="K471" s="14" t="str">
        <f>[1]!Tab_labo[[#This Row],[L*]]&amp;"_"&amp;[1]!Tab_labo[[#This Row],[a*]]&amp;"_"&amp;[1]!Tab_labo[[#This Row],[b*]]</f>
        <v>69.01_52.9_-4.82</v>
      </c>
      <c r="L471" s="11" t="s">
        <v>410</v>
      </c>
      <c r="M471" s="11" t="str">
        <f>IF(ISBLANK([1]!Tab_labo[[#This Row],[Composant 1]]),"","&gt;")</f>
        <v>&gt;</v>
      </c>
      <c r="N471" s="11">
        <v>187</v>
      </c>
      <c r="O471" s="11" t="str">
        <f>IF(ISBLANK([1]!Tab_labo[[#This Row],[Qt-g]]),"","g")</f>
        <v>g</v>
      </c>
      <c r="P471" s="11" t="s">
        <v>64</v>
      </c>
      <c r="Q471" s="11" t="str">
        <f>IF(ISBLANK([1]!Tab_labo[[#This Row],[Composant 2]]),"","&gt;")</f>
        <v>&gt;</v>
      </c>
      <c r="R471" s="11">
        <v>63</v>
      </c>
      <c r="S471" s="11" t="str">
        <f>IF(ISBLANK([1]!Tab_labo[[#This Row],[Qt-g2]]),"","g")</f>
        <v>g</v>
      </c>
      <c r="T471" s="11" t="s">
        <v>49</v>
      </c>
      <c r="U471" s="11" t="str">
        <f>IF(ISBLANK([1]!Tab_labo[[#This Row],[Composant 3]]),"","&gt;")</f>
        <v>&gt;</v>
      </c>
      <c r="V471" s="11">
        <v>375</v>
      </c>
      <c r="W471" s="11" t="str">
        <f>IF(ISBLANK([1]!Tab_labo[[#This Row],[Qt-g3]]),"","g")</f>
        <v>g</v>
      </c>
      <c r="X471" s="11"/>
      <c r="Y471" s="11" t="str">
        <f>IF(ISBLANK([1]!Tab_labo[[#This Row],[Composant 4]]),"","&gt;")</f>
        <v/>
      </c>
      <c r="Z471" s="11"/>
      <c r="AA471" s="11" t="str">
        <f>IF(ISBLANK([1]!Tab_labo[[#This Row],[Qt-g4]]),"","g")</f>
        <v/>
      </c>
      <c r="AB471" s="11"/>
      <c r="AC471" s="11" t="str">
        <f>IF(ISBLANK([1]!Tab_labo[[#This Row],[Composant 5]]),"","&gt;")</f>
        <v/>
      </c>
      <c r="AD471" s="11"/>
      <c r="AE471" s="11" t="str">
        <f>IF(ISBLANK([1]!Tab_labo[[#This Row],[Qt-g5]]),"","g")</f>
        <v/>
      </c>
      <c r="AF471" s="11" t="str">
        <f>IF([1]!Tab_labo[[#This Row],[verif]]=0,"","Total")</f>
        <v>Total</v>
      </c>
      <c r="AG471" s="11" t="str">
        <f>IF([1]!Tab_labo[[#This Row],[Total]]="Total","&gt;","")</f>
        <v>&gt;</v>
      </c>
      <c r="AH4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471" s="11" t="str">
        <f>IF([1]!Tab_labo[[#This Row],[Total]]="Total","g","")</f>
        <v>g</v>
      </c>
      <c r="AJ471" s="15" t="s">
        <v>42</v>
      </c>
      <c r="AK471" s="11" t="s">
        <v>42</v>
      </c>
      <c r="AL4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1" s="11">
        <f>IF([1]!Tab_labo[[#This Row],[Total2]]&lt;&gt;1000,IF(ISBLANK(V471),[1]!Tab_labo[[#This Row],[Qt-g]]+(2*[1]!Tab_labo[[#This Row],[Qt-g2]]),IF(ISBLANK(Z471),[1]!Tab_labo[[#This Row],[Qt-g]]+[1]!Tab_labo[[#This Row],[Qt-g2]]+(2*[1]!Tab_labo[[#This Row],[Qt-g3]]),IF(ISBLANK(AD471),[1]!Tab_labo[[#This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71" s="11" t="str">
        <f>[1]!Tab_labo[[#This Row],[Teintes]]</f>
        <v>211 C</v>
      </c>
    </row>
    <row r="472" spans="1:40" ht="30" x14ac:dyDescent="0.25">
      <c r="A472" s="1" t="s">
        <v>529</v>
      </c>
      <c r="B472" s="1" t="s">
        <v>41</v>
      </c>
      <c r="C472" s="2" t="s">
        <v>42</v>
      </c>
      <c r="D472" s="3" t="s">
        <v>42</v>
      </c>
      <c r="E472" s="3" t="s">
        <v>42</v>
      </c>
      <c r="F472" s="4">
        <v>1.03</v>
      </c>
      <c r="G472" s="4">
        <v>60.27</v>
      </c>
      <c r="H472" s="4">
        <v>68.02</v>
      </c>
      <c r="I472" s="4">
        <v>-0.15</v>
      </c>
      <c r="J472" s="5" t="s">
        <v>42</v>
      </c>
      <c r="K472" s="6" t="str">
        <f>[1]!Tab_labo[[#This Row],[L*]]&amp;"_"&amp;[1]!Tab_labo[[#This Row],[a*]]&amp;"_"&amp;[1]!Tab_labo[[#This Row],[b*]]</f>
        <v>60.27_68.02_-0.15</v>
      </c>
      <c r="L472" s="3" t="s">
        <v>410</v>
      </c>
      <c r="M472" s="3" t="str">
        <f>IF(ISBLANK([1]!Tab_labo[[#This Row],[Composant 1]]),"","&gt;")</f>
        <v>&gt;</v>
      </c>
      <c r="N472" s="3">
        <v>375</v>
      </c>
      <c r="O472" s="3" t="str">
        <f>IF(ISBLANK([1]!Tab_labo[[#This Row],[Qt-g]]),"","g")</f>
        <v>g</v>
      </c>
      <c r="P472" s="3" t="s">
        <v>64</v>
      </c>
      <c r="Q472" s="3" t="str">
        <f>IF(ISBLANK([1]!Tab_labo[[#This Row],[Composant 2]]),"","&gt;")</f>
        <v>&gt;</v>
      </c>
      <c r="R472" s="3">
        <v>125</v>
      </c>
      <c r="S472" s="3" t="str">
        <f>IF(ISBLANK([1]!Tab_labo[[#This Row],[Qt-g2]]),"","g")</f>
        <v>g</v>
      </c>
      <c r="T472" s="3" t="s">
        <v>49</v>
      </c>
      <c r="U472" s="3" t="str">
        <f>IF(ISBLANK([1]!Tab_labo[[#This Row],[Composant 3]]),"","&gt;")</f>
        <v>&gt;</v>
      </c>
      <c r="V472" s="3">
        <v>500</v>
      </c>
      <c r="W472" s="3" t="str">
        <f>IF(ISBLANK([1]!Tab_labo[[#This Row],[Qt-g3]]),"","g")</f>
        <v>g</v>
      </c>
      <c r="X472" s="3"/>
      <c r="Y472" s="3" t="str">
        <f>IF(ISBLANK([1]!Tab_labo[[#This Row],[Composant 4]]),"","&gt;")</f>
        <v/>
      </c>
      <c r="Z472" s="3"/>
      <c r="AA472" s="3" t="str">
        <f>IF(ISBLANK([1]!Tab_labo[[#This Row],[Qt-g4]]),"","g")</f>
        <v/>
      </c>
      <c r="AB472" s="3"/>
      <c r="AC472" s="3" t="str">
        <f>IF(ISBLANK([1]!Tab_labo[[#This Row],[Composant 5]]),"","&gt;")</f>
        <v/>
      </c>
      <c r="AD472" s="3"/>
      <c r="AE472" s="3" t="str">
        <f>IF(ISBLANK([1]!Tab_labo[[#This Row],[Qt-g5]]),"","g")</f>
        <v/>
      </c>
      <c r="AF472" s="3" t="str">
        <f>IF([1]!Tab_labo[[#This Row],[verif]]=0,"","Total")</f>
        <v>Total</v>
      </c>
      <c r="AG472" s="3" t="str">
        <f>IF([1]!Tab_labo[[#This Row],[Total]]="Total","&gt;","")</f>
        <v>&gt;</v>
      </c>
      <c r="AH4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2" s="3" t="str">
        <f>IF([1]!Tab_labo[[#This Row],[Total]]="Total","g","")</f>
        <v>g</v>
      </c>
      <c r="AJ472" s="8" t="s">
        <v>42</v>
      </c>
      <c r="AK472" s="3" t="s">
        <v>42</v>
      </c>
      <c r="AL4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2" s="3" t="str">
        <f>IF([1]!Tab_labo[[#This Row],[Total2]]&lt;&gt;1000,IF(ISBLANK(V472),[1]!Tab_labo[[#This Row],[Qt-g]]+(2*[1]!Tab_labo[[#This Row],[Qt-g2]]),IF(ISBLANK(Z472),[1]!Tab_labo[[#This Row],[Qt-g]]+[1]!Tab_labo[[#This Row],[Qt-g2]]+(2*[1]!Tab_labo[[#This Row],[Qt-g3]]),IF(ISBLANK(AD472),[1]!Tab_labo[[#This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2" s="3" t="str">
        <f>[1]!Tab_labo[[#This Row],[Teintes]]</f>
        <v>212 C</v>
      </c>
    </row>
    <row r="473" spans="1:40" ht="30" x14ac:dyDescent="0.25">
      <c r="A473" s="9" t="s">
        <v>530</v>
      </c>
      <c r="B473" s="9" t="s">
        <v>41</v>
      </c>
      <c r="C473" s="10" t="s">
        <v>42</v>
      </c>
      <c r="D473" s="11" t="s">
        <v>42</v>
      </c>
      <c r="E473" s="11" t="s">
        <v>42</v>
      </c>
      <c r="F473" s="12">
        <v>1.42</v>
      </c>
      <c r="G473" s="12">
        <v>51.52</v>
      </c>
      <c r="H473" s="12">
        <v>72.930000000000007</v>
      </c>
      <c r="I473" s="12">
        <v>4.16</v>
      </c>
      <c r="J473" s="13" t="s">
        <v>42</v>
      </c>
      <c r="K473" s="14" t="str">
        <f>[1]!Tab_labo[[#This Row],[L*]]&amp;"_"&amp;[1]!Tab_labo[[#This Row],[a*]]&amp;"_"&amp;[1]!Tab_labo[[#This Row],[b*]]</f>
        <v>51.52_72.93_4.16</v>
      </c>
      <c r="L473" s="11" t="s">
        <v>410</v>
      </c>
      <c r="M473" s="11" t="str">
        <f>IF(ISBLANK([1]!Tab_labo[[#This Row],[Composant 1]]),"","&gt;")</f>
        <v>&gt;</v>
      </c>
      <c r="N473" s="11">
        <v>750</v>
      </c>
      <c r="O473" s="11" t="str">
        <f>IF(ISBLANK([1]!Tab_labo[[#This Row],[Qt-g]]),"","g")</f>
        <v>g</v>
      </c>
      <c r="P473" s="11" t="s">
        <v>64</v>
      </c>
      <c r="Q473" s="11" t="str">
        <f>IF(ISBLANK([1]!Tab_labo[[#This Row],[Composant 2]]),"","&gt;")</f>
        <v>&gt;</v>
      </c>
      <c r="R473" s="11">
        <v>250</v>
      </c>
      <c r="S473" s="11" t="str">
        <f>IF(ISBLANK([1]!Tab_labo[[#This Row],[Qt-g2]]),"","g")</f>
        <v>g</v>
      </c>
      <c r="T473" s="11"/>
      <c r="U473" s="11" t="str">
        <f>IF(ISBLANK([1]!Tab_labo[[#This Row],[Composant 3]]),"","&gt;")</f>
        <v/>
      </c>
      <c r="V473" s="11"/>
      <c r="W473" s="11" t="str">
        <f>IF(ISBLANK([1]!Tab_labo[[#This Row],[Qt-g3]]),"","g")</f>
        <v/>
      </c>
      <c r="X473" s="11"/>
      <c r="Y473" s="11" t="str">
        <f>IF(ISBLANK([1]!Tab_labo[[#This Row],[Composant 4]]),"","&gt;")</f>
        <v/>
      </c>
      <c r="Z473" s="11"/>
      <c r="AA473" s="11" t="str">
        <f>IF(ISBLANK([1]!Tab_labo[[#This Row],[Qt-g4]]),"","g")</f>
        <v/>
      </c>
      <c r="AB473" s="11"/>
      <c r="AC473" s="11" t="str">
        <f>IF(ISBLANK([1]!Tab_labo[[#This Row],[Composant 5]]),"","&gt;")</f>
        <v/>
      </c>
      <c r="AD473" s="11"/>
      <c r="AE473" s="11" t="str">
        <f>IF(ISBLANK([1]!Tab_labo[[#This Row],[Qt-g5]]),"","g")</f>
        <v/>
      </c>
      <c r="AF473" s="11" t="str">
        <f>IF([1]!Tab_labo[[#This Row],[verif]]=0,"","Total")</f>
        <v>Total</v>
      </c>
      <c r="AG473" s="11" t="str">
        <f>IF([1]!Tab_labo[[#This Row],[Total]]="Total","&gt;","")</f>
        <v>&gt;</v>
      </c>
      <c r="AH4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3" s="11" t="str">
        <f>IF([1]!Tab_labo[[#This Row],[Total]]="Total","g","")</f>
        <v>g</v>
      </c>
      <c r="AJ473" s="15" t="s">
        <v>42</v>
      </c>
      <c r="AK473" s="11" t="s">
        <v>42</v>
      </c>
      <c r="AL4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73" s="11" t="str">
        <f>IF([1]!Tab_labo[[#This Row],[Total2]]&lt;&gt;1000,IF(ISBLANK(V473),[1]!Tab_labo[[#This Row],[Qt-g]]+(2*[1]!Tab_labo[[#This Row],[Qt-g2]]),IF(ISBLANK(Z473),[1]!Tab_labo[[#This Row],[Qt-g]]+[1]!Tab_labo[[#This Row],[Qt-g2]]+(2*[1]!Tab_labo[[#This Row],[Qt-g3]]),IF(ISBLANK(AD473),[1]!Tab_labo[[#This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3" s="11" t="str">
        <f>[1]!Tab_labo[[#This Row],[Teintes]]</f>
        <v>213 C</v>
      </c>
    </row>
    <row r="474" spans="1:40" ht="30" x14ac:dyDescent="0.25">
      <c r="A474" s="1" t="s">
        <v>531</v>
      </c>
      <c r="B474" s="1" t="s">
        <v>41</v>
      </c>
      <c r="C474" s="2" t="s">
        <v>42</v>
      </c>
      <c r="D474" s="3" t="s">
        <v>42</v>
      </c>
      <c r="E474" s="3" t="s">
        <v>42</v>
      </c>
      <c r="F474" s="4">
        <v>1.6</v>
      </c>
      <c r="G474" s="4">
        <v>46.5</v>
      </c>
      <c r="H474" s="4">
        <v>67.680000000000007</v>
      </c>
      <c r="I474" s="4">
        <v>8.56</v>
      </c>
      <c r="J474" s="5" t="s">
        <v>42</v>
      </c>
      <c r="K474" s="6" t="str">
        <f>[1]!Tab_labo[[#This Row],[L*]]&amp;"_"&amp;[1]!Tab_labo[[#This Row],[a*]]&amp;"_"&amp;[1]!Tab_labo[[#This Row],[b*]]</f>
        <v>46.5_67.68_8.56</v>
      </c>
      <c r="L474" s="3" t="s">
        <v>410</v>
      </c>
      <c r="M474" s="3" t="str">
        <f>IF(ISBLANK([1]!Tab_labo[[#This Row],[Composant 1]]),"","&gt;")</f>
        <v>&gt;</v>
      </c>
      <c r="N474" s="3">
        <v>739</v>
      </c>
      <c r="O474" s="3" t="str">
        <f>IF(ISBLANK([1]!Tab_labo[[#This Row],[Qt-g]]),"","g")</f>
        <v>g</v>
      </c>
      <c r="P474" s="3" t="s">
        <v>64</v>
      </c>
      <c r="Q474" s="3" t="str">
        <f>IF(ISBLANK([1]!Tab_labo[[#This Row],[Composant 2]]),"","&gt;")</f>
        <v>&gt;</v>
      </c>
      <c r="R474" s="3">
        <v>246</v>
      </c>
      <c r="S474" s="3" t="str">
        <f>IF(ISBLANK([1]!Tab_labo[[#This Row],[Qt-g2]]),"","g")</f>
        <v>g</v>
      </c>
      <c r="T474" s="3" t="s">
        <v>54</v>
      </c>
      <c r="U474" s="3" t="str">
        <f>IF(ISBLANK([1]!Tab_labo[[#This Row],[Composant 3]]),"","&gt;")</f>
        <v>&gt;</v>
      </c>
      <c r="V474" s="3">
        <v>15</v>
      </c>
      <c r="W474" s="3" t="str">
        <f>IF(ISBLANK([1]!Tab_labo[[#This Row],[Qt-g3]]),"","g")</f>
        <v>g</v>
      </c>
      <c r="X474" s="3"/>
      <c r="Y474" s="3" t="str">
        <f>IF(ISBLANK([1]!Tab_labo[[#This Row],[Composant 4]]),"","&gt;")</f>
        <v/>
      </c>
      <c r="Z474" s="3"/>
      <c r="AA474" s="3" t="str">
        <f>IF(ISBLANK([1]!Tab_labo[[#This Row],[Qt-g4]]),"","g")</f>
        <v/>
      </c>
      <c r="AB474" s="3"/>
      <c r="AC474" s="3" t="str">
        <f>IF(ISBLANK([1]!Tab_labo[[#This Row],[Composant 5]]),"","&gt;")</f>
        <v/>
      </c>
      <c r="AD474" s="3"/>
      <c r="AE474" s="3" t="str">
        <f>IF(ISBLANK([1]!Tab_labo[[#This Row],[Qt-g5]]),"","g")</f>
        <v/>
      </c>
      <c r="AF474" s="3" t="str">
        <f>IF([1]!Tab_labo[[#This Row],[verif]]=0,"","Total")</f>
        <v>Total</v>
      </c>
      <c r="AG474" s="3" t="str">
        <f>IF([1]!Tab_labo[[#This Row],[Total]]="Total","&gt;","")</f>
        <v>&gt;</v>
      </c>
      <c r="AH4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4" s="3" t="str">
        <f>IF([1]!Tab_labo[[#This Row],[Total]]="Total","g","")</f>
        <v>g</v>
      </c>
      <c r="AJ474" s="8" t="s">
        <v>42</v>
      </c>
      <c r="AK474" s="3" t="s">
        <v>42</v>
      </c>
      <c r="AL4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4" s="3" t="str">
        <f>IF([1]!Tab_labo[[#This Row],[Total2]]&lt;&gt;1000,IF(ISBLANK(V474),[1]!Tab_labo[[#This Row],[Qt-g]]+(2*[1]!Tab_labo[[#This Row],[Qt-g2]]),IF(ISBLANK(Z474),[1]!Tab_labo[[#This Row],[Qt-g]]+[1]!Tab_labo[[#This Row],[Qt-g2]]+(2*[1]!Tab_labo[[#This Row],[Qt-g3]]),IF(ISBLANK(AD474),[1]!Tab_labo[[#This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4" s="3" t="str">
        <f>[1]!Tab_labo[[#This Row],[Teintes]]</f>
        <v>214 C</v>
      </c>
    </row>
    <row r="475" spans="1:40" ht="30" x14ac:dyDescent="0.25">
      <c r="A475" s="9" t="s">
        <v>532</v>
      </c>
      <c r="B475" s="9" t="s">
        <v>41</v>
      </c>
      <c r="C475" s="10" t="s">
        <v>42</v>
      </c>
      <c r="D475" s="11" t="s">
        <v>42</v>
      </c>
      <c r="E475" s="11" t="s">
        <v>42</v>
      </c>
      <c r="F475" s="12">
        <v>1.72</v>
      </c>
      <c r="G475" s="12">
        <v>39.01</v>
      </c>
      <c r="H475" s="12">
        <v>58.18</v>
      </c>
      <c r="I475" s="12">
        <v>5.44</v>
      </c>
      <c r="J475" s="13" t="s">
        <v>42</v>
      </c>
      <c r="K475" s="14" t="str">
        <f>[1]!Tab_labo[[#This Row],[L*]]&amp;"_"&amp;[1]!Tab_labo[[#This Row],[a*]]&amp;"_"&amp;[1]!Tab_labo[[#This Row],[b*]]</f>
        <v>39.01_58.18_5.44</v>
      </c>
      <c r="L475" s="11" t="s">
        <v>410</v>
      </c>
      <c r="M475" s="11" t="str">
        <f>IF(ISBLANK([1]!Tab_labo[[#This Row],[Composant 1]]),"","&gt;")</f>
        <v>&gt;</v>
      </c>
      <c r="N475" s="11">
        <v>706</v>
      </c>
      <c r="O475" s="11" t="str">
        <f>IF(ISBLANK([1]!Tab_labo[[#This Row],[Qt-g]]),"","g")</f>
        <v>g</v>
      </c>
      <c r="P475" s="11" t="s">
        <v>64</v>
      </c>
      <c r="Q475" s="11" t="str">
        <f>IF(ISBLANK([1]!Tab_labo[[#This Row],[Composant 2]]),"","&gt;")</f>
        <v>&gt;</v>
      </c>
      <c r="R475" s="11">
        <v>235</v>
      </c>
      <c r="S475" s="11" t="str">
        <f>IF(ISBLANK([1]!Tab_labo[[#This Row],[Qt-g2]]),"","g")</f>
        <v>g</v>
      </c>
      <c r="T475" s="11" t="s">
        <v>54</v>
      </c>
      <c r="U475" s="11" t="str">
        <f>IF(ISBLANK([1]!Tab_labo[[#This Row],[Composant 3]]),"","&gt;")</f>
        <v>&gt;</v>
      </c>
      <c r="V475" s="11">
        <v>59</v>
      </c>
      <c r="W475" s="11" t="str">
        <f>IF(ISBLANK([1]!Tab_labo[[#This Row],[Qt-g3]]),"","g")</f>
        <v>g</v>
      </c>
      <c r="X475" s="11"/>
      <c r="Y475" s="11" t="str">
        <f>IF(ISBLANK([1]!Tab_labo[[#This Row],[Composant 4]]),"","&gt;")</f>
        <v/>
      </c>
      <c r="Z475" s="11"/>
      <c r="AA475" s="11" t="str">
        <f>IF(ISBLANK([1]!Tab_labo[[#This Row],[Qt-g4]]),"","g")</f>
        <v/>
      </c>
      <c r="AB475" s="11"/>
      <c r="AC475" s="11" t="str">
        <f>IF(ISBLANK([1]!Tab_labo[[#This Row],[Composant 5]]),"","&gt;")</f>
        <v/>
      </c>
      <c r="AD475" s="11"/>
      <c r="AE475" s="11" t="str">
        <f>IF(ISBLANK([1]!Tab_labo[[#This Row],[Qt-g5]]),"","g")</f>
        <v/>
      </c>
      <c r="AF475" s="11" t="str">
        <f>IF([1]!Tab_labo[[#This Row],[verif]]=0,"","Total")</f>
        <v>Total</v>
      </c>
      <c r="AG475" s="11" t="str">
        <f>IF([1]!Tab_labo[[#This Row],[Total]]="Total","&gt;","")</f>
        <v>&gt;</v>
      </c>
      <c r="AH4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5" s="11" t="str">
        <f>IF([1]!Tab_labo[[#This Row],[Total]]="Total","g","")</f>
        <v>g</v>
      </c>
      <c r="AJ475" s="15" t="s">
        <v>42</v>
      </c>
      <c r="AK475" s="11" t="s">
        <v>42</v>
      </c>
      <c r="AL4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5" s="11" t="str">
        <f>IF([1]!Tab_labo[[#This Row],[Total2]]&lt;&gt;1000,IF(ISBLANK(V475),[1]!Tab_labo[[#This Row],[Qt-g]]+(2*[1]!Tab_labo[[#This Row],[Qt-g2]]),IF(ISBLANK(Z475),[1]!Tab_labo[[#This Row],[Qt-g]]+[1]!Tab_labo[[#This Row],[Qt-g2]]+(2*[1]!Tab_labo[[#This Row],[Qt-g3]]),IF(ISBLANK(AD475),[1]!Tab_labo[[#This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5" s="11" t="str">
        <f>[1]!Tab_labo[[#This Row],[Teintes]]</f>
        <v>215 C</v>
      </c>
    </row>
    <row r="476" spans="1:40" ht="30" x14ac:dyDescent="0.25">
      <c r="A476" s="1" t="s">
        <v>533</v>
      </c>
      <c r="B476" s="1" t="s">
        <v>41</v>
      </c>
      <c r="C476" s="2" t="s">
        <v>42</v>
      </c>
      <c r="D476" s="3" t="s">
        <v>42</v>
      </c>
      <c r="E476" s="3" t="s">
        <v>42</v>
      </c>
      <c r="F476" s="4">
        <v>1.71</v>
      </c>
      <c r="G476" s="4">
        <v>30.2</v>
      </c>
      <c r="H476" s="4">
        <v>41.33</v>
      </c>
      <c r="I476" s="4">
        <v>1.66</v>
      </c>
      <c r="J476" s="5" t="s">
        <v>42</v>
      </c>
      <c r="K476" s="6" t="str">
        <f>[1]!Tab_labo[[#This Row],[L*]]&amp;"_"&amp;[1]!Tab_labo[[#This Row],[a*]]&amp;"_"&amp;[1]!Tab_labo[[#This Row],[b*]]</f>
        <v>30.2_41.33_1.66</v>
      </c>
      <c r="L476" s="3" t="s">
        <v>410</v>
      </c>
      <c r="M476" s="3" t="str">
        <f>IF(ISBLANK([1]!Tab_labo[[#This Row],[Composant 1]]),"","&gt;")</f>
        <v>&gt;</v>
      </c>
      <c r="N476" s="3">
        <v>600</v>
      </c>
      <c r="O476" s="3" t="str">
        <f>IF(ISBLANK([1]!Tab_labo[[#This Row],[Qt-g]]),"","g")</f>
        <v>g</v>
      </c>
      <c r="P476" s="3" t="s">
        <v>64</v>
      </c>
      <c r="Q476" s="3" t="str">
        <f>IF(ISBLANK([1]!Tab_labo[[#This Row],[Composant 2]]),"","&gt;")</f>
        <v>&gt;</v>
      </c>
      <c r="R476" s="3">
        <v>200</v>
      </c>
      <c r="S476" s="3" t="str">
        <f>IF(ISBLANK([1]!Tab_labo[[#This Row],[Qt-g2]]),"","g")</f>
        <v>g</v>
      </c>
      <c r="T476" s="3" t="s">
        <v>54</v>
      </c>
      <c r="U476" s="3" t="str">
        <f>IF(ISBLANK([1]!Tab_labo[[#This Row],[Composant 3]]),"","&gt;")</f>
        <v>&gt;</v>
      </c>
      <c r="V476" s="3">
        <v>200</v>
      </c>
      <c r="W476" s="3" t="str">
        <f>IF(ISBLANK([1]!Tab_labo[[#This Row],[Qt-g3]]),"","g")</f>
        <v>g</v>
      </c>
      <c r="X476" s="3"/>
      <c r="Y476" s="3" t="str">
        <f>IF(ISBLANK([1]!Tab_labo[[#This Row],[Composant 4]]),"","&gt;")</f>
        <v/>
      </c>
      <c r="Z476" s="3"/>
      <c r="AA476" s="3" t="str">
        <f>IF(ISBLANK([1]!Tab_labo[[#This Row],[Qt-g4]]),"","g")</f>
        <v/>
      </c>
      <c r="AB476" s="3"/>
      <c r="AC476" s="3" t="str">
        <f>IF(ISBLANK([1]!Tab_labo[[#This Row],[Composant 5]]),"","&gt;")</f>
        <v/>
      </c>
      <c r="AD476" s="3"/>
      <c r="AE476" s="3" t="str">
        <f>IF(ISBLANK([1]!Tab_labo[[#This Row],[Qt-g5]]),"","g")</f>
        <v/>
      </c>
      <c r="AF476" s="3" t="str">
        <f>IF([1]!Tab_labo[[#This Row],[verif]]=0,"","Total")</f>
        <v>Total</v>
      </c>
      <c r="AG476" s="3" t="str">
        <f>IF([1]!Tab_labo[[#This Row],[Total]]="Total","&gt;","")</f>
        <v>&gt;</v>
      </c>
      <c r="AH4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6" s="3" t="str">
        <f>IF([1]!Tab_labo[[#This Row],[Total]]="Total","g","")</f>
        <v>g</v>
      </c>
      <c r="AJ476" s="8" t="s">
        <v>42</v>
      </c>
      <c r="AK476" s="3" t="s">
        <v>42</v>
      </c>
      <c r="AL4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6" s="3" t="str">
        <f>IF([1]!Tab_labo[[#This Row],[Total2]]&lt;&gt;1000,IF(ISBLANK(V476),[1]!Tab_labo[[#This Row],[Qt-g]]+(2*[1]!Tab_labo[[#This Row],[Qt-g2]]),IF(ISBLANK(Z476),[1]!Tab_labo[[#This Row],[Qt-g]]+[1]!Tab_labo[[#This Row],[Qt-g2]]+(2*[1]!Tab_labo[[#This Row],[Qt-g3]]),IF(ISBLANK(AD476),[1]!Tab_labo[[#This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6" s="3" t="str">
        <f>[1]!Tab_labo[[#This Row],[Teintes]]</f>
        <v>216 C</v>
      </c>
    </row>
    <row r="477" spans="1:40" ht="30" x14ac:dyDescent="0.25">
      <c r="A477" s="9" t="s">
        <v>534</v>
      </c>
      <c r="B477" s="9" t="s">
        <v>41</v>
      </c>
      <c r="C477" s="10" t="s">
        <v>42</v>
      </c>
      <c r="D477" s="11" t="s">
        <v>42</v>
      </c>
      <c r="E477" s="11" t="s">
        <v>42</v>
      </c>
      <c r="F477" s="12">
        <v>0.28999999999999998</v>
      </c>
      <c r="G477" s="12">
        <v>81.209999999999994</v>
      </c>
      <c r="H477" s="12">
        <v>25.67</v>
      </c>
      <c r="I477" s="12">
        <v>-0.23</v>
      </c>
      <c r="J477" s="13" t="s">
        <v>42</v>
      </c>
      <c r="K477" s="14" t="str">
        <f>[1]!Tab_labo[[#This Row],[L*]]&amp;"_"&amp;[1]!Tab_labo[[#This Row],[a*]]&amp;"_"&amp;[1]!Tab_labo[[#This Row],[b*]]</f>
        <v>81.21_25.67_-0.23</v>
      </c>
      <c r="L477" s="11" t="s">
        <v>170</v>
      </c>
      <c r="M477" s="11" t="str">
        <f>IF(ISBLANK([1]!Tab_labo[[#This Row],[Composant 1]]),"","&gt;")</f>
        <v>&gt;</v>
      </c>
      <c r="N477" s="11">
        <v>23.6</v>
      </c>
      <c r="O477" s="11" t="str">
        <f>IF(ISBLANK([1]!Tab_labo[[#This Row],[Qt-g]]),"","g")</f>
        <v>g</v>
      </c>
      <c r="P477" s="11" t="s">
        <v>104</v>
      </c>
      <c r="Q477" s="11" t="str">
        <f>IF(ISBLANK([1]!Tab_labo[[#This Row],[Composant 2]]),"","&gt;")</f>
        <v>&gt;</v>
      </c>
      <c r="R477" s="11">
        <v>11.7</v>
      </c>
      <c r="S477" s="11" t="str">
        <f>IF(ISBLANK([1]!Tab_labo[[#This Row],[Qt-g2]]),"","g")</f>
        <v>g</v>
      </c>
      <c r="T477" s="11" t="s">
        <v>49</v>
      </c>
      <c r="U477" s="11" t="str">
        <f>IF(ISBLANK([1]!Tab_labo[[#This Row],[Composant 3]]),"","&gt;")</f>
        <v>&gt;</v>
      </c>
      <c r="V477" s="11">
        <v>482.4</v>
      </c>
      <c r="W477" s="11" t="str">
        <f>IF(ISBLANK([1]!Tab_labo[[#This Row],[Qt-g3]]),"","g")</f>
        <v>g</v>
      </c>
      <c r="X477" s="11"/>
      <c r="Y477" s="11" t="str">
        <f>IF(ISBLANK([1]!Tab_labo[[#This Row],[Composant 4]]),"","&gt;")</f>
        <v/>
      </c>
      <c r="Z477" s="11"/>
      <c r="AA477" s="11" t="str">
        <f>IF(ISBLANK([1]!Tab_labo[[#This Row],[Qt-g4]]),"","g")</f>
        <v/>
      </c>
      <c r="AB477" s="11"/>
      <c r="AC477" s="11" t="str">
        <f>IF(ISBLANK([1]!Tab_labo[[#This Row],[Composant 5]]),"","&gt;")</f>
        <v/>
      </c>
      <c r="AD477" s="11"/>
      <c r="AE477" s="11" t="str">
        <f>IF(ISBLANK([1]!Tab_labo[[#This Row],[Qt-g5]]),"","g")</f>
        <v/>
      </c>
      <c r="AF477" s="11" t="str">
        <f>IF([1]!Tab_labo[[#This Row],[verif]]=0,"","Total")</f>
        <v>Total</v>
      </c>
      <c r="AG477" s="11" t="str">
        <f>IF([1]!Tab_labo[[#This Row],[Total]]="Total","&gt;","")</f>
        <v>&gt;</v>
      </c>
      <c r="AH4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517.69999999999993</v>
      </c>
      <c r="AI477" s="11" t="str">
        <f>IF([1]!Tab_labo[[#This Row],[Total]]="Total","g","")</f>
        <v>g</v>
      </c>
      <c r="AJ477" s="15" t="s">
        <v>42</v>
      </c>
      <c r="AK477" s="11" t="s">
        <v>42</v>
      </c>
      <c r="AL4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7" s="11">
        <f>IF([1]!Tab_labo[[#This Row],[Total2]]&lt;&gt;1000,IF(ISBLANK(V477),[1]!Tab_labo[[#This Row],[Qt-g]]+(2*[1]!Tab_labo[[#This Row],[Qt-g2]]),IF(ISBLANK(Z477),[1]!Tab_labo[[#This Row],[Qt-g]]+[1]!Tab_labo[[#This Row],[Qt-g2]]+(2*[1]!Tab_labo[[#This Row],[Qt-g3]]),IF(ISBLANK(AD477),[1]!Tab_labo[[#This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477" s="11" t="str">
        <f>[1]!Tab_labo[[#This Row],[Teintes]]</f>
        <v>2036 C</v>
      </c>
    </row>
    <row r="478" spans="1:40" ht="30" x14ac:dyDescent="0.25">
      <c r="A478" s="1" t="s">
        <v>535</v>
      </c>
      <c r="B478" s="1" t="s">
        <v>41</v>
      </c>
      <c r="C478" s="2" t="s">
        <v>42</v>
      </c>
      <c r="D478" s="3" t="s">
        <v>42</v>
      </c>
      <c r="E478" s="3" t="s">
        <v>42</v>
      </c>
      <c r="F478" s="4">
        <v>0.5</v>
      </c>
      <c r="G478" s="4">
        <v>72.13</v>
      </c>
      <c r="H478" s="4">
        <v>42.12</v>
      </c>
      <c r="I478" s="4">
        <v>-4.47</v>
      </c>
      <c r="J478" s="5" t="s">
        <v>42</v>
      </c>
      <c r="K478" s="6" t="str">
        <f>[1]!Tab_labo[[#This Row],[L*]]&amp;"_"&amp;[1]!Tab_labo[[#This Row],[a*]]&amp;"_"&amp;[1]!Tab_labo[[#This Row],[b*]]</f>
        <v>72.13_42.12_-4.47</v>
      </c>
      <c r="L478" s="3" t="s">
        <v>170</v>
      </c>
      <c r="M478" s="3" t="str">
        <f>IF(ISBLANK([1]!Tab_labo[[#This Row],[Composant 1]]),"","&gt;")</f>
        <v>&gt;</v>
      </c>
      <c r="N478" s="3">
        <v>88.8</v>
      </c>
      <c r="O478" s="3" t="str">
        <f>IF(ISBLANK([1]!Tab_labo[[#This Row],[Qt-g]]),"","g")</f>
        <v>g</v>
      </c>
      <c r="P478" s="3" t="s">
        <v>104</v>
      </c>
      <c r="Q478" s="3" t="str">
        <f>IF(ISBLANK([1]!Tab_labo[[#This Row],[Composant 2]]),"","&gt;")</f>
        <v>&gt;</v>
      </c>
      <c r="R478" s="3">
        <v>17.100000000000001</v>
      </c>
      <c r="S478" s="3" t="str">
        <f>IF(ISBLANK([1]!Tab_labo[[#This Row],[Qt-g2]]),"","g")</f>
        <v>g</v>
      </c>
      <c r="T478" s="3" t="s">
        <v>49</v>
      </c>
      <c r="U478" s="3" t="str">
        <f>IF(ISBLANK([1]!Tab_labo[[#This Row],[Composant 3]]),"","&gt;")</f>
        <v>&gt;</v>
      </c>
      <c r="V478" s="3">
        <v>447.1</v>
      </c>
      <c r="W478" s="3" t="str">
        <f>IF(ISBLANK([1]!Tab_labo[[#This Row],[Qt-g3]]),"","g")</f>
        <v>g</v>
      </c>
      <c r="X478" s="3"/>
      <c r="Y478" s="3" t="str">
        <f>IF(ISBLANK([1]!Tab_labo[[#This Row],[Composant 4]]),"","&gt;")</f>
        <v/>
      </c>
      <c r="Z478" s="3"/>
      <c r="AA478" s="3" t="str">
        <f>IF(ISBLANK([1]!Tab_labo[[#This Row],[Qt-g4]]),"","g")</f>
        <v/>
      </c>
      <c r="AB478" s="3"/>
      <c r="AC478" s="3" t="str">
        <f>IF(ISBLANK([1]!Tab_labo[[#This Row],[Composant 5]]),"","&gt;")</f>
        <v/>
      </c>
      <c r="AD478" s="3"/>
      <c r="AE478" s="3" t="str">
        <f>IF(ISBLANK([1]!Tab_labo[[#This Row],[Qt-g5]]),"","g")</f>
        <v/>
      </c>
      <c r="AF478" s="3" t="str">
        <f>IF([1]!Tab_labo[[#This Row],[verif]]=0,"","Total")</f>
        <v>Total</v>
      </c>
      <c r="AG478" s="3" t="str">
        <f>IF([1]!Tab_labo[[#This Row],[Total]]="Total","&gt;","")</f>
        <v>&gt;</v>
      </c>
      <c r="AH4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553</v>
      </c>
      <c r="AI478" s="3" t="str">
        <f>IF([1]!Tab_labo[[#This Row],[Total]]="Total","g","")</f>
        <v>g</v>
      </c>
      <c r="AJ478" s="8" t="s">
        <v>42</v>
      </c>
      <c r="AK478" s="3" t="s">
        <v>42</v>
      </c>
      <c r="AL4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8" s="3">
        <f>IF([1]!Tab_labo[[#This Row],[Total2]]&lt;&gt;1000,IF(ISBLANK(V478),[1]!Tab_labo[[#This Row],[Qt-g]]+(2*[1]!Tab_labo[[#This Row],[Qt-g2]]),IF(ISBLANK(Z478),[1]!Tab_labo[[#This Row],[Qt-g]]+[1]!Tab_labo[[#This Row],[Qt-g2]]+(2*[1]!Tab_labo[[#This Row],[Qt-g3]]),IF(ISBLANK(AD478),[1]!Tab_labo[[#This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478" s="3" t="str">
        <f>[1]!Tab_labo[[#This Row],[Teintes]]</f>
        <v>2037 C</v>
      </c>
    </row>
    <row r="479" spans="1:40" ht="30" x14ac:dyDescent="0.25">
      <c r="A479" s="9" t="s">
        <v>536</v>
      </c>
      <c r="B479" s="9" t="s">
        <v>41</v>
      </c>
      <c r="C479" s="10" t="s">
        <v>42</v>
      </c>
      <c r="D479" s="11" t="s">
        <v>42</v>
      </c>
      <c r="E479" s="11" t="s">
        <v>42</v>
      </c>
      <c r="F479" s="12">
        <v>0.88</v>
      </c>
      <c r="G479" s="12">
        <v>61.56</v>
      </c>
      <c r="H479" s="12">
        <v>62.12</v>
      </c>
      <c r="I479" s="12">
        <v>-2.66</v>
      </c>
      <c r="J479" s="13" t="s">
        <v>42</v>
      </c>
      <c r="K479" s="14" t="str">
        <f>[1]!Tab_labo[[#This Row],[L*]]&amp;"_"&amp;[1]!Tab_labo[[#This Row],[a*]]&amp;"_"&amp;[1]!Tab_labo[[#This Row],[b*]]</f>
        <v>61.56_62.12_-2.66</v>
      </c>
      <c r="L479" s="11" t="s">
        <v>170</v>
      </c>
      <c r="M479" s="11" t="str">
        <f>IF(ISBLANK([1]!Tab_labo[[#This Row],[Composant 1]]),"","&gt;")</f>
        <v>&gt;</v>
      </c>
      <c r="N479" s="11">
        <v>239.5</v>
      </c>
      <c r="O479" s="11" t="str">
        <f>IF(ISBLANK([1]!Tab_labo[[#This Row],[Qt-g]]),"","g")</f>
        <v>g</v>
      </c>
      <c r="P479" s="11" t="s">
        <v>104</v>
      </c>
      <c r="Q479" s="11" t="str">
        <f>IF(ISBLANK([1]!Tab_labo[[#This Row],[Composant 2]]),"","&gt;")</f>
        <v>&gt;</v>
      </c>
      <c r="R479" s="11">
        <v>69.599999999999994</v>
      </c>
      <c r="S479" s="11" t="str">
        <f>IF(ISBLANK([1]!Tab_labo[[#This Row],[Qt-g2]]),"","g")</f>
        <v>g</v>
      </c>
      <c r="T479" s="11" t="s">
        <v>49</v>
      </c>
      <c r="U479" s="11" t="str">
        <f>IF(ISBLANK([1]!Tab_labo[[#This Row],[Composant 3]]),"","&gt;")</f>
        <v>&gt;</v>
      </c>
      <c r="V479" s="11">
        <v>690.9</v>
      </c>
      <c r="W479" s="11" t="str">
        <f>IF(ISBLANK([1]!Tab_labo[[#This Row],[Qt-g3]]),"","g")</f>
        <v>g</v>
      </c>
      <c r="X479" s="11"/>
      <c r="Y479" s="11" t="str">
        <f>IF(ISBLANK([1]!Tab_labo[[#This Row],[Composant 4]]),"","&gt;")</f>
        <v/>
      </c>
      <c r="Z479" s="11"/>
      <c r="AA479" s="11" t="str">
        <f>IF(ISBLANK([1]!Tab_labo[[#This Row],[Qt-g4]]),"","g")</f>
        <v/>
      </c>
      <c r="AB479" s="11"/>
      <c r="AC479" s="11" t="str">
        <f>IF(ISBLANK([1]!Tab_labo[[#This Row],[Composant 5]]),"","&gt;")</f>
        <v/>
      </c>
      <c r="AD479" s="11"/>
      <c r="AE479" s="11" t="str">
        <f>IF(ISBLANK([1]!Tab_labo[[#This Row],[Qt-g5]]),"","g")</f>
        <v/>
      </c>
      <c r="AF479" s="11" t="str">
        <f>IF([1]!Tab_labo[[#This Row],[verif]]=0,"","Total")</f>
        <v>Total</v>
      </c>
      <c r="AG479" s="11" t="str">
        <f>IF([1]!Tab_labo[[#This Row],[Total]]="Total","&gt;","")</f>
        <v>&gt;</v>
      </c>
      <c r="AH4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79" s="11" t="str">
        <f>IF([1]!Tab_labo[[#This Row],[Total]]="Total","g","")</f>
        <v>g</v>
      </c>
      <c r="AJ479" s="15" t="s">
        <v>42</v>
      </c>
      <c r="AK479" s="11" t="s">
        <v>42</v>
      </c>
      <c r="AL4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79" s="11" t="str">
        <f>IF([1]!Tab_labo[[#This Row],[Total2]]&lt;&gt;1000,IF(ISBLANK(V479),[1]!Tab_labo[[#This Row],[Qt-g]]+(2*[1]!Tab_labo[[#This Row],[Qt-g2]]),IF(ISBLANK(Z479),[1]!Tab_labo[[#This Row],[Qt-g]]+[1]!Tab_labo[[#This Row],[Qt-g2]]+(2*[1]!Tab_labo[[#This Row],[Qt-g3]]),IF(ISBLANK(AD479),[1]!Tab_labo[[#This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79" s="11" t="str">
        <f>[1]!Tab_labo[[#This Row],[Teintes]]</f>
        <v>2038 C</v>
      </c>
    </row>
    <row r="480" spans="1:40" ht="30" x14ac:dyDescent="0.25">
      <c r="A480" s="1" t="s">
        <v>537</v>
      </c>
      <c r="B480" s="1" t="s">
        <v>41</v>
      </c>
      <c r="C480" s="2" t="s">
        <v>42</v>
      </c>
      <c r="D480" s="3" t="s">
        <v>42</v>
      </c>
      <c r="E480" s="3" t="s">
        <v>42</v>
      </c>
      <c r="F480" s="4">
        <v>1.21</v>
      </c>
      <c r="G480" s="4">
        <v>54.38</v>
      </c>
      <c r="H480" s="4">
        <v>69.42</v>
      </c>
      <c r="I480" s="4">
        <v>3.14</v>
      </c>
      <c r="J480" s="5" t="s">
        <v>42</v>
      </c>
      <c r="K480" s="6" t="str">
        <f>[1]!Tab_labo[[#This Row],[L*]]&amp;"_"&amp;[1]!Tab_labo[[#This Row],[a*]]&amp;"_"&amp;[1]!Tab_labo[[#This Row],[b*]]</f>
        <v>54.38_69.42_3.14</v>
      </c>
      <c r="L480" s="3" t="s">
        <v>170</v>
      </c>
      <c r="M480" s="3" t="str">
        <f>IF(ISBLANK([1]!Tab_labo[[#This Row],[Composant 1]]),"","&gt;")</f>
        <v>&gt;</v>
      </c>
      <c r="N480" s="3">
        <v>435.3</v>
      </c>
      <c r="O480" s="3" t="str">
        <f>IF(ISBLANK([1]!Tab_labo[[#This Row],[Qt-g]]),"","g")</f>
        <v>g</v>
      </c>
      <c r="P480" s="3" t="s">
        <v>104</v>
      </c>
      <c r="Q480" s="3" t="str">
        <f>IF(ISBLANK([1]!Tab_labo[[#This Row],[Composant 2]]),"","&gt;")</f>
        <v>&gt;</v>
      </c>
      <c r="R480" s="3">
        <v>126.4</v>
      </c>
      <c r="S480" s="3" t="str">
        <f>IF(ISBLANK([1]!Tab_labo[[#This Row],[Qt-g2]]),"","g")</f>
        <v>g</v>
      </c>
      <c r="T480" s="3" t="s">
        <v>49</v>
      </c>
      <c r="U480" s="3" t="str">
        <f>IF(ISBLANK([1]!Tab_labo[[#This Row],[Composant 3]]),"","&gt;")</f>
        <v>&gt;</v>
      </c>
      <c r="V480" s="3">
        <v>438.3</v>
      </c>
      <c r="W480" s="3" t="str">
        <f>IF(ISBLANK([1]!Tab_labo[[#This Row],[Qt-g3]]),"","g")</f>
        <v>g</v>
      </c>
      <c r="X480" s="3"/>
      <c r="Y480" s="3" t="str">
        <f>IF(ISBLANK([1]!Tab_labo[[#This Row],[Composant 4]]),"","&gt;")</f>
        <v/>
      </c>
      <c r="Z480" s="3"/>
      <c r="AA480" s="3" t="str">
        <f>IF(ISBLANK([1]!Tab_labo[[#This Row],[Qt-g4]]),"","g")</f>
        <v/>
      </c>
      <c r="AB480" s="3"/>
      <c r="AC480" s="3" t="str">
        <f>IF(ISBLANK([1]!Tab_labo[[#This Row],[Composant 5]]),"","&gt;")</f>
        <v/>
      </c>
      <c r="AD480" s="3"/>
      <c r="AE480" s="3" t="str">
        <f>IF(ISBLANK([1]!Tab_labo[[#This Row],[Qt-g5]]),"","g")</f>
        <v/>
      </c>
      <c r="AF480" s="3" t="str">
        <f>IF([1]!Tab_labo[[#This Row],[verif]]=0,"","Total")</f>
        <v>Total</v>
      </c>
      <c r="AG480" s="3" t="str">
        <f>IF([1]!Tab_labo[[#This Row],[Total]]="Total","&gt;","")</f>
        <v>&gt;</v>
      </c>
      <c r="AH4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0" s="3" t="str">
        <f>IF([1]!Tab_labo[[#This Row],[Total]]="Total","g","")</f>
        <v>g</v>
      </c>
      <c r="AJ480" s="8" t="s">
        <v>42</v>
      </c>
      <c r="AK480" s="3" t="s">
        <v>42</v>
      </c>
      <c r="AL4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80" s="3" t="str">
        <f>IF([1]!Tab_labo[[#This Row],[Total2]]&lt;&gt;1000,IF(ISBLANK(V480),[1]!Tab_labo[[#This Row],[Qt-g]]+(2*[1]!Tab_labo[[#This Row],[Qt-g2]]),IF(ISBLANK(Z480),[1]!Tab_labo[[#This Row],[Qt-g]]+[1]!Tab_labo[[#This Row],[Qt-g2]]+(2*[1]!Tab_labo[[#This Row],[Qt-g3]]),IF(ISBLANK(AD480),[1]!Tab_labo[[#This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0" s="3" t="str">
        <f>[1]!Tab_labo[[#This Row],[Teintes]]</f>
        <v>2039 C</v>
      </c>
    </row>
    <row r="481" spans="1:40" ht="30" x14ac:dyDescent="0.25">
      <c r="A481" s="9" t="s">
        <v>538</v>
      </c>
      <c r="B481" s="9" t="s">
        <v>41</v>
      </c>
      <c r="C481" s="10" t="s">
        <v>42</v>
      </c>
      <c r="D481" s="11" t="s">
        <v>42</v>
      </c>
      <c r="E481" s="11" t="s">
        <v>42</v>
      </c>
      <c r="F481" s="12">
        <v>1.61</v>
      </c>
      <c r="G481" s="12">
        <v>47.86</v>
      </c>
      <c r="H481" s="12">
        <v>72.36</v>
      </c>
      <c r="I481" s="12">
        <v>20.46</v>
      </c>
      <c r="J481" s="13" t="s">
        <v>42</v>
      </c>
      <c r="K481" s="14" t="str">
        <f>[1]!Tab_labo[[#This Row],[L*]]&amp;"_"&amp;[1]!Tab_labo[[#This Row],[a*]]&amp;"_"&amp;[1]!Tab_labo[[#This Row],[b*]]</f>
        <v>47.86_72.36_20.46</v>
      </c>
      <c r="L481" s="11" t="s">
        <v>170</v>
      </c>
      <c r="M481" s="11" t="str">
        <f>IF(ISBLANK([1]!Tab_labo[[#This Row],[Composant 1]]),"","&gt;")</f>
        <v>&gt;</v>
      </c>
      <c r="N481" s="11">
        <v>666.9</v>
      </c>
      <c r="O481" s="11" t="str">
        <f>IF(ISBLANK([1]!Tab_labo[[#This Row],[Qt-g]]),"","g")</f>
        <v>g</v>
      </c>
      <c r="P481" s="11" t="s">
        <v>104</v>
      </c>
      <c r="Q481" s="11" t="str">
        <f>IF(ISBLANK([1]!Tab_labo[[#This Row],[Composant 2]]),"","&gt;")</f>
        <v>&gt;</v>
      </c>
      <c r="R481" s="11">
        <v>333.1</v>
      </c>
      <c r="S481" s="11" t="str">
        <f>IF(ISBLANK([1]!Tab_labo[[#This Row],[Qt-g2]]),"","g")</f>
        <v>g</v>
      </c>
      <c r="T481" s="11"/>
      <c r="U481" s="11" t="str">
        <f>IF(ISBLANK([1]!Tab_labo[[#This Row],[Composant 3]]),"","&gt;")</f>
        <v/>
      </c>
      <c r="V481" s="11"/>
      <c r="W481" s="11" t="str">
        <f>IF(ISBLANK([1]!Tab_labo[[#This Row],[Qt-g3]]),"","g")</f>
        <v/>
      </c>
      <c r="X481" s="11"/>
      <c r="Y481" s="11" t="str">
        <f>IF(ISBLANK([1]!Tab_labo[[#This Row],[Composant 4]]),"","&gt;")</f>
        <v/>
      </c>
      <c r="Z481" s="11"/>
      <c r="AA481" s="11" t="str">
        <f>IF(ISBLANK([1]!Tab_labo[[#This Row],[Qt-g4]]),"","g")</f>
        <v/>
      </c>
      <c r="AB481" s="11"/>
      <c r="AC481" s="11" t="str">
        <f>IF(ISBLANK([1]!Tab_labo[[#This Row],[Composant 5]]),"","&gt;")</f>
        <v/>
      </c>
      <c r="AD481" s="11"/>
      <c r="AE481" s="11" t="str">
        <f>IF(ISBLANK([1]!Tab_labo[[#This Row],[Qt-g5]]),"","g")</f>
        <v/>
      </c>
      <c r="AF481" s="11" t="str">
        <f>IF([1]!Tab_labo[[#This Row],[verif]]=0,"","Total")</f>
        <v>Total</v>
      </c>
      <c r="AG481" s="11" t="str">
        <f>IF([1]!Tab_labo[[#This Row],[Total]]="Total","&gt;","")</f>
        <v>&gt;</v>
      </c>
      <c r="AH4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1" s="11" t="str">
        <f>IF([1]!Tab_labo[[#This Row],[Total]]="Total","g","")</f>
        <v>g</v>
      </c>
      <c r="AJ481" s="15" t="s">
        <v>42</v>
      </c>
      <c r="AK481" s="11" t="s">
        <v>42</v>
      </c>
      <c r="AL4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81" s="11" t="str">
        <f>IF([1]!Tab_labo[[#This Row],[Total2]]&lt;&gt;1000,IF(ISBLANK(V481),[1]!Tab_labo[[#This Row],[Qt-g]]+(2*[1]!Tab_labo[[#This Row],[Qt-g2]]),IF(ISBLANK(Z481),[1]!Tab_labo[[#This Row],[Qt-g]]+[1]!Tab_labo[[#This Row],[Qt-g2]]+(2*[1]!Tab_labo[[#This Row],[Qt-g3]]),IF(ISBLANK(AD481),[1]!Tab_labo[[#This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1" s="11" t="str">
        <f>[1]!Tab_labo[[#This Row],[Teintes]]</f>
        <v>2040 C</v>
      </c>
    </row>
    <row r="482" spans="1:40" ht="30" x14ac:dyDescent="0.25">
      <c r="A482" s="1" t="s">
        <v>539</v>
      </c>
      <c r="B482" s="1" t="s">
        <v>41</v>
      </c>
      <c r="C482" s="2" t="s">
        <v>42</v>
      </c>
      <c r="D482" s="3" t="s">
        <v>42</v>
      </c>
      <c r="E482" s="3" t="s">
        <v>42</v>
      </c>
      <c r="F482" s="4">
        <v>1.7</v>
      </c>
      <c r="G482" s="4">
        <v>36.57</v>
      </c>
      <c r="H482" s="4">
        <v>51.27</v>
      </c>
      <c r="I482" s="4">
        <v>10.220000000000001</v>
      </c>
      <c r="J482" s="5" t="s">
        <v>42</v>
      </c>
      <c r="K482" s="6" t="str">
        <f>[1]!Tab_labo[[#This Row],[L*]]&amp;"_"&amp;[1]!Tab_labo[[#This Row],[a*]]&amp;"_"&amp;[1]!Tab_labo[[#This Row],[b*]]</f>
        <v>36.57_51.27_10.22</v>
      </c>
      <c r="L482" s="3" t="s">
        <v>104</v>
      </c>
      <c r="M482" s="3" t="str">
        <f>IF(ISBLANK([1]!Tab_labo[[#This Row],[Composant 1]]),"","&gt;")</f>
        <v>&gt;</v>
      </c>
      <c r="N482" s="3">
        <v>562.20000000000005</v>
      </c>
      <c r="O482" s="3" t="str">
        <f>IF(ISBLANK([1]!Tab_labo[[#This Row],[Qt-g]]),"","g")</f>
        <v>g</v>
      </c>
      <c r="P482" s="3" t="s">
        <v>173</v>
      </c>
      <c r="Q482" s="3" t="str">
        <f>IF(ISBLANK([1]!Tab_labo[[#This Row],[Composant 2]]),"","&gt;")</f>
        <v>&gt;</v>
      </c>
      <c r="R482" s="3">
        <v>187</v>
      </c>
      <c r="S482" s="3" t="str">
        <f>IF(ISBLANK([1]!Tab_labo[[#This Row],[Qt-g2]]),"","g")</f>
        <v>g</v>
      </c>
      <c r="T482" s="3" t="s">
        <v>49</v>
      </c>
      <c r="U482" s="3" t="str">
        <f>IF(ISBLANK([1]!Tab_labo[[#This Row],[Composant 3]]),"","&gt;")</f>
        <v>&gt;</v>
      </c>
      <c r="V482" s="3">
        <v>250.8</v>
      </c>
      <c r="W482" s="3" t="str">
        <f>IF(ISBLANK([1]!Tab_labo[[#This Row],[Qt-g3]]),"","g")</f>
        <v>g</v>
      </c>
      <c r="X482" s="3"/>
      <c r="Y482" s="3" t="str">
        <f>IF(ISBLANK([1]!Tab_labo[[#This Row],[Composant 4]]),"","&gt;")</f>
        <v/>
      </c>
      <c r="Z482" s="3"/>
      <c r="AA482" s="3" t="str">
        <f>IF(ISBLANK([1]!Tab_labo[[#This Row],[Qt-g4]]),"","g")</f>
        <v/>
      </c>
      <c r="AB482" s="3"/>
      <c r="AC482" s="3" t="str">
        <f>IF(ISBLANK([1]!Tab_labo[[#This Row],[Composant 5]]),"","&gt;")</f>
        <v/>
      </c>
      <c r="AD482" s="3"/>
      <c r="AE482" s="3" t="str">
        <f>IF(ISBLANK([1]!Tab_labo[[#This Row],[Qt-g5]]),"","g")</f>
        <v/>
      </c>
      <c r="AF482" s="3" t="str">
        <f>IF([1]!Tab_labo[[#This Row],[verif]]=0,"","Total")</f>
        <v>Total</v>
      </c>
      <c r="AG482" s="3" t="str">
        <f>IF([1]!Tab_labo[[#This Row],[Total]]="Total","&gt;","")</f>
        <v>&gt;</v>
      </c>
      <c r="AH48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2" s="3" t="str">
        <f>IF([1]!Tab_labo[[#This Row],[Total]]="Total","g","")</f>
        <v>g</v>
      </c>
      <c r="AJ482" s="8" t="s">
        <v>42</v>
      </c>
      <c r="AK482" s="3" t="s">
        <v>42</v>
      </c>
      <c r="AL4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82" s="3" t="str">
        <f>IF([1]!Tab_labo[[#This Row],[Total2]]&lt;&gt;1000,IF(ISBLANK(V482),[1]!Tab_labo[[#This Row],[Qt-g]]+(2*[1]!Tab_labo[[#This Row],[Qt-g2]]),IF(ISBLANK(Z482),[1]!Tab_labo[[#This Row],[Qt-g]]+[1]!Tab_labo[[#This Row],[Qt-g2]]+(2*[1]!Tab_labo[[#This Row],[Qt-g3]]),IF(ISBLANK(AD482),[1]!Tab_labo[[#This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2" s="3" t="str">
        <f>[1]!Tab_labo[[#This Row],[Teintes]]</f>
        <v>2041 C</v>
      </c>
    </row>
    <row r="483" spans="1:40" ht="30" x14ac:dyDescent="0.25">
      <c r="A483" s="9" t="s">
        <v>540</v>
      </c>
      <c r="B483" s="9" t="s">
        <v>41</v>
      </c>
      <c r="C483" s="10" t="s">
        <v>42</v>
      </c>
      <c r="D483" s="11" t="s">
        <v>42</v>
      </c>
      <c r="E483" s="11" t="s">
        <v>42</v>
      </c>
      <c r="F483" s="12">
        <v>1.72</v>
      </c>
      <c r="G483" s="12">
        <v>27.11</v>
      </c>
      <c r="H483" s="12">
        <v>32.200000000000003</v>
      </c>
      <c r="I483" s="12">
        <v>7.65</v>
      </c>
      <c r="J483" s="13" t="s">
        <v>42</v>
      </c>
      <c r="K483" s="14" t="str">
        <f>[1]!Tab_labo[[#This Row],[L*]]&amp;"_"&amp;[1]!Tab_labo[[#This Row],[a*]]&amp;"_"&amp;[1]!Tab_labo[[#This Row],[b*]]</f>
        <v>27.11_32.2_7.65</v>
      </c>
      <c r="L483" s="11" t="s">
        <v>104</v>
      </c>
      <c r="M483" s="11" t="str">
        <f>IF(ISBLANK([1]!Tab_labo[[#This Row],[Composant 1]]),"","&gt;")</f>
        <v>&gt;</v>
      </c>
      <c r="N483" s="11">
        <v>824.2</v>
      </c>
      <c r="O483" s="11" t="str">
        <f>IF(ISBLANK([1]!Tab_labo[[#This Row],[Qt-g]]),"","g")</f>
        <v>g</v>
      </c>
      <c r="P483" s="11" t="s">
        <v>100</v>
      </c>
      <c r="Q483" s="11" t="str">
        <f>IF(ISBLANK([1]!Tab_labo[[#This Row],[Composant 2]]),"","&gt;")</f>
        <v>&gt;</v>
      </c>
      <c r="R483" s="11">
        <v>175.8</v>
      </c>
      <c r="S483" s="11" t="str">
        <f>IF(ISBLANK([1]!Tab_labo[[#This Row],[Qt-g2]]),"","g")</f>
        <v>g</v>
      </c>
      <c r="T483" s="11"/>
      <c r="U483" s="11" t="str">
        <f>IF(ISBLANK([1]!Tab_labo[[#This Row],[Composant 3]]),"","&gt;")</f>
        <v/>
      </c>
      <c r="V483" s="11"/>
      <c r="W483" s="11" t="str">
        <f>IF(ISBLANK([1]!Tab_labo[[#This Row],[Qt-g3]]),"","g")</f>
        <v/>
      </c>
      <c r="X483" s="11"/>
      <c r="Y483" s="11" t="str">
        <f>IF(ISBLANK([1]!Tab_labo[[#This Row],[Composant 4]]),"","&gt;")</f>
        <v/>
      </c>
      <c r="Z483" s="11"/>
      <c r="AA483" s="11" t="str">
        <f>IF(ISBLANK([1]!Tab_labo[[#This Row],[Qt-g4]]),"","g")</f>
        <v/>
      </c>
      <c r="AB483" s="11"/>
      <c r="AC483" s="11" t="str">
        <f>IF(ISBLANK([1]!Tab_labo[[#This Row],[Composant 5]]),"","&gt;")</f>
        <v/>
      </c>
      <c r="AD483" s="11"/>
      <c r="AE483" s="11" t="str">
        <f>IF(ISBLANK([1]!Tab_labo[[#This Row],[Qt-g5]]),"","g")</f>
        <v/>
      </c>
      <c r="AF483" s="11" t="str">
        <f>IF([1]!Tab_labo[[#This Row],[verif]]=0,"","Total")</f>
        <v>Total</v>
      </c>
      <c r="AG483" s="11" t="str">
        <f>IF([1]!Tab_labo[[#This Row],[Total]]="Total","&gt;","")</f>
        <v>&gt;</v>
      </c>
      <c r="AH48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3" s="11" t="str">
        <f>IF([1]!Tab_labo[[#This Row],[Total]]="Total","g","")</f>
        <v>g</v>
      </c>
      <c r="AJ483" s="15" t="s">
        <v>42</v>
      </c>
      <c r="AK483" s="11" t="s">
        <v>42</v>
      </c>
      <c r="AL4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83" s="11" t="str">
        <f>IF([1]!Tab_labo[[#This Row],[Total2]]&lt;&gt;1000,IF(ISBLANK(V483),[1]!Tab_labo[[#This Row],[Qt-g]]+(2*[1]!Tab_labo[[#This Row],[Qt-g2]]),IF(ISBLANK(Z483),[1]!Tab_labo[[#This Row],[Qt-g]]+[1]!Tab_labo[[#This Row],[Qt-g2]]+(2*[1]!Tab_labo[[#This Row],[Qt-g3]]),IF(ISBLANK(AD483),[1]!Tab_labo[[#This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3" s="11" t="str">
        <f>[1]!Tab_labo[[#This Row],[Teintes]]</f>
        <v>2042 C</v>
      </c>
    </row>
    <row r="484" spans="1:40" ht="30" x14ac:dyDescent="0.25">
      <c r="A484" s="1" t="s">
        <v>541</v>
      </c>
      <c r="B484" s="1" t="s">
        <v>41</v>
      </c>
      <c r="C484" s="2" t="s">
        <v>42</v>
      </c>
      <c r="D484" s="3" t="s">
        <v>42</v>
      </c>
      <c r="E484" s="3" t="s">
        <v>42</v>
      </c>
      <c r="F484" s="4">
        <v>0.23</v>
      </c>
      <c r="G484" s="4">
        <v>83.36</v>
      </c>
      <c r="H484" s="4">
        <v>16.16</v>
      </c>
      <c r="I484" s="4">
        <v>4.9400000000000004</v>
      </c>
      <c r="J484" s="5" t="s">
        <v>42</v>
      </c>
      <c r="K484" s="6" t="str">
        <f>[1]!Tab_labo[[#This Row],[L*]]&amp;"_"&amp;[1]!Tab_labo[[#This Row],[a*]]&amp;"_"&amp;[1]!Tab_labo[[#This Row],[b*]]</f>
        <v>83.36_16.16_4.94</v>
      </c>
      <c r="L484" s="3" t="s">
        <v>58</v>
      </c>
      <c r="M484" s="3" t="str">
        <f>IF(ISBLANK([1]!Tab_labo[[#This Row],[Composant 1]]),"","&gt;")</f>
        <v>&gt;</v>
      </c>
      <c r="N484" s="3">
        <v>19.3</v>
      </c>
      <c r="O484" s="3" t="str">
        <f>IF(ISBLANK([1]!Tab_labo[[#This Row],[Qt-g]]),"","g")</f>
        <v>g</v>
      </c>
      <c r="P484" s="3" t="s">
        <v>54</v>
      </c>
      <c r="Q484" s="3" t="str">
        <f>IF(ISBLANK([1]!Tab_labo[[#This Row],[Composant 2]]),"","&gt;")</f>
        <v>&gt;</v>
      </c>
      <c r="R484" s="3">
        <v>0.7</v>
      </c>
      <c r="S484" s="3" t="str">
        <f>IF(ISBLANK([1]!Tab_labo[[#This Row],[Qt-g2]]),"","g")</f>
        <v>g</v>
      </c>
      <c r="T484" s="3" t="s">
        <v>49</v>
      </c>
      <c r="U484" s="3" t="str">
        <f>IF(ISBLANK([1]!Tab_labo[[#This Row],[Composant 3]]),"","&gt;")</f>
        <v>&gt;</v>
      </c>
      <c r="V484" s="3">
        <v>490</v>
      </c>
      <c r="W484" s="3" t="str">
        <f>IF(ISBLANK([1]!Tab_labo[[#This Row],[Qt-g3]]),"","g")</f>
        <v>g</v>
      </c>
      <c r="X484" s="3"/>
      <c r="Y484" s="3" t="str">
        <f>IF(ISBLANK([1]!Tab_labo[[#This Row],[Composant 4]]),"","&gt;")</f>
        <v/>
      </c>
      <c r="Z484" s="3"/>
      <c r="AA484" s="3" t="str">
        <f>IF(ISBLANK([1]!Tab_labo[[#This Row],[Qt-g4]]),"","g")</f>
        <v/>
      </c>
      <c r="AB484" s="3"/>
      <c r="AC484" s="3" t="str">
        <f>IF(ISBLANK([1]!Tab_labo[[#This Row],[Composant 5]]),"","&gt;")</f>
        <v/>
      </c>
      <c r="AD484" s="3"/>
      <c r="AE484" s="3" t="str">
        <f>IF(ISBLANK([1]!Tab_labo[[#This Row],[Qt-g5]]),"","g")</f>
        <v/>
      </c>
      <c r="AF484" s="3" t="str">
        <f>IF([1]!Tab_labo[[#This Row],[verif]]=0,"","Total")</f>
        <v>Total</v>
      </c>
      <c r="AG484" s="3" t="str">
        <f>IF([1]!Tab_labo[[#This Row],[Total]]="Total","&gt;","")</f>
        <v>&gt;</v>
      </c>
      <c r="AH4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510</v>
      </c>
      <c r="AI484" s="3" t="str">
        <f>IF([1]!Tab_labo[[#This Row],[Total]]="Total","g","")</f>
        <v>g</v>
      </c>
      <c r="AJ484" s="8" t="s">
        <v>42</v>
      </c>
      <c r="AK484" s="3" t="s">
        <v>42</v>
      </c>
      <c r="AL4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84" s="3">
        <f>IF([1]!Tab_labo[[#This Row],[Total2]]&lt;&gt;1000,IF(ISBLANK(V484),[1]!Tab_labo[[#This Row],[Qt-g]]+(2*[1]!Tab_labo[[#This Row],[Qt-g2]]),IF(ISBLANK(Z484),[1]!Tab_labo[[#This Row],[Qt-g]]+[1]!Tab_labo[[#This Row],[Qt-g2]]+(2*[1]!Tab_labo[[#This Row],[Qt-g3]]),IF(ISBLANK(AD484),[1]!Tab_labo[[#This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84" s="3" t="str">
        <f>[1]!Tab_labo[[#This Row],[Teintes]]</f>
        <v>7422 C</v>
      </c>
    </row>
    <row r="485" spans="1:40" ht="30" x14ac:dyDescent="0.25">
      <c r="A485" s="9" t="s">
        <v>542</v>
      </c>
      <c r="B485" s="9" t="s">
        <v>41</v>
      </c>
      <c r="C485" s="10" t="s">
        <v>42</v>
      </c>
      <c r="D485" s="11" t="s">
        <v>42</v>
      </c>
      <c r="E485" s="11" t="s">
        <v>42</v>
      </c>
      <c r="F485" s="12">
        <v>0.92</v>
      </c>
      <c r="G485" s="12">
        <v>57.9</v>
      </c>
      <c r="H485" s="12">
        <v>54.19</v>
      </c>
      <c r="I485" s="12">
        <v>8.92</v>
      </c>
      <c r="J485" s="13" t="s">
        <v>42</v>
      </c>
      <c r="K485" s="14" t="str">
        <f>[1]!Tab_labo[[#This Row],[L*]]&amp;"_"&amp;[1]!Tab_labo[[#This Row],[a*]]&amp;"_"&amp;[1]!Tab_labo[[#This Row],[b*]]</f>
        <v>57.9_54.19_8.92</v>
      </c>
      <c r="L485" s="11" t="s">
        <v>64</v>
      </c>
      <c r="M485" s="11" t="str">
        <f>IF(ISBLANK([1]!Tab_labo[[#This Row],[Composant 1]]),"","&gt;")</f>
        <v>&gt;</v>
      </c>
      <c r="N485" s="11">
        <v>135</v>
      </c>
      <c r="O485" s="11" t="str">
        <f>IF(ISBLANK([1]!Tab_labo[[#This Row],[Qt-g]]),"","g")</f>
        <v>g</v>
      </c>
      <c r="P485" s="11" t="s">
        <v>60</v>
      </c>
      <c r="Q485" s="11" t="str">
        <f>IF(ISBLANK([1]!Tab_labo[[#This Row],[Composant 2]]),"","&gt;")</f>
        <v>&gt;</v>
      </c>
      <c r="R485" s="11">
        <v>81</v>
      </c>
      <c r="S485" s="11" t="str">
        <f>IF(ISBLANK([1]!Tab_labo[[#This Row],[Qt-g2]]),"","g")</f>
        <v>g</v>
      </c>
      <c r="T485" s="11" t="s">
        <v>54</v>
      </c>
      <c r="U485" s="11" t="str">
        <f>IF(ISBLANK([1]!Tab_labo[[#This Row],[Composant 3]]),"","&gt;")</f>
        <v>&gt;</v>
      </c>
      <c r="V485" s="11">
        <v>9</v>
      </c>
      <c r="W485" s="11" t="str">
        <f>IF(ISBLANK([1]!Tab_labo[[#This Row],[Qt-g3]]),"","g")</f>
        <v>g</v>
      </c>
      <c r="X485" s="11" t="s">
        <v>49</v>
      </c>
      <c r="Y485" s="11" t="str">
        <f>IF(ISBLANK([1]!Tab_labo[[#This Row],[Composant 4]]),"","&gt;")</f>
        <v>&gt;</v>
      </c>
      <c r="Z485" s="11">
        <v>387.5</v>
      </c>
      <c r="AA485" s="11" t="str">
        <f>IF(ISBLANK([1]!Tab_labo[[#This Row],[Qt-g4]]),"","g")</f>
        <v>g</v>
      </c>
      <c r="AB485" s="11"/>
      <c r="AC485" s="11" t="str">
        <f>IF(ISBLANK([1]!Tab_labo[[#This Row],[Composant 5]]),"","&gt;")</f>
        <v/>
      </c>
      <c r="AD485" s="11"/>
      <c r="AE485" s="11" t="str">
        <f>IF(ISBLANK([1]!Tab_labo[[#This Row],[Qt-g5]]),"","g")</f>
        <v/>
      </c>
      <c r="AF485" s="11" t="str">
        <f>IF([1]!Tab_labo[[#This Row],[verif]]=0,"","Total")</f>
        <v>Total</v>
      </c>
      <c r="AG485" s="11" t="str">
        <f>IF([1]!Tab_labo[[#This Row],[Total]]="Total","&gt;","")</f>
        <v>&gt;</v>
      </c>
      <c r="AH4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612.5</v>
      </c>
      <c r="AI485" s="11" t="str">
        <f>IF([1]!Tab_labo[[#This Row],[Total]]="Total","g","")</f>
        <v>g</v>
      </c>
      <c r="AJ485" s="15" t="s">
        <v>42</v>
      </c>
      <c r="AK485" s="11" t="s">
        <v>42</v>
      </c>
      <c r="AL4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85" s="11">
        <f>IF([1]!Tab_labo[[#This Row],[Total2]]&lt;&gt;1000,IF(ISBLANK(V485),[1]!Tab_labo[[#This Row],[Qt-g]]+(2*[1]!Tab_labo[[#This Row],[Qt-g2]]),IF(ISBLANK(Z485),[1]!Tab_labo[[#This Row],[Qt-g]]+[1]!Tab_labo[[#This Row],[Qt-g2]]+(2*[1]!Tab_labo[[#This Row],[Qt-g3]]),IF(ISBLANK(AD485),[1]!Tab_labo[[#This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85" s="11" t="str">
        <f>[1]!Tab_labo[[#This Row],[Teintes]]</f>
        <v>7423 C</v>
      </c>
    </row>
    <row r="486" spans="1:40" ht="30" x14ac:dyDescent="0.25">
      <c r="A486" s="1" t="s">
        <v>543</v>
      </c>
      <c r="B486" s="1" t="s">
        <v>41</v>
      </c>
      <c r="C486" s="2" t="s">
        <v>42</v>
      </c>
      <c r="D486" s="3" t="s">
        <v>42</v>
      </c>
      <c r="E486" s="3" t="s">
        <v>42</v>
      </c>
      <c r="F486" s="4">
        <v>1.1200000000000001</v>
      </c>
      <c r="G486" s="4">
        <v>55.2</v>
      </c>
      <c r="H486" s="4">
        <v>64.239999999999995</v>
      </c>
      <c r="I486" s="4">
        <v>5.43</v>
      </c>
      <c r="J486" s="5" t="s">
        <v>42</v>
      </c>
      <c r="K486" s="6" t="str">
        <f>[1]!Tab_labo[[#This Row],[L*]]&amp;"_"&amp;[1]!Tab_labo[[#This Row],[a*]]&amp;"_"&amp;[1]!Tab_labo[[#This Row],[b*]]</f>
        <v>55.2_64.24_5.43</v>
      </c>
      <c r="L486" s="3" t="s">
        <v>410</v>
      </c>
      <c r="M486" s="3" t="str">
        <f>IF(ISBLANK([1]!Tab_labo[[#This Row],[Composant 1]]),"","&gt;")</f>
        <v>&gt;</v>
      </c>
      <c r="N486" s="3">
        <v>355</v>
      </c>
      <c r="O486" s="3" t="str">
        <f>IF(ISBLANK([1]!Tab_labo[[#This Row],[Qt-g]]),"","g")</f>
        <v>g</v>
      </c>
      <c r="P486" s="3" t="s">
        <v>64</v>
      </c>
      <c r="Q486" s="3" t="str">
        <f>IF(ISBLANK([1]!Tab_labo[[#This Row],[Composant 2]]),"","&gt;")</f>
        <v>&gt;</v>
      </c>
      <c r="R486" s="3">
        <v>183</v>
      </c>
      <c r="S486" s="3" t="str">
        <f>IF(ISBLANK([1]!Tab_labo[[#This Row],[Qt-g2]]),"","g")</f>
        <v>g</v>
      </c>
      <c r="T486" s="3" t="s">
        <v>54</v>
      </c>
      <c r="U486" s="3" t="str">
        <f>IF(ISBLANK([1]!Tab_labo[[#This Row],[Composant 3]]),"","&gt;")</f>
        <v>&gt;</v>
      </c>
      <c r="V486" s="3">
        <v>8</v>
      </c>
      <c r="W486" s="3" t="str">
        <f>IF(ISBLANK([1]!Tab_labo[[#This Row],[Qt-g3]]),"","g")</f>
        <v>g</v>
      </c>
      <c r="X486" s="3" t="s">
        <v>49</v>
      </c>
      <c r="Y486" s="3" t="str">
        <f>IF(ISBLANK([1]!Tab_labo[[#This Row],[Composant 4]]),"","&gt;")</f>
        <v>&gt;</v>
      </c>
      <c r="Z486" s="3">
        <v>454</v>
      </c>
      <c r="AA486" s="3" t="str">
        <f>IF(ISBLANK([1]!Tab_labo[[#This Row],[Qt-g4]]),"","g")</f>
        <v>g</v>
      </c>
      <c r="AB486" s="3"/>
      <c r="AC486" s="3" t="str">
        <f>IF(ISBLANK([1]!Tab_labo[[#This Row],[Composant 5]]),"","&gt;")</f>
        <v/>
      </c>
      <c r="AD486" s="3"/>
      <c r="AE486" s="3" t="str">
        <f>IF(ISBLANK([1]!Tab_labo[[#This Row],[Qt-g5]]),"","g")</f>
        <v/>
      </c>
      <c r="AF486" s="3" t="str">
        <f>IF([1]!Tab_labo[[#This Row],[verif]]=0,"","Total")</f>
        <v>Total</v>
      </c>
      <c r="AG486" s="3" t="str">
        <f>IF([1]!Tab_labo[[#This Row],[Total]]="Total","&gt;","")</f>
        <v>&gt;</v>
      </c>
      <c r="AH48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6" s="3" t="str">
        <f>IF([1]!Tab_labo[[#This Row],[Total]]="Total","g","")</f>
        <v>g</v>
      </c>
      <c r="AJ486" s="8" t="s">
        <v>42</v>
      </c>
      <c r="AK486" s="3" t="s">
        <v>42</v>
      </c>
      <c r="AL4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86" s="3" t="str">
        <f>IF([1]!Tab_labo[[#This Row],[Total2]]&lt;&gt;1000,IF(ISBLANK(V486),[1]!Tab_labo[[#This Row],[Qt-g]]+(2*[1]!Tab_labo[[#This Row],[Qt-g2]]),IF(ISBLANK(Z486),[1]!Tab_labo[[#This Row],[Qt-g]]+[1]!Tab_labo[[#This Row],[Qt-g2]]+(2*[1]!Tab_labo[[#This Row],[Qt-g3]]),IF(ISBLANK(AD486),[1]!Tab_labo[[#This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6" s="3" t="str">
        <f>[1]!Tab_labo[[#This Row],[Teintes]]</f>
        <v>7424 C</v>
      </c>
    </row>
    <row r="487" spans="1:40" ht="30" x14ac:dyDescent="0.25">
      <c r="A487" s="9" t="s">
        <v>544</v>
      </c>
      <c r="B487" s="9" t="s">
        <v>41</v>
      </c>
      <c r="C487" s="10" t="s">
        <v>42</v>
      </c>
      <c r="D487" s="11" t="s">
        <v>42</v>
      </c>
      <c r="E487" s="11" t="s">
        <v>42</v>
      </c>
      <c r="F487" s="12">
        <v>1.52</v>
      </c>
      <c r="G487" s="12">
        <v>40.82</v>
      </c>
      <c r="H487" s="12">
        <v>56.63</v>
      </c>
      <c r="I487" s="12">
        <v>12.45</v>
      </c>
      <c r="J487" s="13" t="s">
        <v>42</v>
      </c>
      <c r="K487" s="14" t="str">
        <f>[1]!Tab_labo[[#This Row],[L*]]&amp;"_"&amp;[1]!Tab_labo[[#This Row],[a*]]&amp;"_"&amp;[1]!Tab_labo[[#This Row],[b*]]</f>
        <v>40.82_56.63_12.45</v>
      </c>
      <c r="L487" s="11" t="s">
        <v>64</v>
      </c>
      <c r="M487" s="11" t="str">
        <f>IF(ISBLANK([1]!Tab_labo[[#This Row],[Composant 1]]),"","&gt;")</f>
        <v>&gt;</v>
      </c>
      <c r="N487" s="11">
        <v>235</v>
      </c>
      <c r="O487" s="11" t="str">
        <f>IF(ISBLANK([1]!Tab_labo[[#This Row],[Qt-g]]),"","g")</f>
        <v>g</v>
      </c>
      <c r="P487" s="11" t="s">
        <v>60</v>
      </c>
      <c r="Q487" s="11" t="str">
        <f>IF(ISBLANK([1]!Tab_labo[[#This Row],[Composant 2]]),"","&gt;")</f>
        <v>&gt;</v>
      </c>
      <c r="R487" s="11">
        <v>235</v>
      </c>
      <c r="S487" s="11" t="str">
        <f>IF(ISBLANK([1]!Tab_labo[[#This Row],[Qt-g2]]),"","g")</f>
        <v>g</v>
      </c>
      <c r="T487" s="11" t="s">
        <v>54</v>
      </c>
      <c r="U487" s="11" t="str">
        <f>IF(ISBLANK([1]!Tab_labo[[#This Row],[Composant 3]]),"","&gt;")</f>
        <v>&gt;</v>
      </c>
      <c r="V487" s="11">
        <v>30</v>
      </c>
      <c r="W487" s="11" t="str">
        <f>IF(ISBLANK([1]!Tab_labo[[#This Row],[Qt-g3]]),"","g")</f>
        <v>g</v>
      </c>
      <c r="X487" s="11" t="s">
        <v>49</v>
      </c>
      <c r="Y487" s="11" t="str">
        <f>IF(ISBLANK([1]!Tab_labo[[#This Row],[Composant 4]]),"","&gt;")</f>
        <v>&gt;</v>
      </c>
      <c r="Z487" s="11">
        <v>500</v>
      </c>
      <c r="AA487" s="11" t="str">
        <f>IF(ISBLANK([1]!Tab_labo[[#This Row],[Qt-g4]]),"","g")</f>
        <v>g</v>
      </c>
      <c r="AB487" s="11"/>
      <c r="AC487" s="11" t="str">
        <f>IF(ISBLANK([1]!Tab_labo[[#This Row],[Composant 5]]),"","&gt;")</f>
        <v/>
      </c>
      <c r="AD487" s="11"/>
      <c r="AE487" s="11" t="str">
        <f>IF(ISBLANK([1]!Tab_labo[[#This Row],[Qt-g5]]),"","g")</f>
        <v/>
      </c>
      <c r="AF487" s="11" t="str">
        <f>IF([1]!Tab_labo[[#This Row],[verif]]=0,"","Total")</f>
        <v>Total</v>
      </c>
      <c r="AG487" s="11" t="str">
        <f>IF([1]!Tab_labo[[#This Row],[Total]]="Total","&gt;","")</f>
        <v>&gt;</v>
      </c>
      <c r="AH4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7" s="11" t="str">
        <f>IF([1]!Tab_labo[[#This Row],[Total]]="Total","g","")</f>
        <v>g</v>
      </c>
      <c r="AJ487" s="15" t="s">
        <v>42</v>
      </c>
      <c r="AK487" s="11" t="s">
        <v>42</v>
      </c>
      <c r="AL4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87" s="11" t="str">
        <f>IF([1]!Tab_labo[[#This Row],[Total2]]&lt;&gt;1000,IF(ISBLANK(V487),[1]!Tab_labo[[#This Row],[Qt-g]]+(2*[1]!Tab_labo[[#This Row],[Qt-g2]]),IF(ISBLANK(Z487),[1]!Tab_labo[[#This Row],[Qt-g]]+[1]!Tab_labo[[#This Row],[Qt-g2]]+(2*[1]!Tab_labo[[#This Row],[Qt-g3]]),IF(ISBLANK(AD487),[1]!Tab_labo[[#This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7" s="11" t="str">
        <f>[1]!Tab_labo[[#This Row],[Teintes]]</f>
        <v>7425 C</v>
      </c>
    </row>
    <row r="488" spans="1:40" ht="30" x14ac:dyDescent="0.25">
      <c r="A488" s="1" t="s">
        <v>545</v>
      </c>
      <c r="B488" s="1" t="s">
        <v>41</v>
      </c>
      <c r="C488" s="2" t="s">
        <v>42</v>
      </c>
      <c r="D488" s="3" t="s">
        <v>42</v>
      </c>
      <c r="E488" s="3" t="s">
        <v>42</v>
      </c>
      <c r="F488" s="4">
        <v>1.79</v>
      </c>
      <c r="G488" s="4">
        <v>35.43</v>
      </c>
      <c r="H488" s="4">
        <v>55.36</v>
      </c>
      <c r="I488" s="4">
        <v>19.25</v>
      </c>
      <c r="J488" s="5" t="s">
        <v>42</v>
      </c>
      <c r="K488" s="6" t="str">
        <f>[1]!Tab_labo[[#This Row],[L*]]&amp;"_"&amp;[1]!Tab_labo[[#This Row],[a*]]&amp;"_"&amp;[1]!Tab_labo[[#This Row],[b*]]</f>
        <v>35.43_55.36_19.25</v>
      </c>
      <c r="L488" s="3" t="s">
        <v>64</v>
      </c>
      <c r="M488" s="3" t="str">
        <f>IF(ISBLANK([1]!Tab_labo[[#This Row],[Composant 1]]),"","&gt;")</f>
        <v>&gt;</v>
      </c>
      <c r="N488" s="3">
        <v>353</v>
      </c>
      <c r="O488" s="3" t="str">
        <f>IF(ISBLANK([1]!Tab_labo[[#This Row],[Qt-g]]),"","g")</f>
        <v>g</v>
      </c>
      <c r="P488" s="3" t="s">
        <v>60</v>
      </c>
      <c r="Q488" s="3" t="str">
        <f>IF(ISBLANK([1]!Tab_labo[[#This Row],[Composant 2]]),"","&gt;")</f>
        <v>&gt;</v>
      </c>
      <c r="R488" s="3">
        <v>353</v>
      </c>
      <c r="S488" s="3" t="str">
        <f>IF(ISBLANK([1]!Tab_labo[[#This Row],[Qt-g2]]),"","g")</f>
        <v>g</v>
      </c>
      <c r="T488" s="3" t="s">
        <v>54</v>
      </c>
      <c r="U488" s="3" t="str">
        <f>IF(ISBLANK([1]!Tab_labo[[#This Row],[Composant 3]]),"","&gt;")</f>
        <v>&gt;</v>
      </c>
      <c r="V488" s="3">
        <v>44</v>
      </c>
      <c r="W488" s="3" t="str">
        <f>IF(ISBLANK([1]!Tab_labo[[#This Row],[Qt-g3]]),"","g")</f>
        <v>g</v>
      </c>
      <c r="X488" s="3" t="s">
        <v>49</v>
      </c>
      <c r="Y488" s="3" t="str">
        <f>IF(ISBLANK([1]!Tab_labo[[#This Row],[Composant 4]]),"","&gt;")</f>
        <v>&gt;</v>
      </c>
      <c r="Z488" s="3">
        <v>250</v>
      </c>
      <c r="AA488" s="3" t="str">
        <f>IF(ISBLANK([1]!Tab_labo[[#This Row],[Qt-g4]]),"","g")</f>
        <v>g</v>
      </c>
      <c r="AB488" s="3"/>
      <c r="AC488" s="3" t="str">
        <f>IF(ISBLANK([1]!Tab_labo[[#This Row],[Composant 5]]),"","&gt;")</f>
        <v/>
      </c>
      <c r="AD488" s="3"/>
      <c r="AE488" s="3" t="str">
        <f>IF(ISBLANK([1]!Tab_labo[[#This Row],[Qt-g5]]),"","g")</f>
        <v/>
      </c>
      <c r="AF488" s="3" t="str">
        <f>IF([1]!Tab_labo[[#This Row],[verif]]=0,"","Total")</f>
        <v>Total</v>
      </c>
      <c r="AG488" s="3" t="str">
        <f>IF([1]!Tab_labo[[#This Row],[Total]]="Total","&gt;","")</f>
        <v>&gt;</v>
      </c>
      <c r="AH4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8" s="3" t="str">
        <f>IF([1]!Tab_labo[[#This Row],[Total]]="Total","g","")</f>
        <v>g</v>
      </c>
      <c r="AJ488" s="8" t="s">
        <v>42</v>
      </c>
      <c r="AK488" s="3" t="s">
        <v>42</v>
      </c>
      <c r="AL4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88" s="3" t="str">
        <f>IF([1]!Tab_labo[[#This Row],[Total2]]&lt;&gt;1000,IF(ISBLANK(V488),[1]!Tab_labo[[#This Row],[Qt-g]]+(2*[1]!Tab_labo[[#This Row],[Qt-g2]]),IF(ISBLANK(Z488),[1]!Tab_labo[[#This Row],[Qt-g]]+[1]!Tab_labo[[#This Row],[Qt-g2]]+(2*[1]!Tab_labo[[#This Row],[Qt-g3]]),IF(ISBLANK(AD488),[1]!Tab_labo[[#This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8" s="3" t="str">
        <f>[1]!Tab_labo[[#This Row],[Teintes]]</f>
        <v>7426 C</v>
      </c>
    </row>
    <row r="489" spans="1:40" ht="30" x14ac:dyDescent="0.25">
      <c r="A489" s="9" t="s">
        <v>546</v>
      </c>
      <c r="B489" s="9" t="s">
        <v>41</v>
      </c>
      <c r="C489" s="10" t="s">
        <v>42</v>
      </c>
      <c r="D489" s="11" t="s">
        <v>42</v>
      </c>
      <c r="E489" s="11" t="s">
        <v>42</v>
      </c>
      <c r="F489" s="12">
        <v>1.64</v>
      </c>
      <c r="G489" s="12">
        <v>32.89</v>
      </c>
      <c r="H489" s="12">
        <v>49.68</v>
      </c>
      <c r="I489" s="12">
        <v>22.87</v>
      </c>
      <c r="J489" s="13" t="s">
        <v>42</v>
      </c>
      <c r="K489" s="14" t="str">
        <f>[1]!Tab_labo[[#This Row],[L*]]&amp;"_"&amp;[1]!Tab_labo[[#This Row],[a*]]&amp;"_"&amp;[1]!Tab_labo[[#This Row],[b*]]</f>
        <v>32.89_49.68_22.87</v>
      </c>
      <c r="L489" s="11" t="s">
        <v>60</v>
      </c>
      <c r="M489" s="11" t="str">
        <f>IF(ISBLANK([1]!Tab_labo[[#This Row],[Composant 1]]),"","&gt;")</f>
        <v>&gt;</v>
      </c>
      <c r="N489" s="11">
        <v>730</v>
      </c>
      <c r="O489" s="11" t="str">
        <f>IF(ISBLANK([1]!Tab_labo[[#This Row],[Qt-g]]),"","g")</f>
        <v>g</v>
      </c>
      <c r="P489" s="11" t="s">
        <v>48</v>
      </c>
      <c r="Q489" s="11" t="str">
        <f>IF(ISBLANK([1]!Tab_labo[[#This Row],[Composant 2]]),"","&gt;")</f>
        <v>&gt;</v>
      </c>
      <c r="R489" s="11">
        <v>220</v>
      </c>
      <c r="S489" s="11" t="str">
        <f>IF(ISBLANK([1]!Tab_labo[[#This Row],[Qt-g2]]),"","g")</f>
        <v>g</v>
      </c>
      <c r="T489" s="11" t="s">
        <v>54</v>
      </c>
      <c r="U489" s="11" t="str">
        <f>IF(ISBLANK([1]!Tab_labo[[#This Row],[Composant 3]]),"","&gt;")</f>
        <v>&gt;</v>
      </c>
      <c r="V489" s="11">
        <v>50</v>
      </c>
      <c r="W489" s="11" t="str">
        <f>IF(ISBLANK([1]!Tab_labo[[#This Row],[Qt-g3]]),"","g")</f>
        <v>g</v>
      </c>
      <c r="X489" s="11"/>
      <c r="Y489" s="11" t="str">
        <f>IF(ISBLANK([1]!Tab_labo[[#This Row],[Composant 4]]),"","&gt;")</f>
        <v/>
      </c>
      <c r="Z489" s="11"/>
      <c r="AA489" s="11" t="str">
        <f>IF(ISBLANK([1]!Tab_labo[[#This Row],[Qt-g4]]),"","g")</f>
        <v/>
      </c>
      <c r="AB489" s="11"/>
      <c r="AC489" s="11" t="str">
        <f>IF(ISBLANK([1]!Tab_labo[[#This Row],[Composant 5]]),"","&gt;")</f>
        <v/>
      </c>
      <c r="AD489" s="11"/>
      <c r="AE489" s="11" t="str">
        <f>IF(ISBLANK([1]!Tab_labo[[#This Row],[Qt-g5]]),"","g")</f>
        <v/>
      </c>
      <c r="AF489" s="11" t="str">
        <f>IF([1]!Tab_labo[[#This Row],[verif]]=0,"","Total")</f>
        <v>Total</v>
      </c>
      <c r="AG489" s="11" t="str">
        <f>IF([1]!Tab_labo[[#This Row],[Total]]="Total","&gt;","")</f>
        <v>&gt;</v>
      </c>
      <c r="AH4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89" s="11" t="str">
        <f>IF([1]!Tab_labo[[#This Row],[Total]]="Total","g","")</f>
        <v>g</v>
      </c>
      <c r="AJ489" s="15" t="s">
        <v>42</v>
      </c>
      <c r="AK489" s="11" t="s">
        <v>42</v>
      </c>
      <c r="AL4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89" s="11" t="str">
        <f>IF([1]!Tab_labo[[#This Row],[Total2]]&lt;&gt;1000,IF(ISBLANK(V489),[1]!Tab_labo[[#This Row],[Qt-g]]+(2*[1]!Tab_labo[[#This Row],[Qt-g2]]),IF(ISBLANK(Z489),[1]!Tab_labo[[#This Row],[Qt-g]]+[1]!Tab_labo[[#This Row],[Qt-g2]]+(2*[1]!Tab_labo[[#This Row],[Qt-g3]]),IF(ISBLANK(AD489),[1]!Tab_labo[[#This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89" s="11" t="str">
        <f>[1]!Tab_labo[[#This Row],[Teintes]]</f>
        <v>7427 C</v>
      </c>
    </row>
    <row r="490" spans="1:40" ht="30" x14ac:dyDescent="0.25">
      <c r="A490" s="1" t="s">
        <v>547</v>
      </c>
      <c r="B490" s="1" t="s">
        <v>41</v>
      </c>
      <c r="C490" s="2" t="s">
        <v>42</v>
      </c>
      <c r="D490" s="3" t="s">
        <v>42</v>
      </c>
      <c r="E490" s="3" t="s">
        <v>42</v>
      </c>
      <c r="F490" s="4">
        <v>1.46</v>
      </c>
      <c r="G490" s="4">
        <v>28.05</v>
      </c>
      <c r="H490" s="4">
        <v>28.33</v>
      </c>
      <c r="I490" s="4">
        <v>4.22</v>
      </c>
      <c r="J490" s="5" t="s">
        <v>42</v>
      </c>
      <c r="K490" s="6" t="str">
        <f>[1]!Tab_labo[[#This Row],[L*]]&amp;"_"&amp;[1]!Tab_labo[[#This Row],[a*]]&amp;"_"&amp;[1]!Tab_labo[[#This Row],[b*]]</f>
        <v>28.05_28.33_4.22</v>
      </c>
      <c r="L490" s="3" t="s">
        <v>60</v>
      </c>
      <c r="M490" s="3" t="str">
        <f>IF(ISBLANK([1]!Tab_labo[[#This Row],[Composant 1]]),"","&gt;")</f>
        <v>&gt;</v>
      </c>
      <c r="N490" s="3">
        <v>346</v>
      </c>
      <c r="O490" s="3" t="str">
        <f>IF(ISBLANK([1]!Tab_labo[[#This Row],[Qt-g]]),"","g")</f>
        <v>g</v>
      </c>
      <c r="P490" s="3" t="s">
        <v>48</v>
      </c>
      <c r="Q490" s="3" t="str">
        <f>IF(ISBLANK([1]!Tab_labo[[#This Row],[Composant 2]]),"","&gt;")</f>
        <v>&gt;</v>
      </c>
      <c r="R490" s="3">
        <v>60</v>
      </c>
      <c r="S490" s="3" t="str">
        <f>IF(ISBLANK([1]!Tab_labo[[#This Row],[Qt-g2]]),"","g")</f>
        <v>g</v>
      </c>
      <c r="T490" s="3" t="s">
        <v>54</v>
      </c>
      <c r="U490" s="3" t="str">
        <f>IF(ISBLANK([1]!Tab_labo[[#This Row],[Composant 3]]),"","&gt;")</f>
        <v>&gt;</v>
      </c>
      <c r="V490" s="3">
        <v>144</v>
      </c>
      <c r="W490" s="3" t="str">
        <f>IF(ISBLANK([1]!Tab_labo[[#This Row],[Qt-g3]]),"","g")</f>
        <v>g</v>
      </c>
      <c r="X490" s="3" t="s">
        <v>49</v>
      </c>
      <c r="Y490" s="3" t="str">
        <f>IF(ISBLANK([1]!Tab_labo[[#This Row],[Composant 4]]),"","&gt;")</f>
        <v>&gt;</v>
      </c>
      <c r="Z490" s="3">
        <v>450</v>
      </c>
      <c r="AA490" s="3" t="str">
        <f>IF(ISBLANK([1]!Tab_labo[[#This Row],[Qt-g4]]),"","g")</f>
        <v>g</v>
      </c>
      <c r="AB490" s="3"/>
      <c r="AC490" s="3" t="str">
        <f>IF(ISBLANK([1]!Tab_labo[[#This Row],[Composant 5]]),"","&gt;")</f>
        <v/>
      </c>
      <c r="AD490" s="3"/>
      <c r="AE490" s="3" t="str">
        <f>IF(ISBLANK([1]!Tab_labo[[#This Row],[Qt-g5]]),"","g")</f>
        <v/>
      </c>
      <c r="AF490" s="3" t="str">
        <f>IF([1]!Tab_labo[[#This Row],[verif]]=0,"","Total")</f>
        <v>Total</v>
      </c>
      <c r="AG490" s="3" t="str">
        <f>IF([1]!Tab_labo[[#This Row],[Total]]="Total","&gt;","")</f>
        <v>&gt;</v>
      </c>
      <c r="AH4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90" s="3" t="str">
        <f>IF([1]!Tab_labo[[#This Row],[Total]]="Total","g","")</f>
        <v>g</v>
      </c>
      <c r="AJ490" s="8" t="s">
        <v>42</v>
      </c>
      <c r="AK490" s="3" t="s">
        <v>42</v>
      </c>
      <c r="AL4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0" s="3" t="str">
        <f>IF([1]!Tab_labo[[#This Row],[Total2]]&lt;&gt;1000,IF(ISBLANK(V490),[1]!Tab_labo[[#This Row],[Qt-g]]+(2*[1]!Tab_labo[[#This Row],[Qt-g2]]),IF(ISBLANK(Z490),[1]!Tab_labo[[#This Row],[Qt-g]]+[1]!Tab_labo[[#This Row],[Qt-g2]]+(2*[1]!Tab_labo[[#This Row],[Qt-g3]]),IF(ISBLANK(AD490),[1]!Tab_labo[[#This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90" s="3" t="str">
        <f>[1]!Tab_labo[[#This Row],[Teintes]]</f>
        <v>7428 C</v>
      </c>
    </row>
    <row r="491" spans="1:40" ht="30" x14ac:dyDescent="0.25">
      <c r="A491" s="9" t="s">
        <v>548</v>
      </c>
      <c r="B491" s="9" t="s">
        <v>41</v>
      </c>
      <c r="C491" s="10" t="s">
        <v>42</v>
      </c>
      <c r="D491" s="11" t="s">
        <v>42</v>
      </c>
      <c r="E491" s="11" t="s">
        <v>42</v>
      </c>
      <c r="F491" s="12">
        <v>0.59</v>
      </c>
      <c r="G491" s="12">
        <v>63.17</v>
      </c>
      <c r="H491" s="12">
        <v>32.17</v>
      </c>
      <c r="I491" s="12">
        <v>0.65</v>
      </c>
      <c r="J491" s="13" t="s">
        <v>42</v>
      </c>
      <c r="K491" s="14" t="str">
        <f>[1]!Tab_labo[[#This Row],[L*]]&amp;"_"&amp;[1]!Tab_labo[[#This Row],[a*]]&amp;"_"&amp;[1]!Tab_labo[[#This Row],[b*]]</f>
        <v>63.17_32.17_0.65</v>
      </c>
      <c r="L491" s="11" t="s">
        <v>60</v>
      </c>
      <c r="M491" s="11" t="str">
        <f>IF(ISBLANK([1]!Tab_labo[[#This Row],[Composant 1]]),"","&gt;")</f>
        <v>&gt;</v>
      </c>
      <c r="N491" s="11">
        <v>95.1</v>
      </c>
      <c r="O491" s="11" t="str">
        <f>IF(ISBLANK([1]!Tab_labo[[#This Row],[Qt-g]]),"","g")</f>
        <v>g</v>
      </c>
      <c r="P491" s="11" t="s">
        <v>69</v>
      </c>
      <c r="Q491" s="11" t="str">
        <f>IF(ISBLANK([1]!Tab_labo[[#This Row],[Composant 2]]),"","&gt;")</f>
        <v>&gt;</v>
      </c>
      <c r="R491" s="11">
        <v>38.700000000000003</v>
      </c>
      <c r="S491" s="11" t="str">
        <f>IF(ISBLANK([1]!Tab_labo[[#This Row],[Qt-g2]]),"","g")</f>
        <v>g</v>
      </c>
      <c r="T491" s="11" t="s">
        <v>100</v>
      </c>
      <c r="U491" s="11" t="str">
        <f>IF(ISBLANK([1]!Tab_labo[[#This Row],[Composant 3]]),"","&gt;")</f>
        <v>&gt;</v>
      </c>
      <c r="V491" s="11">
        <v>19.2</v>
      </c>
      <c r="W491" s="11" t="str">
        <f>IF(ISBLANK([1]!Tab_labo[[#This Row],[Qt-g3]]),"","g")</f>
        <v>g</v>
      </c>
      <c r="X491" s="11" t="s">
        <v>49</v>
      </c>
      <c r="Y491" s="11" t="str">
        <f>IF(ISBLANK([1]!Tab_labo[[#This Row],[Composant 4]]),"","&gt;")</f>
        <v>&gt;</v>
      </c>
      <c r="Z491" s="11">
        <v>423.5</v>
      </c>
      <c r="AA491" s="11" t="str">
        <f>IF(ISBLANK([1]!Tab_labo[[#This Row],[Qt-g4]]),"","g")</f>
        <v>g</v>
      </c>
      <c r="AB491" s="11"/>
      <c r="AC491" s="11" t="str">
        <f>IF(ISBLANK([1]!Tab_labo[[#This Row],[Composant 5]]),"","&gt;")</f>
        <v/>
      </c>
      <c r="AD491" s="11"/>
      <c r="AE491" s="11" t="str">
        <f>IF(ISBLANK([1]!Tab_labo[[#This Row],[Qt-g5]]),"","g")</f>
        <v/>
      </c>
      <c r="AF491" s="11" t="str">
        <f>IF([1]!Tab_labo[[#This Row],[verif]]=0,"","Total")</f>
        <v>Total</v>
      </c>
      <c r="AG491" s="11" t="str">
        <f>IF([1]!Tab_labo[[#This Row],[Total]]="Total","&gt;","")</f>
        <v>&gt;</v>
      </c>
      <c r="AH4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576.5</v>
      </c>
      <c r="AI491" s="11" t="str">
        <f>IF([1]!Tab_labo[[#This Row],[Total]]="Total","g","")</f>
        <v>g</v>
      </c>
      <c r="AJ491" s="15" t="s">
        <v>42</v>
      </c>
      <c r="AK491" s="11" t="s">
        <v>42</v>
      </c>
      <c r="AL4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1" s="11">
        <f>IF([1]!Tab_labo[[#This Row],[Total2]]&lt;&gt;1000,IF(ISBLANK(V491),[1]!Tab_labo[[#This Row],[Qt-g]]+(2*[1]!Tab_labo[[#This Row],[Qt-g2]]),IF(ISBLANK(Z491),[1]!Tab_labo[[#This Row],[Qt-g]]+[1]!Tab_labo[[#This Row],[Qt-g2]]+(2*[1]!Tab_labo[[#This Row],[Qt-g3]]),IF(ISBLANK(AD491),[1]!Tab_labo[[#This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91" s="11" t="str">
        <f>[1]!Tab_labo[[#This Row],[Teintes]]</f>
        <v>4071 C</v>
      </c>
    </row>
    <row r="492" spans="1:40" ht="30" x14ac:dyDescent="0.25">
      <c r="A492" s="1" t="s">
        <v>549</v>
      </c>
      <c r="B492" s="1" t="s">
        <v>41</v>
      </c>
      <c r="C492" s="2" t="s">
        <v>42</v>
      </c>
      <c r="D492" s="3" t="s">
        <v>42</v>
      </c>
      <c r="E492" s="3" t="s">
        <v>42</v>
      </c>
      <c r="F492" s="4">
        <v>0.67</v>
      </c>
      <c r="G492" s="4">
        <v>62.67</v>
      </c>
      <c r="H492" s="4">
        <v>43.43</v>
      </c>
      <c r="I492" s="4">
        <v>1.23</v>
      </c>
      <c r="J492" s="5" t="s">
        <v>42</v>
      </c>
      <c r="K492" s="6" t="str">
        <f>[1]!Tab_labo[[#This Row],[L*]]&amp;"_"&amp;[1]!Tab_labo[[#This Row],[a*]]&amp;"_"&amp;[1]!Tab_labo[[#This Row],[b*]]</f>
        <v>62.67_43.43_1.23</v>
      </c>
      <c r="L492" s="3" t="s">
        <v>60</v>
      </c>
      <c r="M492" s="3" t="str">
        <f>IF(ISBLANK([1]!Tab_labo[[#This Row],[Composant 1]]),"","&gt;")</f>
        <v>&gt;</v>
      </c>
      <c r="N492" s="3">
        <v>117</v>
      </c>
      <c r="O492" s="3" t="str">
        <f>IF(ISBLANK([1]!Tab_labo[[#This Row],[Qt-g]]),"","g")</f>
        <v>g</v>
      </c>
      <c r="P492" s="3" t="s">
        <v>69</v>
      </c>
      <c r="Q492" s="3" t="str">
        <f>IF(ISBLANK([1]!Tab_labo[[#This Row],[Composant 2]]),"","&gt;")</f>
        <v>&gt;</v>
      </c>
      <c r="R492" s="3">
        <v>47.9</v>
      </c>
      <c r="S492" s="3" t="str">
        <f>IF(ISBLANK([1]!Tab_labo[[#This Row],[Qt-g2]]),"","g")</f>
        <v>g</v>
      </c>
      <c r="T492" s="3" t="s">
        <v>100</v>
      </c>
      <c r="U492" s="3" t="str">
        <f>IF(ISBLANK([1]!Tab_labo[[#This Row],[Composant 3]]),"","&gt;")</f>
        <v>&gt;</v>
      </c>
      <c r="V492" s="3">
        <v>3.2</v>
      </c>
      <c r="W492" s="3" t="str">
        <f>IF(ISBLANK([1]!Tab_labo[[#This Row],[Qt-g3]]),"","g")</f>
        <v>g</v>
      </c>
      <c r="X492" s="3" t="s">
        <v>49</v>
      </c>
      <c r="Y492" s="3" t="str">
        <f>IF(ISBLANK([1]!Tab_labo[[#This Row],[Composant 4]]),"","&gt;")</f>
        <v>&gt;</v>
      </c>
      <c r="Z492" s="3">
        <v>416</v>
      </c>
      <c r="AA492" s="3" t="str">
        <f>IF(ISBLANK([1]!Tab_labo[[#This Row],[Qt-g4]]),"","g")</f>
        <v>g</v>
      </c>
      <c r="AB492" s="3"/>
      <c r="AC492" s="3" t="str">
        <f>IF(ISBLANK([1]!Tab_labo[[#This Row],[Composant 5]]),"","&gt;")</f>
        <v/>
      </c>
      <c r="AD492" s="3"/>
      <c r="AE492" s="3" t="str">
        <f>IF(ISBLANK([1]!Tab_labo[[#This Row],[Qt-g5]]),"","g")</f>
        <v/>
      </c>
      <c r="AF492" s="3" t="str">
        <f>IF([1]!Tab_labo[[#This Row],[verif]]=0,"","Total")</f>
        <v>Total</v>
      </c>
      <c r="AG492" s="3" t="str">
        <f>IF([1]!Tab_labo[[#This Row],[Total]]="Total","&gt;","")</f>
        <v>&gt;</v>
      </c>
      <c r="AH4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584.1</v>
      </c>
      <c r="AI492" s="3" t="str">
        <f>IF([1]!Tab_labo[[#This Row],[Total]]="Total","g","")</f>
        <v>g</v>
      </c>
      <c r="AJ492" s="8" t="s">
        <v>42</v>
      </c>
      <c r="AK492" s="3" t="s">
        <v>42</v>
      </c>
      <c r="AL4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2" s="3">
        <f>IF([1]!Tab_labo[[#This Row],[Total2]]&lt;&gt;1000,IF(ISBLANK(V492),[1]!Tab_labo[[#This Row],[Qt-g]]+(2*[1]!Tab_labo[[#This Row],[Qt-g2]]),IF(ISBLANK(Z492),[1]!Tab_labo[[#This Row],[Qt-g]]+[1]!Tab_labo[[#This Row],[Qt-g2]]+(2*[1]!Tab_labo[[#This Row],[Qt-g3]]),IF(ISBLANK(AD492),[1]!Tab_labo[[#This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492" s="3" t="str">
        <f>[1]!Tab_labo[[#This Row],[Teintes]]</f>
        <v>4072 C</v>
      </c>
    </row>
    <row r="493" spans="1:40" ht="30" x14ac:dyDescent="0.25">
      <c r="A493" s="9" t="s">
        <v>550</v>
      </c>
      <c r="B493" s="9" t="s">
        <v>41</v>
      </c>
      <c r="C493" s="10" t="s">
        <v>42</v>
      </c>
      <c r="D493" s="11" t="s">
        <v>42</v>
      </c>
      <c r="E493" s="11" t="s">
        <v>42</v>
      </c>
      <c r="F493" s="12">
        <v>1.1299999999999999</v>
      </c>
      <c r="G493" s="12">
        <v>49.22</v>
      </c>
      <c r="H493" s="12">
        <v>52.92</v>
      </c>
      <c r="I493" s="12">
        <v>5.49</v>
      </c>
      <c r="J493" s="13" t="s">
        <v>42</v>
      </c>
      <c r="K493" s="14" t="str">
        <f>[1]!Tab_labo[[#This Row],[L*]]&amp;"_"&amp;[1]!Tab_labo[[#This Row],[a*]]&amp;"_"&amp;[1]!Tab_labo[[#This Row],[b*]]</f>
        <v>49.22_52.92_5.49</v>
      </c>
      <c r="L493" s="11" t="s">
        <v>64</v>
      </c>
      <c r="M493" s="11" t="str">
        <f>IF(ISBLANK([1]!Tab_labo[[#This Row],[Composant 1]]),"","&gt;")</f>
        <v>&gt;</v>
      </c>
      <c r="N493" s="11">
        <v>182.4</v>
      </c>
      <c r="O493" s="11" t="str">
        <f>IF(ISBLANK([1]!Tab_labo[[#This Row],[Qt-g]]),"","g")</f>
        <v>g</v>
      </c>
      <c r="P493" s="11" t="s">
        <v>60</v>
      </c>
      <c r="Q493" s="11" t="str">
        <f>IF(ISBLANK([1]!Tab_labo[[#This Row],[Composant 2]]),"","&gt;")</f>
        <v>&gt;</v>
      </c>
      <c r="R493" s="11">
        <v>162.69999999999999</v>
      </c>
      <c r="S493" s="11" t="str">
        <f>IF(ISBLANK([1]!Tab_labo[[#This Row],[Qt-g2]]),"","g")</f>
        <v>g</v>
      </c>
      <c r="T493" s="11" t="s">
        <v>54</v>
      </c>
      <c r="U493" s="11" t="str">
        <f>IF(ISBLANK([1]!Tab_labo[[#This Row],[Composant 3]]),"","&gt;")</f>
        <v>&gt;</v>
      </c>
      <c r="V493" s="11">
        <v>28.5</v>
      </c>
      <c r="W493" s="11" t="str">
        <f>IF(ISBLANK([1]!Tab_labo[[#This Row],[Qt-g3]]),"","g")</f>
        <v>g</v>
      </c>
      <c r="X493" s="11" t="s">
        <v>49</v>
      </c>
      <c r="Y493" s="11" t="str">
        <f>IF(ISBLANK([1]!Tab_labo[[#This Row],[Composant 4]]),"","&gt;")</f>
        <v>&gt;</v>
      </c>
      <c r="Z493" s="11">
        <v>313.2</v>
      </c>
      <c r="AA493" s="11" t="str">
        <f>IF(ISBLANK([1]!Tab_labo[[#This Row],[Qt-g4]]),"","g")</f>
        <v>g</v>
      </c>
      <c r="AB493" s="11"/>
      <c r="AC493" s="11" t="str">
        <f>IF(ISBLANK([1]!Tab_labo[[#This Row],[Composant 5]]),"","&gt;")</f>
        <v/>
      </c>
      <c r="AD493" s="11"/>
      <c r="AE493" s="11" t="str">
        <f>IF(ISBLANK([1]!Tab_labo[[#This Row],[Qt-g5]]),"","g")</f>
        <v/>
      </c>
      <c r="AF493" s="11" t="str">
        <f>IF([1]!Tab_labo[[#This Row],[verif]]=0,"","Total")</f>
        <v>Total</v>
      </c>
      <c r="AG493" s="11" t="str">
        <f>IF([1]!Tab_labo[[#This Row],[Total]]="Total","&gt;","")</f>
        <v>&gt;</v>
      </c>
      <c r="AH49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686.8</v>
      </c>
      <c r="AI493" s="11" t="str">
        <f>IF([1]!Tab_labo[[#This Row],[Total]]="Total","g","")</f>
        <v>g</v>
      </c>
      <c r="AJ493" s="15" t="s">
        <v>42</v>
      </c>
      <c r="AK493" s="11" t="s">
        <v>42</v>
      </c>
      <c r="AL49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3" s="11">
        <f>IF([1]!Tab_labo[[#This Row],[Total2]]&lt;&gt;1000,IF(ISBLANK(V493),[1]!Tab_labo[[#This Row],[Qt-g]]+(2*[1]!Tab_labo[[#This Row],[Qt-g2]]),IF(ISBLANK(Z493),[1]!Tab_labo[[#This Row],[Qt-g]]+[1]!Tab_labo[[#This Row],[Qt-g2]]+(2*[1]!Tab_labo[[#This Row],[Qt-g3]]),IF(ISBLANK(AD493),[1]!Tab_labo[[#This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93" s="11" t="str">
        <f>[1]!Tab_labo[[#This Row],[Teintes]]</f>
        <v>4073 C</v>
      </c>
    </row>
    <row r="494" spans="1:40" ht="30" x14ac:dyDescent="0.25">
      <c r="A494" s="1" t="s">
        <v>551</v>
      </c>
      <c r="B494" s="1" t="s">
        <v>41</v>
      </c>
      <c r="C494" s="2" t="s">
        <v>42</v>
      </c>
      <c r="D494" s="3" t="s">
        <v>42</v>
      </c>
      <c r="E494" s="3" t="s">
        <v>42</v>
      </c>
      <c r="F494" s="4">
        <v>1.71</v>
      </c>
      <c r="G494" s="4">
        <v>27.94</v>
      </c>
      <c r="H494" s="4">
        <v>43.59</v>
      </c>
      <c r="I494" s="4">
        <v>-2.2799999999999998</v>
      </c>
      <c r="J494" s="5" t="s">
        <v>42</v>
      </c>
      <c r="K494" s="6" t="str">
        <f>[1]!Tab_labo[[#This Row],[L*]]&amp;"_"&amp;[1]!Tab_labo[[#This Row],[a*]]&amp;"_"&amp;[1]!Tab_labo[[#This Row],[b*]]</f>
        <v>27.94_43.59_-2.28</v>
      </c>
      <c r="L494" s="3" t="s">
        <v>60</v>
      </c>
      <c r="M494" s="3" t="str">
        <f>IF(ISBLANK([1]!Tab_labo[[#This Row],[Composant 1]]),"","&gt;")</f>
        <v>&gt;</v>
      </c>
      <c r="N494" s="3">
        <v>868.2</v>
      </c>
      <c r="O494" s="3" t="str">
        <f>IF(ISBLANK([1]!Tab_labo[[#This Row],[Qt-g]]),"","g")</f>
        <v>g</v>
      </c>
      <c r="P494" s="3" t="s">
        <v>54</v>
      </c>
      <c r="Q494" s="3" t="str">
        <f>IF(ISBLANK([1]!Tab_labo[[#This Row],[Composant 2]]),"","&gt;")</f>
        <v>&gt;</v>
      </c>
      <c r="R494" s="3">
        <v>131.80000000000001</v>
      </c>
      <c r="S494" s="3" t="str">
        <f>IF(ISBLANK([1]!Tab_labo[[#This Row],[Qt-g2]]),"","g")</f>
        <v>g</v>
      </c>
      <c r="T494" s="3"/>
      <c r="U494" s="3" t="str">
        <f>IF(ISBLANK([1]!Tab_labo[[#This Row],[Composant 3]]),"","&gt;")</f>
        <v/>
      </c>
      <c r="V494" s="3"/>
      <c r="W494" s="3" t="str">
        <f>IF(ISBLANK([1]!Tab_labo[[#This Row],[Qt-g3]]),"","g")</f>
        <v/>
      </c>
      <c r="X494" s="3"/>
      <c r="Y494" s="3" t="str">
        <f>IF(ISBLANK([1]!Tab_labo[[#This Row],[Composant 4]]),"","&gt;")</f>
        <v/>
      </c>
      <c r="Z494" s="3"/>
      <c r="AA494" s="3" t="str">
        <f>IF(ISBLANK([1]!Tab_labo[[#This Row],[Qt-g4]]),"","g")</f>
        <v/>
      </c>
      <c r="AB494" s="3"/>
      <c r="AC494" s="3" t="str">
        <f>IF(ISBLANK([1]!Tab_labo[[#This Row],[Composant 5]]),"","&gt;")</f>
        <v/>
      </c>
      <c r="AD494" s="3"/>
      <c r="AE494" s="3" t="str">
        <f>IF(ISBLANK([1]!Tab_labo[[#This Row],[Qt-g5]]),"","g")</f>
        <v/>
      </c>
      <c r="AF494" s="3" t="str">
        <f>IF([1]!Tab_labo[[#This Row],[verif]]=0,"","Total")</f>
        <v>Total</v>
      </c>
      <c r="AG494" s="3" t="str">
        <f>IF([1]!Tab_labo[[#This Row],[Total]]="Total","&gt;","")</f>
        <v>&gt;</v>
      </c>
      <c r="AH49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94" s="3" t="str">
        <f>IF([1]!Tab_labo[[#This Row],[Total]]="Total","g","")</f>
        <v>g</v>
      </c>
      <c r="AJ494" s="8" t="s">
        <v>42</v>
      </c>
      <c r="AK494" s="3" t="s">
        <v>42</v>
      </c>
      <c r="AL49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494" s="3" t="str">
        <f>IF([1]!Tab_labo[[#This Row],[Total2]]&lt;&gt;1000,IF(ISBLANK(V494),[1]!Tab_labo[[#This Row],[Qt-g]]+(2*[1]!Tab_labo[[#This Row],[Qt-g2]]),IF(ISBLANK(Z494),[1]!Tab_labo[[#This Row],[Qt-g]]+[1]!Tab_labo[[#This Row],[Qt-g2]]+(2*[1]!Tab_labo[[#This Row],[Qt-g3]]),IF(ISBLANK(AD494),[1]!Tab_labo[[#This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94" s="3" t="str">
        <f>[1]!Tab_labo[[#This Row],[Teintes]]</f>
        <v>4074 C</v>
      </c>
    </row>
    <row r="495" spans="1:40" ht="30" x14ac:dyDescent="0.25">
      <c r="A495" s="9" t="s">
        <v>552</v>
      </c>
      <c r="B495" s="9" t="s">
        <v>41</v>
      </c>
      <c r="C495" s="10" t="s">
        <v>42</v>
      </c>
      <c r="D495" s="11" t="s">
        <v>42</v>
      </c>
      <c r="E495" s="11" t="s">
        <v>42</v>
      </c>
      <c r="F495" s="12">
        <v>1.33</v>
      </c>
      <c r="G495" s="12">
        <v>34.049999999999997</v>
      </c>
      <c r="H495" s="12">
        <v>36.369999999999997</v>
      </c>
      <c r="I495" s="12">
        <v>0.37</v>
      </c>
      <c r="J495" s="13" t="s">
        <v>42</v>
      </c>
      <c r="K495" s="14" t="str">
        <f>[1]!Tab_labo[[#This Row],[L*]]&amp;"_"&amp;[1]!Tab_labo[[#This Row],[a*]]&amp;"_"&amp;[1]!Tab_labo[[#This Row],[b*]]</f>
        <v>34.05_36.37_0.37</v>
      </c>
      <c r="L495" s="11" t="s">
        <v>60</v>
      </c>
      <c r="M495" s="11" t="str">
        <f>IF(ISBLANK([1]!Tab_labo[[#This Row],[Composant 1]]),"","&gt;")</f>
        <v>&gt;</v>
      </c>
      <c r="N495" s="11">
        <v>445.2</v>
      </c>
      <c r="O495" s="11" t="str">
        <f>IF(ISBLANK([1]!Tab_labo[[#This Row],[Qt-g]]),"","g")</f>
        <v>g</v>
      </c>
      <c r="P495" s="11" t="s">
        <v>68</v>
      </c>
      <c r="Q495" s="11" t="str">
        <f>IF(ISBLANK([1]!Tab_labo[[#This Row],[Composant 2]]),"","&gt;")</f>
        <v>&gt;</v>
      </c>
      <c r="R495" s="11">
        <v>151.1</v>
      </c>
      <c r="S495" s="11" t="str">
        <f>IF(ISBLANK([1]!Tab_labo[[#This Row],[Qt-g2]]),"","g")</f>
        <v>g</v>
      </c>
      <c r="T495" s="11" t="s">
        <v>100</v>
      </c>
      <c r="U495" s="11" t="str">
        <f>IF(ISBLANK([1]!Tab_labo[[#This Row],[Composant 3]]),"","&gt;")</f>
        <v>&gt;</v>
      </c>
      <c r="V495" s="11">
        <v>122.9</v>
      </c>
      <c r="W495" s="11" t="str">
        <f>IF(ISBLANK([1]!Tab_labo[[#This Row],[Qt-g3]]),"","g")</f>
        <v>g</v>
      </c>
      <c r="X495" s="11" t="s">
        <v>49</v>
      </c>
      <c r="Y495" s="11" t="str">
        <f>IF(ISBLANK([1]!Tab_labo[[#This Row],[Composant 4]]),"","&gt;")</f>
        <v>&gt;</v>
      </c>
      <c r="Z495" s="11">
        <v>280.8</v>
      </c>
      <c r="AA495" s="11" t="str">
        <f>IF(ISBLANK([1]!Tab_labo[[#This Row],[Qt-g4]]),"","g")</f>
        <v>g</v>
      </c>
      <c r="AB495" s="11"/>
      <c r="AC495" s="11" t="str">
        <f>IF(ISBLANK([1]!Tab_labo[[#This Row],[Composant 5]]),"","&gt;")</f>
        <v/>
      </c>
      <c r="AD495" s="11"/>
      <c r="AE495" s="11" t="str">
        <f>IF(ISBLANK([1]!Tab_labo[[#This Row],[Qt-g5]]),"","g")</f>
        <v/>
      </c>
      <c r="AF495" s="11" t="str">
        <f>IF([1]!Tab_labo[[#This Row],[verif]]=0,"","Total")</f>
        <v>Total</v>
      </c>
      <c r="AG495" s="11" t="str">
        <f>IF([1]!Tab_labo[[#This Row],[Total]]="Total","&gt;","")</f>
        <v>&gt;</v>
      </c>
      <c r="AH49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95" s="11" t="str">
        <f>IF([1]!Tab_labo[[#This Row],[Total]]="Total","g","")</f>
        <v>g</v>
      </c>
      <c r="AJ495" s="15" t="s">
        <v>42</v>
      </c>
      <c r="AK495" s="11" t="s">
        <v>42</v>
      </c>
      <c r="AL49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5" s="11" t="str">
        <f>IF([1]!Tab_labo[[#This Row],[Total2]]&lt;&gt;1000,IF(ISBLANK(V495),[1]!Tab_labo[[#This Row],[Qt-g]]+(2*[1]!Tab_labo[[#This Row],[Qt-g2]]),IF(ISBLANK(Z495),[1]!Tab_labo[[#This Row],[Qt-g]]+[1]!Tab_labo[[#This Row],[Qt-g2]]+(2*[1]!Tab_labo[[#This Row],[Qt-g3]]),IF(ISBLANK(AD495),[1]!Tab_labo[[#This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95" s="11" t="str">
        <f>[1]!Tab_labo[[#This Row],[Teintes]]</f>
        <v>4075 C</v>
      </c>
    </row>
    <row r="496" spans="1:40" ht="30" x14ac:dyDescent="0.25">
      <c r="A496" s="1" t="s">
        <v>553</v>
      </c>
      <c r="B496" s="1" t="s">
        <v>41</v>
      </c>
      <c r="C496" s="2" t="s">
        <v>42</v>
      </c>
      <c r="D496" s="3" t="s">
        <v>42</v>
      </c>
      <c r="E496" s="3" t="s">
        <v>42</v>
      </c>
      <c r="F496" s="4">
        <v>1.25</v>
      </c>
      <c r="G496" s="4">
        <v>36.549999999999997</v>
      </c>
      <c r="H496" s="4">
        <v>31.56</v>
      </c>
      <c r="I496" s="4">
        <v>-1.07</v>
      </c>
      <c r="J496" s="5" t="s">
        <v>42</v>
      </c>
      <c r="K496" s="6" t="str">
        <f>[1]!Tab_labo[[#This Row],[L*]]&amp;"_"&amp;[1]!Tab_labo[[#This Row],[a*]]&amp;"_"&amp;[1]!Tab_labo[[#This Row],[b*]]</f>
        <v>36.55_31.56_-1.07</v>
      </c>
      <c r="L496" s="3" t="s">
        <v>170</v>
      </c>
      <c r="M496" s="3" t="str">
        <f>IF(ISBLANK([1]!Tab_labo[[#This Row],[Composant 1]]),"","&gt;")</f>
        <v>&gt;</v>
      </c>
      <c r="N496" s="3">
        <v>472.7</v>
      </c>
      <c r="O496" s="3" t="str">
        <f>IF(ISBLANK([1]!Tab_labo[[#This Row],[Qt-g]]),"","g")</f>
        <v>g</v>
      </c>
      <c r="P496" s="3" t="s">
        <v>69</v>
      </c>
      <c r="Q496" s="3" t="str">
        <f>IF(ISBLANK([1]!Tab_labo[[#This Row],[Composant 2]]),"","&gt;")</f>
        <v>&gt;</v>
      </c>
      <c r="R496" s="3">
        <v>170</v>
      </c>
      <c r="S496" s="3" t="str">
        <f>IF(ISBLANK([1]!Tab_labo[[#This Row],[Qt-g2]]),"","g")</f>
        <v>g</v>
      </c>
      <c r="T496" s="3" t="s">
        <v>100</v>
      </c>
      <c r="U496" s="3" t="str">
        <f>IF(ISBLANK([1]!Tab_labo[[#This Row],[Composant 3]]),"","&gt;")</f>
        <v>&gt;</v>
      </c>
      <c r="V496" s="3">
        <v>143.30000000000001</v>
      </c>
      <c r="W496" s="3" t="str">
        <f>IF(ISBLANK([1]!Tab_labo[[#This Row],[Qt-g3]]),"","g")</f>
        <v>g</v>
      </c>
      <c r="X496" s="3" t="s">
        <v>49</v>
      </c>
      <c r="Y496" s="3" t="str">
        <f>IF(ISBLANK([1]!Tab_labo[[#This Row],[Composant 4]]),"","&gt;")</f>
        <v>&gt;</v>
      </c>
      <c r="Z496" s="3">
        <v>214</v>
      </c>
      <c r="AA496" s="3" t="str">
        <f>IF(ISBLANK([1]!Tab_labo[[#This Row],[Qt-g4]]),"","g")</f>
        <v>g</v>
      </c>
      <c r="AB496" s="3"/>
      <c r="AC496" s="3" t="str">
        <f>IF(ISBLANK([1]!Tab_labo[[#This Row],[Composant 5]]),"","&gt;")</f>
        <v/>
      </c>
      <c r="AD496" s="3"/>
      <c r="AE496" s="3" t="str">
        <f>IF(ISBLANK([1]!Tab_labo[[#This Row],[Qt-g5]]),"","g")</f>
        <v/>
      </c>
      <c r="AF496" s="3" t="str">
        <f>IF([1]!Tab_labo[[#This Row],[verif]]=0,"","Total")</f>
        <v>Total</v>
      </c>
      <c r="AG496" s="3" t="str">
        <f>IF([1]!Tab_labo[[#This Row],[Total]]="Total","&gt;","")</f>
        <v>&gt;</v>
      </c>
      <c r="AH49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96" s="3" t="str">
        <f>IF([1]!Tab_labo[[#This Row],[Total]]="Total","g","")</f>
        <v>g</v>
      </c>
      <c r="AJ496" s="8" t="s">
        <v>42</v>
      </c>
      <c r="AK496" s="3" t="s">
        <v>42</v>
      </c>
      <c r="AL49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6" s="3" t="str">
        <f>IF([1]!Tab_labo[[#This Row],[Total2]]&lt;&gt;1000,IF(ISBLANK(V496),[1]!Tab_labo[[#This Row],[Qt-g]]+(2*[1]!Tab_labo[[#This Row],[Qt-g2]]),IF(ISBLANK(Z496),[1]!Tab_labo[[#This Row],[Qt-g]]+[1]!Tab_labo[[#This Row],[Qt-g2]]+(2*[1]!Tab_labo[[#This Row],[Qt-g3]]),IF(ISBLANK(AD496),[1]!Tab_labo[[#This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96" s="3" t="str">
        <f>[1]!Tab_labo[[#This Row],[Teintes]]</f>
        <v>4076 C</v>
      </c>
    </row>
    <row r="497" spans="1:40" ht="30" x14ac:dyDescent="0.25">
      <c r="A497" s="9" t="s">
        <v>554</v>
      </c>
      <c r="B497" s="9" t="s">
        <v>41</v>
      </c>
      <c r="C497" s="10" t="s">
        <v>42</v>
      </c>
      <c r="D497" s="11" t="s">
        <v>42</v>
      </c>
      <c r="E497" s="11" t="s">
        <v>42</v>
      </c>
      <c r="F497" s="12">
        <v>1.17</v>
      </c>
      <c r="G497" s="12">
        <v>37.799999999999997</v>
      </c>
      <c r="H497" s="12">
        <v>29.8</v>
      </c>
      <c r="I497" s="12">
        <v>3.3</v>
      </c>
      <c r="J497" s="13" t="s">
        <v>42</v>
      </c>
      <c r="K497" s="14" t="str">
        <f>[1]!Tab_labo[[#This Row],[L*]]&amp;"_"&amp;[1]!Tab_labo[[#This Row],[a*]]&amp;"_"&amp;[1]!Tab_labo[[#This Row],[b*]]</f>
        <v>37.8_29.8_3.3</v>
      </c>
      <c r="L497" s="11" t="s">
        <v>60</v>
      </c>
      <c r="M497" s="11" t="str">
        <f>IF(ISBLANK([1]!Tab_labo[[#This Row],[Composant 1]]),"","&gt;")</f>
        <v>&gt;</v>
      </c>
      <c r="N497" s="11">
        <v>276</v>
      </c>
      <c r="O497" s="11" t="str">
        <f>IF(ISBLANK([1]!Tab_labo[[#This Row],[Qt-g]]),"","g")</f>
        <v>g</v>
      </c>
      <c r="P497" s="11" t="s">
        <v>69</v>
      </c>
      <c r="Q497" s="11" t="str">
        <f>IF(ISBLANK([1]!Tab_labo[[#This Row],[Composant 2]]),"","&gt;")</f>
        <v>&gt;</v>
      </c>
      <c r="R497" s="11">
        <v>188.5</v>
      </c>
      <c r="S497" s="11" t="str">
        <f>IF(ISBLANK([1]!Tab_labo[[#This Row],[Qt-g2]]),"","g")</f>
        <v>g</v>
      </c>
      <c r="T497" s="11" t="s">
        <v>98</v>
      </c>
      <c r="U497" s="11" t="str">
        <f>IF(ISBLANK([1]!Tab_labo[[#This Row],[Composant 3]]),"","&gt;")</f>
        <v>&gt;</v>
      </c>
      <c r="V497" s="11">
        <v>145.5</v>
      </c>
      <c r="W497" s="11" t="str">
        <f>IF(ISBLANK([1]!Tab_labo[[#This Row],[Qt-g3]]),"","g")</f>
        <v>g</v>
      </c>
      <c r="X497" s="11" t="s">
        <v>49</v>
      </c>
      <c r="Y497" s="11" t="str">
        <f>IF(ISBLANK([1]!Tab_labo[[#This Row],[Composant 4]]),"","&gt;")</f>
        <v>&gt;</v>
      </c>
      <c r="Z497" s="11">
        <v>390</v>
      </c>
      <c r="AA497" s="11" t="str">
        <f>IF(ISBLANK([1]!Tab_labo[[#This Row],[Qt-g4]]),"","g")</f>
        <v>g</v>
      </c>
      <c r="AB497" s="11"/>
      <c r="AC497" s="11" t="str">
        <f>IF(ISBLANK([1]!Tab_labo[[#This Row],[Composant 5]]),"","&gt;")</f>
        <v/>
      </c>
      <c r="AD497" s="11"/>
      <c r="AE497" s="11" t="str">
        <f>IF(ISBLANK([1]!Tab_labo[[#This Row],[Qt-g5]]),"","g")</f>
        <v/>
      </c>
      <c r="AF497" s="11" t="str">
        <f>IF([1]!Tab_labo[[#This Row],[verif]]=0,"","Total")</f>
        <v>Total</v>
      </c>
      <c r="AG497" s="11" t="str">
        <f>IF([1]!Tab_labo[[#This Row],[Total]]="Total","&gt;","")</f>
        <v>&gt;</v>
      </c>
      <c r="AH49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497" s="11" t="str">
        <f>IF([1]!Tab_labo[[#This Row],[Total]]="Total","g","")</f>
        <v>g</v>
      </c>
      <c r="AJ497" s="15" t="s">
        <v>42</v>
      </c>
      <c r="AK497" s="11" t="s">
        <v>42</v>
      </c>
      <c r="AL49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7" s="11" t="str">
        <f>IF([1]!Tab_labo[[#This Row],[Total2]]&lt;&gt;1000,IF(ISBLANK(V497),[1]!Tab_labo[[#This Row],[Qt-g]]+(2*[1]!Tab_labo[[#This Row],[Qt-g2]]),IF(ISBLANK(Z497),[1]!Tab_labo[[#This Row],[Qt-g]]+[1]!Tab_labo[[#This Row],[Qt-g2]]+(2*[1]!Tab_labo[[#This Row],[Qt-g3]]),IF(ISBLANK(AD497),[1]!Tab_labo[[#This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497" s="11" t="str">
        <f>[1]!Tab_labo[[#This Row],[Teintes]]</f>
        <v>4077 C</v>
      </c>
    </row>
    <row r="498" spans="1:40" ht="30" x14ac:dyDescent="0.25">
      <c r="A498" s="1" t="s">
        <v>555</v>
      </c>
      <c r="B498" s="1" t="s">
        <v>41</v>
      </c>
      <c r="C498" s="2" t="s">
        <v>42</v>
      </c>
      <c r="D498" s="3" t="s">
        <v>42</v>
      </c>
      <c r="E498" s="3" t="s">
        <v>42</v>
      </c>
      <c r="F498" s="4">
        <v>0.22</v>
      </c>
      <c r="G498" s="4">
        <v>80.87</v>
      </c>
      <c r="H498" s="4">
        <v>6.21</v>
      </c>
      <c r="I498" s="4">
        <v>0.64</v>
      </c>
      <c r="J498" s="5" t="s">
        <v>42</v>
      </c>
      <c r="K498" s="6" t="str">
        <f>[1]!Tab_labo[[#This Row],[L*]]&amp;"_"&amp;[1]!Tab_labo[[#This Row],[a*]]&amp;"_"&amp;[1]!Tab_labo[[#This Row],[b*]]</f>
        <v>80.87_6.21_0.64</v>
      </c>
      <c r="L498" s="3" t="s">
        <v>60</v>
      </c>
      <c r="M498" s="3" t="str">
        <f>IF(ISBLANK([1]!Tab_labo[[#This Row],[Composant 1]]),"","&gt;")</f>
        <v>&gt;</v>
      </c>
      <c r="N498" s="3">
        <v>6.1</v>
      </c>
      <c r="O498" s="3" t="str">
        <f>IF(ISBLANK([1]!Tab_labo[[#This Row],[Qt-g]]),"","g")</f>
        <v>g</v>
      </c>
      <c r="P498" s="3" t="s">
        <v>54</v>
      </c>
      <c r="Q498" s="3" t="str">
        <f>IF(ISBLANK([1]!Tab_labo[[#This Row],[Composant 2]]),"","&gt;")</f>
        <v>&gt;</v>
      </c>
      <c r="R498" s="3">
        <v>8.6999999999999993</v>
      </c>
      <c r="S498" s="3" t="str">
        <f>IF(ISBLANK([1]!Tab_labo[[#This Row],[Qt-g2]]),"","g")</f>
        <v>g</v>
      </c>
      <c r="T498" s="3" t="s">
        <v>49</v>
      </c>
      <c r="U498" s="3" t="str">
        <f>IF(ISBLANK([1]!Tab_labo[[#This Row],[Composant 3]]),"","&gt;")</f>
        <v>&gt;</v>
      </c>
      <c r="V498" s="3">
        <v>492.6</v>
      </c>
      <c r="W498" s="3" t="str">
        <f>IF(ISBLANK([1]!Tab_labo[[#This Row],[Qt-g3]]),"","g")</f>
        <v>g</v>
      </c>
      <c r="X498" s="3"/>
      <c r="Y498" s="3" t="str">
        <f>IF(ISBLANK([1]!Tab_labo[[#This Row],[Composant 4]]),"","&gt;")</f>
        <v/>
      </c>
      <c r="Z498" s="3"/>
      <c r="AA498" s="3" t="str">
        <f>IF(ISBLANK([1]!Tab_labo[[#This Row],[Qt-g4]]),"","g")</f>
        <v/>
      </c>
      <c r="AB498" s="3"/>
      <c r="AC498" s="3" t="str">
        <f>IF(ISBLANK([1]!Tab_labo[[#This Row],[Composant 5]]),"","&gt;")</f>
        <v/>
      </c>
      <c r="AD498" s="3"/>
      <c r="AE498" s="3" t="str">
        <f>IF(ISBLANK([1]!Tab_labo[[#This Row],[Qt-g5]]),"","g")</f>
        <v/>
      </c>
      <c r="AF498" s="3" t="str">
        <f>IF([1]!Tab_labo[[#This Row],[verif]]=0,"","Total")</f>
        <v>Total</v>
      </c>
      <c r="AG498" s="3" t="str">
        <f>IF([1]!Tab_labo[[#This Row],[Total]]="Total","&gt;","")</f>
        <v>&gt;</v>
      </c>
      <c r="AH49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507.40000000000003</v>
      </c>
      <c r="AI498" s="3" t="str">
        <f>IF([1]!Tab_labo[[#This Row],[Total]]="Total","g","")</f>
        <v>g</v>
      </c>
      <c r="AJ498" s="8" t="s">
        <v>42</v>
      </c>
      <c r="AK498" s="3" t="s">
        <v>42</v>
      </c>
      <c r="AL49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498" s="3">
        <f>IF([1]!Tab_labo[[#This Row],[Total2]]&lt;&gt;1000,IF(ISBLANK(V498),[1]!Tab_labo[[#This Row],[Qt-g]]+(2*[1]!Tab_labo[[#This Row],[Qt-g2]]),IF(ISBLANK(Z498),[1]!Tab_labo[[#This Row],[Qt-g]]+[1]!Tab_labo[[#This Row],[Qt-g2]]+(2*[1]!Tab_labo[[#This Row],[Qt-g3]]),IF(ISBLANK(AD498),[1]!Tab_labo[[#This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98" s="3" t="str">
        <f>[1]!Tab_labo[[#This Row],[Teintes]]</f>
        <v>7632 C</v>
      </c>
    </row>
    <row r="499" spans="1:40" ht="30" x14ac:dyDescent="0.25">
      <c r="A499" s="9" t="s">
        <v>556</v>
      </c>
      <c r="B499" s="9" t="s">
        <v>41</v>
      </c>
      <c r="C499" s="10" t="s">
        <v>42</v>
      </c>
      <c r="D499" s="11" t="s">
        <v>42</v>
      </c>
      <c r="E499" s="11" t="s">
        <v>42</v>
      </c>
      <c r="F499" s="12">
        <v>0.4</v>
      </c>
      <c r="G499" s="12">
        <v>69.989999999999995</v>
      </c>
      <c r="H499" s="12">
        <v>14.16</v>
      </c>
      <c r="I499" s="12">
        <v>1.82</v>
      </c>
      <c r="J499" s="13" t="s">
        <v>42</v>
      </c>
      <c r="K499" s="14" t="str">
        <f>[1]!Tab_labo[[#This Row],[L*]]&amp;"_"&amp;[1]!Tab_labo[[#This Row],[a*]]&amp;"_"&amp;[1]!Tab_labo[[#This Row],[b*]]</f>
        <v>69.99_14.16_1.82</v>
      </c>
      <c r="L499" s="11" t="s">
        <v>60</v>
      </c>
      <c r="M499" s="11" t="str">
        <f>IF(ISBLANK([1]!Tab_labo[[#This Row],[Composant 1]]),"","&gt;")</f>
        <v>&gt;</v>
      </c>
      <c r="N499" s="11">
        <v>36</v>
      </c>
      <c r="O499" s="11" t="str">
        <f>IF(ISBLANK([1]!Tab_labo[[#This Row],[Qt-g]]),"","g")</f>
        <v>g</v>
      </c>
      <c r="P499" s="11" t="s">
        <v>68</v>
      </c>
      <c r="Q499" s="11" t="str">
        <f>IF(ISBLANK([1]!Tab_labo[[#This Row],[Composant 2]]),"","&gt;")</f>
        <v>&gt;</v>
      </c>
      <c r="R499" s="11">
        <v>12.1</v>
      </c>
      <c r="S499" s="11" t="str">
        <f>IF(ISBLANK([1]!Tab_labo[[#This Row],[Qt-g2]]),"","g")</f>
        <v>g</v>
      </c>
      <c r="T499" s="11" t="s">
        <v>54</v>
      </c>
      <c r="U499" s="11" t="str">
        <f>IF(ISBLANK([1]!Tab_labo[[#This Row],[Composant 3]]),"","&gt;")</f>
        <v>&gt;</v>
      </c>
      <c r="V499" s="11">
        <v>21.3</v>
      </c>
      <c r="W499" s="11" t="str">
        <f>IF(ISBLANK([1]!Tab_labo[[#This Row],[Qt-g3]]),"","g")</f>
        <v>g</v>
      </c>
      <c r="X499" s="11" t="s">
        <v>49</v>
      </c>
      <c r="Y499" s="11" t="str">
        <f>IF(ISBLANK([1]!Tab_labo[[#This Row],[Composant 4]]),"","&gt;")</f>
        <v>&gt;</v>
      </c>
      <c r="Z499" s="11">
        <v>465.3</v>
      </c>
      <c r="AA499" s="11" t="str">
        <f>IF(ISBLANK([1]!Tab_labo[[#This Row],[Qt-g4]]),"","g")</f>
        <v>g</v>
      </c>
      <c r="AB499" s="11"/>
      <c r="AC499" s="11" t="str">
        <f>IF(ISBLANK([1]!Tab_labo[[#This Row],[Composant 5]]),"","&gt;")</f>
        <v/>
      </c>
      <c r="AD499" s="11"/>
      <c r="AE499" s="11" t="str">
        <f>IF(ISBLANK([1]!Tab_labo[[#This Row],[Qt-g5]]),"","g")</f>
        <v/>
      </c>
      <c r="AF499" s="11" t="str">
        <f>IF([1]!Tab_labo[[#This Row],[verif]]=0,"","Total")</f>
        <v>Total</v>
      </c>
      <c r="AG499" s="11" t="str">
        <f>IF([1]!Tab_labo[[#This Row],[Total]]="Total","&gt;","")</f>
        <v>&gt;</v>
      </c>
      <c r="AH49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534.70000000000005</v>
      </c>
      <c r="AI499" s="11" t="str">
        <f>IF([1]!Tab_labo[[#This Row],[Total]]="Total","g","")</f>
        <v>g</v>
      </c>
      <c r="AJ499" s="15" t="s">
        <v>42</v>
      </c>
      <c r="AK499" s="11" t="s">
        <v>42</v>
      </c>
      <c r="AL49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499" s="11">
        <f>IF([1]!Tab_labo[[#This Row],[Total2]]&lt;&gt;1000,IF(ISBLANK(V499),[1]!Tab_labo[[#This Row],[Qt-g]]+(2*[1]!Tab_labo[[#This Row],[Qt-g2]]),IF(ISBLANK(Z499),[1]!Tab_labo[[#This Row],[Qt-g]]+[1]!Tab_labo[[#This Row],[Qt-g2]]+(2*[1]!Tab_labo[[#This Row],[Qt-g3]]),IF(ISBLANK(AD499),[1]!Tab_labo[[#This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499" s="11" t="str">
        <f>[1]!Tab_labo[[#This Row],[Teintes]]</f>
        <v>7633 C</v>
      </c>
    </row>
    <row r="500" spans="1:40" ht="30" x14ac:dyDescent="0.25">
      <c r="A500" s="1" t="s">
        <v>557</v>
      </c>
      <c r="B500" s="1" t="s">
        <v>41</v>
      </c>
      <c r="C500" s="2" t="s">
        <v>42</v>
      </c>
      <c r="D500" s="3" t="s">
        <v>42</v>
      </c>
      <c r="E500" s="3" t="s">
        <v>42</v>
      </c>
      <c r="F500" s="4">
        <v>0.81</v>
      </c>
      <c r="G500" s="4">
        <v>54.72</v>
      </c>
      <c r="H500" s="4">
        <v>42.06</v>
      </c>
      <c r="I500" s="4">
        <v>1.1499999999999999</v>
      </c>
      <c r="J500" s="5" t="s">
        <v>42</v>
      </c>
      <c r="K500" s="6" t="str">
        <f>[1]!Tab_labo[[#This Row],[L*]]&amp;"_"&amp;[1]!Tab_labo[[#This Row],[a*]]&amp;"_"&amp;[1]!Tab_labo[[#This Row],[b*]]</f>
        <v>54.72_42.06_1.15</v>
      </c>
      <c r="L500" s="3" t="s">
        <v>60</v>
      </c>
      <c r="M500" s="3" t="str">
        <f>IF(ISBLANK([1]!Tab_labo[[#This Row],[Composant 1]]),"","&gt;")</f>
        <v>&gt;</v>
      </c>
      <c r="N500" s="3">
        <v>174.2</v>
      </c>
      <c r="O500" s="3" t="str">
        <f>IF(ISBLANK([1]!Tab_labo[[#This Row],[Qt-g]]),"","g")</f>
        <v>g</v>
      </c>
      <c r="P500" s="3" t="s">
        <v>68</v>
      </c>
      <c r="Q500" s="3" t="str">
        <f>IF(ISBLANK([1]!Tab_labo[[#This Row],[Composant 2]]),"","&gt;")</f>
        <v>&gt;</v>
      </c>
      <c r="R500" s="3">
        <v>38.5</v>
      </c>
      <c r="S500" s="3" t="str">
        <f>IF(ISBLANK([1]!Tab_labo[[#This Row],[Qt-g2]]),"","g")</f>
        <v>g</v>
      </c>
      <c r="T500" s="3" t="s">
        <v>54</v>
      </c>
      <c r="U500" s="3" t="str">
        <f>IF(ISBLANK([1]!Tab_labo[[#This Row],[Composant 3]]),"","&gt;")</f>
        <v>&gt;</v>
      </c>
      <c r="V500" s="3">
        <v>19.100000000000001</v>
      </c>
      <c r="W500" s="3" t="str">
        <f>IF(ISBLANK([1]!Tab_labo[[#This Row],[Qt-g3]]),"","g")</f>
        <v>g</v>
      </c>
      <c r="X500" s="3" t="s">
        <v>49</v>
      </c>
      <c r="Y500" s="3" t="str">
        <f>IF(ISBLANK([1]!Tab_labo[[#This Row],[Composant 4]]),"","&gt;")</f>
        <v>&gt;</v>
      </c>
      <c r="Z500" s="3">
        <v>384.1</v>
      </c>
      <c r="AA500" s="3" t="str">
        <f>IF(ISBLANK([1]!Tab_labo[[#This Row],[Qt-g4]]),"","g")</f>
        <v>g</v>
      </c>
      <c r="AB500" s="3"/>
      <c r="AC500" s="3" t="str">
        <f>IF(ISBLANK([1]!Tab_labo[[#This Row],[Composant 5]]),"","&gt;")</f>
        <v/>
      </c>
      <c r="AD500" s="3"/>
      <c r="AE500" s="3" t="str">
        <f>IF(ISBLANK([1]!Tab_labo[[#This Row],[Qt-g5]]),"","g")</f>
        <v/>
      </c>
      <c r="AF500" s="3" t="str">
        <f>IF([1]!Tab_labo[[#This Row],[verif]]=0,"","Total")</f>
        <v>Total</v>
      </c>
      <c r="AG500" s="3" t="str">
        <f>IF([1]!Tab_labo[[#This Row],[Total]]="Total","&gt;","")</f>
        <v>&gt;</v>
      </c>
      <c r="AH50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615.9</v>
      </c>
      <c r="AI500" s="3" t="str">
        <f>IF([1]!Tab_labo[[#This Row],[Total]]="Total","g","")</f>
        <v>g</v>
      </c>
      <c r="AJ500" s="8" t="s">
        <v>42</v>
      </c>
      <c r="AK500" s="3" t="s">
        <v>42</v>
      </c>
      <c r="AL50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00" s="3">
        <f>IF([1]!Tab_labo[[#This Row],[Total2]]&lt;&gt;1000,IF(ISBLANK(V500),[1]!Tab_labo[[#This Row],[Qt-g]]+(2*[1]!Tab_labo[[#This Row],[Qt-g2]]),IF(ISBLANK(Z500),[1]!Tab_labo[[#This Row],[Qt-g]]+[1]!Tab_labo[[#This Row],[Qt-g2]]+(2*[1]!Tab_labo[[#This Row],[Qt-g3]]),IF(ISBLANK(AD500),[1]!Tab_labo[[#This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00" s="3" t="str">
        <f>[1]!Tab_labo[[#This Row],[Teintes]]</f>
        <v>7634 C</v>
      </c>
    </row>
    <row r="501" spans="1:40" ht="30" x14ac:dyDescent="0.25">
      <c r="A501" s="9" t="s">
        <v>558</v>
      </c>
      <c r="B501" s="9" t="s">
        <v>41</v>
      </c>
      <c r="C501" s="10" t="s">
        <v>42</v>
      </c>
      <c r="D501" s="11" t="s">
        <v>42</v>
      </c>
      <c r="E501" s="11" t="s">
        <v>42</v>
      </c>
      <c r="F501" s="12">
        <v>1.21</v>
      </c>
      <c r="G501" s="12">
        <v>48.01</v>
      </c>
      <c r="H501" s="12">
        <v>62.72</v>
      </c>
      <c r="I501" s="12">
        <v>10.67</v>
      </c>
      <c r="J501" s="13" t="s">
        <v>42</v>
      </c>
      <c r="K501" s="14" t="str">
        <f>[1]!Tab_labo[[#This Row],[L*]]&amp;"_"&amp;[1]!Tab_labo[[#This Row],[a*]]&amp;"_"&amp;[1]!Tab_labo[[#This Row],[b*]]</f>
        <v>48.01_62.72_10.67</v>
      </c>
      <c r="L501" s="11" t="s">
        <v>60</v>
      </c>
      <c r="M501" s="11" t="str">
        <f>IF(ISBLANK([1]!Tab_labo[[#This Row],[Composant 1]]),"","&gt;")</f>
        <v>&gt;</v>
      </c>
      <c r="N501" s="11">
        <v>407.6</v>
      </c>
      <c r="O501" s="11" t="str">
        <f>IF(ISBLANK([1]!Tab_labo[[#This Row],[Qt-g]]),"","g")</f>
        <v>g</v>
      </c>
      <c r="P501" s="11" t="s">
        <v>68</v>
      </c>
      <c r="Q501" s="11" t="str">
        <f>IF(ISBLANK([1]!Tab_labo[[#This Row],[Composant 2]]),"","&gt;")</f>
        <v>&gt;</v>
      </c>
      <c r="R501" s="11">
        <v>75.8</v>
      </c>
      <c r="S501" s="11" t="str">
        <f>IF(ISBLANK([1]!Tab_labo[[#This Row],[Qt-g2]]),"","g")</f>
        <v>g</v>
      </c>
      <c r="T501" s="11" t="s">
        <v>54</v>
      </c>
      <c r="U501" s="11" t="str">
        <f>IF(ISBLANK([1]!Tab_labo[[#This Row],[Composant 3]]),"","&gt;")</f>
        <v>&gt;</v>
      </c>
      <c r="V501" s="11">
        <v>12.3</v>
      </c>
      <c r="W501" s="11" t="str">
        <f>IF(ISBLANK([1]!Tab_labo[[#This Row],[Qt-g3]]),"","g")</f>
        <v>g</v>
      </c>
      <c r="X501" s="11" t="s">
        <v>49</v>
      </c>
      <c r="Y501" s="11" t="str">
        <f>IF(ISBLANK([1]!Tab_labo[[#This Row],[Composant 4]]),"","&gt;")</f>
        <v>&gt;</v>
      </c>
      <c r="Z501" s="11">
        <v>504.3</v>
      </c>
      <c r="AA501" s="11" t="str">
        <f>IF(ISBLANK([1]!Tab_labo[[#This Row],[Qt-g4]]),"","g")</f>
        <v>g</v>
      </c>
      <c r="AB501" s="11"/>
      <c r="AC501" s="11" t="str">
        <f>IF(ISBLANK([1]!Tab_labo[[#This Row],[Composant 5]]),"","&gt;")</f>
        <v/>
      </c>
      <c r="AD501" s="11"/>
      <c r="AE501" s="11" t="str">
        <f>IF(ISBLANK([1]!Tab_labo[[#This Row],[Qt-g5]]),"","g")</f>
        <v/>
      </c>
      <c r="AF501" s="11" t="str">
        <f>IF([1]!Tab_labo[[#This Row],[verif]]=0,"","Total")</f>
        <v>Total</v>
      </c>
      <c r="AG501" s="11" t="str">
        <f>IF([1]!Tab_labo[[#This Row],[Total]]="Total","&gt;","")</f>
        <v>&gt;</v>
      </c>
      <c r="AH50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01" s="11" t="str">
        <f>IF([1]!Tab_labo[[#This Row],[Total]]="Total","g","")</f>
        <v>g</v>
      </c>
      <c r="AJ501" s="15" t="s">
        <v>42</v>
      </c>
      <c r="AK501" s="11" t="s">
        <v>42</v>
      </c>
      <c r="AL50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01" s="11" t="str">
        <f>IF([1]!Tab_labo[[#This Row],[Total2]]&lt;&gt;1000,IF(ISBLANK(V501),[1]!Tab_labo[[#This Row],[Qt-g]]+(2*[1]!Tab_labo[[#This Row],[Qt-g2]]),IF(ISBLANK(Z501),[1]!Tab_labo[[#This Row],[Qt-g]]+[1]!Tab_labo[[#This Row],[Qt-g2]]+(2*[1]!Tab_labo[[#This Row],[Qt-g3]]),IF(ISBLANK(AD501),[1]!Tab_labo[[#This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1" s="11" t="str">
        <f>[1]!Tab_labo[[#This Row],[Teintes]]</f>
        <v>7635 C</v>
      </c>
    </row>
    <row r="502" spans="1:40" ht="30" x14ac:dyDescent="0.25">
      <c r="A502" s="1" t="s">
        <v>559</v>
      </c>
      <c r="B502" s="1" t="s">
        <v>41</v>
      </c>
      <c r="C502" s="2" t="s">
        <v>42</v>
      </c>
      <c r="D502" s="3" t="s">
        <v>42</v>
      </c>
      <c r="E502" s="3" t="s">
        <v>42</v>
      </c>
      <c r="F502" s="4">
        <v>1.43</v>
      </c>
      <c r="G502" s="4">
        <v>42.76</v>
      </c>
      <c r="H502" s="4">
        <v>62.25</v>
      </c>
      <c r="I502" s="4">
        <v>19.36</v>
      </c>
      <c r="J502" s="5" t="s">
        <v>42</v>
      </c>
      <c r="K502" s="6" t="str">
        <f>[1]!Tab_labo[[#This Row],[L*]]&amp;"_"&amp;[1]!Tab_labo[[#This Row],[a*]]&amp;"_"&amp;[1]!Tab_labo[[#This Row],[b*]]</f>
        <v>42.76_62.25_19.36</v>
      </c>
      <c r="L502" s="3" t="s">
        <v>60</v>
      </c>
      <c r="M502" s="3" t="str">
        <f>IF(ISBLANK([1]!Tab_labo[[#This Row],[Composant 1]]),"","&gt;")</f>
        <v>&gt;</v>
      </c>
      <c r="N502" s="3">
        <v>593.6</v>
      </c>
      <c r="O502" s="3" t="str">
        <f>IF(ISBLANK([1]!Tab_labo[[#This Row],[Qt-g]]),"","g")</f>
        <v>g</v>
      </c>
      <c r="P502" s="3" t="s">
        <v>68</v>
      </c>
      <c r="Q502" s="3" t="str">
        <f>IF(ISBLANK([1]!Tab_labo[[#This Row],[Composant 2]]),"","&gt;")</f>
        <v>&gt;</v>
      </c>
      <c r="R502" s="3">
        <v>125</v>
      </c>
      <c r="S502" s="3" t="str">
        <f>IF(ISBLANK([1]!Tab_labo[[#This Row],[Qt-g2]]),"","g")</f>
        <v>g</v>
      </c>
      <c r="T502" s="3" t="s">
        <v>54</v>
      </c>
      <c r="U502" s="3" t="str">
        <f>IF(ISBLANK([1]!Tab_labo[[#This Row],[Composant 3]]),"","&gt;")</f>
        <v>&gt;</v>
      </c>
      <c r="V502" s="3">
        <v>17.5</v>
      </c>
      <c r="W502" s="3" t="str">
        <f>IF(ISBLANK([1]!Tab_labo[[#This Row],[Qt-g3]]),"","g")</f>
        <v>g</v>
      </c>
      <c r="X502" s="3" t="s">
        <v>49</v>
      </c>
      <c r="Y502" s="3" t="str">
        <f>IF(ISBLANK([1]!Tab_labo[[#This Row],[Composant 4]]),"","&gt;")</f>
        <v>&gt;</v>
      </c>
      <c r="Z502" s="3">
        <v>263.89999999999998</v>
      </c>
      <c r="AA502" s="3" t="str">
        <f>IF(ISBLANK([1]!Tab_labo[[#This Row],[Qt-g4]]),"","g")</f>
        <v>g</v>
      </c>
      <c r="AB502" s="3"/>
      <c r="AC502" s="3" t="str">
        <f>IF(ISBLANK([1]!Tab_labo[[#This Row],[Composant 5]]),"","&gt;")</f>
        <v/>
      </c>
      <c r="AD502" s="3"/>
      <c r="AE502" s="3" t="str">
        <f>IF(ISBLANK([1]!Tab_labo[[#This Row],[Qt-g5]]),"","g")</f>
        <v/>
      </c>
      <c r="AF502" s="3" t="str">
        <f>IF([1]!Tab_labo[[#This Row],[verif]]=0,"","Total")</f>
        <v>Total</v>
      </c>
      <c r="AG502" s="3" t="str">
        <f>IF([1]!Tab_labo[[#This Row],[Total]]="Total","&gt;","")</f>
        <v>&gt;</v>
      </c>
      <c r="AH50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02" s="3" t="str">
        <f>IF([1]!Tab_labo[[#This Row],[Total]]="Total","g","")</f>
        <v>g</v>
      </c>
      <c r="AJ502" s="8" t="s">
        <v>42</v>
      </c>
      <c r="AK502" s="3" t="s">
        <v>42</v>
      </c>
      <c r="AL50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02" s="3" t="str">
        <f>IF([1]!Tab_labo[[#This Row],[Total2]]&lt;&gt;1000,IF(ISBLANK(V502),[1]!Tab_labo[[#This Row],[Qt-g]]+(2*[1]!Tab_labo[[#This Row],[Qt-g2]]),IF(ISBLANK(Z502),[1]!Tab_labo[[#This Row],[Qt-g]]+[1]!Tab_labo[[#This Row],[Qt-g2]]+(2*[1]!Tab_labo[[#This Row],[Qt-g3]]),IF(ISBLANK(AD502),[1]!Tab_labo[[#This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2" s="3" t="str">
        <f>[1]!Tab_labo[[#This Row],[Teintes]]</f>
        <v>7636 C</v>
      </c>
    </row>
    <row r="503" spans="1:40" ht="30" x14ac:dyDescent="0.25">
      <c r="A503" s="9" t="s">
        <v>560</v>
      </c>
      <c r="B503" s="9" t="s">
        <v>41</v>
      </c>
      <c r="C503" s="10" t="s">
        <v>42</v>
      </c>
      <c r="D503" s="11" t="s">
        <v>42</v>
      </c>
      <c r="E503" s="11" t="s">
        <v>42</v>
      </c>
      <c r="F503" s="12">
        <v>1.36</v>
      </c>
      <c r="G503" s="12">
        <v>36.58</v>
      </c>
      <c r="H503" s="12">
        <v>45.71</v>
      </c>
      <c r="I503" s="12">
        <v>11.9</v>
      </c>
      <c r="J503" s="13" t="s">
        <v>42</v>
      </c>
      <c r="K503" s="14" t="str">
        <f>[1]!Tab_labo[[#This Row],[L*]]&amp;"_"&amp;[1]!Tab_labo[[#This Row],[a*]]&amp;"_"&amp;[1]!Tab_labo[[#This Row],[b*]]</f>
        <v>36.58_45.71_11.9</v>
      </c>
      <c r="L503" s="11" t="s">
        <v>60</v>
      </c>
      <c r="M503" s="11" t="str">
        <f>IF(ISBLANK([1]!Tab_labo[[#This Row],[Composant 1]]),"","&gt;")</f>
        <v>&gt;</v>
      </c>
      <c r="N503" s="11">
        <v>539.4</v>
      </c>
      <c r="O503" s="11" t="str">
        <f>IF(ISBLANK([1]!Tab_labo[[#This Row],[Qt-g]]),"","g")</f>
        <v>g</v>
      </c>
      <c r="P503" s="11" t="s">
        <v>68</v>
      </c>
      <c r="Q503" s="11" t="str">
        <f>IF(ISBLANK([1]!Tab_labo[[#This Row],[Composant 2]]),"","&gt;")</f>
        <v>&gt;</v>
      </c>
      <c r="R503" s="11">
        <v>133.9</v>
      </c>
      <c r="S503" s="11" t="str">
        <f>IF(ISBLANK([1]!Tab_labo[[#This Row],[Qt-g2]]),"","g")</f>
        <v>g</v>
      </c>
      <c r="T503" s="11" t="s">
        <v>54</v>
      </c>
      <c r="U503" s="11" t="str">
        <f>IF(ISBLANK([1]!Tab_labo[[#This Row],[Composant 3]]),"","&gt;")</f>
        <v>&gt;</v>
      </c>
      <c r="V503" s="11">
        <v>85.6</v>
      </c>
      <c r="W503" s="11" t="str">
        <f>IF(ISBLANK([1]!Tab_labo[[#This Row],[Qt-g3]]),"","g")</f>
        <v>g</v>
      </c>
      <c r="X503" s="11" t="s">
        <v>49</v>
      </c>
      <c r="Y503" s="11" t="str">
        <f>IF(ISBLANK([1]!Tab_labo[[#This Row],[Composant 4]]),"","&gt;")</f>
        <v>&gt;</v>
      </c>
      <c r="Z503" s="11">
        <v>241.1</v>
      </c>
      <c r="AA503" s="11" t="str">
        <f>IF(ISBLANK([1]!Tab_labo[[#This Row],[Qt-g4]]),"","g")</f>
        <v>g</v>
      </c>
      <c r="AB503" s="11"/>
      <c r="AC503" s="11" t="str">
        <f>IF(ISBLANK([1]!Tab_labo[[#This Row],[Composant 5]]),"","&gt;")</f>
        <v/>
      </c>
      <c r="AD503" s="11"/>
      <c r="AE503" s="11" t="str">
        <f>IF(ISBLANK([1]!Tab_labo[[#This Row],[Qt-g5]]),"","g")</f>
        <v/>
      </c>
      <c r="AF503" s="11" t="str">
        <f>IF([1]!Tab_labo[[#This Row],[verif]]=0,"","Total")</f>
        <v>Total</v>
      </c>
      <c r="AG503" s="11" t="str">
        <f>IF([1]!Tab_labo[[#This Row],[Total]]="Total","&gt;","")</f>
        <v>&gt;</v>
      </c>
      <c r="AH50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03" s="11" t="str">
        <f>IF([1]!Tab_labo[[#This Row],[Total]]="Total","g","")</f>
        <v>g</v>
      </c>
      <c r="AJ503" s="15" t="s">
        <v>42</v>
      </c>
      <c r="AK503" s="11" t="s">
        <v>42</v>
      </c>
      <c r="AL50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03" s="11" t="str">
        <f>IF([1]!Tab_labo[[#This Row],[Total2]]&lt;&gt;1000,IF(ISBLANK(V503),[1]!Tab_labo[[#This Row],[Qt-g]]+(2*[1]!Tab_labo[[#This Row],[Qt-g2]]),IF(ISBLANK(Z503),[1]!Tab_labo[[#This Row],[Qt-g]]+[1]!Tab_labo[[#This Row],[Qt-g2]]+(2*[1]!Tab_labo[[#This Row],[Qt-g3]]),IF(ISBLANK(AD503),[1]!Tab_labo[[#This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3" s="11" t="str">
        <f>[1]!Tab_labo[[#This Row],[Teintes]]</f>
        <v>7637 C</v>
      </c>
    </row>
    <row r="504" spans="1:40" ht="30" x14ac:dyDescent="0.25">
      <c r="A504" s="1" t="s">
        <v>561</v>
      </c>
      <c r="B504" s="1" t="s">
        <v>41</v>
      </c>
      <c r="C504" s="2" t="s">
        <v>42</v>
      </c>
      <c r="D504" s="3" t="s">
        <v>42</v>
      </c>
      <c r="E504" s="3" t="s">
        <v>42</v>
      </c>
      <c r="F504" s="4">
        <v>1.42</v>
      </c>
      <c r="G504" s="4">
        <v>31.67</v>
      </c>
      <c r="H504" s="4">
        <v>35.25</v>
      </c>
      <c r="I504" s="4">
        <v>7.97</v>
      </c>
      <c r="J504" s="5" t="s">
        <v>42</v>
      </c>
      <c r="K504" s="6" t="str">
        <f>[1]!Tab_labo[[#This Row],[L*]]&amp;"_"&amp;[1]!Tab_labo[[#This Row],[a*]]&amp;"_"&amp;[1]!Tab_labo[[#This Row],[b*]]</f>
        <v>31.67_35.25_7.97</v>
      </c>
      <c r="L504" s="3" t="s">
        <v>60</v>
      </c>
      <c r="M504" s="3" t="str">
        <f>IF(ISBLANK([1]!Tab_labo[[#This Row],[Composant 1]]),"","&gt;")</f>
        <v>&gt;</v>
      </c>
      <c r="N504" s="3">
        <v>499.4</v>
      </c>
      <c r="O504" s="3" t="str">
        <f>IF(ISBLANK([1]!Tab_labo[[#This Row],[Qt-g]]),"","g")</f>
        <v>g</v>
      </c>
      <c r="P504" s="3" t="s">
        <v>68</v>
      </c>
      <c r="Q504" s="3" t="str">
        <f>IF(ISBLANK([1]!Tab_labo[[#This Row],[Composant 2]]),"","&gt;")</f>
        <v>&gt;</v>
      </c>
      <c r="R504" s="3">
        <v>117.3</v>
      </c>
      <c r="S504" s="3" t="str">
        <f>IF(ISBLANK([1]!Tab_labo[[#This Row],[Qt-g2]]),"","g")</f>
        <v>g</v>
      </c>
      <c r="T504" s="3" t="s">
        <v>54</v>
      </c>
      <c r="U504" s="3" t="str">
        <f>IF(ISBLANK([1]!Tab_labo[[#This Row],[Composant 3]]),"","&gt;")</f>
        <v>&gt;</v>
      </c>
      <c r="V504" s="3">
        <v>128.9</v>
      </c>
      <c r="W504" s="3" t="str">
        <f>IF(ISBLANK([1]!Tab_labo[[#This Row],[Qt-g3]]),"","g")</f>
        <v>g</v>
      </c>
      <c r="X504" s="3" t="s">
        <v>49</v>
      </c>
      <c r="Y504" s="3" t="str">
        <f>IF(ISBLANK([1]!Tab_labo[[#This Row],[Composant 4]]),"","&gt;")</f>
        <v>&gt;</v>
      </c>
      <c r="Z504" s="3">
        <v>254.4</v>
      </c>
      <c r="AA504" s="3" t="str">
        <f>IF(ISBLANK([1]!Tab_labo[[#This Row],[Qt-g4]]),"","g")</f>
        <v>g</v>
      </c>
      <c r="AB504" s="3"/>
      <c r="AC504" s="3" t="str">
        <f>IF(ISBLANK([1]!Tab_labo[[#This Row],[Composant 5]]),"","&gt;")</f>
        <v/>
      </c>
      <c r="AD504" s="3"/>
      <c r="AE504" s="3" t="str">
        <f>IF(ISBLANK([1]!Tab_labo[[#This Row],[Qt-g5]]),"","g")</f>
        <v/>
      </c>
      <c r="AF504" s="3" t="str">
        <f>IF([1]!Tab_labo[[#This Row],[verif]]=0,"","Total")</f>
        <v>Total</v>
      </c>
      <c r="AG504" s="3" t="str">
        <f>IF([1]!Tab_labo[[#This Row],[Total]]="Total","&gt;","")</f>
        <v>&gt;</v>
      </c>
      <c r="AH50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504" s="3" t="str">
        <f>IF([1]!Tab_labo[[#This Row],[Total]]="Total","g","")</f>
        <v>g</v>
      </c>
      <c r="AJ504" s="8" t="s">
        <v>42</v>
      </c>
      <c r="AK504" s="3" t="s">
        <v>42</v>
      </c>
      <c r="AL50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04" s="3" t="str">
        <f>IF([1]!Tab_labo[[#This Row],[Total2]]&lt;&gt;1000,IF(ISBLANK(V504),[1]!Tab_labo[[#This Row],[Qt-g]]+(2*[1]!Tab_labo[[#This Row],[Qt-g2]]),IF(ISBLANK(Z504),[1]!Tab_labo[[#This Row],[Qt-g]]+[1]!Tab_labo[[#This Row],[Qt-g2]]+(2*[1]!Tab_labo[[#This Row],[Qt-g3]]),IF(ISBLANK(AD504),[1]!Tab_labo[[#This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4" s="3" t="str">
        <f>[1]!Tab_labo[[#This Row],[Teintes]]</f>
        <v>7638 C</v>
      </c>
    </row>
    <row r="505" spans="1:40" ht="45" x14ac:dyDescent="0.25">
      <c r="A505" s="9" t="s">
        <v>562</v>
      </c>
      <c r="B505" s="9" t="s">
        <v>41</v>
      </c>
      <c r="C505" s="10" t="s">
        <v>42</v>
      </c>
      <c r="D505" s="11" t="s">
        <v>42</v>
      </c>
      <c r="E505" s="11" t="s">
        <v>42</v>
      </c>
      <c r="F505" s="12">
        <v>0.24</v>
      </c>
      <c r="G505" s="12">
        <v>81.37</v>
      </c>
      <c r="H505" s="12">
        <v>21.88</v>
      </c>
      <c r="I505" s="12">
        <v>-10.23</v>
      </c>
      <c r="J505" s="13" t="s">
        <v>42</v>
      </c>
      <c r="K505" s="14" t="str">
        <f>[1]!Tab_labo[[#This Row],[L*]]&amp;"_"&amp;[1]!Tab_labo[[#This Row],[a*]]&amp;"_"&amp;[1]!Tab_labo[[#This Row],[b*]]</f>
        <v>81.37_21.88_-10.23</v>
      </c>
      <c r="L505" s="11" t="s">
        <v>60</v>
      </c>
      <c r="M505" s="11" t="str">
        <f>IF(ISBLANK([1]!Tab_labo[[#This Row],[Composant 1]]),"","&gt;")</f>
        <v>&gt;</v>
      </c>
      <c r="N505" s="11">
        <v>31</v>
      </c>
      <c r="O505" s="11" t="str">
        <f>IF(ISBLANK([1]!Tab_labo[[#This Row],[Qt-g]]),"","g")</f>
        <v>g</v>
      </c>
      <c r="P505" s="11" t="s">
        <v>49</v>
      </c>
      <c r="Q505" s="11" t="str">
        <f>IF(ISBLANK([1]!Tab_labo[[#This Row],[Composant 2]]),"","&gt;")</f>
        <v>&gt;</v>
      </c>
      <c r="R505" s="11">
        <v>484.5</v>
      </c>
      <c r="S505" s="11" t="str">
        <f>IF(ISBLANK([1]!Tab_labo[[#This Row],[Qt-g2]]),"","g")</f>
        <v>g</v>
      </c>
      <c r="T505" s="11"/>
      <c r="U505" s="11" t="str">
        <f>IF(ISBLANK([1]!Tab_labo[[#This Row],[Composant 3]]),"","&gt;")</f>
        <v/>
      </c>
      <c r="V505" s="11"/>
      <c r="W505" s="11" t="str">
        <f>IF(ISBLANK([1]!Tab_labo[[#This Row],[Qt-g3]]),"","g")</f>
        <v/>
      </c>
      <c r="X505" s="11"/>
      <c r="Y505" s="11" t="str">
        <f>IF(ISBLANK([1]!Tab_labo[[#This Row],[Composant 4]]),"","&gt;")</f>
        <v/>
      </c>
      <c r="Z505" s="11"/>
      <c r="AA505" s="11" t="str">
        <f>IF(ISBLANK([1]!Tab_labo[[#This Row],[Qt-g4]]),"","g")</f>
        <v/>
      </c>
      <c r="AB505" s="11"/>
      <c r="AC505" s="11" t="str">
        <f>IF(ISBLANK([1]!Tab_labo[[#This Row],[Composant 5]]),"","&gt;")</f>
        <v/>
      </c>
      <c r="AD505" s="11"/>
      <c r="AE505" s="11" t="str">
        <f>IF(ISBLANK([1]!Tab_labo[[#This Row],[Qt-g5]]),"","g")</f>
        <v/>
      </c>
      <c r="AF505" s="11" t="str">
        <f>IF([1]!Tab_labo[[#This Row],[verif]]=0,"","Total")</f>
        <v>Total</v>
      </c>
      <c r="AG505" s="11" t="str">
        <f>IF([1]!Tab_labo[[#This Row],[Total]]="Total","&gt;","")</f>
        <v>&gt;</v>
      </c>
      <c r="AH50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505" s="11" t="str">
        <f>IF([1]!Tab_labo[[#This Row],[Total]]="Total","g","")</f>
        <v>g</v>
      </c>
      <c r="AJ505" s="15" t="s">
        <v>42</v>
      </c>
      <c r="AK505" s="11" t="s">
        <v>42</v>
      </c>
      <c r="AL50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05" s="11">
        <f>IF([1]!Tab_labo[[#This Row],[Total2]]&lt;&gt;1000,IF(ISBLANK(V505),[1]!Tab_labo[[#This Row],[Qt-g]]+(2*[1]!Tab_labo[[#This Row],[Qt-g2]]),IF(ISBLANK(Z505),[1]!Tab_labo[[#This Row],[Qt-g]]+[1]!Tab_labo[[#This Row],[Qt-g2]]+(2*[1]!Tab_labo[[#This Row],[Qt-g3]]),IF(ISBLANK(AD505),[1]!Tab_labo[[#This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05" s="11" t="str">
        <f>[1]!Tab_labo[[#This Row],[Teintes]]</f>
        <v>217 C</v>
      </c>
    </row>
    <row r="506" spans="1:40" ht="45" x14ac:dyDescent="0.25">
      <c r="A506" s="1" t="s">
        <v>563</v>
      </c>
      <c r="B506" s="1" t="s">
        <v>41</v>
      </c>
      <c r="C506" s="2" t="s">
        <v>42</v>
      </c>
      <c r="D506" s="3" t="s">
        <v>42</v>
      </c>
      <c r="E506" s="3" t="s">
        <v>42</v>
      </c>
      <c r="F506" s="4">
        <v>0.73</v>
      </c>
      <c r="G506" s="4">
        <v>61.68</v>
      </c>
      <c r="H506" s="4">
        <v>57.09</v>
      </c>
      <c r="I506" s="4">
        <v>-14.19</v>
      </c>
      <c r="J506" s="5" t="s">
        <v>42</v>
      </c>
      <c r="K506" s="6" t="str">
        <f>[1]!Tab_labo[[#This Row],[L*]]&amp;"_"&amp;[1]!Tab_labo[[#This Row],[a*]]&amp;"_"&amp;[1]!Tab_labo[[#This Row],[b*]]</f>
        <v>61.68_57.09_-14.19</v>
      </c>
      <c r="L506" s="3" t="s">
        <v>60</v>
      </c>
      <c r="M506" s="3" t="str">
        <f>IF(ISBLANK([1]!Tab_labo[[#This Row],[Composant 1]]),"","&gt;")</f>
        <v>&gt;</v>
      </c>
      <c r="N506" s="3">
        <v>250</v>
      </c>
      <c r="O506" s="3" t="str">
        <f>IF(ISBLANK([1]!Tab_labo[[#This Row],[Qt-g]]),"","g")</f>
        <v>g</v>
      </c>
      <c r="P506" s="3" t="s">
        <v>49</v>
      </c>
      <c r="Q506" s="3" t="str">
        <f>IF(ISBLANK([1]!Tab_labo[[#This Row],[Composant 2]]),"","&gt;")</f>
        <v>&gt;</v>
      </c>
      <c r="R506" s="3">
        <v>750</v>
      </c>
      <c r="S506" s="3" t="str">
        <f>IF(ISBLANK([1]!Tab_labo[[#This Row],[Qt-g2]]),"","g")</f>
        <v>g</v>
      </c>
      <c r="T506" s="3"/>
      <c r="U506" s="3" t="str">
        <f>IF(ISBLANK([1]!Tab_labo[[#This Row],[Composant 3]]),"","&gt;")</f>
        <v/>
      </c>
      <c r="V506" s="3"/>
      <c r="W506" s="3" t="str">
        <f>IF(ISBLANK([1]!Tab_labo[[#This Row],[Qt-g3]]),"","g")</f>
        <v/>
      </c>
      <c r="X506" s="3"/>
      <c r="Y506" s="3" t="str">
        <f>IF(ISBLANK([1]!Tab_labo[[#This Row],[Composant 4]]),"","&gt;")</f>
        <v/>
      </c>
      <c r="Z506" s="3"/>
      <c r="AA506" s="3" t="str">
        <f>IF(ISBLANK([1]!Tab_labo[[#This Row],[Qt-g4]]),"","g")</f>
        <v/>
      </c>
      <c r="AB506" s="3"/>
      <c r="AC506" s="3" t="str">
        <f>IF(ISBLANK([1]!Tab_labo[[#This Row],[Composant 5]]),"","&gt;")</f>
        <v/>
      </c>
      <c r="AD506" s="3"/>
      <c r="AE506" s="3" t="str">
        <f>IF(ISBLANK([1]!Tab_labo[[#This Row],[Qt-g5]]),"","g")</f>
        <v/>
      </c>
      <c r="AF506" s="3" t="str">
        <f>IF([1]!Tab_labo[[#This Row],[verif]]=0,"","Total")</f>
        <v>Total</v>
      </c>
      <c r="AG506" s="3" t="str">
        <f>IF([1]!Tab_labo[[#This Row],[Total]]="Total","&gt;","")</f>
        <v>&gt;</v>
      </c>
      <c r="AH50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06" s="3" t="str">
        <f>IF([1]!Tab_labo[[#This Row],[Total]]="Total","g","")</f>
        <v>g</v>
      </c>
      <c r="AJ506" s="8" t="s">
        <v>42</v>
      </c>
      <c r="AK506" s="3" t="s">
        <v>42</v>
      </c>
      <c r="AL50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06" s="3" t="str">
        <f>IF([1]!Tab_labo[[#This Row],[Total2]]&lt;&gt;1000,IF(ISBLANK(V506),[1]!Tab_labo[[#This Row],[Qt-g]]+(2*[1]!Tab_labo[[#This Row],[Qt-g2]]),IF(ISBLANK(Z506),[1]!Tab_labo[[#This Row],[Qt-g]]+[1]!Tab_labo[[#This Row],[Qt-g2]]+(2*[1]!Tab_labo[[#This Row],[Qt-g3]]),IF(ISBLANK(AD506),[1]!Tab_labo[[#This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6" s="3" t="str">
        <f>[1]!Tab_labo[[#This Row],[Teintes]]</f>
        <v>218 C</v>
      </c>
    </row>
    <row r="507" spans="1:40" ht="30" x14ac:dyDescent="0.25">
      <c r="A507" s="9" t="s">
        <v>564</v>
      </c>
      <c r="B507" s="9" t="s">
        <v>41</v>
      </c>
      <c r="C507" s="10" t="s">
        <v>42</v>
      </c>
      <c r="D507" s="11" t="s">
        <v>42</v>
      </c>
      <c r="E507" s="11" t="s">
        <v>42</v>
      </c>
      <c r="F507" s="12">
        <v>1.37</v>
      </c>
      <c r="G507" s="12">
        <v>49.03</v>
      </c>
      <c r="H507" s="12">
        <v>75.430000000000007</v>
      </c>
      <c r="I507" s="12">
        <v>-2.7</v>
      </c>
      <c r="J507" s="13" t="s">
        <v>42</v>
      </c>
      <c r="K507" s="14" t="str">
        <f>[1]!Tab_labo[[#This Row],[L*]]&amp;"_"&amp;[1]!Tab_labo[[#This Row],[a*]]&amp;"_"&amp;[1]!Tab_labo[[#This Row],[b*]]</f>
        <v>49.03_75.43_-2.7</v>
      </c>
      <c r="L507" s="11" t="s">
        <v>60</v>
      </c>
      <c r="M507" s="11" t="str">
        <f>IF(ISBLANK([1]!Tab_labo[[#This Row],[Composant 1]]),"","&gt;")</f>
        <v>&gt;</v>
      </c>
      <c r="N507" s="11">
        <v>500</v>
      </c>
      <c r="O507" s="11" t="str">
        <f>IF(ISBLANK([1]!Tab_labo[[#This Row],[Qt-g]]),"","g")</f>
        <v>g</v>
      </c>
      <c r="P507" s="11" t="s">
        <v>49</v>
      </c>
      <c r="Q507" s="11" t="str">
        <f>IF(ISBLANK([1]!Tab_labo[[#This Row],[Composant 2]]),"","&gt;")</f>
        <v>&gt;</v>
      </c>
      <c r="R507" s="11">
        <v>500</v>
      </c>
      <c r="S507" s="11" t="str">
        <f>IF(ISBLANK([1]!Tab_labo[[#This Row],[Qt-g2]]),"","g")</f>
        <v>g</v>
      </c>
      <c r="T507" s="11"/>
      <c r="U507" s="11" t="str">
        <f>IF(ISBLANK([1]!Tab_labo[[#This Row],[Composant 3]]),"","&gt;")</f>
        <v/>
      </c>
      <c r="V507" s="11"/>
      <c r="W507" s="11" t="str">
        <f>IF(ISBLANK([1]!Tab_labo[[#This Row],[Qt-g3]]),"","g")</f>
        <v/>
      </c>
      <c r="X507" s="11"/>
      <c r="Y507" s="11" t="str">
        <f>IF(ISBLANK([1]!Tab_labo[[#This Row],[Composant 4]]),"","&gt;")</f>
        <v/>
      </c>
      <c r="Z507" s="11"/>
      <c r="AA507" s="11" t="str">
        <f>IF(ISBLANK([1]!Tab_labo[[#This Row],[Qt-g4]]),"","g")</f>
        <v/>
      </c>
      <c r="AB507" s="11"/>
      <c r="AC507" s="11" t="str">
        <f>IF(ISBLANK([1]!Tab_labo[[#This Row],[Composant 5]]),"","&gt;")</f>
        <v/>
      </c>
      <c r="AD507" s="11"/>
      <c r="AE507" s="11" t="str">
        <f>IF(ISBLANK([1]!Tab_labo[[#This Row],[Qt-g5]]),"","g")</f>
        <v/>
      </c>
      <c r="AF507" s="11" t="str">
        <f>IF([1]!Tab_labo[[#This Row],[verif]]=0,"","Total")</f>
        <v>Total</v>
      </c>
      <c r="AG507" s="11" t="str">
        <f>IF([1]!Tab_labo[[#This Row],[Total]]="Total","&gt;","")</f>
        <v>&gt;</v>
      </c>
      <c r="AH50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07" s="11" t="str">
        <f>IF([1]!Tab_labo[[#This Row],[Total]]="Total","g","")</f>
        <v>g</v>
      </c>
      <c r="AJ507" s="15" t="s">
        <v>42</v>
      </c>
      <c r="AK507" s="11" t="s">
        <v>42</v>
      </c>
      <c r="AL50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07" s="11" t="str">
        <f>IF([1]!Tab_labo[[#This Row],[Total2]]&lt;&gt;1000,IF(ISBLANK(V507),[1]!Tab_labo[[#This Row],[Qt-g]]+(2*[1]!Tab_labo[[#This Row],[Qt-g2]]),IF(ISBLANK(Z507),[1]!Tab_labo[[#This Row],[Qt-g]]+[1]!Tab_labo[[#This Row],[Qt-g2]]+(2*[1]!Tab_labo[[#This Row],[Qt-g3]]),IF(ISBLANK(AD507),[1]!Tab_labo[[#This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7" s="11" t="str">
        <f>[1]!Tab_labo[[#This Row],[Teintes]]</f>
        <v>219 C</v>
      </c>
    </row>
    <row r="508" spans="1:40" ht="30" x14ac:dyDescent="0.25">
      <c r="A508" s="1" t="s">
        <v>565</v>
      </c>
      <c r="B508" s="1" t="s">
        <v>41</v>
      </c>
      <c r="C508" s="2" t="s">
        <v>42</v>
      </c>
      <c r="D508" s="3" t="s">
        <v>42</v>
      </c>
      <c r="E508" s="3" t="s">
        <v>42</v>
      </c>
      <c r="F508" s="4">
        <v>1.81</v>
      </c>
      <c r="G508" s="4">
        <v>43.15</v>
      </c>
      <c r="H508" s="4">
        <v>76.819999999999993</v>
      </c>
      <c r="I508" s="4">
        <v>15.92</v>
      </c>
      <c r="J508" s="5" t="s">
        <v>42</v>
      </c>
      <c r="K508" s="6" t="str">
        <f>[1]!Tab_labo[[#This Row],[L*]]&amp;"_"&amp;[1]!Tab_labo[[#This Row],[a*]]&amp;"_"&amp;[1]!Tab_labo[[#This Row],[b*]]</f>
        <v>43.15_76.82_15.92</v>
      </c>
      <c r="L508" s="3"/>
      <c r="M508" s="3" t="str">
        <f>IF(ISBLANK([1]!Tab_labo[[#This Row],[Composant 1]]),"","&gt;")</f>
        <v/>
      </c>
      <c r="N508" s="3"/>
      <c r="O508" s="3" t="str">
        <f>IF(ISBLANK([1]!Tab_labo[[#This Row],[Qt-g]]),"","g")</f>
        <v/>
      </c>
      <c r="P508" s="3"/>
      <c r="Q508" s="3" t="str">
        <f>IF(ISBLANK([1]!Tab_labo[[#This Row],[Composant 2]]),"","&gt;")</f>
        <v/>
      </c>
      <c r="R508" s="3"/>
      <c r="S508" s="3" t="str">
        <f>IF(ISBLANK([1]!Tab_labo[[#This Row],[Qt-g2]]),"","g")</f>
        <v/>
      </c>
      <c r="T508" s="3"/>
      <c r="U508" s="3" t="str">
        <f>IF(ISBLANK([1]!Tab_labo[[#This Row],[Composant 3]]),"","&gt;")</f>
        <v/>
      </c>
      <c r="V508" s="3"/>
      <c r="W508" s="3" t="str">
        <f>IF(ISBLANK([1]!Tab_labo[[#This Row],[Qt-g3]]),"","g")</f>
        <v/>
      </c>
      <c r="X508" s="3"/>
      <c r="Y508" s="3" t="str">
        <f>IF(ISBLANK([1]!Tab_labo[[#This Row],[Composant 4]]),"","&gt;")</f>
        <v/>
      </c>
      <c r="Z508" s="3"/>
      <c r="AA508" s="3" t="str">
        <f>IF(ISBLANK([1]!Tab_labo[[#This Row],[Qt-g4]]),"","g")</f>
        <v/>
      </c>
      <c r="AB508" s="3"/>
      <c r="AC508" s="3" t="str">
        <f>IF(ISBLANK([1]!Tab_labo[[#This Row],[Composant 5]]),"","&gt;")</f>
        <v/>
      </c>
      <c r="AD508" s="3"/>
      <c r="AE508" s="3" t="str">
        <f>IF(ISBLANK([1]!Tab_labo[[#This Row],[Qt-g5]]),"","g")</f>
        <v/>
      </c>
      <c r="AF508" s="3" t="str">
        <f>IF([1]!Tab_labo[[#This Row],[verif]]=0,"","Total")</f>
        <v/>
      </c>
      <c r="AG508" s="3" t="str">
        <f>IF([1]!Tab_labo[[#This Row],[Total]]="Total","&gt;","")</f>
        <v/>
      </c>
      <c r="AH508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508" s="3" t="str">
        <f>IF([1]!Tab_labo[[#This Row],[Total]]="Total","g","")</f>
        <v/>
      </c>
      <c r="AJ508" s="8" t="s">
        <v>42</v>
      </c>
      <c r="AK508" s="3" t="s">
        <v>42</v>
      </c>
      <c r="AL50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508" s="3">
        <f>IF([1]!Tab_labo[[#This Row],[Total2]]&lt;&gt;1000,IF(ISBLANK(V508),[1]!Tab_labo[[#This Row],[Qt-g]]+(2*[1]!Tab_labo[[#This Row],[Qt-g2]]),IF(ISBLANK(Z508),[1]!Tab_labo[[#This Row],[Qt-g]]+[1]!Tab_labo[[#This Row],[Qt-g2]]+(2*[1]!Tab_labo[[#This Row],[Qt-g3]]),IF(ISBLANK(AD508),[1]!Tab_labo[[#This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508" s="3" t="str">
        <f>[1]!Tab_labo[[#This Row],[Teintes]]</f>
        <v>Rubine Red C</v>
      </c>
    </row>
    <row r="509" spans="1:40" ht="30" x14ac:dyDescent="0.25">
      <c r="A509" s="9" t="s">
        <v>566</v>
      </c>
      <c r="B509" s="9" t="s">
        <v>41</v>
      </c>
      <c r="C509" s="10" t="s">
        <v>42</v>
      </c>
      <c r="D509" s="11" t="s">
        <v>42</v>
      </c>
      <c r="E509" s="11" t="s">
        <v>42</v>
      </c>
      <c r="F509" s="12">
        <v>1.8</v>
      </c>
      <c r="G509" s="12">
        <v>34.270000000000003</v>
      </c>
      <c r="H509" s="12">
        <v>60.2</v>
      </c>
      <c r="I509" s="12">
        <v>8</v>
      </c>
      <c r="J509" s="13" t="s">
        <v>42</v>
      </c>
      <c r="K509" s="14" t="str">
        <f>[1]!Tab_labo[[#This Row],[L*]]&amp;"_"&amp;[1]!Tab_labo[[#This Row],[a*]]&amp;"_"&amp;[1]!Tab_labo[[#This Row],[b*]]</f>
        <v>34.27_60.2_8</v>
      </c>
      <c r="L509" s="11" t="s">
        <v>60</v>
      </c>
      <c r="M509" s="11" t="str">
        <f>IF(ISBLANK([1]!Tab_labo[[#This Row],[Composant 1]]),"","&gt;")</f>
        <v>&gt;</v>
      </c>
      <c r="N509" s="11">
        <v>970</v>
      </c>
      <c r="O509" s="11" t="str">
        <f>IF(ISBLANK([1]!Tab_labo[[#This Row],[Qt-g]]),"","g")</f>
        <v>g</v>
      </c>
      <c r="P509" s="11" t="s">
        <v>54</v>
      </c>
      <c r="Q509" s="11" t="str">
        <f>IF(ISBLANK([1]!Tab_labo[[#This Row],[Composant 2]]),"","&gt;")</f>
        <v>&gt;</v>
      </c>
      <c r="R509" s="11">
        <v>30</v>
      </c>
      <c r="S509" s="11" t="str">
        <f>IF(ISBLANK([1]!Tab_labo[[#This Row],[Qt-g2]]),"","g")</f>
        <v>g</v>
      </c>
      <c r="T509" s="11"/>
      <c r="U509" s="11" t="str">
        <f>IF(ISBLANK([1]!Tab_labo[[#This Row],[Composant 3]]),"","&gt;")</f>
        <v/>
      </c>
      <c r="V509" s="11"/>
      <c r="W509" s="11" t="str">
        <f>IF(ISBLANK([1]!Tab_labo[[#This Row],[Qt-g3]]),"","g")</f>
        <v/>
      </c>
      <c r="X509" s="11"/>
      <c r="Y509" s="11" t="str">
        <f>IF(ISBLANK([1]!Tab_labo[[#This Row],[Composant 4]]),"","&gt;")</f>
        <v/>
      </c>
      <c r="Z509" s="11"/>
      <c r="AA509" s="11" t="str">
        <f>IF(ISBLANK([1]!Tab_labo[[#This Row],[Qt-g4]]),"","g")</f>
        <v/>
      </c>
      <c r="AB509" s="11"/>
      <c r="AC509" s="11" t="str">
        <f>IF(ISBLANK([1]!Tab_labo[[#This Row],[Composant 5]]),"","&gt;")</f>
        <v/>
      </c>
      <c r="AD509" s="11"/>
      <c r="AE509" s="11" t="str">
        <f>IF(ISBLANK([1]!Tab_labo[[#This Row],[Qt-g5]]),"","g")</f>
        <v/>
      </c>
      <c r="AF509" s="11" t="str">
        <f>IF([1]!Tab_labo[[#This Row],[verif]]=0,"","Total")</f>
        <v>Total</v>
      </c>
      <c r="AG509" s="11" t="str">
        <f>IF([1]!Tab_labo[[#This Row],[Total]]="Total","&gt;","")</f>
        <v>&gt;</v>
      </c>
      <c r="AH50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09" s="11" t="str">
        <f>IF([1]!Tab_labo[[#This Row],[Total]]="Total","g","")</f>
        <v>g</v>
      </c>
      <c r="AJ509" s="15" t="s">
        <v>42</v>
      </c>
      <c r="AK509" s="11" t="s">
        <v>42</v>
      </c>
      <c r="AL50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09" s="11" t="str">
        <f>IF([1]!Tab_labo[[#This Row],[Total2]]&lt;&gt;1000,IF(ISBLANK(V509),[1]!Tab_labo[[#This Row],[Qt-g]]+(2*[1]!Tab_labo[[#This Row],[Qt-g2]]),IF(ISBLANK(Z509),[1]!Tab_labo[[#This Row],[Qt-g]]+[1]!Tab_labo[[#This Row],[Qt-g2]]+(2*[1]!Tab_labo[[#This Row],[Qt-g3]]),IF(ISBLANK(AD509),[1]!Tab_labo[[#This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09" s="11" t="str">
        <f>[1]!Tab_labo[[#This Row],[Teintes]]</f>
        <v>220 C</v>
      </c>
    </row>
    <row r="510" spans="1:40" ht="30" x14ac:dyDescent="0.25">
      <c r="A510" s="1" t="s">
        <v>567</v>
      </c>
      <c r="B510" s="1" t="s">
        <v>41</v>
      </c>
      <c r="C510" s="2" t="s">
        <v>42</v>
      </c>
      <c r="D510" s="3" t="s">
        <v>42</v>
      </c>
      <c r="E510" s="3" t="s">
        <v>42</v>
      </c>
      <c r="F510" s="4">
        <v>1.75</v>
      </c>
      <c r="G510" s="4">
        <v>31.28</v>
      </c>
      <c r="H510" s="4">
        <v>52.77</v>
      </c>
      <c r="I510" s="4">
        <v>4.75</v>
      </c>
      <c r="J510" s="5" t="s">
        <v>42</v>
      </c>
      <c r="K510" s="6" t="str">
        <f>[1]!Tab_labo[[#This Row],[L*]]&amp;"_"&amp;[1]!Tab_labo[[#This Row],[a*]]&amp;"_"&amp;[1]!Tab_labo[[#This Row],[b*]]</f>
        <v>31.28_52.77_4.75</v>
      </c>
      <c r="L510" s="3" t="s">
        <v>60</v>
      </c>
      <c r="M510" s="3" t="str">
        <f>IF(ISBLANK([1]!Tab_labo[[#This Row],[Composant 1]]),"","&gt;")</f>
        <v>&gt;</v>
      </c>
      <c r="N510" s="3">
        <v>941</v>
      </c>
      <c r="O510" s="3" t="str">
        <f>IF(ISBLANK([1]!Tab_labo[[#This Row],[Qt-g]]),"","g")</f>
        <v>g</v>
      </c>
      <c r="P510" s="3" t="s">
        <v>54</v>
      </c>
      <c r="Q510" s="3" t="str">
        <f>IF(ISBLANK([1]!Tab_labo[[#This Row],[Composant 2]]),"","&gt;")</f>
        <v>&gt;</v>
      </c>
      <c r="R510" s="3">
        <v>59</v>
      </c>
      <c r="S510" s="3" t="str">
        <f>IF(ISBLANK([1]!Tab_labo[[#This Row],[Qt-g2]]),"","g")</f>
        <v>g</v>
      </c>
      <c r="T510" s="3"/>
      <c r="U510" s="3" t="str">
        <f>IF(ISBLANK([1]!Tab_labo[[#This Row],[Composant 3]]),"","&gt;")</f>
        <v/>
      </c>
      <c r="V510" s="3"/>
      <c r="W510" s="3" t="str">
        <f>IF(ISBLANK([1]!Tab_labo[[#This Row],[Qt-g3]]),"","g")</f>
        <v/>
      </c>
      <c r="X510" s="3"/>
      <c r="Y510" s="3" t="str">
        <f>IF(ISBLANK([1]!Tab_labo[[#This Row],[Composant 4]]),"","&gt;")</f>
        <v/>
      </c>
      <c r="Z510" s="3"/>
      <c r="AA510" s="3" t="str">
        <f>IF(ISBLANK([1]!Tab_labo[[#This Row],[Qt-g4]]),"","g")</f>
        <v/>
      </c>
      <c r="AB510" s="3"/>
      <c r="AC510" s="3" t="str">
        <f>IF(ISBLANK([1]!Tab_labo[[#This Row],[Composant 5]]),"","&gt;")</f>
        <v/>
      </c>
      <c r="AD510" s="3"/>
      <c r="AE510" s="3" t="str">
        <f>IF(ISBLANK([1]!Tab_labo[[#This Row],[Qt-g5]]),"","g")</f>
        <v/>
      </c>
      <c r="AF510" s="3" t="str">
        <f>IF([1]!Tab_labo[[#This Row],[verif]]=0,"","Total")</f>
        <v>Total</v>
      </c>
      <c r="AG510" s="3" t="str">
        <f>IF([1]!Tab_labo[[#This Row],[Total]]="Total","&gt;","")</f>
        <v>&gt;</v>
      </c>
      <c r="AH51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0" s="3" t="str">
        <f>IF([1]!Tab_labo[[#This Row],[Total]]="Total","g","")</f>
        <v>g</v>
      </c>
      <c r="AJ510" s="8" t="s">
        <v>42</v>
      </c>
      <c r="AK510" s="3" t="s">
        <v>42</v>
      </c>
      <c r="AL5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10" s="3" t="str">
        <f>IF([1]!Tab_labo[[#This Row],[Total2]]&lt;&gt;1000,IF(ISBLANK(V510),[1]!Tab_labo[[#This Row],[Qt-g]]+(2*[1]!Tab_labo[[#This Row],[Qt-g2]]),IF(ISBLANK(Z510),[1]!Tab_labo[[#This Row],[Qt-g]]+[1]!Tab_labo[[#This Row],[Qt-g2]]+(2*[1]!Tab_labo[[#This Row],[Qt-g3]]),IF(ISBLANK(AD510),[1]!Tab_labo[[#This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0" s="3" t="str">
        <f>[1]!Tab_labo[[#This Row],[Teintes]]</f>
        <v>221 C</v>
      </c>
    </row>
    <row r="511" spans="1:40" ht="30" x14ac:dyDescent="0.25">
      <c r="A511" s="9" t="s">
        <v>568</v>
      </c>
      <c r="B511" s="9" t="s">
        <v>41</v>
      </c>
      <c r="C511" s="10" t="s">
        <v>42</v>
      </c>
      <c r="D511" s="11" t="s">
        <v>42</v>
      </c>
      <c r="E511" s="11" t="s">
        <v>42</v>
      </c>
      <c r="F511" s="12">
        <v>1.59</v>
      </c>
      <c r="G511" s="12">
        <v>26.73</v>
      </c>
      <c r="H511" s="12">
        <v>34.950000000000003</v>
      </c>
      <c r="I511" s="12">
        <v>-2.63</v>
      </c>
      <c r="J511" s="13" t="s">
        <v>42</v>
      </c>
      <c r="K511" s="14" t="str">
        <f>[1]!Tab_labo[[#This Row],[L*]]&amp;"_"&amp;[1]!Tab_labo[[#This Row],[a*]]&amp;"_"&amp;[1]!Tab_labo[[#This Row],[b*]]</f>
        <v>26.73_34.95_-2.63</v>
      </c>
      <c r="L511" s="11" t="s">
        <v>60</v>
      </c>
      <c r="M511" s="11" t="str">
        <f>IF(ISBLANK([1]!Tab_labo[[#This Row],[Composant 1]]),"","&gt;")</f>
        <v>&gt;</v>
      </c>
      <c r="N511" s="11">
        <v>800</v>
      </c>
      <c r="O511" s="11" t="str">
        <f>IF(ISBLANK([1]!Tab_labo[[#This Row],[Qt-g]]),"","g")</f>
        <v>g</v>
      </c>
      <c r="P511" s="11" t="s">
        <v>54</v>
      </c>
      <c r="Q511" s="11" t="str">
        <f>IF(ISBLANK([1]!Tab_labo[[#This Row],[Composant 2]]),"","&gt;")</f>
        <v>&gt;</v>
      </c>
      <c r="R511" s="11">
        <v>200</v>
      </c>
      <c r="S511" s="11" t="str">
        <f>IF(ISBLANK([1]!Tab_labo[[#This Row],[Qt-g2]]),"","g")</f>
        <v>g</v>
      </c>
      <c r="T511" s="11"/>
      <c r="U511" s="11" t="str">
        <f>IF(ISBLANK([1]!Tab_labo[[#This Row],[Composant 3]]),"","&gt;")</f>
        <v/>
      </c>
      <c r="V511" s="11"/>
      <c r="W511" s="11" t="str">
        <f>IF(ISBLANK([1]!Tab_labo[[#This Row],[Qt-g3]]),"","g")</f>
        <v/>
      </c>
      <c r="X511" s="11"/>
      <c r="Y511" s="11" t="str">
        <f>IF(ISBLANK([1]!Tab_labo[[#This Row],[Composant 4]]),"","&gt;")</f>
        <v/>
      </c>
      <c r="Z511" s="11"/>
      <c r="AA511" s="11" t="str">
        <f>IF(ISBLANK([1]!Tab_labo[[#This Row],[Qt-g4]]),"","g")</f>
        <v/>
      </c>
      <c r="AB511" s="11"/>
      <c r="AC511" s="11" t="str">
        <f>IF(ISBLANK([1]!Tab_labo[[#This Row],[Composant 5]]),"","&gt;")</f>
        <v/>
      </c>
      <c r="AD511" s="11"/>
      <c r="AE511" s="11" t="str">
        <f>IF(ISBLANK([1]!Tab_labo[[#This Row],[Qt-g5]]),"","g")</f>
        <v/>
      </c>
      <c r="AF511" s="11" t="str">
        <f>IF([1]!Tab_labo[[#This Row],[verif]]=0,"","Total")</f>
        <v>Total</v>
      </c>
      <c r="AG511" s="11" t="str">
        <f>IF([1]!Tab_labo[[#This Row],[Total]]="Total","&gt;","")</f>
        <v>&gt;</v>
      </c>
      <c r="AH5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1" s="11" t="str">
        <f>IF([1]!Tab_labo[[#This Row],[Total]]="Total","g","")</f>
        <v>g</v>
      </c>
      <c r="AJ511" s="15" t="s">
        <v>42</v>
      </c>
      <c r="AK511" s="11" t="s">
        <v>42</v>
      </c>
      <c r="AL5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11" s="11" t="str">
        <f>IF([1]!Tab_labo[[#This Row],[Total2]]&lt;&gt;1000,IF(ISBLANK(V511),[1]!Tab_labo[[#This Row],[Qt-g]]+(2*[1]!Tab_labo[[#This Row],[Qt-g2]]),IF(ISBLANK(Z511),[1]!Tab_labo[[#This Row],[Qt-g]]+[1]!Tab_labo[[#This Row],[Qt-g2]]+(2*[1]!Tab_labo[[#This Row],[Qt-g3]]),IF(ISBLANK(AD511),[1]!Tab_labo[[#This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1" s="11" t="str">
        <f>[1]!Tab_labo[[#This Row],[Teintes]]</f>
        <v>222 C</v>
      </c>
    </row>
    <row r="512" spans="1:40" ht="30" x14ac:dyDescent="0.25">
      <c r="A512" s="1" t="s">
        <v>569</v>
      </c>
      <c r="B512" s="1" t="s">
        <v>41</v>
      </c>
      <c r="C512" s="2" t="s">
        <v>42</v>
      </c>
      <c r="D512" s="3" t="s">
        <v>42</v>
      </c>
      <c r="E512" s="3" t="s">
        <v>42</v>
      </c>
      <c r="F512" s="4">
        <v>0.8</v>
      </c>
      <c r="G512" s="4">
        <v>49</v>
      </c>
      <c r="H512" s="4">
        <v>17.649999999999999</v>
      </c>
      <c r="I512" s="4">
        <v>2.6</v>
      </c>
      <c r="J512" s="5" t="s">
        <v>42</v>
      </c>
      <c r="K512" s="6" t="str">
        <f>[1]!Tab_labo[[#This Row],[L*]]&amp;"_"&amp;[1]!Tab_labo[[#This Row],[a*]]&amp;"_"&amp;[1]!Tab_labo[[#This Row],[b*]]</f>
        <v>49_17.65_2.6</v>
      </c>
      <c r="L512" s="3" t="s">
        <v>60</v>
      </c>
      <c r="M512" s="3" t="str">
        <f>IF(ISBLANK([1]!Tab_labo[[#This Row],[Composant 1]]),"","&gt;")</f>
        <v>&gt;</v>
      </c>
      <c r="N512" s="3">
        <v>90.9</v>
      </c>
      <c r="O512" s="3" t="str">
        <f>IF(ISBLANK([1]!Tab_labo[[#This Row],[Qt-g]]),"","g")</f>
        <v>g</v>
      </c>
      <c r="P512" s="3" t="s">
        <v>68</v>
      </c>
      <c r="Q512" s="3" t="str">
        <f>IF(ISBLANK([1]!Tab_labo[[#This Row],[Composant 2]]),"","&gt;")</f>
        <v>&gt;</v>
      </c>
      <c r="R512" s="3">
        <v>25.7</v>
      </c>
      <c r="S512" s="3" t="str">
        <f>IF(ISBLANK([1]!Tab_labo[[#This Row],[Qt-g2]]),"","g")</f>
        <v>g</v>
      </c>
      <c r="T512" s="3" t="s">
        <v>54</v>
      </c>
      <c r="U512" s="3" t="str">
        <f>IF(ISBLANK([1]!Tab_labo[[#This Row],[Composant 3]]),"","&gt;")</f>
        <v>&gt;</v>
      </c>
      <c r="V512" s="3">
        <v>80.599999999999994</v>
      </c>
      <c r="W512" s="3" t="str">
        <f>IF(ISBLANK([1]!Tab_labo[[#This Row],[Qt-g3]]),"","g")</f>
        <v>g</v>
      </c>
      <c r="X512" s="3" t="s">
        <v>49</v>
      </c>
      <c r="Y512" s="3" t="str">
        <f>IF(ISBLANK([1]!Tab_labo[[#This Row],[Composant 4]]),"","&gt;")</f>
        <v>&gt;</v>
      </c>
      <c r="Z512" s="3">
        <v>401.4</v>
      </c>
      <c r="AA512" s="3" t="str">
        <f>IF(ISBLANK([1]!Tab_labo[[#This Row],[Qt-g4]]),"","g")</f>
        <v>g</v>
      </c>
      <c r="AB512" s="3"/>
      <c r="AC512" s="3" t="str">
        <f>IF(ISBLANK([1]!Tab_labo[[#This Row],[Composant 5]]),"","&gt;")</f>
        <v/>
      </c>
      <c r="AD512" s="3"/>
      <c r="AE512" s="3" t="str">
        <f>IF(ISBLANK([1]!Tab_labo[[#This Row],[Qt-g5]]),"","g")</f>
        <v/>
      </c>
      <c r="AF512" s="3" t="str">
        <f>IF([1]!Tab_labo[[#This Row],[verif]]=0,"","Total")</f>
        <v>Total</v>
      </c>
      <c r="AG512" s="3" t="str">
        <f>IF([1]!Tab_labo[[#This Row],[Total]]="Total","&gt;","")</f>
        <v>&gt;</v>
      </c>
      <c r="AH5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598.59999999999991</v>
      </c>
      <c r="AI512" s="3" t="str">
        <f>IF([1]!Tab_labo[[#This Row],[Total]]="Total","g","")</f>
        <v>g</v>
      </c>
      <c r="AJ512" s="8" t="s">
        <v>42</v>
      </c>
      <c r="AK512" s="3" t="s">
        <v>42</v>
      </c>
      <c r="AL5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2" s="3">
        <f>IF([1]!Tab_labo[[#This Row],[Total2]]&lt;&gt;1000,IF(ISBLANK(V512),[1]!Tab_labo[[#This Row],[Qt-g]]+(2*[1]!Tab_labo[[#This Row],[Qt-g2]]),IF(ISBLANK(Z512),[1]!Tab_labo[[#This Row],[Qt-g]]+[1]!Tab_labo[[#This Row],[Qt-g2]]+(2*[1]!Tab_labo[[#This Row],[Qt-g3]]),IF(ISBLANK(AD512),[1]!Tab_labo[[#This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12" s="3" t="str">
        <f>[1]!Tab_labo[[#This Row],[Teintes]]</f>
        <v>7639 C</v>
      </c>
    </row>
    <row r="513" spans="1:40" ht="30" x14ac:dyDescent="0.25">
      <c r="A513" s="9" t="s">
        <v>570</v>
      </c>
      <c r="B513" s="9" t="s">
        <v>41</v>
      </c>
      <c r="C513" s="10" t="s">
        <v>42</v>
      </c>
      <c r="D513" s="11" t="s">
        <v>42</v>
      </c>
      <c r="E513" s="11" t="s">
        <v>42</v>
      </c>
      <c r="F513" s="12">
        <v>1.22</v>
      </c>
      <c r="G513" s="12">
        <v>38.76</v>
      </c>
      <c r="H513" s="12">
        <v>39.18</v>
      </c>
      <c r="I513" s="12">
        <v>6.28</v>
      </c>
      <c r="J513" s="13" t="s">
        <v>42</v>
      </c>
      <c r="K513" s="14" t="str">
        <f>[1]!Tab_labo[[#This Row],[L*]]&amp;"_"&amp;[1]!Tab_labo[[#This Row],[a*]]&amp;"_"&amp;[1]!Tab_labo[[#This Row],[b*]]</f>
        <v>38.76_39.18_6.28</v>
      </c>
      <c r="L513" s="11" t="s">
        <v>60</v>
      </c>
      <c r="M513" s="11" t="str">
        <f>IF(ISBLANK([1]!Tab_labo[[#This Row],[Composant 1]]),"","&gt;")</f>
        <v>&gt;</v>
      </c>
      <c r="N513" s="11">
        <v>321.2</v>
      </c>
      <c r="O513" s="11" t="str">
        <f>IF(ISBLANK([1]!Tab_labo[[#This Row],[Qt-g]]),"","g")</f>
        <v>g</v>
      </c>
      <c r="P513" s="11" t="s">
        <v>68</v>
      </c>
      <c r="Q513" s="11" t="str">
        <f>IF(ISBLANK([1]!Tab_labo[[#This Row],[Composant 2]]),"","&gt;")</f>
        <v>&gt;</v>
      </c>
      <c r="R513" s="11">
        <v>82.7</v>
      </c>
      <c r="S513" s="11" t="str">
        <f>IF(ISBLANK([1]!Tab_labo[[#This Row],[Qt-g2]]),"","g")</f>
        <v>g</v>
      </c>
      <c r="T513" s="11" t="s">
        <v>54</v>
      </c>
      <c r="U513" s="11" t="str">
        <f>IF(ISBLANK([1]!Tab_labo[[#This Row],[Composant 3]]),"","&gt;")</f>
        <v>&gt;</v>
      </c>
      <c r="V513" s="11">
        <v>72.8</v>
      </c>
      <c r="W513" s="11" t="str">
        <f>IF(ISBLANK([1]!Tab_labo[[#This Row],[Qt-g3]]),"","g")</f>
        <v>g</v>
      </c>
      <c r="X513" s="11" t="s">
        <v>49</v>
      </c>
      <c r="Y513" s="11" t="str">
        <f>IF(ISBLANK([1]!Tab_labo[[#This Row],[Composant 4]]),"","&gt;")</f>
        <v>&gt;</v>
      </c>
      <c r="Z513" s="11">
        <v>523.29999999999995</v>
      </c>
      <c r="AA513" s="11" t="str">
        <f>IF(ISBLANK([1]!Tab_labo[[#This Row],[Qt-g4]]),"","g")</f>
        <v>g</v>
      </c>
      <c r="AB513" s="11"/>
      <c r="AC513" s="11" t="str">
        <f>IF(ISBLANK([1]!Tab_labo[[#This Row],[Composant 5]]),"","&gt;")</f>
        <v/>
      </c>
      <c r="AD513" s="11"/>
      <c r="AE513" s="11" t="str">
        <f>IF(ISBLANK([1]!Tab_labo[[#This Row],[Qt-g5]]),"","g")</f>
        <v/>
      </c>
      <c r="AF513" s="11" t="str">
        <f>IF([1]!Tab_labo[[#This Row],[verif]]=0,"","Total")</f>
        <v>Total</v>
      </c>
      <c r="AG513" s="11" t="str">
        <f>IF([1]!Tab_labo[[#This Row],[Total]]="Total","&gt;","")</f>
        <v>&gt;</v>
      </c>
      <c r="AH5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3" s="11" t="str">
        <f>IF([1]!Tab_labo[[#This Row],[Total]]="Total","g","")</f>
        <v>g</v>
      </c>
      <c r="AJ513" s="15" t="s">
        <v>42</v>
      </c>
      <c r="AK513" s="11" t="s">
        <v>42</v>
      </c>
      <c r="AL5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3" s="11" t="str">
        <f>IF([1]!Tab_labo[[#This Row],[Total2]]&lt;&gt;1000,IF(ISBLANK(V513),[1]!Tab_labo[[#This Row],[Qt-g]]+(2*[1]!Tab_labo[[#This Row],[Qt-g2]]),IF(ISBLANK(Z513),[1]!Tab_labo[[#This Row],[Qt-g]]+[1]!Tab_labo[[#This Row],[Qt-g2]]+(2*[1]!Tab_labo[[#This Row],[Qt-g3]]),IF(ISBLANK(AD513),[1]!Tab_labo[[#This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3" s="11" t="str">
        <f>[1]!Tab_labo[[#This Row],[Teintes]]</f>
        <v>7640 C</v>
      </c>
    </row>
    <row r="514" spans="1:40" ht="30" x14ac:dyDescent="0.25">
      <c r="A514" s="1" t="s">
        <v>571</v>
      </c>
      <c r="B514" s="1" t="s">
        <v>41</v>
      </c>
      <c r="C514" s="2" t="s">
        <v>42</v>
      </c>
      <c r="D514" s="3" t="s">
        <v>42</v>
      </c>
      <c r="E514" s="3" t="s">
        <v>42</v>
      </c>
      <c r="F514" s="4">
        <v>1.42</v>
      </c>
      <c r="G514" s="4">
        <v>34.46</v>
      </c>
      <c r="H514" s="4">
        <v>42.54</v>
      </c>
      <c r="I514" s="4">
        <v>6.38</v>
      </c>
      <c r="J514" s="5" t="s">
        <v>42</v>
      </c>
      <c r="K514" s="6" t="str">
        <f>[1]!Tab_labo[[#This Row],[L*]]&amp;"_"&amp;[1]!Tab_labo[[#This Row],[a*]]&amp;"_"&amp;[1]!Tab_labo[[#This Row],[b*]]</f>
        <v>34.46_42.54_6.38</v>
      </c>
      <c r="L514" s="3" t="s">
        <v>60</v>
      </c>
      <c r="M514" s="3" t="str">
        <f>IF(ISBLANK([1]!Tab_labo[[#This Row],[Composant 1]]),"","&gt;")</f>
        <v>&gt;</v>
      </c>
      <c r="N514" s="3">
        <v>504.1</v>
      </c>
      <c r="O514" s="3" t="str">
        <f>IF(ISBLANK([1]!Tab_labo[[#This Row],[Qt-g]]),"","g")</f>
        <v>g</v>
      </c>
      <c r="P514" s="3" t="s">
        <v>68</v>
      </c>
      <c r="Q514" s="3" t="str">
        <f>IF(ISBLANK([1]!Tab_labo[[#This Row],[Composant 2]]),"","&gt;")</f>
        <v>&gt;</v>
      </c>
      <c r="R514" s="3">
        <v>95.4</v>
      </c>
      <c r="S514" s="3" t="str">
        <f>IF(ISBLANK([1]!Tab_labo[[#This Row],[Qt-g2]]),"","g")</f>
        <v>g</v>
      </c>
      <c r="T514" s="3" t="s">
        <v>54</v>
      </c>
      <c r="U514" s="3" t="str">
        <f>IF(ISBLANK([1]!Tab_labo[[#This Row],[Composant 3]]),"","&gt;")</f>
        <v>&gt;</v>
      </c>
      <c r="V514" s="3">
        <v>86.2</v>
      </c>
      <c r="W514" s="3" t="str">
        <f>IF(ISBLANK([1]!Tab_labo[[#This Row],[Qt-g3]]),"","g")</f>
        <v>g</v>
      </c>
      <c r="X514" s="3" t="s">
        <v>49</v>
      </c>
      <c r="Y514" s="3" t="str">
        <f>IF(ISBLANK([1]!Tab_labo[[#This Row],[Composant 4]]),"","&gt;")</f>
        <v>&gt;</v>
      </c>
      <c r="Z514" s="3">
        <v>314.3</v>
      </c>
      <c r="AA514" s="3" t="str">
        <f>IF(ISBLANK([1]!Tab_labo[[#This Row],[Qt-g4]]),"","g")</f>
        <v>g</v>
      </c>
      <c r="AB514" s="3"/>
      <c r="AC514" s="3" t="str">
        <f>IF(ISBLANK([1]!Tab_labo[[#This Row],[Composant 5]]),"","&gt;")</f>
        <v/>
      </c>
      <c r="AD514" s="3"/>
      <c r="AE514" s="3" t="str">
        <f>IF(ISBLANK([1]!Tab_labo[[#This Row],[Qt-g5]]),"","g")</f>
        <v/>
      </c>
      <c r="AF514" s="3" t="str">
        <f>IF([1]!Tab_labo[[#This Row],[verif]]=0,"","Total")</f>
        <v>Total</v>
      </c>
      <c r="AG514" s="3" t="str">
        <f>IF([1]!Tab_labo[[#This Row],[Total]]="Total","&gt;","")</f>
        <v>&gt;</v>
      </c>
      <c r="AH5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4" s="3" t="str">
        <f>IF([1]!Tab_labo[[#This Row],[Total]]="Total","g","")</f>
        <v>g</v>
      </c>
      <c r="AJ514" s="8" t="s">
        <v>42</v>
      </c>
      <c r="AK514" s="3" t="s">
        <v>42</v>
      </c>
      <c r="AL5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4" s="3" t="str">
        <f>IF([1]!Tab_labo[[#This Row],[Total2]]&lt;&gt;1000,IF(ISBLANK(V514),[1]!Tab_labo[[#This Row],[Qt-g]]+(2*[1]!Tab_labo[[#This Row],[Qt-g2]]),IF(ISBLANK(Z514),[1]!Tab_labo[[#This Row],[Qt-g]]+[1]!Tab_labo[[#This Row],[Qt-g2]]+(2*[1]!Tab_labo[[#This Row],[Qt-g3]]),IF(ISBLANK(AD514),[1]!Tab_labo[[#This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4" s="3" t="str">
        <f>[1]!Tab_labo[[#This Row],[Teintes]]</f>
        <v>7641 C</v>
      </c>
    </row>
    <row r="515" spans="1:40" ht="30" x14ac:dyDescent="0.25">
      <c r="A515" s="9" t="s">
        <v>572</v>
      </c>
      <c r="B515" s="9" t="s">
        <v>41</v>
      </c>
      <c r="C515" s="10" t="s">
        <v>42</v>
      </c>
      <c r="D515" s="11" t="s">
        <v>42</v>
      </c>
      <c r="E515" s="11" t="s">
        <v>42</v>
      </c>
      <c r="F515" s="12">
        <v>1.41</v>
      </c>
      <c r="G515" s="12">
        <v>30.29</v>
      </c>
      <c r="H515" s="12">
        <v>31.58</v>
      </c>
      <c r="I515" s="12">
        <v>-0.98</v>
      </c>
      <c r="J515" s="13" t="s">
        <v>42</v>
      </c>
      <c r="K515" s="14" t="str">
        <f>[1]!Tab_labo[[#This Row],[L*]]&amp;"_"&amp;[1]!Tab_labo[[#This Row],[a*]]&amp;"_"&amp;[1]!Tab_labo[[#This Row],[b*]]</f>
        <v>30.29_31.58_-0.98</v>
      </c>
      <c r="L515" s="11" t="s">
        <v>60</v>
      </c>
      <c r="M515" s="11" t="str">
        <f>IF(ISBLANK([1]!Tab_labo[[#This Row],[Composant 1]]),"","&gt;")</f>
        <v>&gt;</v>
      </c>
      <c r="N515" s="11">
        <v>445.2</v>
      </c>
      <c r="O515" s="11" t="str">
        <f>IF(ISBLANK([1]!Tab_labo[[#This Row],[Qt-g]]),"","g")</f>
        <v>g</v>
      </c>
      <c r="P515" s="11" t="s">
        <v>68</v>
      </c>
      <c r="Q515" s="11" t="str">
        <f>IF(ISBLANK([1]!Tab_labo[[#This Row],[Composant 2]]),"","&gt;")</f>
        <v>&gt;</v>
      </c>
      <c r="R515" s="11">
        <v>35.6</v>
      </c>
      <c r="S515" s="11" t="str">
        <f>IF(ISBLANK([1]!Tab_labo[[#This Row],[Qt-g2]]),"","g")</f>
        <v>g</v>
      </c>
      <c r="T515" s="11" t="s">
        <v>54</v>
      </c>
      <c r="U515" s="11" t="str">
        <f>IF(ISBLANK([1]!Tab_labo[[#This Row],[Composant 3]]),"","&gt;")</f>
        <v>&gt;</v>
      </c>
      <c r="V515" s="11">
        <v>169.3</v>
      </c>
      <c r="W515" s="11" t="str">
        <f>IF(ISBLANK([1]!Tab_labo[[#This Row],[Qt-g3]]),"","g")</f>
        <v>g</v>
      </c>
      <c r="X515" s="11" t="s">
        <v>49</v>
      </c>
      <c r="Y515" s="11" t="str">
        <f>IF(ISBLANK([1]!Tab_labo[[#This Row],[Composant 4]]),"","&gt;")</f>
        <v>&gt;</v>
      </c>
      <c r="Z515" s="11">
        <v>349.9</v>
      </c>
      <c r="AA515" s="11" t="str">
        <f>IF(ISBLANK([1]!Tab_labo[[#This Row],[Qt-g4]]),"","g")</f>
        <v>g</v>
      </c>
      <c r="AB515" s="11"/>
      <c r="AC515" s="11" t="str">
        <f>IF(ISBLANK([1]!Tab_labo[[#This Row],[Composant 5]]),"","&gt;")</f>
        <v/>
      </c>
      <c r="AD515" s="11"/>
      <c r="AE515" s="11" t="str">
        <f>IF(ISBLANK([1]!Tab_labo[[#This Row],[Qt-g5]]),"","g")</f>
        <v/>
      </c>
      <c r="AF515" s="11" t="str">
        <f>IF([1]!Tab_labo[[#This Row],[verif]]=0,"","Total")</f>
        <v>Total</v>
      </c>
      <c r="AG515" s="11" t="str">
        <f>IF([1]!Tab_labo[[#This Row],[Total]]="Total","&gt;","")</f>
        <v>&gt;</v>
      </c>
      <c r="AH5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5" s="11" t="str">
        <f>IF([1]!Tab_labo[[#This Row],[Total]]="Total","g","")</f>
        <v>g</v>
      </c>
      <c r="AJ515" s="15" t="s">
        <v>42</v>
      </c>
      <c r="AK515" s="11" t="s">
        <v>42</v>
      </c>
      <c r="AL5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5" s="11" t="str">
        <f>IF([1]!Tab_labo[[#This Row],[Total2]]&lt;&gt;1000,IF(ISBLANK(V515),[1]!Tab_labo[[#This Row],[Qt-g]]+(2*[1]!Tab_labo[[#This Row],[Qt-g2]]),IF(ISBLANK(Z515),[1]!Tab_labo[[#This Row],[Qt-g]]+[1]!Tab_labo[[#This Row],[Qt-g2]]+(2*[1]!Tab_labo[[#This Row],[Qt-g3]]),IF(ISBLANK(AD515),[1]!Tab_labo[[#This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5" s="11" t="str">
        <f>[1]!Tab_labo[[#This Row],[Teintes]]</f>
        <v>7642 C</v>
      </c>
    </row>
    <row r="516" spans="1:40" ht="30" x14ac:dyDescent="0.25">
      <c r="A516" s="1" t="s">
        <v>573</v>
      </c>
      <c r="B516" s="1" t="s">
        <v>41</v>
      </c>
      <c r="C516" s="2" t="s">
        <v>42</v>
      </c>
      <c r="D516" s="3" t="s">
        <v>42</v>
      </c>
      <c r="E516" s="3" t="s">
        <v>42</v>
      </c>
      <c r="F516" s="4">
        <v>1.42</v>
      </c>
      <c r="G516" s="4">
        <v>28.34</v>
      </c>
      <c r="H516" s="4">
        <v>26.8</v>
      </c>
      <c r="I516" s="4">
        <v>-1.44</v>
      </c>
      <c r="J516" s="5" t="s">
        <v>42</v>
      </c>
      <c r="K516" s="6" t="str">
        <f>[1]!Tab_labo[[#This Row],[L*]]&amp;"_"&amp;[1]!Tab_labo[[#This Row],[a*]]&amp;"_"&amp;[1]!Tab_labo[[#This Row],[b*]]</f>
        <v>28.34_26.8_-1.44</v>
      </c>
      <c r="L516" s="3" t="s">
        <v>60</v>
      </c>
      <c r="M516" s="3" t="str">
        <f>IF(ISBLANK([1]!Tab_labo[[#This Row],[Composant 1]]),"","&gt;")</f>
        <v>&gt;</v>
      </c>
      <c r="N516" s="3">
        <v>367.8</v>
      </c>
      <c r="O516" s="3" t="str">
        <f>IF(ISBLANK([1]!Tab_labo[[#This Row],[Qt-g]]),"","g")</f>
        <v>g</v>
      </c>
      <c r="P516" s="3" t="s">
        <v>68</v>
      </c>
      <c r="Q516" s="3" t="str">
        <f>IF(ISBLANK([1]!Tab_labo[[#This Row],[Composant 2]]),"","&gt;")</f>
        <v>&gt;</v>
      </c>
      <c r="R516" s="3">
        <v>28.1</v>
      </c>
      <c r="S516" s="3" t="str">
        <f>IF(ISBLANK([1]!Tab_labo[[#This Row],[Qt-g2]]),"","g")</f>
        <v>g</v>
      </c>
      <c r="T516" s="3" t="s">
        <v>54</v>
      </c>
      <c r="U516" s="3" t="str">
        <f>IF(ISBLANK([1]!Tab_labo[[#This Row],[Composant 3]]),"","&gt;")</f>
        <v>&gt;</v>
      </c>
      <c r="V516" s="3">
        <v>192.9</v>
      </c>
      <c r="W516" s="3" t="str">
        <f>IF(ISBLANK([1]!Tab_labo[[#This Row],[Qt-g3]]),"","g")</f>
        <v>g</v>
      </c>
      <c r="X516" s="3" t="s">
        <v>49</v>
      </c>
      <c r="Y516" s="3" t="str">
        <f>IF(ISBLANK([1]!Tab_labo[[#This Row],[Composant 4]]),"","&gt;")</f>
        <v>&gt;</v>
      </c>
      <c r="Z516" s="3">
        <v>411.2</v>
      </c>
      <c r="AA516" s="3" t="str">
        <f>IF(ISBLANK([1]!Tab_labo[[#This Row],[Qt-g4]]),"","g")</f>
        <v>g</v>
      </c>
      <c r="AB516" s="3"/>
      <c r="AC516" s="3" t="str">
        <f>IF(ISBLANK([1]!Tab_labo[[#This Row],[Composant 5]]),"","&gt;")</f>
        <v/>
      </c>
      <c r="AD516" s="3"/>
      <c r="AE516" s="3" t="str">
        <f>IF(ISBLANK([1]!Tab_labo[[#This Row],[Qt-g5]]),"","g")</f>
        <v/>
      </c>
      <c r="AF516" s="3" t="str">
        <f>IF([1]!Tab_labo[[#This Row],[verif]]=0,"","Total")</f>
        <v>Total</v>
      </c>
      <c r="AG516" s="3" t="str">
        <f>IF([1]!Tab_labo[[#This Row],[Total]]="Total","&gt;","")</f>
        <v>&gt;</v>
      </c>
      <c r="AH5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6" s="3" t="str">
        <f>IF([1]!Tab_labo[[#This Row],[Total]]="Total","g","")</f>
        <v>g</v>
      </c>
      <c r="AJ516" s="8" t="s">
        <v>42</v>
      </c>
      <c r="AK516" s="3" t="s">
        <v>42</v>
      </c>
      <c r="AL5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6" s="3" t="str">
        <f>IF([1]!Tab_labo[[#This Row],[Total2]]&lt;&gt;1000,IF(ISBLANK(V516),[1]!Tab_labo[[#This Row],[Qt-g]]+(2*[1]!Tab_labo[[#This Row],[Qt-g2]]),IF(ISBLANK(Z516),[1]!Tab_labo[[#This Row],[Qt-g]]+[1]!Tab_labo[[#This Row],[Qt-g2]]+(2*[1]!Tab_labo[[#This Row],[Qt-g3]]),IF(ISBLANK(AD516),[1]!Tab_labo[[#This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6" s="3" t="str">
        <f>[1]!Tab_labo[[#This Row],[Teintes]]</f>
        <v>7643 C</v>
      </c>
    </row>
    <row r="517" spans="1:40" ht="30" x14ac:dyDescent="0.25">
      <c r="A517" s="9" t="s">
        <v>574</v>
      </c>
      <c r="B517" s="9" t="s">
        <v>41</v>
      </c>
      <c r="C517" s="10" t="s">
        <v>42</v>
      </c>
      <c r="D517" s="11" t="s">
        <v>42</v>
      </c>
      <c r="E517" s="11" t="s">
        <v>42</v>
      </c>
      <c r="F517" s="12">
        <v>1.46</v>
      </c>
      <c r="G517" s="12">
        <v>25.66</v>
      </c>
      <c r="H517" s="12">
        <v>21.66</v>
      </c>
      <c r="I517" s="12">
        <v>-2.2799999999999998</v>
      </c>
      <c r="J517" s="13" t="s">
        <v>42</v>
      </c>
      <c r="K517" s="14" t="str">
        <f>[1]!Tab_labo[[#This Row],[L*]]&amp;"_"&amp;[1]!Tab_labo[[#This Row],[a*]]&amp;"_"&amp;[1]!Tab_labo[[#This Row],[b*]]</f>
        <v>25.66_21.66_-2.28</v>
      </c>
      <c r="L517" s="11" t="s">
        <v>60</v>
      </c>
      <c r="M517" s="11" t="str">
        <f>IF(ISBLANK([1]!Tab_labo[[#This Row],[Composant 1]]),"","&gt;")</f>
        <v>&gt;</v>
      </c>
      <c r="N517" s="11">
        <v>358.6</v>
      </c>
      <c r="O517" s="11" t="str">
        <f>IF(ISBLANK([1]!Tab_labo[[#This Row],[Qt-g]]),"","g")</f>
        <v>g</v>
      </c>
      <c r="P517" s="11" t="s">
        <v>54</v>
      </c>
      <c r="Q517" s="11" t="str">
        <f>IF(ISBLANK([1]!Tab_labo[[#This Row],[Composant 2]]),"","&gt;")</f>
        <v>&gt;</v>
      </c>
      <c r="R517" s="11">
        <v>293.3</v>
      </c>
      <c r="S517" s="11" t="str">
        <f>IF(ISBLANK([1]!Tab_labo[[#This Row],[Qt-g2]]),"","g")</f>
        <v>g</v>
      </c>
      <c r="T517" s="11" t="s">
        <v>49</v>
      </c>
      <c r="U517" s="11" t="str">
        <f>IF(ISBLANK([1]!Tab_labo[[#This Row],[Composant 3]]),"","&gt;")</f>
        <v>&gt;</v>
      </c>
      <c r="V517" s="11">
        <v>348.1</v>
      </c>
      <c r="W517" s="11" t="str">
        <f>IF(ISBLANK([1]!Tab_labo[[#This Row],[Qt-g3]]),"","g")</f>
        <v>g</v>
      </c>
      <c r="X517" s="11"/>
      <c r="Y517" s="11" t="str">
        <f>IF(ISBLANK([1]!Tab_labo[[#This Row],[Composant 4]]),"","&gt;")</f>
        <v/>
      </c>
      <c r="Z517" s="11"/>
      <c r="AA517" s="11" t="str">
        <f>IF(ISBLANK([1]!Tab_labo[[#This Row],[Qt-g4]]),"","g")</f>
        <v/>
      </c>
      <c r="AB517" s="11"/>
      <c r="AC517" s="11" t="str">
        <f>IF(ISBLANK([1]!Tab_labo[[#This Row],[Composant 5]]),"","&gt;")</f>
        <v/>
      </c>
      <c r="AD517" s="11"/>
      <c r="AE517" s="11" t="str">
        <f>IF(ISBLANK([1]!Tab_labo[[#This Row],[Qt-g5]]),"","g")</f>
        <v/>
      </c>
      <c r="AF517" s="11" t="str">
        <f>IF([1]!Tab_labo[[#This Row],[verif]]=0,"","Total")</f>
        <v>Total</v>
      </c>
      <c r="AG517" s="11" t="str">
        <f>IF([1]!Tab_labo[[#This Row],[Total]]="Total","&gt;","")</f>
        <v>&gt;</v>
      </c>
      <c r="AH5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517" s="11" t="str">
        <f>IF([1]!Tab_labo[[#This Row],[Total]]="Total","g","")</f>
        <v>g</v>
      </c>
      <c r="AJ517" s="15" t="s">
        <v>42</v>
      </c>
      <c r="AK517" s="11" t="s">
        <v>42</v>
      </c>
      <c r="AL5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17" s="11" t="str">
        <f>IF([1]!Tab_labo[[#This Row],[Total2]]&lt;&gt;1000,IF(ISBLANK(V517),[1]!Tab_labo[[#This Row],[Qt-g]]+(2*[1]!Tab_labo[[#This Row],[Qt-g2]]),IF(ISBLANK(Z517),[1]!Tab_labo[[#This Row],[Qt-g]]+[1]!Tab_labo[[#This Row],[Qt-g2]]+(2*[1]!Tab_labo[[#This Row],[Qt-g3]]),IF(ISBLANK(AD517),[1]!Tab_labo[[#This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7" s="11" t="str">
        <f>[1]!Tab_labo[[#This Row],[Teintes]]</f>
        <v>7644 C</v>
      </c>
    </row>
    <row r="518" spans="1:40" ht="30" x14ac:dyDescent="0.25">
      <c r="A518" s="1" t="s">
        <v>575</v>
      </c>
      <c r="B518" s="1" t="s">
        <v>41</v>
      </c>
      <c r="C518" s="2" t="s">
        <v>42</v>
      </c>
      <c r="D518" s="3" t="s">
        <v>42</v>
      </c>
      <c r="E518" s="3" t="s">
        <v>42</v>
      </c>
      <c r="F518" s="4">
        <v>1.45</v>
      </c>
      <c r="G518" s="4">
        <v>25.05</v>
      </c>
      <c r="H518" s="4">
        <v>17.850000000000001</v>
      </c>
      <c r="I518" s="4">
        <v>-1.82</v>
      </c>
      <c r="J518" s="5" t="s">
        <v>42</v>
      </c>
      <c r="K518" s="6" t="str">
        <f>[1]!Tab_labo[[#This Row],[L*]]&amp;"_"&amp;[1]!Tab_labo[[#This Row],[a*]]&amp;"_"&amp;[1]!Tab_labo[[#This Row],[b*]]</f>
        <v>25.05_17.85_-1.82</v>
      </c>
      <c r="L518" s="3" t="s">
        <v>60</v>
      </c>
      <c r="M518" s="3" t="str">
        <f>IF(ISBLANK([1]!Tab_labo[[#This Row],[Composant 1]]),"","&gt;")</f>
        <v>&gt;</v>
      </c>
      <c r="N518" s="3">
        <v>300.10000000000002</v>
      </c>
      <c r="O518" s="3" t="str">
        <f>IF(ISBLANK([1]!Tab_labo[[#This Row],[Qt-g]]),"","g")</f>
        <v>g</v>
      </c>
      <c r="P518" s="3" t="s">
        <v>54</v>
      </c>
      <c r="Q518" s="3" t="str">
        <f>IF(ISBLANK([1]!Tab_labo[[#This Row],[Composant 2]]),"","&gt;")</f>
        <v>&gt;</v>
      </c>
      <c r="R518" s="3">
        <v>294.60000000000002</v>
      </c>
      <c r="S518" s="3" t="str">
        <f>IF(ISBLANK([1]!Tab_labo[[#This Row],[Qt-g2]]),"","g")</f>
        <v>g</v>
      </c>
      <c r="T518" s="3" t="s">
        <v>49</v>
      </c>
      <c r="U518" s="3" t="str">
        <f>IF(ISBLANK([1]!Tab_labo[[#This Row],[Composant 3]]),"","&gt;")</f>
        <v>&gt;</v>
      </c>
      <c r="V518" s="3">
        <v>405.3</v>
      </c>
      <c r="W518" s="3" t="str">
        <f>IF(ISBLANK([1]!Tab_labo[[#This Row],[Qt-g3]]),"","g")</f>
        <v>g</v>
      </c>
      <c r="X518" s="3"/>
      <c r="Y518" s="3" t="str">
        <f>IF(ISBLANK([1]!Tab_labo[[#This Row],[Composant 4]]),"","&gt;")</f>
        <v/>
      </c>
      <c r="Z518" s="3"/>
      <c r="AA518" s="3" t="str">
        <f>IF(ISBLANK([1]!Tab_labo[[#This Row],[Qt-g4]]),"","g")</f>
        <v/>
      </c>
      <c r="AB518" s="3"/>
      <c r="AC518" s="3" t="str">
        <f>IF(ISBLANK([1]!Tab_labo[[#This Row],[Composant 5]]),"","&gt;")</f>
        <v/>
      </c>
      <c r="AD518" s="3"/>
      <c r="AE518" s="3" t="str">
        <f>IF(ISBLANK([1]!Tab_labo[[#This Row],[Qt-g5]]),"","g")</f>
        <v/>
      </c>
      <c r="AF518" s="3" t="str">
        <f>IF([1]!Tab_labo[[#This Row],[verif]]=0,"","Total")</f>
        <v>Total</v>
      </c>
      <c r="AG518" s="3" t="str">
        <f>IF([1]!Tab_labo[[#This Row],[Total]]="Total","&gt;","")</f>
        <v>&gt;</v>
      </c>
      <c r="AH5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18" s="3" t="str">
        <f>IF([1]!Tab_labo[[#This Row],[Total]]="Total","g","")</f>
        <v>g</v>
      </c>
      <c r="AJ518" s="8" t="s">
        <v>42</v>
      </c>
      <c r="AK518" s="3" t="s">
        <v>42</v>
      </c>
      <c r="AL5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18" s="3" t="str">
        <f>IF([1]!Tab_labo[[#This Row],[Total2]]&lt;&gt;1000,IF(ISBLANK(V518),[1]!Tab_labo[[#This Row],[Qt-g]]+(2*[1]!Tab_labo[[#This Row],[Qt-g2]]),IF(ISBLANK(Z518),[1]!Tab_labo[[#This Row],[Qt-g]]+[1]!Tab_labo[[#This Row],[Qt-g2]]+(2*[1]!Tab_labo[[#This Row],[Qt-g3]]),IF(ISBLANK(AD518),[1]!Tab_labo[[#This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18" s="3" t="str">
        <f>[1]!Tab_labo[[#This Row],[Teintes]]</f>
        <v>7645 C</v>
      </c>
    </row>
    <row r="519" spans="1:40" ht="30" x14ac:dyDescent="0.25">
      <c r="A519" s="9" t="s">
        <v>576</v>
      </c>
      <c r="B519" s="9" t="s">
        <v>41</v>
      </c>
      <c r="C519" s="10" t="s">
        <v>42</v>
      </c>
      <c r="D519" s="11" t="s">
        <v>42</v>
      </c>
      <c r="E519" s="11" t="s">
        <v>42</v>
      </c>
      <c r="F519" s="12">
        <v>0.24</v>
      </c>
      <c r="G519" s="12">
        <v>82.1</v>
      </c>
      <c r="H519" s="12">
        <v>171</v>
      </c>
      <c r="I519" s="12">
        <v>15.3</v>
      </c>
      <c r="J519" s="13" t="s">
        <v>42</v>
      </c>
      <c r="K519" s="14" t="str">
        <f>[1]!Tab_labo[[#This Row],[L*]]&amp;"_"&amp;[1]!Tab_labo[[#This Row],[a*]]&amp;"_"&amp;[1]!Tab_labo[[#This Row],[b*]]</f>
        <v>82.1_171_15.3</v>
      </c>
      <c r="L519" s="11" t="s">
        <v>58</v>
      </c>
      <c r="M519" s="11" t="str">
        <f>IF(ISBLANK([1]!Tab_labo[[#This Row],[Composant 1]]),"","&gt;")</f>
        <v>&gt;</v>
      </c>
      <c r="N519" s="11">
        <v>20</v>
      </c>
      <c r="O519" s="11" t="str">
        <f>IF(ISBLANK([1]!Tab_labo[[#This Row],[Qt-g]]),"","g")</f>
        <v>g</v>
      </c>
      <c r="P519" s="11" t="s">
        <v>170</v>
      </c>
      <c r="Q519" s="11" t="str">
        <f>IF(ISBLANK([1]!Tab_labo[[#This Row],[Composant 2]]),"","&gt;")</f>
        <v>&gt;</v>
      </c>
      <c r="R519" s="11">
        <v>17</v>
      </c>
      <c r="S519" s="11" t="str">
        <f>IF(ISBLANK([1]!Tab_labo[[#This Row],[Qt-g2]]),"","g")</f>
        <v>g</v>
      </c>
      <c r="T519" s="11" t="s">
        <v>54</v>
      </c>
      <c r="U519" s="11" t="str">
        <f>IF(ISBLANK([1]!Tab_labo[[#This Row],[Composant 3]]),"","&gt;")</f>
        <v>&gt;</v>
      </c>
      <c r="V519" s="11">
        <v>1</v>
      </c>
      <c r="W519" s="11" t="str">
        <f>IF(ISBLANK([1]!Tab_labo[[#This Row],[Qt-g3]]),"","g")</f>
        <v>g</v>
      </c>
      <c r="X519" s="11" t="s">
        <v>49</v>
      </c>
      <c r="Y519" s="11" t="str">
        <f>IF(ISBLANK([1]!Tab_labo[[#This Row],[Composant 4]]),"","&gt;")</f>
        <v>&gt;</v>
      </c>
      <c r="Z519" s="11">
        <v>481</v>
      </c>
      <c r="AA519" s="11" t="str">
        <f>IF(ISBLANK([1]!Tab_labo[[#This Row],[Qt-g4]]),"","g")</f>
        <v>g</v>
      </c>
      <c r="AB519" s="11"/>
      <c r="AC519" s="11" t="str">
        <f>IF(ISBLANK([1]!Tab_labo[[#This Row],[Composant 5]]),"","&gt;")</f>
        <v/>
      </c>
      <c r="AD519" s="11"/>
      <c r="AE519" s="11" t="str">
        <f>IF(ISBLANK([1]!Tab_labo[[#This Row],[Qt-g5]]),"","g")</f>
        <v/>
      </c>
      <c r="AF519" s="11" t="str">
        <f>IF([1]!Tab_labo[[#This Row],[verif]]=0,"","Total")</f>
        <v>Total</v>
      </c>
      <c r="AG519" s="11" t="str">
        <f>IF([1]!Tab_labo[[#This Row],[Total]]="Total","&gt;","")</f>
        <v>&gt;</v>
      </c>
      <c r="AH5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519</v>
      </c>
      <c r="AI519" s="11" t="str">
        <f>IF([1]!Tab_labo[[#This Row],[Total]]="Total","g","")</f>
        <v>g</v>
      </c>
      <c r="AJ519" s="15" t="s">
        <v>42</v>
      </c>
      <c r="AK519" s="11" t="s">
        <v>42</v>
      </c>
      <c r="AL5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19" s="11">
        <f>IF([1]!Tab_labo[[#This Row],[Total2]]&lt;&gt;1000,IF(ISBLANK(V519),[1]!Tab_labo[[#This Row],[Qt-g]]+(2*[1]!Tab_labo[[#This Row],[Qt-g2]]),IF(ISBLANK(Z519),[1]!Tab_labo[[#This Row],[Qt-g]]+[1]!Tab_labo[[#This Row],[Qt-g2]]+(2*[1]!Tab_labo[[#This Row],[Qt-g3]]),IF(ISBLANK(AD519),[1]!Tab_labo[[#This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19" s="11" t="str">
        <f>[1]!Tab_labo[[#This Row],[Teintes]]</f>
        <v>3568 C</v>
      </c>
    </row>
    <row r="520" spans="1:40" ht="30" x14ac:dyDescent="0.25">
      <c r="A520" s="1" t="s">
        <v>577</v>
      </c>
      <c r="B520" s="1" t="s">
        <v>41</v>
      </c>
      <c r="C520" s="2" t="s">
        <v>42</v>
      </c>
      <c r="D520" s="3" t="s">
        <v>42</v>
      </c>
      <c r="E520" s="3" t="s">
        <v>42</v>
      </c>
      <c r="F520" s="4">
        <v>0.28000000000000003</v>
      </c>
      <c r="G520" s="4">
        <v>80.5</v>
      </c>
      <c r="H520" s="4">
        <v>23.09</v>
      </c>
      <c r="I520" s="4">
        <v>1.83</v>
      </c>
      <c r="J520" s="5" t="s">
        <v>42</v>
      </c>
      <c r="K520" s="6" t="str">
        <f>[1]!Tab_labo[[#This Row],[L*]]&amp;"_"&amp;[1]!Tab_labo[[#This Row],[a*]]&amp;"_"&amp;[1]!Tab_labo[[#This Row],[b*]]</f>
        <v>80.5_23.09_1.83</v>
      </c>
      <c r="L520" s="3" t="s">
        <v>170</v>
      </c>
      <c r="M520" s="3" t="str">
        <f>IF(ISBLANK([1]!Tab_labo[[#This Row],[Composant 1]]),"","&gt;")</f>
        <v>&gt;</v>
      </c>
      <c r="N520" s="3">
        <v>70</v>
      </c>
      <c r="O520" s="3" t="str">
        <f>IF(ISBLANK([1]!Tab_labo[[#This Row],[Qt-g]]),"","g")</f>
        <v>g</v>
      </c>
      <c r="P520" s="3" t="s">
        <v>68</v>
      </c>
      <c r="Q520" s="3" t="str">
        <f>IF(ISBLANK([1]!Tab_labo[[#This Row],[Composant 2]]),"","&gt;")</f>
        <v>&gt;</v>
      </c>
      <c r="R520" s="3">
        <v>8</v>
      </c>
      <c r="S520" s="3" t="str">
        <f>IF(ISBLANK([1]!Tab_labo[[#This Row],[Qt-g2]]),"","g")</f>
        <v>g</v>
      </c>
      <c r="T520" s="3" t="s">
        <v>49</v>
      </c>
      <c r="U520" s="3" t="str">
        <f>IF(ISBLANK([1]!Tab_labo[[#This Row],[Composant 3]]),"","&gt;")</f>
        <v>&gt;</v>
      </c>
      <c r="V520" s="3">
        <v>461</v>
      </c>
      <c r="W520" s="3" t="str">
        <f>IF(ISBLANK([1]!Tab_labo[[#This Row],[Qt-g3]]),"","g")</f>
        <v>g</v>
      </c>
      <c r="X520" s="3"/>
      <c r="Y520" s="3" t="str">
        <f>IF(ISBLANK([1]!Tab_labo[[#This Row],[Composant 4]]),"","&gt;")</f>
        <v/>
      </c>
      <c r="Z520" s="3"/>
      <c r="AA520" s="3" t="str">
        <f>IF(ISBLANK([1]!Tab_labo[[#This Row],[Qt-g4]]),"","g")</f>
        <v/>
      </c>
      <c r="AB520" s="3"/>
      <c r="AC520" s="3" t="str">
        <f>IF(ISBLANK([1]!Tab_labo[[#This Row],[Composant 5]]),"","&gt;")</f>
        <v/>
      </c>
      <c r="AD520" s="3"/>
      <c r="AE520" s="3" t="str">
        <f>IF(ISBLANK([1]!Tab_labo[[#This Row],[Qt-g5]]),"","g")</f>
        <v/>
      </c>
      <c r="AF520" s="3" t="str">
        <f>IF([1]!Tab_labo[[#This Row],[verif]]=0,"","Total")</f>
        <v>Total</v>
      </c>
      <c r="AG520" s="3" t="str">
        <f>IF([1]!Tab_labo[[#This Row],[Total]]="Total","&gt;","")</f>
        <v>&gt;</v>
      </c>
      <c r="AH5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539</v>
      </c>
      <c r="AI520" s="3" t="str">
        <f>IF([1]!Tab_labo[[#This Row],[Total]]="Total","g","")</f>
        <v>g</v>
      </c>
      <c r="AJ520" s="8" t="s">
        <v>42</v>
      </c>
      <c r="AK520" s="3" t="s">
        <v>42</v>
      </c>
      <c r="AL5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20" s="3">
        <f>IF([1]!Tab_labo[[#This Row],[Total2]]&lt;&gt;1000,IF(ISBLANK(V520),[1]!Tab_labo[[#This Row],[Qt-g]]+(2*[1]!Tab_labo[[#This Row],[Qt-g2]]),IF(ISBLANK(Z520),[1]!Tab_labo[[#This Row],[Qt-g]]+[1]!Tab_labo[[#This Row],[Qt-g2]]+(2*[1]!Tab_labo[[#This Row],[Qt-g3]]),IF(ISBLANK(AD520),[1]!Tab_labo[[#This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20" s="3" t="str">
        <f>[1]!Tab_labo[[#This Row],[Teintes]]</f>
        <v>3595 C</v>
      </c>
    </row>
    <row r="521" spans="1:40" ht="30" x14ac:dyDescent="0.25">
      <c r="A521" s="9" t="s">
        <v>578</v>
      </c>
      <c r="B521" s="9" t="s">
        <v>41</v>
      </c>
      <c r="C521" s="10" t="s">
        <v>42</v>
      </c>
      <c r="D521" s="11" t="s">
        <v>42</v>
      </c>
      <c r="E521" s="11" t="s">
        <v>42</v>
      </c>
      <c r="F521" s="12">
        <v>1.1499999999999999</v>
      </c>
      <c r="G521" s="12">
        <v>52.79</v>
      </c>
      <c r="H521" s="12">
        <v>61.82</v>
      </c>
      <c r="I521" s="12">
        <v>-0.73</v>
      </c>
      <c r="J521" s="13" t="s">
        <v>42</v>
      </c>
      <c r="K521" s="14" t="str">
        <f>[1]!Tab_labo[[#This Row],[L*]]&amp;"_"&amp;[1]!Tab_labo[[#This Row],[a*]]&amp;"_"&amp;[1]!Tab_labo[[#This Row],[b*]]</f>
        <v>52.79_61.82_-0.73</v>
      </c>
      <c r="L521" s="11" t="s">
        <v>170</v>
      </c>
      <c r="M521" s="11" t="str">
        <f>IF(ISBLANK([1]!Tab_labo[[#This Row],[Composant 1]]),"","&gt;")</f>
        <v>&gt;</v>
      </c>
      <c r="N521" s="11">
        <v>410</v>
      </c>
      <c r="O521" s="11" t="str">
        <f>IF(ISBLANK([1]!Tab_labo[[#This Row],[Qt-g]]),"","g")</f>
        <v>g</v>
      </c>
      <c r="P521" s="11" t="s">
        <v>104</v>
      </c>
      <c r="Q521" s="11" t="str">
        <f>IF(ISBLANK([1]!Tab_labo[[#This Row],[Composant 2]]),"","&gt;")</f>
        <v>&gt;</v>
      </c>
      <c r="R521" s="11">
        <v>130</v>
      </c>
      <c r="S521" s="11" t="str">
        <f>IF(ISBLANK([1]!Tab_labo[[#This Row],[Qt-g2]]),"","g")</f>
        <v>g</v>
      </c>
      <c r="T521" s="11" t="s">
        <v>54</v>
      </c>
      <c r="U521" s="11" t="str">
        <f>IF(ISBLANK([1]!Tab_labo[[#This Row],[Composant 3]]),"","&gt;")</f>
        <v>&gt;</v>
      </c>
      <c r="V521" s="11">
        <v>10</v>
      </c>
      <c r="W521" s="11" t="str">
        <f>IF(ISBLANK([1]!Tab_labo[[#This Row],[Qt-g3]]),"","g")</f>
        <v>g</v>
      </c>
      <c r="X521" s="11" t="s">
        <v>49</v>
      </c>
      <c r="Y521" s="11" t="str">
        <f>IF(ISBLANK([1]!Tab_labo[[#This Row],[Composant 4]]),"","&gt;")</f>
        <v>&gt;</v>
      </c>
      <c r="Z521" s="11">
        <v>450</v>
      </c>
      <c r="AA521" s="11" t="str">
        <f>IF(ISBLANK([1]!Tab_labo[[#This Row],[Qt-g4]]),"","g")</f>
        <v>g</v>
      </c>
      <c r="AB521" s="11"/>
      <c r="AC521" s="11" t="str">
        <f>IF(ISBLANK([1]!Tab_labo[[#This Row],[Composant 5]]),"","&gt;")</f>
        <v/>
      </c>
      <c r="AD521" s="11"/>
      <c r="AE521" s="11" t="str">
        <f>IF(ISBLANK([1]!Tab_labo[[#This Row],[Qt-g5]]),"","g")</f>
        <v/>
      </c>
      <c r="AF521" s="11" t="str">
        <f>IF([1]!Tab_labo[[#This Row],[verif]]=0,"","Total")</f>
        <v>Total</v>
      </c>
      <c r="AG521" s="11" t="str">
        <f>IF([1]!Tab_labo[[#This Row],[Total]]="Total","&gt;","")</f>
        <v>&gt;</v>
      </c>
      <c r="AH5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21" s="11" t="str">
        <f>IF([1]!Tab_labo[[#This Row],[Total]]="Total","g","")</f>
        <v>g</v>
      </c>
      <c r="AJ521" s="15" t="s">
        <v>42</v>
      </c>
      <c r="AK521" s="11" t="s">
        <v>42</v>
      </c>
      <c r="AL5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21" s="11" t="str">
        <f>IF([1]!Tab_labo[[#This Row],[Total2]]&lt;&gt;1000,IF(ISBLANK(V521),[1]!Tab_labo[[#This Row],[Qt-g]]+(2*[1]!Tab_labo[[#This Row],[Qt-g2]]),IF(ISBLANK(Z521),[1]!Tab_labo[[#This Row],[Qt-g]]+[1]!Tab_labo[[#This Row],[Qt-g2]]+(2*[1]!Tab_labo[[#This Row],[Qt-g3]]),IF(ISBLANK(AD521),[1]!Tab_labo[[#This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21" s="11" t="str">
        <f>[1]!Tab_labo[[#This Row],[Teintes]]</f>
        <v>2450 C</v>
      </c>
    </row>
    <row r="522" spans="1:40" ht="45" x14ac:dyDescent="0.25">
      <c r="A522" s="1" t="s">
        <v>579</v>
      </c>
      <c r="B522" s="1" t="s">
        <v>41</v>
      </c>
      <c r="C522" s="2" t="s">
        <v>42</v>
      </c>
      <c r="D522" s="3" t="s">
        <v>42</v>
      </c>
      <c r="E522" s="3" t="s">
        <v>42</v>
      </c>
      <c r="F522" s="4">
        <v>1.08</v>
      </c>
      <c r="G522" s="4">
        <v>53.14</v>
      </c>
      <c r="H522" s="4">
        <v>63.63</v>
      </c>
      <c r="I522" s="4">
        <v>-11.12</v>
      </c>
      <c r="J522" s="5" t="s">
        <v>42</v>
      </c>
      <c r="K522" s="6" t="str">
        <f>[1]!Tab_labo[[#This Row],[L*]]&amp;"_"&amp;[1]!Tab_labo[[#This Row],[a*]]&amp;"_"&amp;[1]!Tab_labo[[#This Row],[b*]]</f>
        <v>53.14_63.63_-11.12</v>
      </c>
      <c r="L522" s="3" t="s">
        <v>170</v>
      </c>
      <c r="M522" s="3" t="str">
        <f>IF(ISBLANK([1]!Tab_labo[[#This Row],[Composant 1]]),"","&gt;")</f>
        <v>&gt;</v>
      </c>
      <c r="N522" s="3">
        <v>755</v>
      </c>
      <c r="O522" s="3" t="str">
        <f>IF(ISBLANK([1]!Tab_labo[[#This Row],[Qt-g]]),"","g")</f>
        <v>g</v>
      </c>
      <c r="P522" s="3" t="s">
        <v>58</v>
      </c>
      <c r="Q522" s="3" t="str">
        <f>IF(ISBLANK([1]!Tab_labo[[#This Row],[Composant 2]]),"","&gt;")</f>
        <v>&gt;</v>
      </c>
      <c r="R522" s="3">
        <v>30</v>
      </c>
      <c r="S522" s="3" t="str">
        <f>IF(ISBLANK([1]!Tab_labo[[#This Row],[Qt-g2]]),"","g")</f>
        <v>g</v>
      </c>
      <c r="T522" s="3" t="s">
        <v>54</v>
      </c>
      <c r="U522" s="3" t="str">
        <f>IF(ISBLANK([1]!Tab_labo[[#This Row],[Composant 3]]),"","&gt;")</f>
        <v>&gt;</v>
      </c>
      <c r="V522" s="3">
        <v>5</v>
      </c>
      <c r="W522" s="3" t="str">
        <f>IF(ISBLANK([1]!Tab_labo[[#This Row],[Qt-g3]]),"","g")</f>
        <v>g</v>
      </c>
      <c r="X522" s="3" t="s">
        <v>49</v>
      </c>
      <c r="Y522" s="3" t="str">
        <f>IF(ISBLANK([1]!Tab_labo[[#This Row],[Composant 4]]),"","&gt;")</f>
        <v>&gt;</v>
      </c>
      <c r="Z522" s="3">
        <v>210</v>
      </c>
      <c r="AA522" s="3" t="str">
        <f>IF(ISBLANK([1]!Tab_labo[[#This Row],[Qt-g4]]),"","g")</f>
        <v>g</v>
      </c>
      <c r="AB522" s="3"/>
      <c r="AC522" s="3" t="str">
        <f>IF(ISBLANK([1]!Tab_labo[[#This Row],[Composant 5]]),"","&gt;")</f>
        <v/>
      </c>
      <c r="AD522" s="3"/>
      <c r="AE522" s="3" t="str">
        <f>IF(ISBLANK([1]!Tab_labo[[#This Row],[Qt-g5]]),"","g")</f>
        <v/>
      </c>
      <c r="AF522" s="3" t="str">
        <f>IF([1]!Tab_labo[[#This Row],[verif]]=0,"","Total")</f>
        <v>Total</v>
      </c>
      <c r="AG522" s="3" t="str">
        <f>IF([1]!Tab_labo[[#This Row],[Total]]="Total","&gt;","")</f>
        <v>&gt;</v>
      </c>
      <c r="AH5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22" s="3" t="str">
        <f>IF([1]!Tab_labo[[#This Row],[Total]]="Total","g","")</f>
        <v>g</v>
      </c>
      <c r="AJ522" s="8" t="s">
        <v>42</v>
      </c>
      <c r="AK522" s="3" t="s">
        <v>42</v>
      </c>
      <c r="AL5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22" s="3" t="str">
        <f>IF([1]!Tab_labo[[#This Row],[Total2]]&lt;&gt;1000,IF(ISBLANK(V522),[1]!Tab_labo[[#This Row],[Qt-g]]+(2*[1]!Tab_labo[[#This Row],[Qt-g2]]),IF(ISBLANK(Z522),[1]!Tab_labo[[#This Row],[Qt-g]]+[1]!Tab_labo[[#This Row],[Qt-g2]]+(2*[1]!Tab_labo[[#This Row],[Qt-g3]]),IF(ISBLANK(AD522),[1]!Tab_labo[[#This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22" s="3" t="str">
        <f>[1]!Tab_labo[[#This Row],[Teintes]]</f>
        <v>3527 C</v>
      </c>
    </row>
    <row r="523" spans="1:40" ht="30" x14ac:dyDescent="0.25">
      <c r="A523" s="9" t="s">
        <v>580</v>
      </c>
      <c r="B523" s="9" t="s">
        <v>41</v>
      </c>
      <c r="C523" s="10" t="s">
        <v>42</v>
      </c>
      <c r="D523" s="11" t="s">
        <v>42</v>
      </c>
      <c r="E523" s="11" t="s">
        <v>42</v>
      </c>
      <c r="F523" s="12">
        <v>0.71</v>
      </c>
      <c r="G523" s="12">
        <v>60.39</v>
      </c>
      <c r="H523" s="12">
        <v>40.21</v>
      </c>
      <c r="I523" s="12">
        <v>-5.26</v>
      </c>
      <c r="J523" s="13" t="s">
        <v>42</v>
      </c>
      <c r="K523" s="14" t="str">
        <f>[1]!Tab_labo[[#This Row],[L*]]&amp;"_"&amp;[1]!Tab_labo[[#This Row],[a*]]&amp;"_"&amp;[1]!Tab_labo[[#This Row],[b*]]</f>
        <v>60.39_40.21_-5.26</v>
      </c>
      <c r="L523" s="11" t="s">
        <v>170</v>
      </c>
      <c r="M523" s="11" t="str">
        <f>IF(ISBLANK([1]!Tab_labo[[#This Row],[Composant 1]]),"","&gt;")</f>
        <v>&gt;</v>
      </c>
      <c r="N523" s="11">
        <v>225</v>
      </c>
      <c r="O523" s="11" t="str">
        <f>IF(ISBLANK([1]!Tab_labo[[#This Row],[Qt-g]]),"","g")</f>
        <v>g</v>
      </c>
      <c r="P523" s="11" t="s">
        <v>58</v>
      </c>
      <c r="Q523" s="11" t="str">
        <f>IF(ISBLANK([1]!Tab_labo[[#This Row],[Composant 2]]),"","&gt;")</f>
        <v>&gt;</v>
      </c>
      <c r="R523" s="11">
        <v>55</v>
      </c>
      <c r="S523" s="11" t="str">
        <f>IF(ISBLANK([1]!Tab_labo[[#This Row],[Qt-g2]]),"","g")</f>
        <v>g</v>
      </c>
      <c r="T523" s="11" t="s">
        <v>54</v>
      </c>
      <c r="U523" s="11" t="str">
        <f>IF(ISBLANK([1]!Tab_labo[[#This Row],[Composant 3]]),"","&gt;")</f>
        <v>&gt;</v>
      </c>
      <c r="V523" s="11">
        <v>20</v>
      </c>
      <c r="W523" s="11" t="str">
        <f>IF(ISBLANK([1]!Tab_labo[[#This Row],[Qt-g3]]),"","g")</f>
        <v>g</v>
      </c>
      <c r="X523" s="11" t="s">
        <v>49</v>
      </c>
      <c r="Y523" s="11" t="str">
        <f>IF(ISBLANK([1]!Tab_labo[[#This Row],[Composant 4]]),"","&gt;")</f>
        <v>&gt;</v>
      </c>
      <c r="Z523" s="11">
        <v>350</v>
      </c>
      <c r="AA523" s="11" t="str">
        <f>IF(ISBLANK([1]!Tab_labo[[#This Row],[Qt-g4]]),"","g")</f>
        <v>g</v>
      </c>
      <c r="AB523" s="11"/>
      <c r="AC523" s="11" t="str">
        <f>IF(ISBLANK([1]!Tab_labo[[#This Row],[Composant 5]]),"","&gt;")</f>
        <v/>
      </c>
      <c r="AD523" s="11"/>
      <c r="AE523" s="11" t="str">
        <f>IF(ISBLANK([1]!Tab_labo[[#This Row],[Qt-g5]]),"","g")</f>
        <v/>
      </c>
      <c r="AF523" s="11" t="str">
        <f>IF([1]!Tab_labo[[#This Row],[verif]]=0,"","Total")</f>
        <v>Total</v>
      </c>
      <c r="AG523" s="11" t="str">
        <f>IF([1]!Tab_labo[[#This Row],[Total]]="Total","&gt;","")</f>
        <v>&gt;</v>
      </c>
      <c r="AH5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650</v>
      </c>
      <c r="AI523" s="11" t="str">
        <f>IF([1]!Tab_labo[[#This Row],[Total]]="Total","g","")</f>
        <v>g</v>
      </c>
      <c r="AJ523" s="15" t="s">
        <v>42</v>
      </c>
      <c r="AK523" s="11" t="s">
        <v>42</v>
      </c>
      <c r="AL5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23" s="11">
        <f>IF([1]!Tab_labo[[#This Row],[Total2]]&lt;&gt;1000,IF(ISBLANK(V523),[1]!Tab_labo[[#This Row],[Qt-g]]+(2*[1]!Tab_labo[[#This Row],[Qt-g2]]),IF(ISBLANK(Z523),[1]!Tab_labo[[#This Row],[Qt-g]]+[1]!Tab_labo[[#This Row],[Qt-g2]]+(2*[1]!Tab_labo[[#This Row],[Qt-g3]]),IF(ISBLANK(AD523),[1]!Tab_labo[[#This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23" s="11" t="str">
        <f>[1]!Tab_labo[[#This Row],[Teintes]]</f>
        <v>3582 C</v>
      </c>
    </row>
    <row r="524" spans="1:40" ht="30" x14ac:dyDescent="0.25">
      <c r="A524" s="1" t="s">
        <v>581</v>
      </c>
      <c r="B524" s="1" t="s">
        <v>41</v>
      </c>
      <c r="C524" s="2" t="s">
        <v>42</v>
      </c>
      <c r="D524" s="3" t="s">
        <v>42</v>
      </c>
      <c r="E524" s="3" t="s">
        <v>42</v>
      </c>
      <c r="F524" s="4">
        <v>1.18</v>
      </c>
      <c r="G524" s="4">
        <v>46.86</v>
      </c>
      <c r="H524" s="4">
        <v>51.26</v>
      </c>
      <c r="I524" s="4">
        <v>0.75</v>
      </c>
      <c r="J524" s="5" t="s">
        <v>42</v>
      </c>
      <c r="K524" s="6" t="str">
        <f>[1]!Tab_labo[[#This Row],[L*]]&amp;"_"&amp;[1]!Tab_labo[[#This Row],[a*]]&amp;"_"&amp;[1]!Tab_labo[[#This Row],[b*]]</f>
        <v>46.86_51.26_0.75</v>
      </c>
      <c r="L524" s="3" t="s">
        <v>170</v>
      </c>
      <c r="M524" s="3" t="str">
        <f>IF(ISBLANK([1]!Tab_labo[[#This Row],[Composant 1]]),"","&gt;")</f>
        <v>&gt;</v>
      </c>
      <c r="N524" s="3">
        <v>330</v>
      </c>
      <c r="O524" s="3" t="str">
        <f>IF(ISBLANK([1]!Tab_labo[[#This Row],[Qt-g]]),"","g")</f>
        <v>g</v>
      </c>
      <c r="P524" s="3" t="s">
        <v>58</v>
      </c>
      <c r="Q524" s="3" t="str">
        <f>IF(ISBLANK([1]!Tab_labo[[#This Row],[Composant 2]]),"","&gt;")</f>
        <v>&gt;</v>
      </c>
      <c r="R524" s="3">
        <v>220</v>
      </c>
      <c r="S524" s="3" t="str">
        <f>IF(ISBLANK([1]!Tab_labo[[#This Row],[Qt-g2]]),"","g")</f>
        <v>g</v>
      </c>
      <c r="T524" s="3" t="s">
        <v>54</v>
      </c>
      <c r="U524" s="3" t="str">
        <f>IF(ISBLANK([1]!Tab_labo[[#This Row],[Composant 3]]),"","&gt;")</f>
        <v>&gt;</v>
      </c>
      <c r="V524" s="3">
        <v>35</v>
      </c>
      <c r="W524" s="3" t="str">
        <f>IF(ISBLANK([1]!Tab_labo[[#This Row],[Qt-g3]]),"","g")</f>
        <v>g</v>
      </c>
      <c r="X524" s="3" t="s">
        <v>49</v>
      </c>
      <c r="Y524" s="3" t="str">
        <f>IF(ISBLANK([1]!Tab_labo[[#This Row],[Composant 4]]),"","&gt;")</f>
        <v>&gt;</v>
      </c>
      <c r="Z524" s="3">
        <v>415</v>
      </c>
      <c r="AA524" s="3" t="str">
        <f>IF(ISBLANK([1]!Tab_labo[[#This Row],[Qt-g4]]),"","g")</f>
        <v>g</v>
      </c>
      <c r="AB524" s="3"/>
      <c r="AC524" s="3" t="str">
        <f>IF(ISBLANK([1]!Tab_labo[[#This Row],[Composant 5]]),"","&gt;")</f>
        <v/>
      </c>
      <c r="AD524" s="3"/>
      <c r="AE524" s="3" t="str">
        <f>IF(ISBLANK([1]!Tab_labo[[#This Row],[Qt-g5]]),"","g")</f>
        <v/>
      </c>
      <c r="AF524" s="3" t="str">
        <f>IF([1]!Tab_labo[[#This Row],[verif]]=0,"","Total")</f>
        <v>Total</v>
      </c>
      <c r="AG524" s="3" t="str">
        <f>IF([1]!Tab_labo[[#This Row],[Total]]="Total","&gt;","")</f>
        <v>&gt;</v>
      </c>
      <c r="AH5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24" s="3" t="str">
        <f>IF([1]!Tab_labo[[#This Row],[Total]]="Total","g","")</f>
        <v>g</v>
      </c>
      <c r="AJ524" s="8" t="s">
        <v>42</v>
      </c>
      <c r="AK524" s="3" t="s">
        <v>42</v>
      </c>
      <c r="AL5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24" s="3" t="str">
        <f>IF([1]!Tab_labo[[#This Row],[Total2]]&lt;&gt;1000,IF(ISBLANK(V524),[1]!Tab_labo[[#This Row],[Qt-g]]+(2*[1]!Tab_labo[[#This Row],[Qt-g2]]),IF(ISBLANK(Z524),[1]!Tab_labo[[#This Row],[Qt-g]]+[1]!Tab_labo[[#This Row],[Qt-g2]]+(2*[1]!Tab_labo[[#This Row],[Qt-g3]]),IF(ISBLANK(AD524),[1]!Tab_labo[[#This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24" s="3" t="str">
        <f>[1]!Tab_labo[[#This Row],[Teintes]]</f>
        <v>2451 C</v>
      </c>
    </row>
    <row r="525" spans="1:40" ht="30" x14ac:dyDescent="0.25">
      <c r="A525" s="9" t="s">
        <v>582</v>
      </c>
      <c r="B525" s="9" t="s">
        <v>41</v>
      </c>
      <c r="C525" s="10" t="s">
        <v>42</v>
      </c>
      <c r="D525" s="11" t="s">
        <v>42</v>
      </c>
      <c r="E525" s="11" t="s">
        <v>42</v>
      </c>
      <c r="F525" s="12">
        <v>1.26</v>
      </c>
      <c r="G525" s="12">
        <v>47.54</v>
      </c>
      <c r="H525" s="12">
        <v>58.36</v>
      </c>
      <c r="I525" s="12">
        <v>3.02</v>
      </c>
      <c r="J525" s="13" t="s">
        <v>42</v>
      </c>
      <c r="K525" s="14" t="str">
        <f>[1]!Tab_labo[[#This Row],[L*]]&amp;"_"&amp;[1]!Tab_labo[[#This Row],[a*]]&amp;"_"&amp;[1]!Tab_labo[[#This Row],[b*]]</f>
        <v>47.54_58.36_3.02</v>
      </c>
      <c r="L525" s="11" t="s">
        <v>170</v>
      </c>
      <c r="M525" s="11" t="str">
        <f>IF(ISBLANK([1]!Tab_labo[[#This Row],[Composant 1]]),"","&gt;")</f>
        <v>&gt;</v>
      </c>
      <c r="N525" s="11">
        <v>460</v>
      </c>
      <c r="O525" s="11" t="str">
        <f>IF(ISBLANK([1]!Tab_labo[[#This Row],[Qt-g]]),"","g")</f>
        <v>g</v>
      </c>
      <c r="P525" s="11" t="s">
        <v>58</v>
      </c>
      <c r="Q525" s="11" t="str">
        <f>IF(ISBLANK([1]!Tab_labo[[#This Row],[Composant 2]]),"","&gt;")</f>
        <v>&gt;</v>
      </c>
      <c r="R525" s="11">
        <v>255</v>
      </c>
      <c r="S525" s="11" t="str">
        <f>IF(ISBLANK([1]!Tab_labo[[#This Row],[Qt-g2]]),"","g")</f>
        <v>g</v>
      </c>
      <c r="T525" s="11" t="s">
        <v>54</v>
      </c>
      <c r="U525" s="11" t="str">
        <f>IF(ISBLANK([1]!Tab_labo[[#This Row],[Composant 3]]),"","&gt;")</f>
        <v>&gt;</v>
      </c>
      <c r="V525" s="11">
        <v>20</v>
      </c>
      <c r="W525" s="11" t="str">
        <f>IF(ISBLANK([1]!Tab_labo[[#This Row],[Qt-g3]]),"","g")</f>
        <v>g</v>
      </c>
      <c r="X525" s="11" t="s">
        <v>49</v>
      </c>
      <c r="Y525" s="11" t="str">
        <f>IF(ISBLANK([1]!Tab_labo[[#This Row],[Composant 4]]),"","&gt;")</f>
        <v>&gt;</v>
      </c>
      <c r="Z525" s="11">
        <v>265</v>
      </c>
      <c r="AA525" s="11" t="str">
        <f>IF(ISBLANK([1]!Tab_labo[[#This Row],[Qt-g4]]),"","g")</f>
        <v>g</v>
      </c>
      <c r="AB525" s="11"/>
      <c r="AC525" s="11" t="str">
        <f>IF(ISBLANK([1]!Tab_labo[[#This Row],[Composant 5]]),"","&gt;")</f>
        <v/>
      </c>
      <c r="AD525" s="11"/>
      <c r="AE525" s="11" t="str">
        <f>IF(ISBLANK([1]!Tab_labo[[#This Row],[Qt-g5]]),"","g")</f>
        <v/>
      </c>
      <c r="AF525" s="11" t="str">
        <f>IF([1]!Tab_labo[[#This Row],[verif]]=0,"","Total")</f>
        <v>Total</v>
      </c>
      <c r="AG525" s="11" t="str">
        <f>IF([1]!Tab_labo[[#This Row],[Total]]="Total","&gt;","")</f>
        <v>&gt;</v>
      </c>
      <c r="AH5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25" s="11" t="str">
        <f>IF([1]!Tab_labo[[#This Row],[Total]]="Total","g","")</f>
        <v>g</v>
      </c>
      <c r="AJ525" s="15" t="s">
        <v>42</v>
      </c>
      <c r="AK525" s="11" t="s">
        <v>42</v>
      </c>
      <c r="AL5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25" s="11" t="str">
        <f>IF([1]!Tab_labo[[#This Row],[Total2]]&lt;&gt;1000,IF(ISBLANK(V525),[1]!Tab_labo[[#This Row],[Qt-g]]+(2*[1]!Tab_labo[[#This Row],[Qt-g2]]),IF(ISBLANK(Z525),[1]!Tab_labo[[#This Row],[Qt-g]]+[1]!Tab_labo[[#This Row],[Qt-g2]]+(2*[1]!Tab_labo[[#This Row],[Qt-g3]]),IF(ISBLANK(AD525),[1]!Tab_labo[[#This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25" s="11" t="str">
        <f>[1]!Tab_labo[[#This Row],[Teintes]]</f>
        <v>2452 C</v>
      </c>
    </row>
    <row r="526" spans="1:40" ht="45" x14ac:dyDescent="0.25">
      <c r="A526" s="1" t="s">
        <v>583</v>
      </c>
      <c r="B526" s="1" t="s">
        <v>41</v>
      </c>
      <c r="C526" s="2" t="s">
        <v>42</v>
      </c>
      <c r="D526" s="3" t="s">
        <v>42</v>
      </c>
      <c r="E526" s="3" t="s">
        <v>42</v>
      </c>
      <c r="F526" s="4">
        <v>0.48</v>
      </c>
      <c r="G526" s="4">
        <v>72.69</v>
      </c>
      <c r="H526" s="4">
        <v>42.46</v>
      </c>
      <c r="I526" s="4">
        <v>-10.89</v>
      </c>
      <c r="J526" s="5" t="s">
        <v>42</v>
      </c>
      <c r="K526" s="6" t="str">
        <f>[1]!Tab_labo[[#This Row],[L*]]&amp;"_"&amp;[1]!Tab_labo[[#This Row],[a*]]&amp;"_"&amp;[1]!Tab_labo[[#This Row],[b*]]</f>
        <v>72.69_42.46_-10.89</v>
      </c>
      <c r="L526" s="3" t="s">
        <v>410</v>
      </c>
      <c r="M526" s="3" t="str">
        <f>IF(ISBLANK([1]!Tab_labo[[#This Row],[Composant 1]]),"","&gt;")</f>
        <v>&gt;</v>
      </c>
      <c r="N526" s="3">
        <v>78</v>
      </c>
      <c r="O526" s="3" t="str">
        <f>IF(ISBLANK([1]!Tab_labo[[#This Row],[Qt-g]]),"","g")</f>
        <v>g</v>
      </c>
      <c r="P526" s="3" t="s">
        <v>60</v>
      </c>
      <c r="Q526" s="3" t="str">
        <f>IF(ISBLANK([1]!Tab_labo[[#This Row],[Composant 2]]),"","&gt;")</f>
        <v>&gt;</v>
      </c>
      <c r="R526" s="3">
        <v>47</v>
      </c>
      <c r="S526" s="3" t="str">
        <f>IF(ISBLANK([1]!Tab_labo[[#This Row],[Qt-g2]]),"","g")</f>
        <v>g</v>
      </c>
      <c r="T526" s="3" t="s">
        <v>49</v>
      </c>
      <c r="U526" s="3" t="str">
        <f>IF(ISBLANK([1]!Tab_labo[[#This Row],[Composant 3]]),"","&gt;")</f>
        <v>&gt;</v>
      </c>
      <c r="V526" s="3">
        <v>437.5</v>
      </c>
      <c r="W526" s="3" t="str">
        <f>IF(ISBLANK([1]!Tab_labo[[#This Row],[Qt-g3]]),"","g")</f>
        <v>g</v>
      </c>
      <c r="X526" s="3"/>
      <c r="Y526" s="3" t="str">
        <f>IF(ISBLANK([1]!Tab_labo[[#This Row],[Composant 4]]),"","&gt;")</f>
        <v/>
      </c>
      <c r="Z526" s="3"/>
      <c r="AA526" s="3" t="str">
        <f>IF(ISBLANK([1]!Tab_labo[[#This Row],[Qt-g4]]),"","g")</f>
        <v/>
      </c>
      <c r="AB526" s="3"/>
      <c r="AC526" s="3" t="str">
        <f>IF(ISBLANK([1]!Tab_labo[[#This Row],[Composant 5]]),"","&gt;")</f>
        <v/>
      </c>
      <c r="AD526" s="3"/>
      <c r="AE526" s="3" t="str">
        <f>IF(ISBLANK([1]!Tab_labo[[#This Row],[Qt-g5]]),"","g")</f>
        <v/>
      </c>
      <c r="AF526" s="3" t="str">
        <f>IF([1]!Tab_labo[[#This Row],[verif]]=0,"","Total")</f>
        <v>Total</v>
      </c>
      <c r="AG526" s="3" t="str">
        <f>IF([1]!Tab_labo[[#This Row],[Total]]="Total","&gt;","")</f>
        <v>&gt;</v>
      </c>
      <c r="AH5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26" s="3" t="str">
        <f>IF([1]!Tab_labo[[#This Row],[Total]]="Total","g","")</f>
        <v>g</v>
      </c>
      <c r="AJ526" s="8" t="s">
        <v>42</v>
      </c>
      <c r="AK526" s="3" t="s">
        <v>42</v>
      </c>
      <c r="AL5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26" s="3">
        <f>IF([1]!Tab_labo[[#This Row],[Total2]]&lt;&gt;1000,IF(ISBLANK(V526),[1]!Tab_labo[[#This Row],[Qt-g]]+(2*[1]!Tab_labo[[#This Row],[Qt-g2]]),IF(ISBLANK(Z526),[1]!Tab_labo[[#This Row],[Qt-g]]+[1]!Tab_labo[[#This Row],[Qt-g2]]+(2*[1]!Tab_labo[[#This Row],[Qt-g3]]),IF(ISBLANK(AD526),[1]!Tab_labo[[#This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26" s="3" t="str">
        <f>[1]!Tab_labo[[#This Row],[Teintes]]</f>
        <v>223 C</v>
      </c>
    </row>
    <row r="527" spans="1:40" ht="45" x14ac:dyDescent="0.25">
      <c r="A527" s="9" t="s">
        <v>584</v>
      </c>
      <c r="B527" s="9" t="s">
        <v>41</v>
      </c>
      <c r="C527" s="10" t="s">
        <v>42</v>
      </c>
      <c r="D527" s="11" t="s">
        <v>42</v>
      </c>
      <c r="E527" s="11" t="s">
        <v>42</v>
      </c>
      <c r="F527" s="12">
        <v>0.72</v>
      </c>
      <c r="G527" s="12">
        <v>64.14</v>
      </c>
      <c r="H527" s="12">
        <v>54.84</v>
      </c>
      <c r="I527" s="12">
        <v>-13.51</v>
      </c>
      <c r="J527" s="13" t="s">
        <v>42</v>
      </c>
      <c r="K527" s="14" t="str">
        <f>[1]!Tab_labo[[#This Row],[L*]]&amp;"_"&amp;[1]!Tab_labo[[#This Row],[a*]]&amp;"_"&amp;[1]!Tab_labo[[#This Row],[b*]]</f>
        <v>64.14_54.84_-13.51</v>
      </c>
      <c r="L527" s="11" t="s">
        <v>410</v>
      </c>
      <c r="M527" s="11" t="str">
        <f>IF(ISBLANK([1]!Tab_labo[[#This Row],[Composant 1]]),"","&gt;")</f>
        <v>&gt;</v>
      </c>
      <c r="N527" s="11">
        <v>156</v>
      </c>
      <c r="O527" s="11" t="str">
        <f>IF(ISBLANK([1]!Tab_labo[[#This Row],[Qt-g]]),"","g")</f>
        <v>g</v>
      </c>
      <c r="P527" s="11" t="s">
        <v>60</v>
      </c>
      <c r="Q527" s="11" t="str">
        <f>IF(ISBLANK([1]!Tab_labo[[#This Row],[Composant 2]]),"","&gt;")</f>
        <v>&gt;</v>
      </c>
      <c r="R527" s="11">
        <v>94</v>
      </c>
      <c r="S527" s="11" t="str">
        <f>IF(ISBLANK([1]!Tab_labo[[#This Row],[Qt-g2]]),"","g")</f>
        <v>g</v>
      </c>
      <c r="T527" s="11" t="s">
        <v>49</v>
      </c>
      <c r="U527" s="11" t="str">
        <f>IF(ISBLANK([1]!Tab_labo[[#This Row],[Composant 3]]),"","&gt;")</f>
        <v>&gt;</v>
      </c>
      <c r="V527" s="11">
        <v>375</v>
      </c>
      <c r="W527" s="11" t="str">
        <f>IF(ISBLANK([1]!Tab_labo[[#This Row],[Qt-g3]]),"","g")</f>
        <v>g</v>
      </c>
      <c r="X527" s="11"/>
      <c r="Y527" s="11" t="str">
        <f>IF(ISBLANK([1]!Tab_labo[[#This Row],[Composant 4]]),"","&gt;")</f>
        <v/>
      </c>
      <c r="Z527" s="11"/>
      <c r="AA527" s="11" t="str">
        <f>IF(ISBLANK([1]!Tab_labo[[#This Row],[Qt-g4]]),"","g")</f>
        <v/>
      </c>
      <c r="AB527" s="11"/>
      <c r="AC527" s="11" t="str">
        <f>IF(ISBLANK([1]!Tab_labo[[#This Row],[Composant 5]]),"","&gt;")</f>
        <v/>
      </c>
      <c r="AD527" s="11"/>
      <c r="AE527" s="11" t="str">
        <f>IF(ISBLANK([1]!Tab_labo[[#This Row],[Qt-g5]]),"","g")</f>
        <v/>
      </c>
      <c r="AF527" s="11" t="str">
        <f>IF([1]!Tab_labo[[#This Row],[verif]]=0,"","Total")</f>
        <v>Total</v>
      </c>
      <c r="AG527" s="11" t="str">
        <f>IF([1]!Tab_labo[[#This Row],[Total]]="Total","&gt;","")</f>
        <v>&gt;</v>
      </c>
      <c r="AH5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27" s="11" t="str">
        <f>IF([1]!Tab_labo[[#This Row],[Total]]="Total","g","")</f>
        <v>g</v>
      </c>
      <c r="AJ527" s="15" t="s">
        <v>42</v>
      </c>
      <c r="AK527" s="11" t="s">
        <v>42</v>
      </c>
      <c r="AL5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27" s="11">
        <f>IF([1]!Tab_labo[[#This Row],[Total2]]&lt;&gt;1000,IF(ISBLANK(V527),[1]!Tab_labo[[#This Row],[Qt-g]]+(2*[1]!Tab_labo[[#This Row],[Qt-g2]]),IF(ISBLANK(Z527),[1]!Tab_labo[[#This Row],[Qt-g]]+[1]!Tab_labo[[#This Row],[Qt-g2]]+(2*[1]!Tab_labo[[#This Row],[Qt-g3]]),IF(ISBLANK(AD527),[1]!Tab_labo[[#This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27" s="11" t="str">
        <f>[1]!Tab_labo[[#This Row],[Teintes]]</f>
        <v>224 C</v>
      </c>
    </row>
    <row r="528" spans="1:40" ht="30" x14ac:dyDescent="0.25">
      <c r="A528" s="1" t="s">
        <v>585</v>
      </c>
      <c r="B528" s="1" t="s">
        <v>41</v>
      </c>
      <c r="C528" s="2" t="s">
        <v>42</v>
      </c>
      <c r="D528" s="3" t="s">
        <v>42</v>
      </c>
      <c r="E528" s="3" t="s">
        <v>42</v>
      </c>
      <c r="F528" s="4">
        <v>1.32</v>
      </c>
      <c r="G528" s="4">
        <v>51.42</v>
      </c>
      <c r="H528" s="4">
        <v>73.790000000000006</v>
      </c>
      <c r="I528" s="4">
        <v>-9.09</v>
      </c>
      <c r="J528" s="5" t="s">
        <v>42</v>
      </c>
      <c r="K528" s="6" t="str">
        <f>[1]!Tab_labo[[#This Row],[L*]]&amp;"_"&amp;[1]!Tab_labo[[#This Row],[a*]]&amp;"_"&amp;[1]!Tab_labo[[#This Row],[b*]]</f>
        <v>51.42_73.79_-9.09</v>
      </c>
      <c r="L528" s="3" t="s">
        <v>410</v>
      </c>
      <c r="M528" s="3" t="str">
        <f>IF(ISBLANK([1]!Tab_labo[[#This Row],[Composant 1]]),"","&gt;")</f>
        <v>&gt;</v>
      </c>
      <c r="N528" s="3">
        <v>312</v>
      </c>
      <c r="O528" s="3" t="str">
        <f>IF(ISBLANK([1]!Tab_labo[[#This Row],[Qt-g]]),"","g")</f>
        <v>g</v>
      </c>
      <c r="P528" s="3" t="s">
        <v>60</v>
      </c>
      <c r="Q528" s="3" t="str">
        <f>IF(ISBLANK([1]!Tab_labo[[#This Row],[Composant 2]]),"","&gt;")</f>
        <v>&gt;</v>
      </c>
      <c r="R528" s="3">
        <v>188</v>
      </c>
      <c r="S528" s="3" t="str">
        <f>IF(ISBLANK([1]!Tab_labo[[#This Row],[Qt-g2]]),"","g")</f>
        <v>g</v>
      </c>
      <c r="T528" s="3" t="s">
        <v>49</v>
      </c>
      <c r="U528" s="3" t="str">
        <f>IF(ISBLANK([1]!Tab_labo[[#This Row],[Composant 3]]),"","&gt;")</f>
        <v>&gt;</v>
      </c>
      <c r="V528" s="3">
        <v>500</v>
      </c>
      <c r="W528" s="3" t="str">
        <f>IF(ISBLANK([1]!Tab_labo[[#This Row],[Qt-g3]]),"","g")</f>
        <v>g</v>
      </c>
      <c r="X528" s="3"/>
      <c r="Y528" s="3" t="str">
        <f>IF(ISBLANK([1]!Tab_labo[[#This Row],[Composant 4]]),"","&gt;")</f>
        <v/>
      </c>
      <c r="Z528" s="3"/>
      <c r="AA528" s="3" t="str">
        <f>IF(ISBLANK([1]!Tab_labo[[#This Row],[Qt-g4]]),"","g")</f>
        <v/>
      </c>
      <c r="AB528" s="3"/>
      <c r="AC528" s="3" t="str">
        <f>IF(ISBLANK([1]!Tab_labo[[#This Row],[Composant 5]]),"","&gt;")</f>
        <v/>
      </c>
      <c r="AD528" s="3"/>
      <c r="AE528" s="3" t="str">
        <f>IF(ISBLANK([1]!Tab_labo[[#This Row],[Qt-g5]]),"","g")</f>
        <v/>
      </c>
      <c r="AF528" s="3" t="str">
        <f>IF([1]!Tab_labo[[#This Row],[verif]]=0,"","Total")</f>
        <v>Total</v>
      </c>
      <c r="AG528" s="3" t="str">
        <f>IF([1]!Tab_labo[[#This Row],[Total]]="Total","&gt;","")</f>
        <v>&gt;</v>
      </c>
      <c r="AH5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28" s="3" t="str">
        <f>IF([1]!Tab_labo[[#This Row],[Total]]="Total","g","")</f>
        <v>g</v>
      </c>
      <c r="AJ528" s="8" t="s">
        <v>42</v>
      </c>
      <c r="AK528" s="3" t="s">
        <v>42</v>
      </c>
      <c r="AL5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28" s="3" t="str">
        <f>IF([1]!Tab_labo[[#This Row],[Total2]]&lt;&gt;1000,IF(ISBLANK(V528),[1]!Tab_labo[[#This Row],[Qt-g]]+(2*[1]!Tab_labo[[#This Row],[Qt-g2]]),IF(ISBLANK(Z528),[1]!Tab_labo[[#This Row],[Qt-g]]+[1]!Tab_labo[[#This Row],[Qt-g2]]+(2*[1]!Tab_labo[[#This Row],[Qt-g3]]),IF(ISBLANK(AD528),[1]!Tab_labo[[#This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28" s="3" t="str">
        <f>[1]!Tab_labo[[#This Row],[Teintes]]</f>
        <v>225 C</v>
      </c>
    </row>
    <row r="529" spans="1:40" ht="30" x14ac:dyDescent="0.25">
      <c r="A529" s="9" t="s">
        <v>586</v>
      </c>
      <c r="B529" s="9" t="s">
        <v>41</v>
      </c>
      <c r="C529" s="10" t="s">
        <v>42</v>
      </c>
      <c r="D529" s="11" t="s">
        <v>42</v>
      </c>
      <c r="E529" s="11" t="s">
        <v>42</v>
      </c>
      <c r="F529" s="12">
        <v>1.77</v>
      </c>
      <c r="G529" s="12">
        <v>44.52</v>
      </c>
      <c r="H529" s="12">
        <v>76.400000000000006</v>
      </c>
      <c r="I529" s="12">
        <v>2.25</v>
      </c>
      <c r="J529" s="13" t="s">
        <v>42</v>
      </c>
      <c r="K529" s="14" t="str">
        <f>[1]!Tab_labo[[#This Row],[L*]]&amp;"_"&amp;[1]!Tab_labo[[#This Row],[a*]]&amp;"_"&amp;[1]!Tab_labo[[#This Row],[b*]]</f>
        <v>44.52_76.4_2.25</v>
      </c>
      <c r="L529" s="11" t="s">
        <v>410</v>
      </c>
      <c r="M529" s="11" t="str">
        <f>IF(ISBLANK([1]!Tab_labo[[#This Row],[Composant 1]]),"","&gt;")</f>
        <v>&gt;</v>
      </c>
      <c r="N529" s="11">
        <v>625</v>
      </c>
      <c r="O529" s="11" t="str">
        <f>IF(ISBLANK([1]!Tab_labo[[#This Row],[Qt-g]]),"","g")</f>
        <v>g</v>
      </c>
      <c r="P529" s="11" t="s">
        <v>60</v>
      </c>
      <c r="Q529" s="11" t="str">
        <f>IF(ISBLANK([1]!Tab_labo[[#This Row],[Composant 2]]),"","&gt;")</f>
        <v>&gt;</v>
      </c>
      <c r="R529" s="11">
        <v>375</v>
      </c>
      <c r="S529" s="11" t="str">
        <f>IF(ISBLANK([1]!Tab_labo[[#This Row],[Qt-g2]]),"","g")</f>
        <v>g</v>
      </c>
      <c r="T529" s="11"/>
      <c r="U529" s="11" t="str">
        <f>IF(ISBLANK([1]!Tab_labo[[#This Row],[Composant 3]]),"","&gt;")</f>
        <v/>
      </c>
      <c r="V529" s="11"/>
      <c r="W529" s="11" t="str">
        <f>IF(ISBLANK([1]!Tab_labo[[#This Row],[Qt-g3]]),"","g")</f>
        <v/>
      </c>
      <c r="X529" s="11"/>
      <c r="Y529" s="11" t="str">
        <f>IF(ISBLANK([1]!Tab_labo[[#This Row],[Composant 4]]),"","&gt;")</f>
        <v/>
      </c>
      <c r="Z529" s="11"/>
      <c r="AA529" s="11" t="str">
        <f>IF(ISBLANK([1]!Tab_labo[[#This Row],[Qt-g4]]),"","g")</f>
        <v/>
      </c>
      <c r="AB529" s="11"/>
      <c r="AC529" s="11" t="str">
        <f>IF(ISBLANK([1]!Tab_labo[[#This Row],[Composant 5]]),"","&gt;")</f>
        <v/>
      </c>
      <c r="AD529" s="11"/>
      <c r="AE529" s="11" t="str">
        <f>IF(ISBLANK([1]!Tab_labo[[#This Row],[Qt-g5]]),"","g")</f>
        <v/>
      </c>
      <c r="AF529" s="11" t="str">
        <f>IF([1]!Tab_labo[[#This Row],[verif]]=0,"","Total")</f>
        <v>Total</v>
      </c>
      <c r="AG529" s="11" t="str">
        <f>IF([1]!Tab_labo[[#This Row],[Total]]="Total","&gt;","")</f>
        <v>&gt;</v>
      </c>
      <c r="AH5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29" s="11" t="str">
        <f>IF([1]!Tab_labo[[#This Row],[Total]]="Total","g","")</f>
        <v>g</v>
      </c>
      <c r="AJ529" s="15" t="s">
        <v>42</v>
      </c>
      <c r="AK529" s="11" t="s">
        <v>42</v>
      </c>
      <c r="AL5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29" s="11" t="str">
        <f>IF([1]!Tab_labo[[#This Row],[Total2]]&lt;&gt;1000,IF(ISBLANK(V529),[1]!Tab_labo[[#This Row],[Qt-g]]+(2*[1]!Tab_labo[[#This Row],[Qt-g2]]),IF(ISBLANK(Z529),[1]!Tab_labo[[#This Row],[Qt-g]]+[1]!Tab_labo[[#This Row],[Qt-g2]]+(2*[1]!Tab_labo[[#This Row],[Qt-g3]]),IF(ISBLANK(AD529),[1]!Tab_labo[[#This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29" s="11" t="str">
        <f>[1]!Tab_labo[[#This Row],[Teintes]]</f>
        <v>226 C</v>
      </c>
    </row>
    <row r="530" spans="1:40" ht="30" x14ac:dyDescent="0.25">
      <c r="A530" s="1" t="s">
        <v>587</v>
      </c>
      <c r="B530" s="1" t="s">
        <v>41</v>
      </c>
      <c r="C530" s="2" t="s">
        <v>42</v>
      </c>
      <c r="D530" s="3" t="s">
        <v>42</v>
      </c>
      <c r="E530" s="3" t="s">
        <v>42</v>
      </c>
      <c r="F530" s="4">
        <v>1.85</v>
      </c>
      <c r="G530" s="4">
        <v>36.31</v>
      </c>
      <c r="H530" s="4">
        <v>63.24</v>
      </c>
      <c r="I530" s="4">
        <v>-1.07</v>
      </c>
      <c r="J530" s="5" t="s">
        <v>42</v>
      </c>
      <c r="K530" s="6" t="str">
        <f>[1]!Tab_labo[[#This Row],[L*]]&amp;"_"&amp;[1]!Tab_labo[[#This Row],[a*]]&amp;"_"&amp;[1]!Tab_labo[[#This Row],[b*]]</f>
        <v>36.31_63.24_-1.07</v>
      </c>
      <c r="L530" s="3" t="s">
        <v>410</v>
      </c>
      <c r="M530" s="3" t="str">
        <f>IF(ISBLANK([1]!Tab_labo[[#This Row],[Composant 1]]),"","&gt;")</f>
        <v>&gt;</v>
      </c>
      <c r="N530" s="3">
        <v>606</v>
      </c>
      <c r="O530" s="3" t="str">
        <f>IF(ISBLANK([1]!Tab_labo[[#This Row],[Qt-g]]),"","g")</f>
        <v>g</v>
      </c>
      <c r="P530" s="3" t="s">
        <v>60</v>
      </c>
      <c r="Q530" s="3" t="str">
        <f>IF(ISBLANK([1]!Tab_labo[[#This Row],[Composant 2]]),"","&gt;")</f>
        <v>&gt;</v>
      </c>
      <c r="R530" s="3">
        <v>364</v>
      </c>
      <c r="S530" s="3" t="str">
        <f>IF(ISBLANK([1]!Tab_labo[[#This Row],[Qt-g2]]),"","g")</f>
        <v>g</v>
      </c>
      <c r="T530" s="3" t="s">
        <v>54</v>
      </c>
      <c r="U530" s="3" t="str">
        <f>IF(ISBLANK([1]!Tab_labo[[#This Row],[Composant 3]]),"","&gt;")</f>
        <v>&gt;</v>
      </c>
      <c r="V530" s="3">
        <v>30</v>
      </c>
      <c r="W530" s="3" t="str">
        <f>IF(ISBLANK([1]!Tab_labo[[#This Row],[Qt-g3]]),"","g")</f>
        <v>g</v>
      </c>
      <c r="X530" s="3"/>
      <c r="Y530" s="3" t="str">
        <f>IF(ISBLANK([1]!Tab_labo[[#This Row],[Composant 4]]),"","&gt;")</f>
        <v/>
      </c>
      <c r="Z530" s="3"/>
      <c r="AA530" s="3" t="str">
        <f>IF(ISBLANK([1]!Tab_labo[[#This Row],[Qt-g4]]),"","g")</f>
        <v/>
      </c>
      <c r="AB530" s="3"/>
      <c r="AC530" s="3" t="str">
        <f>IF(ISBLANK([1]!Tab_labo[[#This Row],[Composant 5]]),"","&gt;")</f>
        <v/>
      </c>
      <c r="AD530" s="3"/>
      <c r="AE530" s="3" t="str">
        <f>IF(ISBLANK([1]!Tab_labo[[#This Row],[Qt-g5]]),"","g")</f>
        <v/>
      </c>
      <c r="AF530" s="3" t="str">
        <f>IF([1]!Tab_labo[[#This Row],[verif]]=0,"","Total")</f>
        <v>Total</v>
      </c>
      <c r="AG530" s="3" t="str">
        <f>IF([1]!Tab_labo[[#This Row],[Total]]="Total","&gt;","")</f>
        <v>&gt;</v>
      </c>
      <c r="AH5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0" s="3" t="str">
        <f>IF([1]!Tab_labo[[#This Row],[Total]]="Total","g","")</f>
        <v>g</v>
      </c>
      <c r="AJ530" s="8" t="s">
        <v>42</v>
      </c>
      <c r="AK530" s="3" t="s">
        <v>42</v>
      </c>
      <c r="AL5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30" s="3" t="str">
        <f>IF([1]!Tab_labo[[#This Row],[Total2]]&lt;&gt;1000,IF(ISBLANK(V530),[1]!Tab_labo[[#This Row],[Qt-g]]+(2*[1]!Tab_labo[[#This Row],[Qt-g2]]),IF(ISBLANK(Z530),[1]!Tab_labo[[#This Row],[Qt-g]]+[1]!Tab_labo[[#This Row],[Qt-g2]]+(2*[1]!Tab_labo[[#This Row],[Qt-g3]]),IF(ISBLANK(AD530),[1]!Tab_labo[[#This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0" s="3" t="str">
        <f>[1]!Tab_labo[[#This Row],[Teintes]]</f>
        <v>227 C</v>
      </c>
    </row>
    <row r="531" spans="1:40" ht="30" x14ac:dyDescent="0.25">
      <c r="A531" s="9" t="s">
        <v>588</v>
      </c>
      <c r="B531" s="9" t="s">
        <v>41</v>
      </c>
      <c r="C531" s="10" t="s">
        <v>42</v>
      </c>
      <c r="D531" s="11" t="s">
        <v>42</v>
      </c>
      <c r="E531" s="11" t="s">
        <v>42</v>
      </c>
      <c r="F531" s="12">
        <v>1.61</v>
      </c>
      <c r="G531" s="12">
        <v>32.47</v>
      </c>
      <c r="H531" s="12">
        <v>47.54</v>
      </c>
      <c r="I531" s="12">
        <v>-5.63</v>
      </c>
      <c r="J531" s="13" t="s">
        <v>42</v>
      </c>
      <c r="K531" s="14" t="str">
        <f>[1]!Tab_labo[[#This Row],[L*]]&amp;"_"&amp;[1]!Tab_labo[[#This Row],[a*]]&amp;"_"&amp;[1]!Tab_labo[[#This Row],[b*]]</f>
        <v>32.47_47.54_-5.63</v>
      </c>
      <c r="L531" s="11" t="s">
        <v>410</v>
      </c>
      <c r="M531" s="11" t="str">
        <f>IF(ISBLANK([1]!Tab_labo[[#This Row],[Composant 1]]),"","&gt;")</f>
        <v>&gt;</v>
      </c>
      <c r="N531" s="11">
        <v>556</v>
      </c>
      <c r="O531" s="11" t="str">
        <f>IF(ISBLANK([1]!Tab_labo[[#This Row],[Qt-g]]),"","g")</f>
        <v>g</v>
      </c>
      <c r="P531" s="11" t="s">
        <v>60</v>
      </c>
      <c r="Q531" s="11" t="str">
        <f>IF(ISBLANK([1]!Tab_labo[[#This Row],[Composant 2]]),"","&gt;")</f>
        <v>&gt;</v>
      </c>
      <c r="R531" s="11">
        <v>333</v>
      </c>
      <c r="S531" s="11" t="str">
        <f>IF(ISBLANK([1]!Tab_labo[[#This Row],[Qt-g2]]),"","g")</f>
        <v>g</v>
      </c>
      <c r="T531" s="11" t="s">
        <v>54</v>
      </c>
      <c r="U531" s="11" t="str">
        <f>IF(ISBLANK([1]!Tab_labo[[#This Row],[Composant 3]]),"","&gt;")</f>
        <v>&gt;</v>
      </c>
      <c r="V531" s="11">
        <v>111</v>
      </c>
      <c r="W531" s="11" t="str">
        <f>IF(ISBLANK([1]!Tab_labo[[#This Row],[Qt-g3]]),"","g")</f>
        <v>g</v>
      </c>
      <c r="X531" s="11"/>
      <c r="Y531" s="11" t="str">
        <f>IF(ISBLANK([1]!Tab_labo[[#This Row],[Composant 4]]),"","&gt;")</f>
        <v/>
      </c>
      <c r="Z531" s="11"/>
      <c r="AA531" s="11" t="str">
        <f>IF(ISBLANK([1]!Tab_labo[[#This Row],[Qt-g4]]),"","g")</f>
        <v/>
      </c>
      <c r="AB531" s="11"/>
      <c r="AC531" s="11" t="str">
        <f>IF(ISBLANK([1]!Tab_labo[[#This Row],[Composant 5]]),"","&gt;")</f>
        <v/>
      </c>
      <c r="AD531" s="11"/>
      <c r="AE531" s="11" t="str">
        <f>IF(ISBLANK([1]!Tab_labo[[#This Row],[Qt-g5]]),"","g")</f>
        <v/>
      </c>
      <c r="AF531" s="11" t="str">
        <f>IF([1]!Tab_labo[[#This Row],[verif]]=0,"","Total")</f>
        <v>Total</v>
      </c>
      <c r="AG531" s="11" t="str">
        <f>IF([1]!Tab_labo[[#This Row],[Total]]="Total","&gt;","")</f>
        <v>&gt;</v>
      </c>
      <c r="AH5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1" s="11" t="str">
        <f>IF([1]!Tab_labo[[#This Row],[Total]]="Total","g","")</f>
        <v>g</v>
      </c>
      <c r="AJ531" s="15" t="s">
        <v>42</v>
      </c>
      <c r="AK531" s="11" t="s">
        <v>42</v>
      </c>
      <c r="AL5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31" s="11" t="str">
        <f>IF([1]!Tab_labo[[#This Row],[Total2]]&lt;&gt;1000,IF(ISBLANK(V531),[1]!Tab_labo[[#This Row],[Qt-g]]+(2*[1]!Tab_labo[[#This Row],[Qt-g2]]),IF(ISBLANK(Z531),[1]!Tab_labo[[#This Row],[Qt-g]]+[1]!Tab_labo[[#This Row],[Qt-g2]]+(2*[1]!Tab_labo[[#This Row],[Qt-g3]]),IF(ISBLANK(AD531),[1]!Tab_labo[[#This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1" s="11" t="str">
        <f>[1]!Tab_labo[[#This Row],[Teintes]]</f>
        <v>228 C</v>
      </c>
    </row>
    <row r="532" spans="1:40" ht="30" x14ac:dyDescent="0.25">
      <c r="A532" s="1" t="s">
        <v>589</v>
      </c>
      <c r="B532" s="1" t="s">
        <v>41</v>
      </c>
      <c r="C532" s="2" t="s">
        <v>42</v>
      </c>
      <c r="D532" s="3" t="s">
        <v>42</v>
      </c>
      <c r="E532" s="3" t="s">
        <v>42</v>
      </c>
      <c r="F532" s="4">
        <v>1.6</v>
      </c>
      <c r="G532" s="4">
        <v>27.16</v>
      </c>
      <c r="H532" s="4">
        <v>33.5</v>
      </c>
      <c r="I532" s="4">
        <v>-4.5999999999999996</v>
      </c>
      <c r="J532" s="5" t="s">
        <v>42</v>
      </c>
      <c r="K532" s="6" t="str">
        <f>[1]!Tab_labo[[#This Row],[L*]]&amp;"_"&amp;[1]!Tab_labo[[#This Row],[a*]]&amp;"_"&amp;[1]!Tab_labo[[#This Row],[b*]]</f>
        <v>27.16_33.5_-4.6</v>
      </c>
      <c r="L532" s="3" t="s">
        <v>410</v>
      </c>
      <c r="M532" s="3" t="str">
        <f>IF(ISBLANK([1]!Tab_labo[[#This Row],[Composant 1]]),"","&gt;")</f>
        <v>&gt;</v>
      </c>
      <c r="N532" s="3">
        <v>454</v>
      </c>
      <c r="O532" s="3" t="str">
        <f>IF(ISBLANK([1]!Tab_labo[[#This Row],[Qt-g]]),"","g")</f>
        <v>g</v>
      </c>
      <c r="P532" s="3" t="s">
        <v>60</v>
      </c>
      <c r="Q532" s="3" t="str">
        <f>IF(ISBLANK([1]!Tab_labo[[#This Row],[Composant 2]]),"","&gt;")</f>
        <v>&gt;</v>
      </c>
      <c r="R532" s="3">
        <v>273</v>
      </c>
      <c r="S532" s="3" t="str">
        <f>IF(ISBLANK([1]!Tab_labo[[#This Row],[Qt-g2]]),"","g")</f>
        <v>g</v>
      </c>
      <c r="T532" s="3" t="s">
        <v>54</v>
      </c>
      <c r="U532" s="3" t="str">
        <f>IF(ISBLANK([1]!Tab_labo[[#This Row],[Composant 3]]),"","&gt;")</f>
        <v>&gt;</v>
      </c>
      <c r="V532" s="3">
        <v>273</v>
      </c>
      <c r="W532" s="3" t="str">
        <f>IF(ISBLANK([1]!Tab_labo[[#This Row],[Qt-g3]]),"","g")</f>
        <v>g</v>
      </c>
      <c r="X532" s="3"/>
      <c r="Y532" s="3" t="str">
        <f>IF(ISBLANK([1]!Tab_labo[[#This Row],[Composant 4]]),"","&gt;")</f>
        <v/>
      </c>
      <c r="Z532" s="3"/>
      <c r="AA532" s="3" t="str">
        <f>IF(ISBLANK([1]!Tab_labo[[#This Row],[Qt-g4]]),"","g")</f>
        <v/>
      </c>
      <c r="AB532" s="3"/>
      <c r="AC532" s="3" t="str">
        <f>IF(ISBLANK([1]!Tab_labo[[#This Row],[Composant 5]]),"","&gt;")</f>
        <v/>
      </c>
      <c r="AD532" s="3"/>
      <c r="AE532" s="3" t="str">
        <f>IF(ISBLANK([1]!Tab_labo[[#This Row],[Qt-g5]]),"","g")</f>
        <v/>
      </c>
      <c r="AF532" s="3" t="str">
        <f>IF([1]!Tab_labo[[#This Row],[verif]]=0,"","Total")</f>
        <v>Total</v>
      </c>
      <c r="AG532" s="3" t="str">
        <f>IF([1]!Tab_labo[[#This Row],[Total]]="Total","&gt;","")</f>
        <v>&gt;</v>
      </c>
      <c r="AH5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2" s="3" t="str">
        <f>IF([1]!Tab_labo[[#This Row],[Total]]="Total","g","")</f>
        <v>g</v>
      </c>
      <c r="AJ532" s="8" t="s">
        <v>42</v>
      </c>
      <c r="AK532" s="3" t="s">
        <v>42</v>
      </c>
      <c r="AL5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32" s="3" t="str">
        <f>IF([1]!Tab_labo[[#This Row],[Total2]]&lt;&gt;1000,IF(ISBLANK(V532),[1]!Tab_labo[[#This Row],[Qt-g]]+(2*[1]!Tab_labo[[#This Row],[Qt-g2]]),IF(ISBLANK(Z532),[1]!Tab_labo[[#This Row],[Qt-g]]+[1]!Tab_labo[[#This Row],[Qt-g2]]+(2*[1]!Tab_labo[[#This Row],[Qt-g3]]),IF(ISBLANK(AD532),[1]!Tab_labo[[#This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2" s="3" t="str">
        <f>[1]!Tab_labo[[#This Row],[Teintes]]</f>
        <v>229 C</v>
      </c>
    </row>
    <row r="533" spans="1:40" ht="30" x14ac:dyDescent="0.25">
      <c r="A533" s="9" t="s">
        <v>590</v>
      </c>
      <c r="B533" s="9" t="s">
        <v>41</v>
      </c>
      <c r="C533" s="10" t="s">
        <v>42</v>
      </c>
      <c r="D533" s="11" t="s">
        <v>42</v>
      </c>
      <c r="E533" s="11" t="s">
        <v>42</v>
      </c>
      <c r="F533" s="12">
        <v>0.38</v>
      </c>
      <c r="G533" s="12">
        <v>77.44</v>
      </c>
      <c r="H533" s="12">
        <v>34.369999999999997</v>
      </c>
      <c r="I533" s="12">
        <v>-7.26</v>
      </c>
      <c r="J533" s="13" t="s">
        <v>42</v>
      </c>
      <c r="K533" s="14" t="str">
        <f>[1]!Tab_labo[[#This Row],[L*]]&amp;"_"&amp;[1]!Tab_labo[[#This Row],[a*]]&amp;"_"&amp;[1]!Tab_labo[[#This Row],[b*]]</f>
        <v>77.44_34.37_-7.26</v>
      </c>
      <c r="L533" s="11" t="s">
        <v>410</v>
      </c>
      <c r="M533" s="11" t="str">
        <f>IF(ISBLANK([1]!Tab_labo[[#This Row],[Composant 1]]),"","&gt;")</f>
        <v>&gt;</v>
      </c>
      <c r="N533" s="11">
        <v>62</v>
      </c>
      <c r="O533" s="11" t="str">
        <f>IF(ISBLANK([1]!Tab_labo[[#This Row],[Qt-g]]),"","g")</f>
        <v>g</v>
      </c>
      <c r="P533" s="11" t="s">
        <v>49</v>
      </c>
      <c r="Q533" s="11" t="str">
        <f>IF(ISBLANK([1]!Tab_labo[[#This Row],[Composant 2]]),"","&gt;")</f>
        <v>&gt;</v>
      </c>
      <c r="R533" s="11">
        <v>469</v>
      </c>
      <c r="S533" s="11" t="str">
        <f>IF(ISBLANK([1]!Tab_labo[[#This Row],[Qt-g2]]),"","g")</f>
        <v>g</v>
      </c>
      <c r="T533" s="11"/>
      <c r="U533" s="11" t="str">
        <f>IF(ISBLANK([1]!Tab_labo[[#This Row],[Composant 3]]),"","&gt;")</f>
        <v/>
      </c>
      <c r="V533" s="11"/>
      <c r="W533" s="11" t="str">
        <f>IF(ISBLANK([1]!Tab_labo[[#This Row],[Qt-g3]]),"","g")</f>
        <v/>
      </c>
      <c r="X533" s="11"/>
      <c r="Y533" s="11" t="str">
        <f>IF(ISBLANK([1]!Tab_labo[[#This Row],[Composant 4]]),"","&gt;")</f>
        <v/>
      </c>
      <c r="Z533" s="11"/>
      <c r="AA533" s="11" t="str">
        <f>IF(ISBLANK([1]!Tab_labo[[#This Row],[Qt-g4]]),"","g")</f>
        <v/>
      </c>
      <c r="AB533" s="11"/>
      <c r="AC533" s="11" t="str">
        <f>IF(ISBLANK([1]!Tab_labo[[#This Row],[Composant 5]]),"","&gt;")</f>
        <v/>
      </c>
      <c r="AD533" s="11"/>
      <c r="AE533" s="11" t="str">
        <f>IF(ISBLANK([1]!Tab_labo[[#This Row],[Qt-g5]]),"","g")</f>
        <v/>
      </c>
      <c r="AF533" s="11" t="str">
        <f>IF([1]!Tab_labo[[#This Row],[verif]]=0,"","Total")</f>
        <v>Total</v>
      </c>
      <c r="AG533" s="11" t="str">
        <f>IF([1]!Tab_labo[[#This Row],[Total]]="Total","&gt;","")</f>
        <v>&gt;</v>
      </c>
      <c r="AH5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533" s="11" t="str">
        <f>IF([1]!Tab_labo[[#This Row],[Total]]="Total","g","")</f>
        <v>g</v>
      </c>
      <c r="AJ533" s="15" t="s">
        <v>42</v>
      </c>
      <c r="AK533" s="11" t="s">
        <v>42</v>
      </c>
      <c r="AL5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33" s="11">
        <f>IF([1]!Tab_labo[[#This Row],[Total2]]&lt;&gt;1000,IF(ISBLANK(V533),[1]!Tab_labo[[#This Row],[Qt-g]]+(2*[1]!Tab_labo[[#This Row],[Qt-g2]]),IF(ISBLANK(Z533),[1]!Tab_labo[[#This Row],[Qt-g]]+[1]!Tab_labo[[#This Row],[Qt-g2]]+(2*[1]!Tab_labo[[#This Row],[Qt-g3]]),IF(ISBLANK(AD533),[1]!Tab_labo[[#This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33" s="11" t="str">
        <f>[1]!Tab_labo[[#This Row],[Teintes]]</f>
        <v>230 C</v>
      </c>
    </row>
    <row r="534" spans="1:40" ht="45" x14ac:dyDescent="0.25">
      <c r="A534" s="1" t="s">
        <v>591</v>
      </c>
      <c r="B534" s="1" t="s">
        <v>41</v>
      </c>
      <c r="C534" s="2" t="s">
        <v>42</v>
      </c>
      <c r="D534" s="3" t="s">
        <v>42</v>
      </c>
      <c r="E534" s="3" t="s">
        <v>42</v>
      </c>
      <c r="F534" s="4">
        <v>0.68</v>
      </c>
      <c r="G534" s="4">
        <v>67.040000000000006</v>
      </c>
      <c r="H534" s="4">
        <v>54.18</v>
      </c>
      <c r="I534" s="4">
        <v>-14.26</v>
      </c>
      <c r="J534" s="5" t="s">
        <v>42</v>
      </c>
      <c r="K534" s="6" t="str">
        <f>[1]!Tab_labo[[#This Row],[L*]]&amp;"_"&amp;[1]!Tab_labo[[#This Row],[a*]]&amp;"_"&amp;[1]!Tab_labo[[#This Row],[b*]]</f>
        <v>67.04_54.18_-14.26</v>
      </c>
      <c r="L534" s="3" t="s">
        <v>410</v>
      </c>
      <c r="M534" s="3" t="str">
        <f>IF(ISBLANK([1]!Tab_labo[[#This Row],[Composant 1]]),"","&gt;")</f>
        <v>&gt;</v>
      </c>
      <c r="N534" s="3">
        <v>250</v>
      </c>
      <c r="O534" s="3" t="str">
        <f>IF(ISBLANK([1]!Tab_labo[[#This Row],[Qt-g]]),"","g")</f>
        <v>g</v>
      </c>
      <c r="P534" s="3" t="s">
        <v>49</v>
      </c>
      <c r="Q534" s="3" t="str">
        <f>IF(ISBLANK([1]!Tab_labo[[#This Row],[Composant 2]]),"","&gt;")</f>
        <v>&gt;</v>
      </c>
      <c r="R534" s="3">
        <v>375</v>
      </c>
      <c r="S534" s="3" t="str">
        <f>IF(ISBLANK([1]!Tab_labo[[#This Row],[Qt-g2]]),"","g")</f>
        <v>g</v>
      </c>
      <c r="T534" s="3"/>
      <c r="U534" s="3" t="str">
        <f>IF(ISBLANK([1]!Tab_labo[[#This Row],[Composant 3]]),"","&gt;")</f>
        <v/>
      </c>
      <c r="V534" s="3"/>
      <c r="W534" s="3" t="str">
        <f>IF(ISBLANK([1]!Tab_labo[[#This Row],[Qt-g3]]),"","g")</f>
        <v/>
      </c>
      <c r="X534" s="3"/>
      <c r="Y534" s="3" t="str">
        <f>IF(ISBLANK([1]!Tab_labo[[#This Row],[Composant 4]]),"","&gt;")</f>
        <v/>
      </c>
      <c r="Z534" s="3"/>
      <c r="AA534" s="3" t="str">
        <f>IF(ISBLANK([1]!Tab_labo[[#This Row],[Qt-g4]]),"","g")</f>
        <v/>
      </c>
      <c r="AB534" s="3"/>
      <c r="AC534" s="3" t="str">
        <f>IF(ISBLANK([1]!Tab_labo[[#This Row],[Composant 5]]),"","&gt;")</f>
        <v/>
      </c>
      <c r="AD534" s="3"/>
      <c r="AE534" s="3" t="str">
        <f>IF(ISBLANK([1]!Tab_labo[[#This Row],[Qt-g5]]),"","g")</f>
        <v/>
      </c>
      <c r="AF534" s="3" t="str">
        <f>IF([1]!Tab_labo[[#This Row],[verif]]=0,"","Total")</f>
        <v>Total</v>
      </c>
      <c r="AG534" s="3" t="str">
        <f>IF([1]!Tab_labo[[#This Row],[Total]]="Total","&gt;","")</f>
        <v>&gt;</v>
      </c>
      <c r="AH5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34" s="3" t="str">
        <f>IF([1]!Tab_labo[[#This Row],[Total]]="Total","g","")</f>
        <v>g</v>
      </c>
      <c r="AJ534" s="8" t="s">
        <v>42</v>
      </c>
      <c r="AK534" s="3" t="s">
        <v>42</v>
      </c>
      <c r="AL5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34" s="3">
        <f>IF([1]!Tab_labo[[#This Row],[Total2]]&lt;&gt;1000,IF(ISBLANK(V534),[1]!Tab_labo[[#This Row],[Qt-g]]+(2*[1]!Tab_labo[[#This Row],[Qt-g2]]),IF(ISBLANK(Z534),[1]!Tab_labo[[#This Row],[Qt-g]]+[1]!Tab_labo[[#This Row],[Qt-g2]]+(2*[1]!Tab_labo[[#This Row],[Qt-g3]]),IF(ISBLANK(AD534),[1]!Tab_labo[[#This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34" s="3" t="str">
        <f>[1]!Tab_labo[[#This Row],[Teintes]]</f>
        <v>231 C</v>
      </c>
    </row>
    <row r="535" spans="1:40" ht="45" x14ac:dyDescent="0.25">
      <c r="A535" s="9" t="s">
        <v>592</v>
      </c>
      <c r="B535" s="9" t="s">
        <v>41</v>
      </c>
      <c r="C535" s="10" t="s">
        <v>42</v>
      </c>
      <c r="D535" s="11" t="s">
        <v>42</v>
      </c>
      <c r="E535" s="11" t="s">
        <v>42</v>
      </c>
      <c r="F535" s="12">
        <v>1.1100000000000001</v>
      </c>
      <c r="G535" s="12">
        <v>56.85</v>
      </c>
      <c r="H535" s="12">
        <v>69.75</v>
      </c>
      <c r="I535" s="12">
        <v>-15.08</v>
      </c>
      <c r="J535" s="13" t="s">
        <v>42</v>
      </c>
      <c r="K535" s="14" t="str">
        <f>[1]!Tab_labo[[#This Row],[L*]]&amp;"_"&amp;[1]!Tab_labo[[#This Row],[a*]]&amp;"_"&amp;[1]!Tab_labo[[#This Row],[b*]]</f>
        <v>56.85_69.75_-15.08</v>
      </c>
      <c r="L535" s="11" t="s">
        <v>410</v>
      </c>
      <c r="M535" s="11" t="str">
        <f>IF(ISBLANK([1]!Tab_labo[[#This Row],[Composant 1]]),"","&gt;")</f>
        <v>&gt;</v>
      </c>
      <c r="N535" s="11">
        <v>500</v>
      </c>
      <c r="O535" s="11" t="str">
        <f>IF(ISBLANK([1]!Tab_labo[[#This Row],[Qt-g]]),"","g")</f>
        <v>g</v>
      </c>
      <c r="P535" s="11" t="s">
        <v>49</v>
      </c>
      <c r="Q535" s="11" t="str">
        <f>IF(ISBLANK([1]!Tab_labo[[#This Row],[Composant 2]]),"","&gt;")</f>
        <v>&gt;</v>
      </c>
      <c r="R535" s="11">
        <v>500</v>
      </c>
      <c r="S535" s="11" t="str">
        <f>IF(ISBLANK([1]!Tab_labo[[#This Row],[Qt-g2]]),"","g")</f>
        <v>g</v>
      </c>
      <c r="T535" s="11"/>
      <c r="U535" s="11" t="str">
        <f>IF(ISBLANK([1]!Tab_labo[[#This Row],[Composant 3]]),"","&gt;")</f>
        <v/>
      </c>
      <c r="V535" s="11"/>
      <c r="W535" s="11" t="str">
        <f>IF(ISBLANK([1]!Tab_labo[[#This Row],[Qt-g3]]),"","g")</f>
        <v/>
      </c>
      <c r="X535" s="11"/>
      <c r="Y535" s="11" t="str">
        <f>IF(ISBLANK([1]!Tab_labo[[#This Row],[Composant 4]]),"","&gt;")</f>
        <v/>
      </c>
      <c r="Z535" s="11"/>
      <c r="AA535" s="11" t="str">
        <f>IF(ISBLANK([1]!Tab_labo[[#This Row],[Qt-g4]]),"","g")</f>
        <v/>
      </c>
      <c r="AB535" s="11"/>
      <c r="AC535" s="11" t="str">
        <f>IF(ISBLANK([1]!Tab_labo[[#This Row],[Composant 5]]),"","&gt;")</f>
        <v/>
      </c>
      <c r="AD535" s="11"/>
      <c r="AE535" s="11" t="str">
        <f>IF(ISBLANK([1]!Tab_labo[[#This Row],[Qt-g5]]),"","g")</f>
        <v/>
      </c>
      <c r="AF535" s="11" t="str">
        <f>IF([1]!Tab_labo[[#This Row],[verif]]=0,"","Total")</f>
        <v>Total</v>
      </c>
      <c r="AG535" s="11" t="str">
        <f>IF([1]!Tab_labo[[#This Row],[Total]]="Total","&gt;","")</f>
        <v>&gt;</v>
      </c>
      <c r="AH5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5" s="11" t="str">
        <f>IF([1]!Tab_labo[[#This Row],[Total]]="Total","g","")</f>
        <v>g</v>
      </c>
      <c r="AJ535" s="15" t="s">
        <v>42</v>
      </c>
      <c r="AK535" s="11" t="s">
        <v>42</v>
      </c>
      <c r="AL5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35" s="11" t="str">
        <f>IF([1]!Tab_labo[[#This Row],[Total2]]&lt;&gt;1000,IF(ISBLANK(V535),[1]!Tab_labo[[#This Row],[Qt-g]]+(2*[1]!Tab_labo[[#This Row],[Qt-g2]]),IF(ISBLANK(Z535),[1]!Tab_labo[[#This Row],[Qt-g]]+[1]!Tab_labo[[#This Row],[Qt-g2]]+(2*[1]!Tab_labo[[#This Row],[Qt-g3]]),IF(ISBLANK(AD535),[1]!Tab_labo[[#This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5" s="11" t="str">
        <f>[1]!Tab_labo[[#This Row],[Teintes]]</f>
        <v>232 C</v>
      </c>
    </row>
    <row r="536" spans="1:40" ht="45" x14ac:dyDescent="0.25">
      <c r="A536" s="1" t="s">
        <v>593</v>
      </c>
      <c r="B536" s="1" t="s">
        <v>41</v>
      </c>
      <c r="C536" s="2" t="s">
        <v>42</v>
      </c>
      <c r="D536" s="3" t="s">
        <v>42</v>
      </c>
      <c r="E536" s="3" t="s">
        <v>42</v>
      </c>
      <c r="F536" s="4">
        <v>1.54</v>
      </c>
      <c r="G536" s="4">
        <v>51.06</v>
      </c>
      <c r="H536" s="4">
        <v>80.959999999999994</v>
      </c>
      <c r="I536" s="4">
        <v>-13.11</v>
      </c>
      <c r="J536" s="5" t="s">
        <v>42</v>
      </c>
      <c r="K536" s="6" t="str">
        <f>[1]!Tab_labo[[#This Row],[L*]]&amp;"_"&amp;[1]!Tab_labo[[#This Row],[a*]]&amp;"_"&amp;[1]!Tab_labo[[#This Row],[b*]]</f>
        <v>51.06_80.96_-13.11</v>
      </c>
      <c r="L536" s="3"/>
      <c r="M536" s="3" t="str">
        <f>IF(ISBLANK([1]!Tab_labo[[#This Row],[Composant 1]]),"","&gt;")</f>
        <v/>
      </c>
      <c r="N536" s="3"/>
      <c r="O536" s="3" t="str">
        <f>IF(ISBLANK([1]!Tab_labo[[#This Row],[Qt-g]]),"","g")</f>
        <v/>
      </c>
      <c r="P536" s="3"/>
      <c r="Q536" s="3" t="str">
        <f>IF(ISBLANK([1]!Tab_labo[[#This Row],[Composant 2]]),"","&gt;")</f>
        <v/>
      </c>
      <c r="R536" s="3"/>
      <c r="S536" s="3" t="str">
        <f>IF(ISBLANK([1]!Tab_labo[[#This Row],[Qt-g2]]),"","g")</f>
        <v/>
      </c>
      <c r="T536" s="3"/>
      <c r="U536" s="3" t="str">
        <f>IF(ISBLANK([1]!Tab_labo[[#This Row],[Composant 3]]),"","&gt;")</f>
        <v/>
      </c>
      <c r="V536" s="3"/>
      <c r="W536" s="3" t="str">
        <f>IF(ISBLANK([1]!Tab_labo[[#This Row],[Qt-g3]]),"","g")</f>
        <v/>
      </c>
      <c r="X536" s="3"/>
      <c r="Y536" s="3" t="str">
        <f>IF(ISBLANK([1]!Tab_labo[[#This Row],[Composant 4]]),"","&gt;")</f>
        <v/>
      </c>
      <c r="Z536" s="3"/>
      <c r="AA536" s="3" t="str">
        <f>IF(ISBLANK([1]!Tab_labo[[#This Row],[Qt-g4]]),"","g")</f>
        <v/>
      </c>
      <c r="AB536" s="3"/>
      <c r="AC536" s="3" t="str">
        <f>IF(ISBLANK([1]!Tab_labo[[#This Row],[Composant 5]]),"","&gt;")</f>
        <v/>
      </c>
      <c r="AD536" s="3"/>
      <c r="AE536" s="3" t="str">
        <f>IF(ISBLANK([1]!Tab_labo[[#This Row],[Qt-g5]]),"","g")</f>
        <v/>
      </c>
      <c r="AF536" s="3" t="str">
        <f>IF([1]!Tab_labo[[#This Row],[verif]]=0,"","Total")</f>
        <v/>
      </c>
      <c r="AG536" s="3" t="str">
        <f>IF([1]!Tab_labo[[#This Row],[Total]]="Total","&gt;","")</f>
        <v/>
      </c>
      <c r="AH536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536" s="3" t="str">
        <f>IF([1]!Tab_labo[[#This Row],[Total]]="Total","g","")</f>
        <v/>
      </c>
      <c r="AJ536" s="8" t="s">
        <v>42</v>
      </c>
      <c r="AK536" s="3" t="s">
        <v>42</v>
      </c>
      <c r="AL5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536" s="3">
        <f>IF([1]!Tab_labo[[#This Row],[Total2]]&lt;&gt;1000,IF(ISBLANK(V536),[1]!Tab_labo[[#This Row],[Qt-g]]+(2*[1]!Tab_labo[[#This Row],[Qt-g2]]),IF(ISBLANK(Z536),[1]!Tab_labo[[#This Row],[Qt-g]]+[1]!Tab_labo[[#This Row],[Qt-g2]]+(2*[1]!Tab_labo[[#This Row],[Qt-g3]]),IF(ISBLANK(AD536),[1]!Tab_labo[[#This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536" s="3" t="str">
        <f>[1]!Tab_labo[[#This Row],[Teintes]]</f>
        <v>Rhodamine Red C</v>
      </c>
    </row>
    <row r="537" spans="1:40" ht="30" x14ac:dyDescent="0.25">
      <c r="A537" s="9" t="s">
        <v>594</v>
      </c>
      <c r="B537" s="9" t="s">
        <v>41</v>
      </c>
      <c r="C537" s="10" t="s">
        <v>42</v>
      </c>
      <c r="D537" s="11" t="s">
        <v>42</v>
      </c>
      <c r="E537" s="11" t="s">
        <v>42</v>
      </c>
      <c r="F537" s="12">
        <v>1.79</v>
      </c>
      <c r="G537" s="12">
        <v>43.55</v>
      </c>
      <c r="H537" s="12">
        <v>72.540000000000006</v>
      </c>
      <c r="I537" s="12">
        <v>-7.24</v>
      </c>
      <c r="J537" s="13" t="s">
        <v>42</v>
      </c>
      <c r="K537" s="14" t="str">
        <f>[1]!Tab_labo[[#This Row],[L*]]&amp;"_"&amp;[1]!Tab_labo[[#This Row],[a*]]&amp;"_"&amp;[1]!Tab_labo[[#This Row],[b*]]</f>
        <v>43.55_72.54_-7.24</v>
      </c>
      <c r="L537" s="11" t="s">
        <v>410</v>
      </c>
      <c r="M537" s="11" t="str">
        <f>IF(ISBLANK([1]!Tab_labo[[#This Row],[Composant 1]]),"","&gt;")</f>
        <v>&gt;</v>
      </c>
      <c r="N537" s="11">
        <v>985</v>
      </c>
      <c r="O537" s="11" t="str">
        <f>IF(ISBLANK([1]!Tab_labo[[#This Row],[Qt-g]]),"","g")</f>
        <v>g</v>
      </c>
      <c r="P537" s="11" t="s">
        <v>54</v>
      </c>
      <c r="Q537" s="11" t="str">
        <f>IF(ISBLANK([1]!Tab_labo[[#This Row],[Composant 2]]),"","&gt;")</f>
        <v>&gt;</v>
      </c>
      <c r="R537" s="11">
        <v>15</v>
      </c>
      <c r="S537" s="11" t="str">
        <f>IF(ISBLANK([1]!Tab_labo[[#This Row],[Qt-g2]]),"","g")</f>
        <v>g</v>
      </c>
      <c r="T537" s="11"/>
      <c r="U537" s="11" t="str">
        <f>IF(ISBLANK([1]!Tab_labo[[#This Row],[Composant 3]]),"","&gt;")</f>
        <v/>
      </c>
      <c r="V537" s="11"/>
      <c r="W537" s="11" t="str">
        <f>IF(ISBLANK([1]!Tab_labo[[#This Row],[Qt-g3]]),"","g")</f>
        <v/>
      </c>
      <c r="X537" s="11"/>
      <c r="Y537" s="11" t="str">
        <f>IF(ISBLANK([1]!Tab_labo[[#This Row],[Composant 4]]),"","&gt;")</f>
        <v/>
      </c>
      <c r="Z537" s="11"/>
      <c r="AA537" s="11" t="str">
        <f>IF(ISBLANK([1]!Tab_labo[[#This Row],[Qt-g4]]),"","g")</f>
        <v/>
      </c>
      <c r="AB537" s="11"/>
      <c r="AC537" s="11" t="str">
        <f>IF(ISBLANK([1]!Tab_labo[[#This Row],[Composant 5]]),"","&gt;")</f>
        <v/>
      </c>
      <c r="AD537" s="11"/>
      <c r="AE537" s="11" t="str">
        <f>IF(ISBLANK([1]!Tab_labo[[#This Row],[Qt-g5]]),"","g")</f>
        <v/>
      </c>
      <c r="AF537" s="11" t="str">
        <f>IF([1]!Tab_labo[[#This Row],[verif]]=0,"","Total")</f>
        <v>Total</v>
      </c>
      <c r="AG537" s="11" t="str">
        <f>IF([1]!Tab_labo[[#This Row],[Total]]="Total","&gt;","")</f>
        <v>&gt;</v>
      </c>
      <c r="AH5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7" s="11" t="str">
        <f>IF([1]!Tab_labo[[#This Row],[Total]]="Total","g","")</f>
        <v>g</v>
      </c>
      <c r="AJ537" s="15" t="s">
        <v>42</v>
      </c>
      <c r="AK537" s="11" t="s">
        <v>42</v>
      </c>
      <c r="AL5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37" s="11" t="str">
        <f>IF([1]!Tab_labo[[#This Row],[Total2]]&lt;&gt;1000,IF(ISBLANK(V537),[1]!Tab_labo[[#This Row],[Qt-g]]+(2*[1]!Tab_labo[[#This Row],[Qt-g2]]),IF(ISBLANK(Z537),[1]!Tab_labo[[#This Row],[Qt-g]]+[1]!Tab_labo[[#This Row],[Qt-g2]]+(2*[1]!Tab_labo[[#This Row],[Qt-g3]]),IF(ISBLANK(AD537),[1]!Tab_labo[[#This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7" s="11" t="str">
        <f>[1]!Tab_labo[[#This Row],[Teintes]]</f>
        <v>233 C</v>
      </c>
    </row>
    <row r="538" spans="1:40" ht="30" x14ac:dyDescent="0.25">
      <c r="A538" s="1" t="s">
        <v>595</v>
      </c>
      <c r="B538" s="1" t="s">
        <v>41</v>
      </c>
      <c r="C538" s="2" t="s">
        <v>42</v>
      </c>
      <c r="D538" s="3" t="s">
        <v>42</v>
      </c>
      <c r="E538" s="3" t="s">
        <v>42</v>
      </c>
      <c r="F538" s="4">
        <v>1.88</v>
      </c>
      <c r="G538" s="4">
        <v>35.119999999999997</v>
      </c>
      <c r="H538" s="4">
        <v>59.92</v>
      </c>
      <c r="I538" s="4">
        <v>-6.24</v>
      </c>
      <c r="J538" s="5" t="s">
        <v>42</v>
      </c>
      <c r="K538" s="6" t="str">
        <f>[1]!Tab_labo[[#This Row],[L*]]&amp;"_"&amp;[1]!Tab_labo[[#This Row],[a*]]&amp;"_"&amp;[1]!Tab_labo[[#This Row],[b*]]</f>
        <v>35.12_59.92_-6.24</v>
      </c>
      <c r="L538" s="3" t="s">
        <v>410</v>
      </c>
      <c r="M538" s="3" t="str">
        <f>IF(ISBLANK([1]!Tab_labo[[#This Row],[Composant 1]]),"","&gt;")</f>
        <v>&gt;</v>
      </c>
      <c r="N538" s="3">
        <v>941</v>
      </c>
      <c r="O538" s="3" t="str">
        <f>IF(ISBLANK([1]!Tab_labo[[#This Row],[Qt-g]]),"","g")</f>
        <v>g</v>
      </c>
      <c r="P538" s="3" t="s">
        <v>54</v>
      </c>
      <c r="Q538" s="3" t="str">
        <f>IF(ISBLANK([1]!Tab_labo[[#This Row],[Composant 2]]),"","&gt;")</f>
        <v>&gt;</v>
      </c>
      <c r="R538" s="3">
        <v>59</v>
      </c>
      <c r="S538" s="3" t="str">
        <f>IF(ISBLANK([1]!Tab_labo[[#This Row],[Qt-g2]]),"","g")</f>
        <v>g</v>
      </c>
      <c r="T538" s="3"/>
      <c r="U538" s="3" t="str">
        <f>IF(ISBLANK([1]!Tab_labo[[#This Row],[Composant 3]]),"","&gt;")</f>
        <v/>
      </c>
      <c r="V538" s="3"/>
      <c r="W538" s="3" t="str">
        <f>IF(ISBLANK([1]!Tab_labo[[#This Row],[Qt-g3]]),"","g")</f>
        <v/>
      </c>
      <c r="X538" s="3"/>
      <c r="Y538" s="3" t="str">
        <f>IF(ISBLANK([1]!Tab_labo[[#This Row],[Composant 4]]),"","&gt;")</f>
        <v/>
      </c>
      <c r="Z538" s="3"/>
      <c r="AA538" s="3" t="str">
        <f>IF(ISBLANK([1]!Tab_labo[[#This Row],[Qt-g4]]),"","g")</f>
        <v/>
      </c>
      <c r="AB538" s="3"/>
      <c r="AC538" s="3" t="str">
        <f>IF(ISBLANK([1]!Tab_labo[[#This Row],[Composant 5]]),"","&gt;")</f>
        <v/>
      </c>
      <c r="AD538" s="3"/>
      <c r="AE538" s="3" t="str">
        <f>IF(ISBLANK([1]!Tab_labo[[#This Row],[Qt-g5]]),"","g")</f>
        <v/>
      </c>
      <c r="AF538" s="3" t="str">
        <f>IF([1]!Tab_labo[[#This Row],[verif]]=0,"","Total")</f>
        <v>Total</v>
      </c>
      <c r="AG538" s="3" t="str">
        <f>IF([1]!Tab_labo[[#This Row],[Total]]="Total","&gt;","")</f>
        <v>&gt;</v>
      </c>
      <c r="AH5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8" s="3" t="str">
        <f>IF([1]!Tab_labo[[#This Row],[Total]]="Total","g","")</f>
        <v>g</v>
      </c>
      <c r="AJ538" s="8" t="s">
        <v>42</v>
      </c>
      <c r="AK538" s="3" t="s">
        <v>42</v>
      </c>
      <c r="AL5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38" s="3" t="str">
        <f>IF([1]!Tab_labo[[#This Row],[Total2]]&lt;&gt;1000,IF(ISBLANK(V538),[1]!Tab_labo[[#This Row],[Qt-g]]+(2*[1]!Tab_labo[[#This Row],[Qt-g2]]),IF(ISBLANK(Z538),[1]!Tab_labo[[#This Row],[Qt-g]]+[1]!Tab_labo[[#This Row],[Qt-g2]]+(2*[1]!Tab_labo[[#This Row],[Qt-g3]]),IF(ISBLANK(AD538),[1]!Tab_labo[[#This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8" s="3" t="str">
        <f>[1]!Tab_labo[[#This Row],[Teintes]]</f>
        <v>234 C</v>
      </c>
    </row>
    <row r="539" spans="1:40" ht="30" x14ac:dyDescent="0.25">
      <c r="A539" s="9" t="s">
        <v>596</v>
      </c>
      <c r="B539" s="9" t="s">
        <v>41</v>
      </c>
      <c r="C539" s="10" t="s">
        <v>42</v>
      </c>
      <c r="D539" s="11" t="s">
        <v>42</v>
      </c>
      <c r="E539" s="11" t="s">
        <v>42</v>
      </c>
      <c r="F539" s="12">
        <v>1.71</v>
      </c>
      <c r="G539" s="12">
        <v>31.21</v>
      </c>
      <c r="H539" s="12">
        <v>46.63</v>
      </c>
      <c r="I539" s="12">
        <v>-5.92</v>
      </c>
      <c r="J539" s="13" t="s">
        <v>42</v>
      </c>
      <c r="K539" s="14" t="str">
        <f>[1]!Tab_labo[[#This Row],[L*]]&amp;"_"&amp;[1]!Tab_labo[[#This Row],[a*]]&amp;"_"&amp;[1]!Tab_labo[[#This Row],[b*]]</f>
        <v>31.21_46.63_-5.92</v>
      </c>
      <c r="L539" s="11" t="s">
        <v>410</v>
      </c>
      <c r="M539" s="11" t="str">
        <f>IF(ISBLANK([1]!Tab_labo[[#This Row],[Composant 1]]),"","&gt;")</f>
        <v>&gt;</v>
      </c>
      <c r="N539" s="11">
        <v>889</v>
      </c>
      <c r="O539" s="11" t="str">
        <f>IF(ISBLANK([1]!Tab_labo[[#This Row],[Qt-g]]),"","g")</f>
        <v>g</v>
      </c>
      <c r="P539" s="11" t="s">
        <v>54</v>
      </c>
      <c r="Q539" s="11" t="str">
        <f>IF(ISBLANK([1]!Tab_labo[[#This Row],[Composant 2]]),"","&gt;")</f>
        <v>&gt;</v>
      </c>
      <c r="R539" s="11">
        <v>111</v>
      </c>
      <c r="S539" s="11" t="str">
        <f>IF(ISBLANK([1]!Tab_labo[[#This Row],[Qt-g2]]),"","g")</f>
        <v>g</v>
      </c>
      <c r="T539" s="11"/>
      <c r="U539" s="11" t="str">
        <f>IF(ISBLANK([1]!Tab_labo[[#This Row],[Composant 3]]),"","&gt;")</f>
        <v/>
      </c>
      <c r="V539" s="11"/>
      <c r="W539" s="11" t="str">
        <f>IF(ISBLANK([1]!Tab_labo[[#This Row],[Qt-g3]]),"","g")</f>
        <v/>
      </c>
      <c r="X539" s="11"/>
      <c r="Y539" s="11" t="str">
        <f>IF(ISBLANK([1]!Tab_labo[[#This Row],[Composant 4]]),"","&gt;")</f>
        <v/>
      </c>
      <c r="Z539" s="11"/>
      <c r="AA539" s="11" t="str">
        <f>IF(ISBLANK([1]!Tab_labo[[#This Row],[Qt-g4]]),"","g")</f>
        <v/>
      </c>
      <c r="AB539" s="11"/>
      <c r="AC539" s="11" t="str">
        <f>IF(ISBLANK([1]!Tab_labo[[#This Row],[Composant 5]]),"","&gt;")</f>
        <v/>
      </c>
      <c r="AD539" s="11"/>
      <c r="AE539" s="11" t="str">
        <f>IF(ISBLANK([1]!Tab_labo[[#This Row],[Qt-g5]]),"","g")</f>
        <v/>
      </c>
      <c r="AF539" s="11" t="str">
        <f>IF([1]!Tab_labo[[#This Row],[verif]]=0,"","Total")</f>
        <v>Total</v>
      </c>
      <c r="AG539" s="11" t="str">
        <f>IF([1]!Tab_labo[[#This Row],[Total]]="Total","&gt;","")</f>
        <v>&gt;</v>
      </c>
      <c r="AH5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39" s="11" t="str">
        <f>IF([1]!Tab_labo[[#This Row],[Total]]="Total","g","")</f>
        <v>g</v>
      </c>
      <c r="AJ539" s="15" t="s">
        <v>42</v>
      </c>
      <c r="AK539" s="11" t="s">
        <v>42</v>
      </c>
      <c r="AL5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39" s="11" t="str">
        <f>IF([1]!Tab_labo[[#This Row],[Total2]]&lt;&gt;1000,IF(ISBLANK(V539),[1]!Tab_labo[[#This Row],[Qt-g]]+(2*[1]!Tab_labo[[#This Row],[Qt-g2]]),IF(ISBLANK(Z539),[1]!Tab_labo[[#This Row],[Qt-g]]+[1]!Tab_labo[[#This Row],[Qt-g2]]+(2*[1]!Tab_labo[[#This Row],[Qt-g3]]),IF(ISBLANK(AD539),[1]!Tab_labo[[#This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39" s="11" t="str">
        <f>[1]!Tab_labo[[#This Row],[Teintes]]</f>
        <v>235 C</v>
      </c>
    </row>
    <row r="540" spans="1:40" ht="30" x14ac:dyDescent="0.25">
      <c r="A540" s="1" t="s">
        <v>597</v>
      </c>
      <c r="B540" s="1" t="s">
        <v>41</v>
      </c>
      <c r="C540" s="2" t="s">
        <v>42</v>
      </c>
      <c r="D540" s="3" t="s">
        <v>42</v>
      </c>
      <c r="E540" s="3" t="s">
        <v>42</v>
      </c>
      <c r="F540" s="4">
        <v>0.2</v>
      </c>
      <c r="G540" s="4">
        <v>83.45</v>
      </c>
      <c r="H540" s="4">
        <v>11.64</v>
      </c>
      <c r="I540" s="4">
        <v>-1.93</v>
      </c>
      <c r="J540" s="5" t="s">
        <v>42</v>
      </c>
      <c r="K540" s="6" t="str">
        <f>[1]!Tab_labo[[#This Row],[L*]]&amp;"_"&amp;[1]!Tab_labo[[#This Row],[a*]]&amp;"_"&amp;[1]!Tab_labo[[#This Row],[b*]]</f>
        <v>83.45_11.64_-1.93</v>
      </c>
      <c r="L540" s="3" t="s">
        <v>60</v>
      </c>
      <c r="M540" s="3" t="str">
        <f>IF(ISBLANK([1]!Tab_labo[[#This Row],[Composant 1]]),"","&gt;")</f>
        <v>&gt;</v>
      </c>
      <c r="N540" s="3">
        <v>14.7</v>
      </c>
      <c r="O540" s="3" t="str">
        <f>IF(ISBLANK([1]!Tab_labo[[#This Row],[Qt-g]]),"","g")</f>
        <v>g</v>
      </c>
      <c r="P540" s="3" t="s">
        <v>54</v>
      </c>
      <c r="Q540" s="3" t="str">
        <f>IF(ISBLANK([1]!Tab_labo[[#This Row],[Composant 2]]),"","&gt;")</f>
        <v>&gt;</v>
      </c>
      <c r="R540" s="3">
        <v>0.9</v>
      </c>
      <c r="S540" s="3" t="str">
        <f>IF(ISBLANK([1]!Tab_labo[[#This Row],[Qt-g2]]),"","g")</f>
        <v>g</v>
      </c>
      <c r="T540" s="3" t="s">
        <v>49</v>
      </c>
      <c r="U540" s="3" t="str">
        <f>IF(ISBLANK([1]!Tab_labo[[#This Row],[Composant 3]]),"","&gt;")</f>
        <v>&gt;</v>
      </c>
      <c r="V540" s="3">
        <v>492.2</v>
      </c>
      <c r="W540" s="3" t="str">
        <f>IF(ISBLANK([1]!Tab_labo[[#This Row],[Qt-g3]]),"","g")</f>
        <v>g</v>
      </c>
      <c r="X540" s="3"/>
      <c r="Y540" s="3" t="str">
        <f>IF(ISBLANK([1]!Tab_labo[[#This Row],[Composant 4]]),"","&gt;")</f>
        <v/>
      </c>
      <c r="Z540" s="3"/>
      <c r="AA540" s="3" t="str">
        <f>IF(ISBLANK([1]!Tab_labo[[#This Row],[Qt-g4]]),"","g")</f>
        <v/>
      </c>
      <c r="AB540" s="3"/>
      <c r="AC540" s="3" t="str">
        <f>IF(ISBLANK([1]!Tab_labo[[#This Row],[Composant 5]]),"","&gt;")</f>
        <v/>
      </c>
      <c r="AD540" s="3"/>
      <c r="AE540" s="3" t="str">
        <f>IF(ISBLANK([1]!Tab_labo[[#This Row],[Qt-g5]]),"","g")</f>
        <v/>
      </c>
      <c r="AF540" s="3" t="str">
        <f>IF([1]!Tab_labo[[#This Row],[verif]]=0,"","Total")</f>
        <v>Total</v>
      </c>
      <c r="AG540" s="3" t="str">
        <f>IF([1]!Tab_labo[[#This Row],[Total]]="Total","&gt;","")</f>
        <v>&gt;</v>
      </c>
      <c r="AH5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507.8</v>
      </c>
      <c r="AI540" s="3" t="str">
        <f>IF([1]!Tab_labo[[#This Row],[Total]]="Total","g","")</f>
        <v>g</v>
      </c>
      <c r="AJ540" s="8" t="s">
        <v>42</v>
      </c>
      <c r="AK540" s="3" t="s">
        <v>42</v>
      </c>
      <c r="AL5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0" s="3">
        <f>IF([1]!Tab_labo[[#This Row],[Total2]]&lt;&gt;1000,IF(ISBLANK(V540),[1]!Tab_labo[[#This Row],[Qt-g]]+(2*[1]!Tab_labo[[#This Row],[Qt-g2]]),IF(ISBLANK(Z540),[1]!Tab_labo[[#This Row],[Qt-g]]+[1]!Tab_labo[[#This Row],[Qt-g2]]+(2*[1]!Tab_labo[[#This Row],[Qt-g3]]),IF(ISBLANK(AD540),[1]!Tab_labo[[#This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40" s="3" t="str">
        <f>[1]!Tab_labo[[#This Row],[Teintes]]</f>
        <v>670 C</v>
      </c>
    </row>
    <row r="541" spans="1:40" ht="30" x14ac:dyDescent="0.25">
      <c r="A541" s="9" t="s">
        <v>598</v>
      </c>
      <c r="B541" s="9" t="s">
        <v>41</v>
      </c>
      <c r="C541" s="10" t="s">
        <v>42</v>
      </c>
      <c r="D541" s="11" t="s">
        <v>42</v>
      </c>
      <c r="E541" s="11" t="s">
        <v>42</v>
      </c>
      <c r="F541" s="12">
        <v>0.28999999999999998</v>
      </c>
      <c r="G541" s="12">
        <v>78.430000000000007</v>
      </c>
      <c r="H541" s="12">
        <v>20.440000000000001</v>
      </c>
      <c r="I541" s="12">
        <v>-3.77</v>
      </c>
      <c r="J541" s="13" t="s">
        <v>42</v>
      </c>
      <c r="K541" s="14" t="str">
        <f>[1]!Tab_labo[[#This Row],[L*]]&amp;"_"&amp;[1]!Tab_labo[[#This Row],[a*]]&amp;"_"&amp;[1]!Tab_labo[[#This Row],[b*]]</f>
        <v>78.43_20.44_-3.77</v>
      </c>
      <c r="L541" s="11" t="s">
        <v>60</v>
      </c>
      <c r="M541" s="11" t="str">
        <f>IF(ISBLANK([1]!Tab_labo[[#This Row],[Composant 1]]),"","&gt;")</f>
        <v>&gt;</v>
      </c>
      <c r="N541" s="11">
        <v>29</v>
      </c>
      <c r="O541" s="11" t="str">
        <f>IF(ISBLANK([1]!Tab_labo[[#This Row],[Qt-g]]),"","g")</f>
        <v>g</v>
      </c>
      <c r="P541" s="11" t="s">
        <v>54</v>
      </c>
      <c r="Q541" s="11" t="str">
        <f>IF(ISBLANK([1]!Tab_labo[[#This Row],[Composant 2]]),"","&gt;")</f>
        <v>&gt;</v>
      </c>
      <c r="R541" s="11">
        <v>2</v>
      </c>
      <c r="S541" s="11" t="str">
        <f>IF(ISBLANK([1]!Tab_labo[[#This Row],[Qt-g2]]),"","g")</f>
        <v>g</v>
      </c>
      <c r="T541" s="11" t="s">
        <v>49</v>
      </c>
      <c r="U541" s="11" t="str">
        <f>IF(ISBLANK([1]!Tab_labo[[#This Row],[Composant 3]]),"","&gt;")</f>
        <v>&gt;</v>
      </c>
      <c r="V541" s="11">
        <v>484.5</v>
      </c>
      <c r="W541" s="11" t="str">
        <f>IF(ISBLANK([1]!Tab_labo[[#This Row],[Qt-g3]]),"","g")</f>
        <v>g</v>
      </c>
      <c r="X541" s="11"/>
      <c r="Y541" s="11" t="str">
        <f>IF(ISBLANK([1]!Tab_labo[[#This Row],[Composant 4]]),"","&gt;")</f>
        <v/>
      </c>
      <c r="Z541" s="11"/>
      <c r="AA541" s="11" t="str">
        <f>IF(ISBLANK([1]!Tab_labo[[#This Row],[Qt-g4]]),"","g")</f>
        <v/>
      </c>
      <c r="AB541" s="11"/>
      <c r="AC541" s="11" t="str">
        <f>IF(ISBLANK([1]!Tab_labo[[#This Row],[Composant 5]]),"","&gt;")</f>
        <v/>
      </c>
      <c r="AD541" s="11"/>
      <c r="AE541" s="11" t="str">
        <f>IF(ISBLANK([1]!Tab_labo[[#This Row],[Qt-g5]]),"","g")</f>
        <v/>
      </c>
      <c r="AF541" s="11" t="str">
        <f>IF([1]!Tab_labo[[#This Row],[verif]]=0,"","Total")</f>
        <v>Total</v>
      </c>
      <c r="AG541" s="11" t="str">
        <f>IF([1]!Tab_labo[[#This Row],[Total]]="Total","&gt;","")</f>
        <v>&gt;</v>
      </c>
      <c r="AH5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541" s="11" t="str">
        <f>IF([1]!Tab_labo[[#This Row],[Total]]="Total","g","")</f>
        <v>g</v>
      </c>
      <c r="AJ541" s="15" t="s">
        <v>42</v>
      </c>
      <c r="AK541" s="11" t="s">
        <v>42</v>
      </c>
      <c r="AL5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1" s="11">
        <f>IF([1]!Tab_labo[[#This Row],[Total2]]&lt;&gt;1000,IF(ISBLANK(V541),[1]!Tab_labo[[#This Row],[Qt-g]]+(2*[1]!Tab_labo[[#This Row],[Qt-g2]]),IF(ISBLANK(Z541),[1]!Tab_labo[[#This Row],[Qt-g]]+[1]!Tab_labo[[#This Row],[Qt-g2]]+(2*[1]!Tab_labo[[#This Row],[Qt-g3]]),IF(ISBLANK(AD541),[1]!Tab_labo[[#This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41" s="11" t="str">
        <f>[1]!Tab_labo[[#This Row],[Teintes]]</f>
        <v>671 C</v>
      </c>
    </row>
    <row r="542" spans="1:40" ht="30" x14ac:dyDescent="0.25">
      <c r="A542" s="1" t="s">
        <v>599</v>
      </c>
      <c r="B542" s="1" t="s">
        <v>41</v>
      </c>
      <c r="C542" s="2" t="s">
        <v>42</v>
      </c>
      <c r="D542" s="3" t="s">
        <v>42</v>
      </c>
      <c r="E542" s="3" t="s">
        <v>42</v>
      </c>
      <c r="F542" s="4">
        <v>0.44</v>
      </c>
      <c r="G542" s="4">
        <v>70.78</v>
      </c>
      <c r="H542" s="4">
        <v>29.9</v>
      </c>
      <c r="I542" s="4">
        <v>-7.91</v>
      </c>
      <c r="J542" s="5" t="s">
        <v>42</v>
      </c>
      <c r="K542" s="6" t="str">
        <f>[1]!Tab_labo[[#This Row],[L*]]&amp;"_"&amp;[1]!Tab_labo[[#This Row],[a*]]&amp;"_"&amp;[1]!Tab_labo[[#This Row],[b*]]</f>
        <v>70.78_29.9_-7.91</v>
      </c>
      <c r="L542" s="3" t="s">
        <v>60</v>
      </c>
      <c r="M542" s="3" t="str">
        <f>IF(ISBLANK([1]!Tab_labo[[#This Row],[Composant 1]]),"","&gt;")</f>
        <v>&gt;</v>
      </c>
      <c r="N542" s="3">
        <v>59</v>
      </c>
      <c r="O542" s="3" t="str">
        <f>IF(ISBLANK([1]!Tab_labo[[#This Row],[Qt-g]]),"","g")</f>
        <v>g</v>
      </c>
      <c r="P542" s="3" t="s">
        <v>54</v>
      </c>
      <c r="Q542" s="3" t="str">
        <f>IF(ISBLANK([1]!Tab_labo[[#This Row],[Composant 2]]),"","&gt;")</f>
        <v>&gt;</v>
      </c>
      <c r="R542" s="3">
        <v>4</v>
      </c>
      <c r="S542" s="3" t="str">
        <f>IF(ISBLANK([1]!Tab_labo[[#This Row],[Qt-g2]]),"","g")</f>
        <v>g</v>
      </c>
      <c r="T542" s="3" t="s">
        <v>49</v>
      </c>
      <c r="U542" s="3" t="str">
        <f>IF(ISBLANK([1]!Tab_labo[[#This Row],[Composant 3]]),"","&gt;")</f>
        <v>&gt;</v>
      </c>
      <c r="V542" s="3">
        <v>468.5</v>
      </c>
      <c r="W542" s="3" t="str">
        <f>IF(ISBLANK([1]!Tab_labo[[#This Row],[Qt-g3]]),"","g")</f>
        <v>g</v>
      </c>
      <c r="X542" s="3"/>
      <c r="Y542" s="3" t="str">
        <f>IF(ISBLANK([1]!Tab_labo[[#This Row],[Composant 4]]),"","&gt;")</f>
        <v/>
      </c>
      <c r="Z542" s="3"/>
      <c r="AA542" s="3" t="str">
        <f>IF(ISBLANK([1]!Tab_labo[[#This Row],[Qt-g4]]),"","g")</f>
        <v/>
      </c>
      <c r="AB542" s="3"/>
      <c r="AC542" s="3" t="str">
        <f>IF(ISBLANK([1]!Tab_labo[[#This Row],[Composant 5]]),"","&gt;")</f>
        <v/>
      </c>
      <c r="AD542" s="3"/>
      <c r="AE542" s="3" t="str">
        <f>IF(ISBLANK([1]!Tab_labo[[#This Row],[Qt-g5]]),"","g")</f>
        <v/>
      </c>
      <c r="AF542" s="3" t="str">
        <f>IF([1]!Tab_labo[[#This Row],[verif]]=0,"","Total")</f>
        <v>Total</v>
      </c>
      <c r="AG542" s="3" t="str">
        <f>IF([1]!Tab_labo[[#This Row],[Total]]="Total","&gt;","")</f>
        <v>&gt;</v>
      </c>
      <c r="AH5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542" s="3" t="str">
        <f>IF([1]!Tab_labo[[#This Row],[Total]]="Total","g","")</f>
        <v>g</v>
      </c>
      <c r="AJ542" s="8" t="s">
        <v>42</v>
      </c>
      <c r="AK542" s="3" t="s">
        <v>42</v>
      </c>
      <c r="AL5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2" s="3">
        <f>IF([1]!Tab_labo[[#This Row],[Total2]]&lt;&gt;1000,IF(ISBLANK(V542),[1]!Tab_labo[[#This Row],[Qt-g]]+(2*[1]!Tab_labo[[#This Row],[Qt-g2]]),IF(ISBLANK(Z542),[1]!Tab_labo[[#This Row],[Qt-g]]+[1]!Tab_labo[[#This Row],[Qt-g2]]+(2*[1]!Tab_labo[[#This Row],[Qt-g3]]),IF(ISBLANK(AD542),[1]!Tab_labo[[#This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42" s="3" t="str">
        <f>[1]!Tab_labo[[#This Row],[Teintes]]</f>
        <v>672 C</v>
      </c>
    </row>
    <row r="543" spans="1:40" ht="45" x14ac:dyDescent="0.25">
      <c r="A543" s="9" t="s">
        <v>600</v>
      </c>
      <c r="B543" s="9" t="s">
        <v>41</v>
      </c>
      <c r="C543" s="10" t="s">
        <v>42</v>
      </c>
      <c r="D543" s="11" t="s">
        <v>42</v>
      </c>
      <c r="E543" s="11" t="s">
        <v>42</v>
      </c>
      <c r="F543" s="12">
        <v>0.56999999999999995</v>
      </c>
      <c r="G543" s="12">
        <v>64.98</v>
      </c>
      <c r="H543" s="12">
        <v>38.68</v>
      </c>
      <c r="I543" s="12">
        <v>-10.34</v>
      </c>
      <c r="J543" s="13" t="s">
        <v>42</v>
      </c>
      <c r="K543" s="14" t="str">
        <f>[1]!Tab_labo[[#This Row],[L*]]&amp;"_"&amp;[1]!Tab_labo[[#This Row],[a*]]&amp;"_"&amp;[1]!Tab_labo[[#This Row],[b*]]</f>
        <v>64.98_38.68_-10.34</v>
      </c>
      <c r="L543" s="11" t="s">
        <v>60</v>
      </c>
      <c r="M543" s="11" t="str">
        <f>IF(ISBLANK([1]!Tab_labo[[#This Row],[Composant 1]]),"","&gt;")</f>
        <v>&gt;</v>
      </c>
      <c r="N543" s="11">
        <v>118</v>
      </c>
      <c r="O543" s="11" t="str">
        <f>IF(ISBLANK([1]!Tab_labo[[#This Row],[Qt-g]]),"","g")</f>
        <v>g</v>
      </c>
      <c r="P543" s="11" t="s">
        <v>54</v>
      </c>
      <c r="Q543" s="11" t="str">
        <f>IF(ISBLANK([1]!Tab_labo[[#This Row],[Composant 2]]),"","&gt;")</f>
        <v>&gt;</v>
      </c>
      <c r="R543" s="11">
        <v>7</v>
      </c>
      <c r="S543" s="11" t="str">
        <f>IF(ISBLANK([1]!Tab_labo[[#This Row],[Qt-g2]]),"","g")</f>
        <v>g</v>
      </c>
      <c r="T543" s="11" t="s">
        <v>49</v>
      </c>
      <c r="U543" s="11" t="str">
        <f>IF(ISBLANK([1]!Tab_labo[[#This Row],[Composant 3]]),"","&gt;")</f>
        <v>&gt;</v>
      </c>
      <c r="V543" s="11">
        <v>437.5</v>
      </c>
      <c r="W543" s="11" t="str">
        <f>IF(ISBLANK([1]!Tab_labo[[#This Row],[Qt-g3]]),"","g")</f>
        <v>g</v>
      </c>
      <c r="X543" s="11"/>
      <c r="Y543" s="11" t="str">
        <f>IF(ISBLANK([1]!Tab_labo[[#This Row],[Composant 4]]),"","&gt;")</f>
        <v/>
      </c>
      <c r="Z543" s="11"/>
      <c r="AA543" s="11" t="str">
        <f>IF(ISBLANK([1]!Tab_labo[[#This Row],[Qt-g4]]),"","g")</f>
        <v/>
      </c>
      <c r="AB543" s="11"/>
      <c r="AC543" s="11" t="str">
        <f>IF(ISBLANK([1]!Tab_labo[[#This Row],[Composant 5]]),"","&gt;")</f>
        <v/>
      </c>
      <c r="AD543" s="11"/>
      <c r="AE543" s="11" t="str">
        <f>IF(ISBLANK([1]!Tab_labo[[#This Row],[Qt-g5]]),"","g")</f>
        <v/>
      </c>
      <c r="AF543" s="11" t="str">
        <f>IF([1]!Tab_labo[[#This Row],[verif]]=0,"","Total")</f>
        <v>Total</v>
      </c>
      <c r="AG543" s="11" t="str">
        <f>IF([1]!Tab_labo[[#This Row],[Total]]="Total","&gt;","")</f>
        <v>&gt;</v>
      </c>
      <c r="AH5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43" s="11" t="str">
        <f>IF([1]!Tab_labo[[#This Row],[Total]]="Total","g","")</f>
        <v>g</v>
      </c>
      <c r="AJ543" s="15" t="s">
        <v>42</v>
      </c>
      <c r="AK543" s="11" t="s">
        <v>42</v>
      </c>
      <c r="AL5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3" s="11">
        <f>IF([1]!Tab_labo[[#This Row],[Total2]]&lt;&gt;1000,IF(ISBLANK(V543),[1]!Tab_labo[[#This Row],[Qt-g]]+(2*[1]!Tab_labo[[#This Row],[Qt-g2]]),IF(ISBLANK(Z543),[1]!Tab_labo[[#This Row],[Qt-g]]+[1]!Tab_labo[[#This Row],[Qt-g2]]+(2*[1]!Tab_labo[[#This Row],[Qt-g3]]),IF(ISBLANK(AD543),[1]!Tab_labo[[#This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43" s="11" t="str">
        <f>[1]!Tab_labo[[#This Row],[Teintes]]</f>
        <v>673 C</v>
      </c>
    </row>
    <row r="544" spans="1:40" ht="45" x14ac:dyDescent="0.25">
      <c r="A544" s="1" t="s">
        <v>601</v>
      </c>
      <c r="B544" s="1" t="s">
        <v>41</v>
      </c>
      <c r="C544" s="2" t="s">
        <v>42</v>
      </c>
      <c r="D544" s="3" t="s">
        <v>42</v>
      </c>
      <c r="E544" s="3" t="s">
        <v>42</v>
      </c>
      <c r="F544" s="4">
        <v>0.91</v>
      </c>
      <c r="G544" s="4">
        <v>52.96</v>
      </c>
      <c r="H544" s="4">
        <v>51.01</v>
      </c>
      <c r="I544" s="4">
        <v>-11.64</v>
      </c>
      <c r="J544" s="5" t="s">
        <v>42</v>
      </c>
      <c r="K544" s="6" t="str">
        <f>[1]!Tab_labo[[#This Row],[L*]]&amp;"_"&amp;[1]!Tab_labo[[#This Row],[a*]]&amp;"_"&amp;[1]!Tab_labo[[#This Row],[b*]]</f>
        <v>52.96_51.01_-11.64</v>
      </c>
      <c r="L544" s="3" t="s">
        <v>60</v>
      </c>
      <c r="M544" s="3" t="str">
        <f>IF(ISBLANK([1]!Tab_labo[[#This Row],[Composant 1]]),"","&gt;")</f>
        <v>&gt;</v>
      </c>
      <c r="N544" s="3">
        <v>235</v>
      </c>
      <c r="O544" s="3" t="str">
        <f>IF(ISBLANK([1]!Tab_labo[[#This Row],[Qt-g]]),"","g")</f>
        <v>g</v>
      </c>
      <c r="P544" s="3" t="s">
        <v>54</v>
      </c>
      <c r="Q544" s="3" t="str">
        <f>IF(ISBLANK([1]!Tab_labo[[#This Row],[Composant 2]]),"","&gt;")</f>
        <v>&gt;</v>
      </c>
      <c r="R544" s="3">
        <v>15</v>
      </c>
      <c r="S544" s="3" t="str">
        <f>IF(ISBLANK([1]!Tab_labo[[#This Row],[Qt-g2]]),"","g")</f>
        <v>g</v>
      </c>
      <c r="T544" s="3" t="s">
        <v>49</v>
      </c>
      <c r="U544" s="3" t="str">
        <f>IF(ISBLANK([1]!Tab_labo[[#This Row],[Composant 3]]),"","&gt;")</f>
        <v>&gt;</v>
      </c>
      <c r="V544" s="3">
        <v>375</v>
      </c>
      <c r="W544" s="3" t="str">
        <f>IF(ISBLANK([1]!Tab_labo[[#This Row],[Qt-g3]]),"","g")</f>
        <v>g</v>
      </c>
      <c r="X544" s="3"/>
      <c r="Y544" s="3" t="str">
        <f>IF(ISBLANK([1]!Tab_labo[[#This Row],[Composant 4]]),"","&gt;")</f>
        <v/>
      </c>
      <c r="Z544" s="3"/>
      <c r="AA544" s="3" t="str">
        <f>IF(ISBLANK([1]!Tab_labo[[#This Row],[Qt-g4]]),"","g")</f>
        <v/>
      </c>
      <c r="AB544" s="3"/>
      <c r="AC544" s="3" t="str">
        <f>IF(ISBLANK([1]!Tab_labo[[#This Row],[Composant 5]]),"","&gt;")</f>
        <v/>
      </c>
      <c r="AD544" s="3"/>
      <c r="AE544" s="3" t="str">
        <f>IF(ISBLANK([1]!Tab_labo[[#This Row],[Qt-g5]]),"","g")</f>
        <v/>
      </c>
      <c r="AF544" s="3" t="str">
        <f>IF([1]!Tab_labo[[#This Row],[verif]]=0,"","Total")</f>
        <v>Total</v>
      </c>
      <c r="AG544" s="3" t="str">
        <f>IF([1]!Tab_labo[[#This Row],[Total]]="Total","&gt;","")</f>
        <v>&gt;</v>
      </c>
      <c r="AH5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44" s="3" t="str">
        <f>IF([1]!Tab_labo[[#This Row],[Total]]="Total","g","")</f>
        <v>g</v>
      </c>
      <c r="AJ544" s="8" t="s">
        <v>42</v>
      </c>
      <c r="AK544" s="3" t="s">
        <v>42</v>
      </c>
      <c r="AL5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4" s="3">
        <f>IF([1]!Tab_labo[[#This Row],[Total2]]&lt;&gt;1000,IF(ISBLANK(V544),[1]!Tab_labo[[#This Row],[Qt-g]]+(2*[1]!Tab_labo[[#This Row],[Qt-g2]]),IF(ISBLANK(Z544),[1]!Tab_labo[[#This Row],[Qt-g]]+[1]!Tab_labo[[#This Row],[Qt-g2]]+(2*[1]!Tab_labo[[#This Row],[Qt-g3]]),IF(ISBLANK(AD544),[1]!Tab_labo[[#This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44" s="3" t="str">
        <f>[1]!Tab_labo[[#This Row],[Teintes]]</f>
        <v>674 C</v>
      </c>
    </row>
    <row r="545" spans="1:40" ht="30" x14ac:dyDescent="0.25">
      <c r="A545" s="9" t="s">
        <v>602</v>
      </c>
      <c r="B545" s="9" t="s">
        <v>41</v>
      </c>
      <c r="C545" s="10" t="s">
        <v>42</v>
      </c>
      <c r="D545" s="11" t="s">
        <v>42</v>
      </c>
      <c r="E545" s="11" t="s">
        <v>42</v>
      </c>
      <c r="F545" s="12">
        <v>1.42</v>
      </c>
      <c r="G545" s="12">
        <v>40.81</v>
      </c>
      <c r="H545" s="12">
        <v>59.15</v>
      </c>
      <c r="I545" s="12">
        <v>-7.01</v>
      </c>
      <c r="J545" s="13" t="s">
        <v>42</v>
      </c>
      <c r="K545" s="14" t="str">
        <f>[1]!Tab_labo[[#This Row],[L*]]&amp;"_"&amp;[1]!Tab_labo[[#This Row],[a*]]&amp;"_"&amp;[1]!Tab_labo[[#This Row],[b*]]</f>
        <v>40.81_59.15_-7.01</v>
      </c>
      <c r="L545" s="11" t="s">
        <v>60</v>
      </c>
      <c r="M545" s="11" t="str">
        <f>IF(ISBLANK([1]!Tab_labo[[#This Row],[Composant 1]]),"","&gt;")</f>
        <v>&gt;</v>
      </c>
      <c r="N545" s="11">
        <v>471</v>
      </c>
      <c r="O545" s="11" t="str">
        <f>IF(ISBLANK([1]!Tab_labo[[#This Row],[Qt-g]]),"","g")</f>
        <v>g</v>
      </c>
      <c r="P545" s="11" t="s">
        <v>54</v>
      </c>
      <c r="Q545" s="11" t="str">
        <f>IF(ISBLANK([1]!Tab_labo[[#This Row],[Composant 2]]),"","&gt;")</f>
        <v>&gt;</v>
      </c>
      <c r="R545" s="11">
        <v>29</v>
      </c>
      <c r="S545" s="11" t="str">
        <f>IF(ISBLANK([1]!Tab_labo[[#This Row],[Qt-g2]]),"","g")</f>
        <v>g</v>
      </c>
      <c r="T545" s="11" t="s">
        <v>49</v>
      </c>
      <c r="U545" s="11" t="str">
        <f>IF(ISBLANK([1]!Tab_labo[[#This Row],[Composant 3]]),"","&gt;")</f>
        <v>&gt;</v>
      </c>
      <c r="V545" s="11">
        <v>500</v>
      </c>
      <c r="W545" s="11" t="str">
        <f>IF(ISBLANK([1]!Tab_labo[[#This Row],[Qt-g3]]),"","g")</f>
        <v>g</v>
      </c>
      <c r="X545" s="11"/>
      <c r="Y545" s="11" t="str">
        <f>IF(ISBLANK([1]!Tab_labo[[#This Row],[Composant 4]]),"","&gt;")</f>
        <v/>
      </c>
      <c r="Z545" s="11"/>
      <c r="AA545" s="11" t="str">
        <f>IF(ISBLANK([1]!Tab_labo[[#This Row],[Qt-g4]]),"","g")</f>
        <v/>
      </c>
      <c r="AB545" s="11"/>
      <c r="AC545" s="11" t="str">
        <f>IF(ISBLANK([1]!Tab_labo[[#This Row],[Composant 5]]),"","&gt;")</f>
        <v/>
      </c>
      <c r="AD545" s="11"/>
      <c r="AE545" s="11" t="str">
        <f>IF(ISBLANK([1]!Tab_labo[[#This Row],[Qt-g5]]),"","g")</f>
        <v/>
      </c>
      <c r="AF545" s="11" t="str">
        <f>IF([1]!Tab_labo[[#This Row],[verif]]=0,"","Total")</f>
        <v>Total</v>
      </c>
      <c r="AG545" s="11" t="str">
        <f>IF([1]!Tab_labo[[#This Row],[Total]]="Total","&gt;","")</f>
        <v>&gt;</v>
      </c>
      <c r="AH5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45" s="11" t="str">
        <f>IF([1]!Tab_labo[[#This Row],[Total]]="Total","g","")</f>
        <v>g</v>
      </c>
      <c r="AJ545" s="15" t="s">
        <v>42</v>
      </c>
      <c r="AK545" s="11" t="s">
        <v>42</v>
      </c>
      <c r="AL5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5" s="11" t="str">
        <f>IF([1]!Tab_labo[[#This Row],[Total2]]&lt;&gt;1000,IF(ISBLANK(V545),[1]!Tab_labo[[#This Row],[Qt-g]]+(2*[1]!Tab_labo[[#This Row],[Qt-g2]]),IF(ISBLANK(Z545),[1]!Tab_labo[[#This Row],[Qt-g]]+[1]!Tab_labo[[#This Row],[Qt-g2]]+(2*[1]!Tab_labo[[#This Row],[Qt-g3]]),IF(ISBLANK(AD545),[1]!Tab_labo[[#This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45" s="11" t="str">
        <f>[1]!Tab_labo[[#This Row],[Teintes]]</f>
        <v>675 C</v>
      </c>
    </row>
    <row r="546" spans="1:40" ht="30" x14ac:dyDescent="0.25">
      <c r="A546" s="1" t="s">
        <v>603</v>
      </c>
      <c r="B546" s="1" t="s">
        <v>41</v>
      </c>
      <c r="C546" s="2" t="s">
        <v>42</v>
      </c>
      <c r="D546" s="3" t="s">
        <v>42</v>
      </c>
      <c r="E546" s="3" t="s">
        <v>42</v>
      </c>
      <c r="F546" s="4">
        <v>1.79</v>
      </c>
      <c r="G546" s="4">
        <v>32.840000000000003</v>
      </c>
      <c r="H546" s="4">
        <v>56.08</v>
      </c>
      <c r="I546" s="4">
        <v>1.83</v>
      </c>
      <c r="J546" s="5" t="s">
        <v>42</v>
      </c>
      <c r="K546" s="6" t="str">
        <f>[1]!Tab_labo[[#This Row],[L*]]&amp;"_"&amp;[1]!Tab_labo[[#This Row],[a*]]&amp;"_"&amp;[1]!Tab_labo[[#This Row],[b*]]</f>
        <v>32.84_56.08_1.83</v>
      </c>
      <c r="L546" s="3" t="s">
        <v>60</v>
      </c>
      <c r="M546" s="3" t="str">
        <f>IF(ISBLANK([1]!Tab_labo[[#This Row],[Composant 1]]),"","&gt;")</f>
        <v>&gt;</v>
      </c>
      <c r="N546" s="3">
        <v>706</v>
      </c>
      <c r="O546" s="3" t="str">
        <f>IF(ISBLANK([1]!Tab_labo[[#This Row],[Qt-g]]),"","g")</f>
        <v>g</v>
      </c>
      <c r="P546" s="3" t="s">
        <v>54</v>
      </c>
      <c r="Q546" s="3" t="str">
        <f>IF(ISBLANK([1]!Tab_labo[[#This Row],[Composant 2]]),"","&gt;")</f>
        <v>&gt;</v>
      </c>
      <c r="R546" s="3">
        <v>44</v>
      </c>
      <c r="S546" s="3" t="str">
        <f>IF(ISBLANK([1]!Tab_labo[[#This Row],[Qt-g2]]),"","g")</f>
        <v>g</v>
      </c>
      <c r="T546" s="3" t="s">
        <v>49</v>
      </c>
      <c r="U546" s="3" t="str">
        <f>IF(ISBLANK([1]!Tab_labo[[#This Row],[Composant 3]]),"","&gt;")</f>
        <v>&gt;</v>
      </c>
      <c r="V546" s="3">
        <v>250</v>
      </c>
      <c r="W546" s="3" t="str">
        <f>IF(ISBLANK([1]!Tab_labo[[#This Row],[Qt-g3]]),"","g")</f>
        <v>g</v>
      </c>
      <c r="X546" s="3"/>
      <c r="Y546" s="3" t="str">
        <f>IF(ISBLANK([1]!Tab_labo[[#This Row],[Composant 4]]),"","&gt;")</f>
        <v/>
      </c>
      <c r="Z546" s="3"/>
      <c r="AA546" s="3" t="str">
        <f>IF(ISBLANK([1]!Tab_labo[[#This Row],[Qt-g4]]),"","g")</f>
        <v/>
      </c>
      <c r="AB546" s="3"/>
      <c r="AC546" s="3" t="str">
        <f>IF(ISBLANK([1]!Tab_labo[[#This Row],[Composant 5]]),"","&gt;")</f>
        <v/>
      </c>
      <c r="AD546" s="3"/>
      <c r="AE546" s="3" t="str">
        <f>IF(ISBLANK([1]!Tab_labo[[#This Row],[Qt-g5]]),"","g")</f>
        <v/>
      </c>
      <c r="AF546" s="3" t="str">
        <f>IF([1]!Tab_labo[[#This Row],[verif]]=0,"","Total")</f>
        <v>Total</v>
      </c>
      <c r="AG546" s="3" t="str">
        <f>IF([1]!Tab_labo[[#This Row],[Total]]="Total","&gt;","")</f>
        <v>&gt;</v>
      </c>
      <c r="AH5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46" s="3" t="str">
        <f>IF([1]!Tab_labo[[#This Row],[Total]]="Total","g","")</f>
        <v>g</v>
      </c>
      <c r="AJ546" s="8" t="s">
        <v>42</v>
      </c>
      <c r="AK546" s="3" t="s">
        <v>42</v>
      </c>
      <c r="AL5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46" s="3" t="str">
        <f>IF([1]!Tab_labo[[#This Row],[Total2]]&lt;&gt;1000,IF(ISBLANK(V546),[1]!Tab_labo[[#This Row],[Qt-g]]+(2*[1]!Tab_labo[[#This Row],[Qt-g2]]),IF(ISBLANK(Z546),[1]!Tab_labo[[#This Row],[Qt-g]]+[1]!Tab_labo[[#This Row],[Qt-g2]]+(2*[1]!Tab_labo[[#This Row],[Qt-g3]]),IF(ISBLANK(AD546),[1]!Tab_labo[[#This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46" s="3" t="str">
        <f>[1]!Tab_labo[[#This Row],[Teintes]]</f>
        <v>676 C</v>
      </c>
    </row>
    <row r="547" spans="1:40" ht="30" x14ac:dyDescent="0.25">
      <c r="A547" s="9" t="s">
        <v>604</v>
      </c>
      <c r="B547" s="9" t="s">
        <v>41</v>
      </c>
      <c r="C547" s="10" t="s">
        <v>42</v>
      </c>
      <c r="D547" s="11" t="s">
        <v>42</v>
      </c>
      <c r="E547" s="11" t="s">
        <v>42</v>
      </c>
      <c r="F547" s="12">
        <v>0.26</v>
      </c>
      <c r="G547" s="12">
        <v>80.930000000000007</v>
      </c>
      <c r="H547" s="12">
        <v>15.75</v>
      </c>
      <c r="I547" s="12">
        <v>0.25</v>
      </c>
      <c r="J547" s="13" t="s">
        <v>42</v>
      </c>
      <c r="K547" s="14" t="str">
        <f>[1]!Tab_labo[[#This Row],[L*]]&amp;"_"&amp;[1]!Tab_labo[[#This Row],[a*]]&amp;"_"&amp;[1]!Tab_labo[[#This Row],[b*]]</f>
        <v>80.93_15.75_0.25</v>
      </c>
      <c r="L547" s="11" t="s">
        <v>170</v>
      </c>
      <c r="M547" s="11" t="str">
        <f>IF(ISBLANK([1]!Tab_labo[[#This Row],[Composant 1]]),"","&gt;")</f>
        <v>&gt;</v>
      </c>
      <c r="N547" s="11">
        <v>17.2</v>
      </c>
      <c r="O547" s="11" t="str">
        <f>IF(ISBLANK([1]!Tab_labo[[#This Row],[Qt-g]]),"","g")</f>
        <v>g</v>
      </c>
      <c r="P547" s="11" t="s">
        <v>104</v>
      </c>
      <c r="Q547" s="11" t="str">
        <f>IF(ISBLANK([1]!Tab_labo[[#This Row],[Composant 2]]),"","&gt;")</f>
        <v>&gt;</v>
      </c>
      <c r="R547" s="11">
        <v>8.6</v>
      </c>
      <c r="S547" s="11" t="str">
        <f>IF(ISBLANK([1]!Tab_labo[[#This Row],[Qt-g2]]),"","g")</f>
        <v>g</v>
      </c>
      <c r="T547" s="11" t="s">
        <v>54</v>
      </c>
      <c r="U547" s="11" t="str">
        <f>IF(ISBLANK([1]!Tab_labo[[#This Row],[Composant 3]]),"","&gt;")</f>
        <v>&gt;</v>
      </c>
      <c r="V547" s="11">
        <v>4.2</v>
      </c>
      <c r="W547" s="11" t="str">
        <f>IF(ISBLANK([1]!Tab_labo[[#This Row],[Qt-g3]]),"","g")</f>
        <v>g</v>
      </c>
      <c r="X547" s="11" t="s">
        <v>49</v>
      </c>
      <c r="Y547" s="11" t="str">
        <f>IF(ISBLANK([1]!Tab_labo[[#This Row],[Composant 4]]),"","&gt;")</f>
        <v>&gt;</v>
      </c>
      <c r="Z547" s="11">
        <v>485</v>
      </c>
      <c r="AA547" s="11" t="str">
        <f>IF(ISBLANK([1]!Tab_labo[[#This Row],[Qt-g4]]),"","g")</f>
        <v>g</v>
      </c>
      <c r="AB547" s="11"/>
      <c r="AC547" s="11" t="str">
        <f>IF(ISBLANK([1]!Tab_labo[[#This Row],[Composant 5]]),"","&gt;")</f>
        <v/>
      </c>
      <c r="AD547" s="11"/>
      <c r="AE547" s="11" t="str">
        <f>IF(ISBLANK([1]!Tab_labo[[#This Row],[Qt-g5]]),"","g")</f>
        <v/>
      </c>
      <c r="AF547" s="11" t="str">
        <f>IF([1]!Tab_labo[[#This Row],[verif]]=0,"","Total")</f>
        <v>Total</v>
      </c>
      <c r="AG547" s="11" t="str">
        <f>IF([1]!Tab_labo[[#This Row],[Total]]="Total","&gt;","")</f>
        <v>&gt;</v>
      </c>
      <c r="AH5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</v>
      </c>
      <c r="AI547" s="11" t="str">
        <f>IF([1]!Tab_labo[[#This Row],[Total]]="Total","g","")</f>
        <v>g</v>
      </c>
      <c r="AJ547" s="15" t="s">
        <v>42</v>
      </c>
      <c r="AK547" s="11" t="s">
        <v>42</v>
      </c>
      <c r="AL5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47" s="11">
        <f>IF([1]!Tab_labo[[#This Row],[Total2]]&lt;&gt;1000,IF(ISBLANK(V547),[1]!Tab_labo[[#This Row],[Qt-g]]+(2*[1]!Tab_labo[[#This Row],[Qt-g2]]),IF(ISBLANK(Z547),[1]!Tab_labo[[#This Row],[Qt-g]]+[1]!Tab_labo[[#This Row],[Qt-g2]]+(2*[1]!Tab_labo[[#This Row],[Qt-g3]]),IF(ISBLANK(AD547),[1]!Tab_labo[[#This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47" s="11" t="str">
        <f>[1]!Tab_labo[[#This Row],[Teintes]]</f>
        <v>2043 C</v>
      </c>
    </row>
    <row r="548" spans="1:40" ht="30" x14ac:dyDescent="0.25">
      <c r="A548" s="1" t="s">
        <v>605</v>
      </c>
      <c r="B548" s="1" t="s">
        <v>41</v>
      </c>
      <c r="C548" s="2" t="s">
        <v>42</v>
      </c>
      <c r="D548" s="3" t="s">
        <v>42</v>
      </c>
      <c r="E548" s="3" t="s">
        <v>42</v>
      </c>
      <c r="F548" s="4">
        <v>0.52</v>
      </c>
      <c r="G548" s="4">
        <v>69.760000000000005</v>
      </c>
      <c r="H548" s="4">
        <v>36.28</v>
      </c>
      <c r="I548" s="4">
        <v>-2.02</v>
      </c>
      <c r="J548" s="5" t="s">
        <v>42</v>
      </c>
      <c r="K548" s="6" t="str">
        <f>[1]!Tab_labo[[#This Row],[L*]]&amp;"_"&amp;[1]!Tab_labo[[#This Row],[a*]]&amp;"_"&amp;[1]!Tab_labo[[#This Row],[b*]]</f>
        <v>69.76_36.28_-2.02</v>
      </c>
      <c r="L548" s="3" t="s">
        <v>170</v>
      </c>
      <c r="M548" s="3" t="str">
        <f>IF(ISBLANK([1]!Tab_labo[[#This Row],[Composant 1]]),"","&gt;")</f>
        <v>&gt;</v>
      </c>
      <c r="N548" s="3">
        <v>65.599999999999994</v>
      </c>
      <c r="O548" s="3" t="str">
        <f>IF(ISBLANK([1]!Tab_labo[[#This Row],[Qt-g]]),"","g")</f>
        <v>g</v>
      </c>
      <c r="P548" s="3" t="s">
        <v>104</v>
      </c>
      <c r="Q548" s="3" t="str">
        <f>IF(ISBLANK([1]!Tab_labo[[#This Row],[Composant 2]]),"","&gt;")</f>
        <v>&gt;</v>
      </c>
      <c r="R548" s="3">
        <v>32.799999999999997</v>
      </c>
      <c r="S548" s="3" t="str">
        <f>IF(ISBLANK([1]!Tab_labo[[#This Row],[Qt-g2]]),"","g")</f>
        <v>g</v>
      </c>
      <c r="T548" s="3" t="s">
        <v>54</v>
      </c>
      <c r="U548" s="3" t="str">
        <f>IF(ISBLANK([1]!Tab_labo[[#This Row],[Composant 3]]),"","&gt;")</f>
        <v>&gt;</v>
      </c>
      <c r="V548" s="3">
        <v>5.0999999999999996</v>
      </c>
      <c r="W548" s="3" t="str">
        <f>IF(ISBLANK([1]!Tab_labo[[#This Row],[Qt-g3]]),"","g")</f>
        <v>g</v>
      </c>
      <c r="X548" s="3" t="s">
        <v>49</v>
      </c>
      <c r="Y548" s="3" t="str">
        <f>IF(ISBLANK([1]!Tab_labo[[#This Row],[Composant 4]]),"","&gt;")</f>
        <v>&gt;</v>
      </c>
      <c r="Z548" s="3">
        <v>448.3</v>
      </c>
      <c r="AA548" s="3" t="str">
        <f>IF(ISBLANK([1]!Tab_labo[[#This Row],[Qt-g4]]),"","g")</f>
        <v>g</v>
      </c>
      <c r="AB548" s="3"/>
      <c r="AC548" s="3" t="str">
        <f>IF(ISBLANK([1]!Tab_labo[[#This Row],[Composant 5]]),"","&gt;")</f>
        <v/>
      </c>
      <c r="AD548" s="3"/>
      <c r="AE548" s="3" t="str">
        <f>IF(ISBLANK([1]!Tab_labo[[#This Row],[Qt-g5]]),"","g")</f>
        <v/>
      </c>
      <c r="AF548" s="3" t="str">
        <f>IF([1]!Tab_labo[[#This Row],[verif]]=0,"","Total")</f>
        <v>Total</v>
      </c>
      <c r="AG548" s="3" t="str">
        <f>IF([1]!Tab_labo[[#This Row],[Total]]="Total","&gt;","")</f>
        <v>&gt;</v>
      </c>
      <c r="AH5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551.79999999999995</v>
      </c>
      <c r="AI548" s="3" t="str">
        <f>IF([1]!Tab_labo[[#This Row],[Total]]="Total","g","")</f>
        <v>g</v>
      </c>
      <c r="AJ548" s="8" t="s">
        <v>42</v>
      </c>
      <c r="AK548" s="3" t="s">
        <v>42</v>
      </c>
      <c r="AL5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48" s="3">
        <f>IF([1]!Tab_labo[[#This Row],[Total2]]&lt;&gt;1000,IF(ISBLANK(V548),[1]!Tab_labo[[#This Row],[Qt-g]]+(2*[1]!Tab_labo[[#This Row],[Qt-g2]]),IF(ISBLANK(Z548),[1]!Tab_labo[[#This Row],[Qt-g]]+[1]!Tab_labo[[#This Row],[Qt-g2]]+(2*[1]!Tab_labo[[#This Row],[Qt-g3]]),IF(ISBLANK(AD548),[1]!Tab_labo[[#This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48" s="3" t="str">
        <f>[1]!Tab_labo[[#This Row],[Teintes]]</f>
        <v>2044 C</v>
      </c>
    </row>
    <row r="549" spans="1:40" ht="30" x14ac:dyDescent="0.25">
      <c r="A549" s="9" t="s">
        <v>606</v>
      </c>
      <c r="B549" s="9" t="s">
        <v>41</v>
      </c>
      <c r="C549" s="10" t="s">
        <v>42</v>
      </c>
      <c r="D549" s="11" t="s">
        <v>42</v>
      </c>
      <c r="E549" s="11" t="s">
        <v>42</v>
      </c>
      <c r="F549" s="12">
        <v>0.75</v>
      </c>
      <c r="G549" s="12">
        <v>61.54</v>
      </c>
      <c r="H549" s="12">
        <v>44.57</v>
      </c>
      <c r="I549" s="12">
        <v>-1.73</v>
      </c>
      <c r="J549" s="13" t="s">
        <v>42</v>
      </c>
      <c r="K549" s="14" t="str">
        <f>[1]!Tab_labo[[#This Row],[L*]]&amp;"_"&amp;[1]!Tab_labo[[#This Row],[a*]]&amp;"_"&amp;[1]!Tab_labo[[#This Row],[b*]]</f>
        <v>61.54_44.57_-1.73</v>
      </c>
      <c r="L549" s="11" t="s">
        <v>170</v>
      </c>
      <c r="M549" s="11" t="str">
        <f>IF(ISBLANK([1]!Tab_labo[[#This Row],[Composant 1]]),"","&gt;")</f>
        <v>&gt;</v>
      </c>
      <c r="N549" s="11">
        <v>122.4</v>
      </c>
      <c r="O549" s="11" t="str">
        <f>IF(ISBLANK([1]!Tab_labo[[#This Row],[Qt-g]]),"","g")</f>
        <v>g</v>
      </c>
      <c r="P549" s="11" t="s">
        <v>104</v>
      </c>
      <c r="Q549" s="11" t="str">
        <f>IF(ISBLANK([1]!Tab_labo[[#This Row],[Composant 2]]),"","&gt;")</f>
        <v>&gt;</v>
      </c>
      <c r="R549" s="11">
        <v>61.1</v>
      </c>
      <c r="S549" s="11" t="str">
        <f>IF(ISBLANK([1]!Tab_labo[[#This Row],[Qt-g2]]),"","g")</f>
        <v>g</v>
      </c>
      <c r="T549" s="11" t="s">
        <v>54</v>
      </c>
      <c r="U549" s="11" t="str">
        <f>IF(ISBLANK([1]!Tab_labo[[#This Row],[Composant 3]]),"","&gt;")</f>
        <v>&gt;</v>
      </c>
      <c r="V549" s="11">
        <v>9.4</v>
      </c>
      <c r="W549" s="11" t="str">
        <f>IF(ISBLANK([1]!Tab_labo[[#This Row],[Qt-g3]]),"","g")</f>
        <v>g</v>
      </c>
      <c r="X549" s="11" t="s">
        <v>49</v>
      </c>
      <c r="Y549" s="11" t="str">
        <f>IF(ISBLANK([1]!Tab_labo[[#This Row],[Composant 4]]),"","&gt;")</f>
        <v>&gt;</v>
      </c>
      <c r="Z549" s="11">
        <v>403.6</v>
      </c>
      <c r="AA549" s="11" t="str">
        <f>IF(ISBLANK([1]!Tab_labo[[#This Row],[Qt-g4]]),"","g")</f>
        <v>g</v>
      </c>
      <c r="AB549" s="11"/>
      <c r="AC549" s="11" t="str">
        <f>IF(ISBLANK([1]!Tab_labo[[#This Row],[Composant 5]]),"","&gt;")</f>
        <v/>
      </c>
      <c r="AD549" s="11"/>
      <c r="AE549" s="11" t="str">
        <f>IF(ISBLANK([1]!Tab_labo[[#This Row],[Qt-g5]]),"","g")</f>
        <v/>
      </c>
      <c r="AF549" s="11" t="str">
        <f>IF([1]!Tab_labo[[#This Row],[verif]]=0,"","Total")</f>
        <v>Total</v>
      </c>
      <c r="AG549" s="11" t="str">
        <f>IF([1]!Tab_labo[[#This Row],[Total]]="Total","&gt;","")</f>
        <v>&gt;</v>
      </c>
      <c r="AH5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596.5</v>
      </c>
      <c r="AI549" s="11" t="str">
        <f>IF([1]!Tab_labo[[#This Row],[Total]]="Total","g","")</f>
        <v>g</v>
      </c>
      <c r="AJ549" s="15" t="s">
        <v>42</v>
      </c>
      <c r="AK549" s="11" t="s">
        <v>42</v>
      </c>
      <c r="AL5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49" s="11">
        <f>IF([1]!Tab_labo[[#This Row],[Total2]]&lt;&gt;1000,IF(ISBLANK(V549),[1]!Tab_labo[[#This Row],[Qt-g]]+(2*[1]!Tab_labo[[#This Row],[Qt-g2]]),IF(ISBLANK(Z549),[1]!Tab_labo[[#This Row],[Qt-g]]+[1]!Tab_labo[[#This Row],[Qt-g2]]+(2*[1]!Tab_labo[[#This Row],[Qt-g3]]),IF(ISBLANK(AD549),[1]!Tab_labo[[#This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49" s="11" t="str">
        <f>[1]!Tab_labo[[#This Row],[Teintes]]</f>
        <v>2045 C</v>
      </c>
    </row>
    <row r="550" spans="1:40" ht="30" x14ac:dyDescent="0.25">
      <c r="A550" s="1" t="s">
        <v>607</v>
      </c>
      <c r="B550" s="1" t="s">
        <v>41</v>
      </c>
      <c r="C550" s="2" t="s">
        <v>42</v>
      </c>
      <c r="D550" s="3" t="s">
        <v>42</v>
      </c>
      <c r="E550" s="3" t="s">
        <v>42</v>
      </c>
      <c r="F550" s="4">
        <v>0.97</v>
      </c>
      <c r="G550" s="4">
        <v>54.08</v>
      </c>
      <c r="H550" s="4">
        <v>49.61</v>
      </c>
      <c r="I550" s="4">
        <v>-1.23</v>
      </c>
      <c r="J550" s="5" t="s">
        <v>42</v>
      </c>
      <c r="K550" s="6" t="str">
        <f>[1]!Tab_labo[[#This Row],[L*]]&amp;"_"&amp;[1]!Tab_labo[[#This Row],[a*]]&amp;"_"&amp;[1]!Tab_labo[[#This Row],[b*]]</f>
        <v>54.08_49.61_-1.23</v>
      </c>
      <c r="L550" s="3" t="s">
        <v>170</v>
      </c>
      <c r="M550" s="3" t="str">
        <f>IF(ISBLANK([1]!Tab_labo[[#This Row],[Composant 1]]),"","&gt;")</f>
        <v>&gt;</v>
      </c>
      <c r="N550" s="3">
        <v>205.2</v>
      </c>
      <c r="O550" s="3" t="str">
        <f>IF(ISBLANK([1]!Tab_labo[[#This Row],[Qt-g]]),"","g")</f>
        <v>g</v>
      </c>
      <c r="P550" s="3" t="s">
        <v>104</v>
      </c>
      <c r="Q550" s="3" t="str">
        <f>IF(ISBLANK([1]!Tab_labo[[#This Row],[Composant 2]]),"","&gt;")</f>
        <v>&gt;</v>
      </c>
      <c r="R550" s="3">
        <v>102.5</v>
      </c>
      <c r="S550" s="3" t="str">
        <f>IF(ISBLANK([1]!Tab_labo[[#This Row],[Qt-g2]]),"","g")</f>
        <v>g</v>
      </c>
      <c r="T550" s="3" t="s">
        <v>54</v>
      </c>
      <c r="U550" s="3" t="str">
        <f>IF(ISBLANK([1]!Tab_labo[[#This Row],[Composant 3]]),"","&gt;")</f>
        <v>&gt;</v>
      </c>
      <c r="V550" s="3">
        <v>15.8</v>
      </c>
      <c r="W550" s="3" t="str">
        <f>IF(ISBLANK([1]!Tab_labo[[#This Row],[Qt-g3]]),"","g")</f>
        <v>g</v>
      </c>
      <c r="X550" s="3" t="s">
        <v>49</v>
      </c>
      <c r="Y550" s="3" t="str">
        <f>IF(ISBLANK([1]!Tab_labo[[#This Row],[Composant 4]]),"","&gt;")</f>
        <v>&gt;</v>
      </c>
      <c r="Z550" s="3">
        <v>338.3</v>
      </c>
      <c r="AA550" s="3" t="str">
        <f>IF(ISBLANK([1]!Tab_labo[[#This Row],[Qt-g4]]),"","g")</f>
        <v>g</v>
      </c>
      <c r="AB550" s="3"/>
      <c r="AC550" s="3" t="str">
        <f>IF(ISBLANK([1]!Tab_labo[[#This Row],[Composant 5]]),"","&gt;")</f>
        <v/>
      </c>
      <c r="AD550" s="3"/>
      <c r="AE550" s="3" t="str">
        <f>IF(ISBLANK([1]!Tab_labo[[#This Row],[Qt-g5]]),"","g")</f>
        <v/>
      </c>
      <c r="AF550" s="3" t="str">
        <f>IF([1]!Tab_labo[[#This Row],[verif]]=0,"","Total")</f>
        <v>Total</v>
      </c>
      <c r="AG550" s="3" t="str">
        <f>IF([1]!Tab_labo[[#This Row],[Total]]="Total","&gt;","")</f>
        <v>&gt;</v>
      </c>
      <c r="AH5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661.8</v>
      </c>
      <c r="AI550" s="3" t="str">
        <f>IF([1]!Tab_labo[[#This Row],[Total]]="Total","g","")</f>
        <v>g</v>
      </c>
      <c r="AJ550" s="8" t="s">
        <v>42</v>
      </c>
      <c r="AK550" s="3" t="s">
        <v>42</v>
      </c>
      <c r="AL5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50" s="3">
        <f>IF([1]!Tab_labo[[#This Row],[Total2]]&lt;&gt;1000,IF(ISBLANK(V550),[1]!Tab_labo[[#This Row],[Qt-g]]+(2*[1]!Tab_labo[[#This Row],[Qt-g2]]),IF(ISBLANK(Z550),[1]!Tab_labo[[#This Row],[Qt-g]]+[1]!Tab_labo[[#This Row],[Qt-g2]]+(2*[1]!Tab_labo[[#This Row],[Qt-g3]]),IF(ISBLANK(AD550),[1]!Tab_labo[[#This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50" s="3" t="str">
        <f>[1]!Tab_labo[[#This Row],[Teintes]]</f>
        <v>2046 C</v>
      </c>
    </row>
    <row r="551" spans="1:40" ht="30" x14ac:dyDescent="0.25">
      <c r="A551" s="9" t="s">
        <v>608</v>
      </c>
      <c r="B551" s="9" t="s">
        <v>41</v>
      </c>
      <c r="C551" s="10" t="s">
        <v>42</v>
      </c>
      <c r="D551" s="11" t="s">
        <v>42</v>
      </c>
      <c r="E551" s="11" t="s">
        <v>42</v>
      </c>
      <c r="F551" s="12">
        <v>1.24</v>
      </c>
      <c r="G551" s="12">
        <v>43.81</v>
      </c>
      <c r="H551" s="12">
        <v>41.44</v>
      </c>
      <c r="I551" s="12">
        <v>-0.86</v>
      </c>
      <c r="J551" s="13" t="s">
        <v>42</v>
      </c>
      <c r="K551" s="14" t="str">
        <f>[1]!Tab_labo[[#This Row],[L*]]&amp;"_"&amp;[1]!Tab_labo[[#This Row],[a*]]&amp;"_"&amp;[1]!Tab_labo[[#This Row],[b*]]</f>
        <v>43.81_41.44_-0.86</v>
      </c>
      <c r="L551" s="11" t="s">
        <v>104</v>
      </c>
      <c r="M551" s="11" t="str">
        <f>IF(ISBLANK([1]!Tab_labo[[#This Row],[Composant 1]]),"","&gt;")</f>
        <v>&gt;</v>
      </c>
      <c r="N551" s="11">
        <v>295.5</v>
      </c>
      <c r="O551" s="11" t="str">
        <f>IF(ISBLANK([1]!Tab_labo[[#This Row],[Qt-g]]),"","g")</f>
        <v>g</v>
      </c>
      <c r="P551" s="11" t="s">
        <v>100</v>
      </c>
      <c r="Q551" s="11" t="str">
        <f>IF(ISBLANK([1]!Tab_labo[[#This Row],[Composant 2]]),"","&gt;")</f>
        <v>&gt;</v>
      </c>
      <c r="R551" s="11">
        <v>63</v>
      </c>
      <c r="S551" s="11" t="str">
        <f>IF(ISBLANK([1]!Tab_labo[[#This Row],[Qt-g2]]),"","g")</f>
        <v>g</v>
      </c>
      <c r="T551" s="11" t="s">
        <v>49</v>
      </c>
      <c r="U551" s="11" t="str">
        <f>IF(ISBLANK([1]!Tab_labo[[#This Row],[Composant 3]]),"","&gt;")</f>
        <v>&gt;</v>
      </c>
      <c r="V551" s="11">
        <v>320.8</v>
      </c>
      <c r="W551" s="11" t="str">
        <f>IF(ISBLANK([1]!Tab_labo[[#This Row],[Qt-g3]]),"","g")</f>
        <v>g</v>
      </c>
      <c r="X551" s="11"/>
      <c r="Y551" s="11" t="str">
        <f>IF(ISBLANK([1]!Tab_labo[[#This Row],[Composant 4]]),"","&gt;")</f>
        <v/>
      </c>
      <c r="Z551" s="11"/>
      <c r="AA551" s="11" t="str">
        <f>IF(ISBLANK([1]!Tab_labo[[#This Row],[Qt-g4]]),"","g")</f>
        <v/>
      </c>
      <c r="AB551" s="11"/>
      <c r="AC551" s="11" t="str">
        <f>IF(ISBLANK([1]!Tab_labo[[#This Row],[Composant 5]]),"","&gt;")</f>
        <v/>
      </c>
      <c r="AD551" s="11"/>
      <c r="AE551" s="11" t="str">
        <f>IF(ISBLANK([1]!Tab_labo[[#This Row],[Qt-g5]]),"","g")</f>
        <v/>
      </c>
      <c r="AF551" s="11" t="str">
        <f>IF([1]!Tab_labo[[#This Row],[verif]]=0,"","Total")</f>
        <v>Total</v>
      </c>
      <c r="AG551" s="11" t="str">
        <f>IF([1]!Tab_labo[[#This Row],[Total]]="Total","&gt;","")</f>
        <v>&gt;</v>
      </c>
      <c r="AH5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679.3</v>
      </c>
      <c r="AI551" s="11" t="str">
        <f>IF([1]!Tab_labo[[#This Row],[Total]]="Total","g","")</f>
        <v>g</v>
      </c>
      <c r="AJ551" s="15" t="s">
        <v>42</v>
      </c>
      <c r="AK551" s="11" t="s">
        <v>42</v>
      </c>
      <c r="AL5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1" s="11">
        <f>IF([1]!Tab_labo[[#This Row],[Total2]]&lt;&gt;1000,IF(ISBLANK(V551),[1]!Tab_labo[[#This Row],[Qt-g]]+(2*[1]!Tab_labo[[#This Row],[Qt-g2]]),IF(ISBLANK(Z551),[1]!Tab_labo[[#This Row],[Qt-g]]+[1]!Tab_labo[[#This Row],[Qt-g2]]+(2*[1]!Tab_labo[[#This Row],[Qt-g3]]),IF(ISBLANK(AD551),[1]!Tab_labo[[#This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51" s="11" t="str">
        <f>[1]!Tab_labo[[#This Row],[Teintes]]</f>
        <v>2047 C</v>
      </c>
    </row>
    <row r="552" spans="1:40" ht="30" x14ac:dyDescent="0.25">
      <c r="A552" s="1" t="s">
        <v>609</v>
      </c>
      <c r="B552" s="1" t="s">
        <v>41</v>
      </c>
      <c r="C552" s="2" t="s">
        <v>42</v>
      </c>
      <c r="D552" s="3" t="s">
        <v>42</v>
      </c>
      <c r="E552" s="3" t="s">
        <v>42</v>
      </c>
      <c r="F552" s="4">
        <v>1.46</v>
      </c>
      <c r="G552" s="4">
        <v>37.950000000000003</v>
      </c>
      <c r="H552" s="4">
        <v>40.53</v>
      </c>
      <c r="I552" s="4">
        <v>-0.52</v>
      </c>
      <c r="J552" s="5" t="s">
        <v>42</v>
      </c>
      <c r="K552" s="6" t="str">
        <f>[1]!Tab_labo[[#This Row],[L*]]&amp;"_"&amp;[1]!Tab_labo[[#This Row],[a*]]&amp;"_"&amp;[1]!Tab_labo[[#This Row],[b*]]</f>
        <v>37.95_40.53_-0.52</v>
      </c>
      <c r="L552" s="3" t="s">
        <v>104</v>
      </c>
      <c r="M552" s="3" t="str">
        <f>IF(ISBLANK([1]!Tab_labo[[#This Row],[Composant 1]]),"","&gt;")</f>
        <v>&gt;</v>
      </c>
      <c r="N552" s="3">
        <v>410</v>
      </c>
      <c r="O552" s="3" t="str">
        <f>IF(ISBLANK([1]!Tab_labo[[#This Row],[Qt-g]]),"","g")</f>
        <v>g</v>
      </c>
      <c r="P552" s="3" t="s">
        <v>100</v>
      </c>
      <c r="Q552" s="3" t="str">
        <f>IF(ISBLANK([1]!Tab_labo[[#This Row],[Composant 2]]),"","&gt;")</f>
        <v>&gt;</v>
      </c>
      <c r="R552" s="3">
        <v>87.5</v>
      </c>
      <c r="S552" s="3" t="str">
        <f>IF(ISBLANK([1]!Tab_labo[[#This Row],[Qt-g2]]),"","g")</f>
        <v>g</v>
      </c>
      <c r="T552" s="3" t="s">
        <v>49</v>
      </c>
      <c r="U552" s="3" t="str">
        <f>IF(ISBLANK([1]!Tab_labo[[#This Row],[Composant 3]]),"","&gt;")</f>
        <v>&gt;</v>
      </c>
      <c r="V552" s="3">
        <v>502.5</v>
      </c>
      <c r="W552" s="3" t="str">
        <f>IF(ISBLANK([1]!Tab_labo[[#This Row],[Qt-g3]]),"","g")</f>
        <v>g</v>
      </c>
      <c r="X552" s="3"/>
      <c r="Y552" s="3" t="str">
        <f>IF(ISBLANK([1]!Tab_labo[[#This Row],[Composant 4]]),"","&gt;")</f>
        <v/>
      </c>
      <c r="Z552" s="3"/>
      <c r="AA552" s="3" t="str">
        <f>IF(ISBLANK([1]!Tab_labo[[#This Row],[Qt-g4]]),"","g")</f>
        <v/>
      </c>
      <c r="AB552" s="3"/>
      <c r="AC552" s="3" t="str">
        <f>IF(ISBLANK([1]!Tab_labo[[#This Row],[Composant 5]]),"","&gt;")</f>
        <v/>
      </c>
      <c r="AD552" s="3"/>
      <c r="AE552" s="3" t="str">
        <f>IF(ISBLANK([1]!Tab_labo[[#This Row],[Qt-g5]]),"","g")</f>
        <v/>
      </c>
      <c r="AF552" s="3" t="str">
        <f>IF([1]!Tab_labo[[#This Row],[verif]]=0,"","Total")</f>
        <v>Total</v>
      </c>
      <c r="AG552" s="3" t="str">
        <f>IF([1]!Tab_labo[[#This Row],[Total]]="Total","&gt;","")</f>
        <v>&gt;</v>
      </c>
      <c r="AH5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52" s="3" t="str">
        <f>IF([1]!Tab_labo[[#This Row],[Total]]="Total","g","")</f>
        <v>g</v>
      </c>
      <c r="AJ552" s="8" t="s">
        <v>42</v>
      </c>
      <c r="AK552" s="3" t="s">
        <v>42</v>
      </c>
      <c r="AL5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2" s="3" t="str">
        <f>IF([1]!Tab_labo[[#This Row],[Total2]]&lt;&gt;1000,IF(ISBLANK(V552),[1]!Tab_labo[[#This Row],[Qt-g]]+(2*[1]!Tab_labo[[#This Row],[Qt-g2]]),IF(ISBLANK(Z552),[1]!Tab_labo[[#This Row],[Qt-g]]+[1]!Tab_labo[[#This Row],[Qt-g2]]+(2*[1]!Tab_labo[[#This Row],[Qt-g3]]),IF(ISBLANK(AD552),[1]!Tab_labo[[#This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52" s="3" t="str">
        <f>[1]!Tab_labo[[#This Row],[Teintes]]</f>
        <v>2048 C</v>
      </c>
    </row>
    <row r="553" spans="1:40" ht="30" x14ac:dyDescent="0.25">
      <c r="A553" s="9" t="s">
        <v>610</v>
      </c>
      <c r="B553" s="9" t="s">
        <v>41</v>
      </c>
      <c r="C553" s="10" t="s">
        <v>42</v>
      </c>
      <c r="D553" s="11" t="s">
        <v>42</v>
      </c>
      <c r="E553" s="11" t="s">
        <v>42</v>
      </c>
      <c r="F553" s="12">
        <v>1.66</v>
      </c>
      <c r="G553" s="12">
        <v>32.17</v>
      </c>
      <c r="H553" s="12">
        <v>38.020000000000003</v>
      </c>
      <c r="I553" s="12">
        <v>3.35</v>
      </c>
      <c r="J553" s="13" t="s">
        <v>42</v>
      </c>
      <c r="K553" s="14" t="str">
        <f>[1]!Tab_labo[[#This Row],[L*]]&amp;"_"&amp;[1]!Tab_labo[[#This Row],[a*]]&amp;"_"&amp;[1]!Tab_labo[[#This Row],[b*]]</f>
        <v>32.17_38.02_3.35</v>
      </c>
      <c r="L553" s="11" t="s">
        <v>104</v>
      </c>
      <c r="M553" s="11" t="str">
        <f>IF(ISBLANK([1]!Tab_labo[[#This Row],[Composant 1]]),"","&gt;")</f>
        <v>&gt;</v>
      </c>
      <c r="N553" s="11">
        <v>575.5</v>
      </c>
      <c r="O553" s="11" t="str">
        <f>IF(ISBLANK([1]!Tab_labo[[#This Row],[Qt-g]]),"","g")</f>
        <v>g</v>
      </c>
      <c r="P553" s="11" t="s">
        <v>100</v>
      </c>
      <c r="Q553" s="11" t="str">
        <f>IF(ISBLANK([1]!Tab_labo[[#This Row],[Composant 2]]),"","&gt;")</f>
        <v>&gt;</v>
      </c>
      <c r="R553" s="11">
        <v>122.8</v>
      </c>
      <c r="S553" s="11" t="str">
        <f>IF(ISBLANK([1]!Tab_labo[[#This Row],[Qt-g2]]),"","g")</f>
        <v>g</v>
      </c>
      <c r="T553" s="11" t="s">
        <v>49</v>
      </c>
      <c r="U553" s="11" t="str">
        <f>IF(ISBLANK([1]!Tab_labo[[#This Row],[Composant 3]]),"","&gt;")</f>
        <v>&gt;</v>
      </c>
      <c r="V553" s="11">
        <v>301.7</v>
      </c>
      <c r="W553" s="11" t="str">
        <f>IF(ISBLANK([1]!Tab_labo[[#This Row],[Qt-g3]]),"","g")</f>
        <v>g</v>
      </c>
      <c r="X553" s="11"/>
      <c r="Y553" s="11" t="str">
        <f>IF(ISBLANK([1]!Tab_labo[[#This Row],[Composant 4]]),"","&gt;")</f>
        <v/>
      </c>
      <c r="Z553" s="11"/>
      <c r="AA553" s="11" t="str">
        <f>IF(ISBLANK([1]!Tab_labo[[#This Row],[Qt-g4]]),"","g")</f>
        <v/>
      </c>
      <c r="AB553" s="11"/>
      <c r="AC553" s="11" t="str">
        <f>IF(ISBLANK([1]!Tab_labo[[#This Row],[Composant 5]]),"","&gt;")</f>
        <v/>
      </c>
      <c r="AD553" s="11"/>
      <c r="AE553" s="11" t="str">
        <f>IF(ISBLANK([1]!Tab_labo[[#This Row],[Qt-g5]]),"","g")</f>
        <v/>
      </c>
      <c r="AF553" s="11" t="str">
        <f>IF([1]!Tab_labo[[#This Row],[verif]]=0,"","Total")</f>
        <v>Total</v>
      </c>
      <c r="AG553" s="11" t="str">
        <f>IF([1]!Tab_labo[[#This Row],[Total]]="Total","&gt;","")</f>
        <v>&gt;</v>
      </c>
      <c r="AH5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53" s="11" t="str">
        <f>IF([1]!Tab_labo[[#This Row],[Total]]="Total","g","")</f>
        <v>g</v>
      </c>
      <c r="AJ553" s="15" t="s">
        <v>42</v>
      </c>
      <c r="AK553" s="11" t="s">
        <v>42</v>
      </c>
      <c r="AL5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3" s="11" t="str">
        <f>IF([1]!Tab_labo[[#This Row],[Total2]]&lt;&gt;1000,IF(ISBLANK(V553),[1]!Tab_labo[[#This Row],[Qt-g]]+(2*[1]!Tab_labo[[#This Row],[Qt-g2]]),IF(ISBLANK(Z553),[1]!Tab_labo[[#This Row],[Qt-g]]+[1]!Tab_labo[[#This Row],[Qt-g2]]+(2*[1]!Tab_labo[[#This Row],[Qt-g3]]),IF(ISBLANK(AD553),[1]!Tab_labo[[#This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53" s="11" t="str">
        <f>[1]!Tab_labo[[#This Row],[Teintes]]</f>
        <v>2049 C</v>
      </c>
    </row>
    <row r="554" spans="1:40" ht="30" x14ac:dyDescent="0.25">
      <c r="A554" s="1" t="s">
        <v>611</v>
      </c>
      <c r="B554" s="1" t="s">
        <v>41</v>
      </c>
      <c r="C554" s="2" t="s">
        <v>42</v>
      </c>
      <c r="D554" s="3" t="s">
        <v>42</v>
      </c>
      <c r="E554" s="3" t="s">
        <v>42</v>
      </c>
      <c r="F554" s="4">
        <v>0.19</v>
      </c>
      <c r="G554" s="4">
        <v>83.88</v>
      </c>
      <c r="H554" s="4">
        <v>11.68</v>
      </c>
      <c r="I554" s="4">
        <v>-1.43</v>
      </c>
      <c r="J554" s="5" t="s">
        <v>42</v>
      </c>
      <c r="K554" s="6" t="str">
        <f>[1]!Tab_labo[[#This Row],[L*]]&amp;"_"&amp;[1]!Tab_labo[[#This Row],[a*]]&amp;"_"&amp;[1]!Tab_labo[[#This Row],[b*]]</f>
        <v>83.88_11.68_-1.43</v>
      </c>
      <c r="L554" s="3" t="s">
        <v>60</v>
      </c>
      <c r="M554" s="3" t="str">
        <f>IF(ISBLANK([1]!Tab_labo[[#This Row],[Composant 1]]),"","&gt;")</f>
        <v>&gt;</v>
      </c>
      <c r="N554" s="3">
        <v>13</v>
      </c>
      <c r="O554" s="3" t="str">
        <f>IF(ISBLANK([1]!Tab_labo[[#This Row],[Qt-g]]),"","g")</f>
        <v>g</v>
      </c>
      <c r="P554" s="3" t="s">
        <v>54</v>
      </c>
      <c r="Q554" s="3" t="str">
        <f>IF(ISBLANK([1]!Tab_labo[[#This Row],[Composant 2]]),"","&gt;")</f>
        <v>&gt;</v>
      </c>
      <c r="R554" s="3">
        <v>3</v>
      </c>
      <c r="S554" s="3" t="str">
        <f>IF(ISBLANK([1]!Tab_labo[[#This Row],[Qt-g2]]),"","g")</f>
        <v>g</v>
      </c>
      <c r="T554" s="3" t="s">
        <v>49</v>
      </c>
      <c r="U554" s="3" t="str">
        <f>IF(ISBLANK([1]!Tab_labo[[#This Row],[Composant 3]]),"","&gt;")</f>
        <v>&gt;</v>
      </c>
      <c r="V554" s="3">
        <v>492</v>
      </c>
      <c r="W554" s="3" t="str">
        <f>IF(ISBLANK([1]!Tab_labo[[#This Row],[Qt-g3]]),"","g")</f>
        <v>g</v>
      </c>
      <c r="X554" s="3"/>
      <c r="Y554" s="3" t="str">
        <f>IF(ISBLANK([1]!Tab_labo[[#This Row],[Composant 4]]),"","&gt;")</f>
        <v/>
      </c>
      <c r="Z554" s="3"/>
      <c r="AA554" s="3" t="str">
        <f>IF(ISBLANK([1]!Tab_labo[[#This Row],[Qt-g4]]),"","g")</f>
        <v/>
      </c>
      <c r="AB554" s="3"/>
      <c r="AC554" s="3" t="str">
        <f>IF(ISBLANK([1]!Tab_labo[[#This Row],[Composant 5]]),"","&gt;")</f>
        <v/>
      </c>
      <c r="AD554" s="3"/>
      <c r="AE554" s="3" t="str">
        <f>IF(ISBLANK([1]!Tab_labo[[#This Row],[Qt-g5]]),"","g")</f>
        <v/>
      </c>
      <c r="AF554" s="3" t="str">
        <f>IF([1]!Tab_labo[[#This Row],[verif]]=0,"","Total")</f>
        <v>Total</v>
      </c>
      <c r="AG554" s="3" t="str">
        <f>IF([1]!Tab_labo[[#This Row],[Total]]="Total","&gt;","")</f>
        <v>&gt;</v>
      </c>
      <c r="AH5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508</v>
      </c>
      <c r="AI554" s="3" t="str">
        <f>IF([1]!Tab_labo[[#This Row],[Total]]="Total","g","")</f>
        <v>g</v>
      </c>
      <c r="AJ554" s="8" t="s">
        <v>42</v>
      </c>
      <c r="AK554" s="3" t="s">
        <v>42</v>
      </c>
      <c r="AL5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4" s="3">
        <f>IF([1]!Tab_labo[[#This Row],[Total2]]&lt;&gt;1000,IF(ISBLANK(V554),[1]!Tab_labo[[#This Row],[Qt-g]]+(2*[1]!Tab_labo[[#This Row],[Qt-g2]]),IF(ISBLANK(Z554),[1]!Tab_labo[[#This Row],[Qt-g]]+[1]!Tab_labo[[#This Row],[Qt-g2]]+(2*[1]!Tab_labo[[#This Row],[Qt-g3]]),IF(ISBLANK(AD554),[1]!Tab_labo[[#This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54" s="3" t="str">
        <f>[1]!Tab_labo[[#This Row],[Teintes]]</f>
        <v>677 C</v>
      </c>
    </row>
    <row r="555" spans="1:40" ht="30" x14ac:dyDescent="0.25">
      <c r="A555" s="9" t="s">
        <v>612</v>
      </c>
      <c r="B555" s="9" t="s">
        <v>41</v>
      </c>
      <c r="C555" s="10" t="s">
        <v>42</v>
      </c>
      <c r="D555" s="11" t="s">
        <v>42</v>
      </c>
      <c r="E555" s="11" t="s">
        <v>42</v>
      </c>
      <c r="F555" s="12">
        <v>0.22</v>
      </c>
      <c r="G555" s="12">
        <v>82.1</v>
      </c>
      <c r="H555" s="12">
        <v>12.46</v>
      </c>
      <c r="I555" s="12">
        <v>-2.4500000000000002</v>
      </c>
      <c r="J555" s="13" t="s">
        <v>42</v>
      </c>
      <c r="K555" s="14" t="str">
        <f>[1]!Tab_labo[[#This Row],[L*]]&amp;"_"&amp;[1]!Tab_labo[[#This Row],[a*]]&amp;"_"&amp;[1]!Tab_labo[[#This Row],[b*]]</f>
        <v>82.1_12.46_-2.45</v>
      </c>
      <c r="L555" s="11" t="s">
        <v>60</v>
      </c>
      <c r="M555" s="11" t="str">
        <f>IF(ISBLANK([1]!Tab_labo[[#This Row],[Composant 1]]),"","&gt;")</f>
        <v>&gt;</v>
      </c>
      <c r="N555" s="11">
        <v>25</v>
      </c>
      <c r="O555" s="11" t="str">
        <f>IF(ISBLANK([1]!Tab_labo[[#This Row],[Qt-g]]),"","g")</f>
        <v>g</v>
      </c>
      <c r="P555" s="11" t="s">
        <v>54</v>
      </c>
      <c r="Q555" s="11" t="str">
        <f>IF(ISBLANK([1]!Tab_labo[[#This Row],[Composant 2]]),"","&gt;")</f>
        <v>&gt;</v>
      </c>
      <c r="R555" s="11">
        <v>6</v>
      </c>
      <c r="S555" s="11" t="str">
        <f>IF(ISBLANK([1]!Tab_labo[[#This Row],[Qt-g2]]),"","g")</f>
        <v>g</v>
      </c>
      <c r="T555" s="11" t="s">
        <v>49</v>
      </c>
      <c r="U555" s="11" t="str">
        <f>IF(ISBLANK([1]!Tab_labo[[#This Row],[Composant 3]]),"","&gt;")</f>
        <v>&gt;</v>
      </c>
      <c r="V555" s="11">
        <v>484.5</v>
      </c>
      <c r="W555" s="11" t="str">
        <f>IF(ISBLANK([1]!Tab_labo[[#This Row],[Qt-g3]]),"","g")</f>
        <v>g</v>
      </c>
      <c r="X555" s="11"/>
      <c r="Y555" s="11" t="str">
        <f>IF(ISBLANK([1]!Tab_labo[[#This Row],[Composant 4]]),"","&gt;")</f>
        <v/>
      </c>
      <c r="Z555" s="11"/>
      <c r="AA555" s="11" t="str">
        <f>IF(ISBLANK([1]!Tab_labo[[#This Row],[Qt-g4]]),"","g")</f>
        <v/>
      </c>
      <c r="AB555" s="11"/>
      <c r="AC555" s="11" t="str">
        <f>IF(ISBLANK([1]!Tab_labo[[#This Row],[Composant 5]]),"","&gt;")</f>
        <v/>
      </c>
      <c r="AD555" s="11"/>
      <c r="AE555" s="11" t="str">
        <f>IF(ISBLANK([1]!Tab_labo[[#This Row],[Qt-g5]]),"","g")</f>
        <v/>
      </c>
      <c r="AF555" s="11" t="str">
        <f>IF([1]!Tab_labo[[#This Row],[verif]]=0,"","Total")</f>
        <v>Total</v>
      </c>
      <c r="AG555" s="11" t="str">
        <f>IF([1]!Tab_labo[[#This Row],[Total]]="Total","&gt;","")</f>
        <v>&gt;</v>
      </c>
      <c r="AH5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555" s="11" t="str">
        <f>IF([1]!Tab_labo[[#This Row],[Total]]="Total","g","")</f>
        <v>g</v>
      </c>
      <c r="AJ555" s="15" t="s">
        <v>42</v>
      </c>
      <c r="AK555" s="11" t="s">
        <v>42</v>
      </c>
      <c r="AL5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5" s="11">
        <f>IF([1]!Tab_labo[[#This Row],[Total2]]&lt;&gt;1000,IF(ISBLANK(V555),[1]!Tab_labo[[#This Row],[Qt-g]]+(2*[1]!Tab_labo[[#This Row],[Qt-g2]]),IF(ISBLANK(Z555),[1]!Tab_labo[[#This Row],[Qt-g]]+[1]!Tab_labo[[#This Row],[Qt-g2]]+(2*[1]!Tab_labo[[#This Row],[Qt-g3]]),IF(ISBLANK(AD555),[1]!Tab_labo[[#This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55" s="11" t="str">
        <f>[1]!Tab_labo[[#This Row],[Teintes]]</f>
        <v>678 C</v>
      </c>
    </row>
    <row r="556" spans="1:40" ht="30" x14ac:dyDescent="0.25">
      <c r="A556" s="1" t="s">
        <v>613</v>
      </c>
      <c r="B556" s="1" t="s">
        <v>41</v>
      </c>
      <c r="C556" s="2" t="s">
        <v>42</v>
      </c>
      <c r="D556" s="3" t="s">
        <v>42</v>
      </c>
      <c r="E556" s="3" t="s">
        <v>42</v>
      </c>
      <c r="F556" s="4">
        <v>0.27</v>
      </c>
      <c r="G556" s="4">
        <v>78.430000000000007</v>
      </c>
      <c r="H556" s="4">
        <v>14.87</v>
      </c>
      <c r="I556" s="4">
        <v>-4.79</v>
      </c>
      <c r="J556" s="5" t="s">
        <v>42</v>
      </c>
      <c r="K556" s="6" t="str">
        <f>[1]!Tab_labo[[#This Row],[L*]]&amp;"_"&amp;[1]!Tab_labo[[#This Row],[a*]]&amp;"_"&amp;[1]!Tab_labo[[#This Row],[b*]]</f>
        <v>78.43_14.87_-4.79</v>
      </c>
      <c r="L556" s="3" t="s">
        <v>60</v>
      </c>
      <c r="M556" s="3" t="str">
        <f>IF(ISBLANK([1]!Tab_labo[[#This Row],[Composant 1]]),"","&gt;")</f>
        <v>&gt;</v>
      </c>
      <c r="N556" s="3">
        <v>50</v>
      </c>
      <c r="O556" s="3" t="str">
        <f>IF(ISBLANK([1]!Tab_labo[[#This Row],[Qt-g]]),"","g")</f>
        <v>g</v>
      </c>
      <c r="P556" s="3" t="s">
        <v>54</v>
      </c>
      <c r="Q556" s="3" t="str">
        <f>IF(ISBLANK([1]!Tab_labo[[#This Row],[Composant 2]]),"","&gt;")</f>
        <v>&gt;</v>
      </c>
      <c r="R556" s="3">
        <v>13</v>
      </c>
      <c r="S556" s="3" t="str">
        <f>IF(ISBLANK([1]!Tab_labo[[#This Row],[Qt-g2]]),"","g")</f>
        <v>g</v>
      </c>
      <c r="T556" s="3" t="s">
        <v>49</v>
      </c>
      <c r="U556" s="3" t="str">
        <f>IF(ISBLANK([1]!Tab_labo[[#This Row],[Composant 3]]),"","&gt;")</f>
        <v>&gt;</v>
      </c>
      <c r="V556" s="3">
        <v>468.5</v>
      </c>
      <c r="W556" s="3" t="str">
        <f>IF(ISBLANK([1]!Tab_labo[[#This Row],[Qt-g3]]),"","g")</f>
        <v>g</v>
      </c>
      <c r="X556" s="3"/>
      <c r="Y556" s="3" t="str">
        <f>IF(ISBLANK([1]!Tab_labo[[#This Row],[Composant 4]]),"","&gt;")</f>
        <v/>
      </c>
      <c r="Z556" s="3"/>
      <c r="AA556" s="3" t="str">
        <f>IF(ISBLANK([1]!Tab_labo[[#This Row],[Qt-g4]]),"","g")</f>
        <v/>
      </c>
      <c r="AB556" s="3"/>
      <c r="AC556" s="3" t="str">
        <f>IF(ISBLANK([1]!Tab_labo[[#This Row],[Composant 5]]),"","&gt;")</f>
        <v/>
      </c>
      <c r="AD556" s="3"/>
      <c r="AE556" s="3" t="str">
        <f>IF(ISBLANK([1]!Tab_labo[[#This Row],[Qt-g5]]),"","g")</f>
        <v/>
      </c>
      <c r="AF556" s="3" t="str">
        <f>IF([1]!Tab_labo[[#This Row],[verif]]=0,"","Total")</f>
        <v>Total</v>
      </c>
      <c r="AG556" s="3" t="str">
        <f>IF([1]!Tab_labo[[#This Row],[Total]]="Total","&gt;","")</f>
        <v>&gt;</v>
      </c>
      <c r="AH5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556" s="3" t="str">
        <f>IF([1]!Tab_labo[[#This Row],[Total]]="Total","g","")</f>
        <v>g</v>
      </c>
      <c r="AJ556" s="8" t="s">
        <v>42</v>
      </c>
      <c r="AK556" s="3" t="s">
        <v>42</v>
      </c>
      <c r="AL5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6" s="3">
        <f>IF([1]!Tab_labo[[#This Row],[Total2]]&lt;&gt;1000,IF(ISBLANK(V556),[1]!Tab_labo[[#This Row],[Qt-g]]+(2*[1]!Tab_labo[[#This Row],[Qt-g2]]),IF(ISBLANK(Z556),[1]!Tab_labo[[#This Row],[Qt-g]]+[1]!Tab_labo[[#This Row],[Qt-g2]]+(2*[1]!Tab_labo[[#This Row],[Qt-g3]]),IF(ISBLANK(AD556),[1]!Tab_labo[[#This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56" s="3" t="str">
        <f>[1]!Tab_labo[[#This Row],[Teintes]]</f>
        <v>679 C</v>
      </c>
    </row>
    <row r="557" spans="1:40" ht="30" x14ac:dyDescent="0.25">
      <c r="A557" s="9" t="s">
        <v>614</v>
      </c>
      <c r="B557" s="9" t="s">
        <v>41</v>
      </c>
      <c r="C557" s="10" t="s">
        <v>42</v>
      </c>
      <c r="D557" s="11" t="s">
        <v>42</v>
      </c>
      <c r="E557" s="11" t="s">
        <v>42</v>
      </c>
      <c r="F557" s="12">
        <v>0.49</v>
      </c>
      <c r="G557" s="12">
        <v>66.16</v>
      </c>
      <c r="H557" s="12">
        <v>24.57</v>
      </c>
      <c r="I557" s="12">
        <v>-7.58</v>
      </c>
      <c r="J557" s="13" t="s">
        <v>42</v>
      </c>
      <c r="K557" s="14" t="str">
        <f>[1]!Tab_labo[[#This Row],[L*]]&amp;"_"&amp;[1]!Tab_labo[[#This Row],[a*]]&amp;"_"&amp;[1]!Tab_labo[[#This Row],[b*]]</f>
        <v>66.16_24.57_-7.58</v>
      </c>
      <c r="L557" s="11" t="s">
        <v>60</v>
      </c>
      <c r="M557" s="11" t="str">
        <f>IF(ISBLANK([1]!Tab_labo[[#This Row],[Composant 1]]),"","&gt;")</f>
        <v>&gt;</v>
      </c>
      <c r="N557" s="11">
        <v>100</v>
      </c>
      <c r="O557" s="11" t="str">
        <f>IF(ISBLANK([1]!Tab_labo[[#This Row],[Qt-g]]),"","g")</f>
        <v>g</v>
      </c>
      <c r="P557" s="11" t="s">
        <v>54</v>
      </c>
      <c r="Q557" s="11" t="str">
        <f>IF(ISBLANK([1]!Tab_labo[[#This Row],[Composant 2]]),"","&gt;")</f>
        <v>&gt;</v>
      </c>
      <c r="R557" s="11">
        <v>25</v>
      </c>
      <c r="S557" s="11" t="str">
        <f>IF(ISBLANK([1]!Tab_labo[[#This Row],[Qt-g2]]),"","g")</f>
        <v>g</v>
      </c>
      <c r="T557" s="11" t="s">
        <v>49</v>
      </c>
      <c r="U557" s="11" t="str">
        <f>IF(ISBLANK([1]!Tab_labo[[#This Row],[Composant 3]]),"","&gt;")</f>
        <v>&gt;</v>
      </c>
      <c r="V557" s="11">
        <v>437.5</v>
      </c>
      <c r="W557" s="11" t="str">
        <f>IF(ISBLANK([1]!Tab_labo[[#This Row],[Qt-g3]]),"","g")</f>
        <v>g</v>
      </c>
      <c r="X557" s="11"/>
      <c r="Y557" s="11" t="str">
        <f>IF(ISBLANK([1]!Tab_labo[[#This Row],[Composant 4]]),"","&gt;")</f>
        <v/>
      </c>
      <c r="Z557" s="11"/>
      <c r="AA557" s="11" t="str">
        <f>IF(ISBLANK([1]!Tab_labo[[#This Row],[Qt-g4]]),"","g")</f>
        <v/>
      </c>
      <c r="AB557" s="11"/>
      <c r="AC557" s="11" t="str">
        <f>IF(ISBLANK([1]!Tab_labo[[#This Row],[Composant 5]]),"","&gt;")</f>
        <v/>
      </c>
      <c r="AD557" s="11"/>
      <c r="AE557" s="11" t="str">
        <f>IF(ISBLANK([1]!Tab_labo[[#This Row],[Qt-g5]]),"","g")</f>
        <v/>
      </c>
      <c r="AF557" s="11" t="str">
        <f>IF([1]!Tab_labo[[#This Row],[verif]]=0,"","Total")</f>
        <v>Total</v>
      </c>
      <c r="AG557" s="11" t="str">
        <f>IF([1]!Tab_labo[[#This Row],[Total]]="Total","&gt;","")</f>
        <v>&gt;</v>
      </c>
      <c r="AH5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57" s="11" t="str">
        <f>IF([1]!Tab_labo[[#This Row],[Total]]="Total","g","")</f>
        <v>g</v>
      </c>
      <c r="AJ557" s="15" t="s">
        <v>42</v>
      </c>
      <c r="AK557" s="11" t="s">
        <v>42</v>
      </c>
      <c r="AL5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7" s="11">
        <f>IF([1]!Tab_labo[[#This Row],[Total2]]&lt;&gt;1000,IF(ISBLANK(V557),[1]!Tab_labo[[#This Row],[Qt-g]]+(2*[1]!Tab_labo[[#This Row],[Qt-g2]]),IF(ISBLANK(Z557),[1]!Tab_labo[[#This Row],[Qt-g]]+[1]!Tab_labo[[#This Row],[Qt-g2]]+(2*[1]!Tab_labo[[#This Row],[Qt-g3]]),IF(ISBLANK(AD557),[1]!Tab_labo[[#This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57" s="11" t="str">
        <f>[1]!Tab_labo[[#This Row],[Teintes]]</f>
        <v>680 C</v>
      </c>
    </row>
    <row r="558" spans="1:40" ht="30" x14ac:dyDescent="0.25">
      <c r="A558" s="1" t="s">
        <v>615</v>
      </c>
      <c r="B558" s="1" t="s">
        <v>41</v>
      </c>
      <c r="C558" s="2" t="s">
        <v>42</v>
      </c>
      <c r="D558" s="3" t="s">
        <v>42</v>
      </c>
      <c r="E558" s="3" t="s">
        <v>42</v>
      </c>
      <c r="F558" s="4">
        <v>0.77</v>
      </c>
      <c r="G558" s="4">
        <v>53.53</v>
      </c>
      <c r="H558" s="4">
        <v>33.340000000000003</v>
      </c>
      <c r="I558" s="4">
        <v>-8.85</v>
      </c>
      <c r="J558" s="5" t="s">
        <v>42</v>
      </c>
      <c r="K558" s="6" t="str">
        <f>[1]!Tab_labo[[#This Row],[L*]]&amp;"_"&amp;[1]!Tab_labo[[#This Row],[a*]]&amp;"_"&amp;[1]!Tab_labo[[#This Row],[b*]]</f>
        <v>53.53_33.34_-8.85</v>
      </c>
      <c r="L558" s="3" t="s">
        <v>60</v>
      </c>
      <c r="M558" s="3" t="str">
        <f>IF(ISBLANK([1]!Tab_labo[[#This Row],[Composant 1]]),"","&gt;")</f>
        <v>&gt;</v>
      </c>
      <c r="N558" s="3">
        <v>200</v>
      </c>
      <c r="O558" s="3" t="str">
        <f>IF(ISBLANK([1]!Tab_labo[[#This Row],[Qt-g]]),"","g")</f>
        <v>g</v>
      </c>
      <c r="P558" s="3" t="s">
        <v>54</v>
      </c>
      <c r="Q558" s="3" t="str">
        <f>IF(ISBLANK([1]!Tab_labo[[#This Row],[Composant 2]]),"","&gt;")</f>
        <v>&gt;</v>
      </c>
      <c r="R558" s="3">
        <v>50</v>
      </c>
      <c r="S558" s="3" t="str">
        <f>IF(ISBLANK([1]!Tab_labo[[#This Row],[Qt-g2]]),"","g")</f>
        <v>g</v>
      </c>
      <c r="T558" s="3" t="s">
        <v>49</v>
      </c>
      <c r="U558" s="3" t="str">
        <f>IF(ISBLANK([1]!Tab_labo[[#This Row],[Composant 3]]),"","&gt;")</f>
        <v>&gt;</v>
      </c>
      <c r="V558" s="3">
        <v>375</v>
      </c>
      <c r="W558" s="3" t="str">
        <f>IF(ISBLANK([1]!Tab_labo[[#This Row],[Qt-g3]]),"","g")</f>
        <v>g</v>
      </c>
      <c r="X558" s="3"/>
      <c r="Y558" s="3" t="str">
        <f>IF(ISBLANK([1]!Tab_labo[[#This Row],[Composant 4]]),"","&gt;")</f>
        <v/>
      </c>
      <c r="Z558" s="3"/>
      <c r="AA558" s="3" t="str">
        <f>IF(ISBLANK([1]!Tab_labo[[#This Row],[Qt-g4]]),"","g")</f>
        <v/>
      </c>
      <c r="AB558" s="3"/>
      <c r="AC558" s="3" t="str">
        <f>IF(ISBLANK([1]!Tab_labo[[#This Row],[Composant 5]]),"","&gt;")</f>
        <v/>
      </c>
      <c r="AD558" s="3"/>
      <c r="AE558" s="3" t="str">
        <f>IF(ISBLANK([1]!Tab_labo[[#This Row],[Qt-g5]]),"","g")</f>
        <v/>
      </c>
      <c r="AF558" s="3" t="str">
        <f>IF([1]!Tab_labo[[#This Row],[verif]]=0,"","Total")</f>
        <v>Total</v>
      </c>
      <c r="AG558" s="3" t="str">
        <f>IF([1]!Tab_labo[[#This Row],[Total]]="Total","&gt;","")</f>
        <v>&gt;</v>
      </c>
      <c r="AH5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58" s="3" t="str">
        <f>IF([1]!Tab_labo[[#This Row],[Total]]="Total","g","")</f>
        <v>g</v>
      </c>
      <c r="AJ558" s="8" t="s">
        <v>42</v>
      </c>
      <c r="AK558" s="3" t="s">
        <v>42</v>
      </c>
      <c r="AL5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8" s="3">
        <f>IF([1]!Tab_labo[[#This Row],[Total2]]&lt;&gt;1000,IF(ISBLANK(V558),[1]!Tab_labo[[#This Row],[Qt-g]]+(2*[1]!Tab_labo[[#This Row],[Qt-g2]]),IF(ISBLANK(Z558),[1]!Tab_labo[[#This Row],[Qt-g]]+[1]!Tab_labo[[#This Row],[Qt-g2]]+(2*[1]!Tab_labo[[#This Row],[Qt-g3]]),IF(ISBLANK(AD558),[1]!Tab_labo[[#This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58" s="3" t="str">
        <f>[1]!Tab_labo[[#This Row],[Teintes]]</f>
        <v>681 C</v>
      </c>
    </row>
    <row r="559" spans="1:40" ht="30" x14ac:dyDescent="0.25">
      <c r="A559" s="9" t="s">
        <v>616</v>
      </c>
      <c r="B559" s="9" t="s">
        <v>41</v>
      </c>
      <c r="C559" s="10" t="s">
        <v>42</v>
      </c>
      <c r="D559" s="11" t="s">
        <v>42</v>
      </c>
      <c r="E559" s="11" t="s">
        <v>42</v>
      </c>
      <c r="F559" s="12">
        <v>1.08</v>
      </c>
      <c r="G559" s="12">
        <v>42.87</v>
      </c>
      <c r="H559" s="12">
        <v>39.65</v>
      </c>
      <c r="I559" s="12">
        <v>-9.7200000000000006</v>
      </c>
      <c r="J559" s="13" t="s">
        <v>42</v>
      </c>
      <c r="K559" s="14" t="str">
        <f>[1]!Tab_labo[[#This Row],[L*]]&amp;"_"&amp;[1]!Tab_labo[[#This Row],[a*]]&amp;"_"&amp;[1]!Tab_labo[[#This Row],[b*]]</f>
        <v>42.87_39.65_-9.72</v>
      </c>
      <c r="L559" s="11" t="s">
        <v>60</v>
      </c>
      <c r="M559" s="11" t="str">
        <f>IF(ISBLANK([1]!Tab_labo[[#This Row],[Composant 1]]),"","&gt;")</f>
        <v>&gt;</v>
      </c>
      <c r="N559" s="11">
        <v>400</v>
      </c>
      <c r="O559" s="11" t="str">
        <f>IF(ISBLANK([1]!Tab_labo[[#This Row],[Qt-g]]),"","g")</f>
        <v>g</v>
      </c>
      <c r="P559" s="11" t="s">
        <v>54</v>
      </c>
      <c r="Q559" s="11" t="str">
        <f>IF(ISBLANK([1]!Tab_labo[[#This Row],[Composant 2]]),"","&gt;")</f>
        <v>&gt;</v>
      </c>
      <c r="R559" s="11">
        <v>100</v>
      </c>
      <c r="S559" s="11" t="str">
        <f>IF(ISBLANK([1]!Tab_labo[[#This Row],[Qt-g2]]),"","g")</f>
        <v>g</v>
      </c>
      <c r="T559" s="11" t="s">
        <v>49</v>
      </c>
      <c r="U559" s="11" t="str">
        <f>IF(ISBLANK([1]!Tab_labo[[#This Row],[Composant 3]]),"","&gt;")</f>
        <v>&gt;</v>
      </c>
      <c r="V559" s="11">
        <v>500</v>
      </c>
      <c r="W559" s="11" t="str">
        <f>IF(ISBLANK([1]!Tab_labo[[#This Row],[Qt-g3]]),"","g")</f>
        <v>g</v>
      </c>
      <c r="X559" s="11"/>
      <c r="Y559" s="11" t="str">
        <f>IF(ISBLANK([1]!Tab_labo[[#This Row],[Composant 4]]),"","&gt;")</f>
        <v/>
      </c>
      <c r="Z559" s="11"/>
      <c r="AA559" s="11" t="str">
        <f>IF(ISBLANK([1]!Tab_labo[[#This Row],[Qt-g4]]),"","g")</f>
        <v/>
      </c>
      <c r="AB559" s="11"/>
      <c r="AC559" s="11" t="str">
        <f>IF(ISBLANK([1]!Tab_labo[[#This Row],[Composant 5]]),"","&gt;")</f>
        <v/>
      </c>
      <c r="AD559" s="11"/>
      <c r="AE559" s="11" t="str">
        <f>IF(ISBLANK([1]!Tab_labo[[#This Row],[Qt-g5]]),"","g")</f>
        <v/>
      </c>
      <c r="AF559" s="11" t="str">
        <f>IF([1]!Tab_labo[[#This Row],[verif]]=0,"","Total")</f>
        <v>Total</v>
      </c>
      <c r="AG559" s="11" t="str">
        <f>IF([1]!Tab_labo[[#This Row],[Total]]="Total","&gt;","")</f>
        <v>&gt;</v>
      </c>
      <c r="AH5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59" s="11" t="str">
        <f>IF([1]!Tab_labo[[#This Row],[Total]]="Total","g","")</f>
        <v>g</v>
      </c>
      <c r="AJ559" s="15" t="s">
        <v>42</v>
      </c>
      <c r="AK559" s="11" t="s">
        <v>42</v>
      </c>
      <c r="AL5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59" s="11" t="str">
        <f>IF([1]!Tab_labo[[#This Row],[Total2]]&lt;&gt;1000,IF(ISBLANK(V559),[1]!Tab_labo[[#This Row],[Qt-g]]+(2*[1]!Tab_labo[[#This Row],[Qt-g2]]),IF(ISBLANK(Z559),[1]!Tab_labo[[#This Row],[Qt-g]]+[1]!Tab_labo[[#This Row],[Qt-g2]]+(2*[1]!Tab_labo[[#This Row],[Qt-g3]]),IF(ISBLANK(AD559),[1]!Tab_labo[[#This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59" s="11" t="str">
        <f>[1]!Tab_labo[[#This Row],[Teintes]]</f>
        <v>682 C</v>
      </c>
    </row>
    <row r="560" spans="1:40" ht="30" x14ac:dyDescent="0.25">
      <c r="A560" s="1" t="s">
        <v>617</v>
      </c>
      <c r="B560" s="1" t="s">
        <v>41</v>
      </c>
      <c r="C560" s="2" t="s">
        <v>42</v>
      </c>
      <c r="D560" s="3" t="s">
        <v>42</v>
      </c>
      <c r="E560" s="3" t="s">
        <v>42</v>
      </c>
      <c r="F560" s="4">
        <v>1.44</v>
      </c>
      <c r="G560" s="4">
        <v>32.08</v>
      </c>
      <c r="H560" s="4">
        <v>39.28</v>
      </c>
      <c r="I560" s="4">
        <v>-5.87</v>
      </c>
      <c r="J560" s="5" t="s">
        <v>42</v>
      </c>
      <c r="K560" s="6" t="str">
        <f>[1]!Tab_labo[[#This Row],[L*]]&amp;"_"&amp;[1]!Tab_labo[[#This Row],[a*]]&amp;"_"&amp;[1]!Tab_labo[[#This Row],[b*]]</f>
        <v>32.08_39.28_-5.87</v>
      </c>
      <c r="L560" s="3" t="s">
        <v>60</v>
      </c>
      <c r="M560" s="3" t="str">
        <f>IF(ISBLANK([1]!Tab_labo[[#This Row],[Composant 1]]),"","&gt;")</f>
        <v>&gt;</v>
      </c>
      <c r="N560" s="3">
        <v>600</v>
      </c>
      <c r="O560" s="3" t="str">
        <f>IF(ISBLANK([1]!Tab_labo[[#This Row],[Qt-g]]),"","g")</f>
        <v>g</v>
      </c>
      <c r="P560" s="3" t="s">
        <v>54</v>
      </c>
      <c r="Q560" s="3" t="str">
        <f>IF(ISBLANK([1]!Tab_labo[[#This Row],[Composant 2]]),"","&gt;")</f>
        <v>&gt;</v>
      </c>
      <c r="R560" s="3">
        <v>150</v>
      </c>
      <c r="S560" s="3" t="str">
        <f>IF(ISBLANK([1]!Tab_labo[[#This Row],[Qt-g2]]),"","g")</f>
        <v>g</v>
      </c>
      <c r="T560" s="3" t="s">
        <v>49</v>
      </c>
      <c r="U560" s="3" t="str">
        <f>IF(ISBLANK([1]!Tab_labo[[#This Row],[Composant 3]]),"","&gt;")</f>
        <v>&gt;</v>
      </c>
      <c r="V560" s="3">
        <v>250</v>
      </c>
      <c r="W560" s="3" t="str">
        <f>IF(ISBLANK([1]!Tab_labo[[#This Row],[Qt-g3]]),"","g")</f>
        <v>g</v>
      </c>
      <c r="X560" s="3"/>
      <c r="Y560" s="3" t="str">
        <f>IF(ISBLANK([1]!Tab_labo[[#This Row],[Composant 4]]),"","&gt;")</f>
        <v/>
      </c>
      <c r="Z560" s="3"/>
      <c r="AA560" s="3" t="str">
        <f>IF(ISBLANK([1]!Tab_labo[[#This Row],[Qt-g4]]),"","g")</f>
        <v/>
      </c>
      <c r="AB560" s="3"/>
      <c r="AC560" s="3" t="str">
        <f>IF(ISBLANK([1]!Tab_labo[[#This Row],[Composant 5]]),"","&gt;")</f>
        <v/>
      </c>
      <c r="AD560" s="3"/>
      <c r="AE560" s="3" t="str">
        <f>IF(ISBLANK([1]!Tab_labo[[#This Row],[Qt-g5]]),"","g")</f>
        <v/>
      </c>
      <c r="AF560" s="3" t="str">
        <f>IF([1]!Tab_labo[[#This Row],[verif]]=0,"","Total")</f>
        <v>Total</v>
      </c>
      <c r="AG560" s="3" t="str">
        <f>IF([1]!Tab_labo[[#This Row],[Total]]="Total","&gt;","")</f>
        <v>&gt;</v>
      </c>
      <c r="AH5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60" s="3" t="str">
        <f>IF([1]!Tab_labo[[#This Row],[Total]]="Total","g","")</f>
        <v>g</v>
      </c>
      <c r="AJ560" s="8" t="s">
        <v>42</v>
      </c>
      <c r="AK560" s="3" t="s">
        <v>42</v>
      </c>
      <c r="AL5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0" s="3" t="str">
        <f>IF([1]!Tab_labo[[#This Row],[Total2]]&lt;&gt;1000,IF(ISBLANK(V560),[1]!Tab_labo[[#This Row],[Qt-g]]+(2*[1]!Tab_labo[[#This Row],[Qt-g2]]),IF(ISBLANK(Z560),[1]!Tab_labo[[#This Row],[Qt-g]]+[1]!Tab_labo[[#This Row],[Qt-g2]]+(2*[1]!Tab_labo[[#This Row],[Qt-g3]]),IF(ISBLANK(AD560),[1]!Tab_labo[[#This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60" s="3" t="str">
        <f>[1]!Tab_labo[[#This Row],[Teintes]]</f>
        <v>683 C</v>
      </c>
    </row>
    <row r="561" spans="1:40" ht="30" x14ac:dyDescent="0.25">
      <c r="A561" s="9" t="s">
        <v>618</v>
      </c>
      <c r="B561" s="9" t="s">
        <v>41</v>
      </c>
      <c r="C561" s="10" t="s">
        <v>42</v>
      </c>
      <c r="D561" s="11" t="s">
        <v>42</v>
      </c>
      <c r="E561" s="11" t="s">
        <v>42</v>
      </c>
      <c r="F561" s="12">
        <v>0.15</v>
      </c>
      <c r="G561" s="12">
        <v>86.67</v>
      </c>
      <c r="H561" s="12">
        <v>10.94</v>
      </c>
      <c r="I561" s="12">
        <v>-0.56000000000000005</v>
      </c>
      <c r="J561" s="13" t="s">
        <v>42</v>
      </c>
      <c r="K561" s="14" t="str">
        <f>[1]!Tab_labo[[#This Row],[L*]]&amp;"_"&amp;[1]!Tab_labo[[#This Row],[a*]]&amp;"_"&amp;[1]!Tab_labo[[#This Row],[b*]]</f>
        <v>86.67_10.94_-0.56</v>
      </c>
      <c r="L561" s="11" t="s">
        <v>60</v>
      </c>
      <c r="M561" s="11" t="str">
        <f>IF(ISBLANK([1]!Tab_labo[[#This Row],[Composant 1]]),"","&gt;")</f>
        <v>&gt;</v>
      </c>
      <c r="N561" s="11">
        <v>10</v>
      </c>
      <c r="O561" s="11" t="str">
        <f>IF(ISBLANK([1]!Tab_labo[[#This Row],[Qt-g]]),"","g")</f>
        <v>g</v>
      </c>
      <c r="P561" s="11" t="s">
        <v>49</v>
      </c>
      <c r="Q561" s="11" t="str">
        <f>IF(ISBLANK([1]!Tab_labo[[#This Row],[Composant 2]]),"","&gt;")</f>
        <v>&gt;</v>
      </c>
      <c r="R561" s="11">
        <v>495</v>
      </c>
      <c r="S561" s="11" t="str">
        <f>IF(ISBLANK([1]!Tab_labo[[#This Row],[Qt-g2]]),"","g")</f>
        <v>g</v>
      </c>
      <c r="T561" s="11"/>
      <c r="U561" s="11" t="str">
        <f>IF(ISBLANK([1]!Tab_labo[[#This Row],[Composant 3]]),"","&gt;")</f>
        <v/>
      </c>
      <c r="V561" s="11"/>
      <c r="W561" s="11" t="str">
        <f>IF(ISBLANK([1]!Tab_labo[[#This Row],[Qt-g3]]),"","g")</f>
        <v/>
      </c>
      <c r="X561" s="11"/>
      <c r="Y561" s="11" t="str">
        <f>IF(ISBLANK([1]!Tab_labo[[#This Row],[Composant 4]]),"","&gt;")</f>
        <v/>
      </c>
      <c r="Z561" s="11"/>
      <c r="AA561" s="11" t="str">
        <f>IF(ISBLANK([1]!Tab_labo[[#This Row],[Qt-g4]]),"","g")</f>
        <v/>
      </c>
      <c r="AB561" s="11"/>
      <c r="AC561" s="11" t="str">
        <f>IF(ISBLANK([1]!Tab_labo[[#This Row],[Composant 5]]),"","&gt;")</f>
        <v/>
      </c>
      <c r="AD561" s="11"/>
      <c r="AE561" s="11" t="str">
        <f>IF(ISBLANK([1]!Tab_labo[[#This Row],[Qt-g5]]),"","g")</f>
        <v/>
      </c>
      <c r="AF561" s="11" t="str">
        <f>IF([1]!Tab_labo[[#This Row],[verif]]=0,"","Total")</f>
        <v>Total</v>
      </c>
      <c r="AG561" s="11" t="str">
        <f>IF([1]!Tab_labo[[#This Row],[Total]]="Total","&gt;","")</f>
        <v>&gt;</v>
      </c>
      <c r="AH5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505</v>
      </c>
      <c r="AI561" s="11" t="str">
        <f>IF([1]!Tab_labo[[#This Row],[Total]]="Total","g","")</f>
        <v>g</v>
      </c>
      <c r="AJ561" s="15" t="s">
        <v>42</v>
      </c>
      <c r="AK561" s="11" t="s">
        <v>42</v>
      </c>
      <c r="AL5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61" s="11">
        <f>IF([1]!Tab_labo[[#This Row],[Total2]]&lt;&gt;1000,IF(ISBLANK(V561),[1]!Tab_labo[[#This Row],[Qt-g]]+(2*[1]!Tab_labo[[#This Row],[Qt-g2]]),IF(ISBLANK(Z561),[1]!Tab_labo[[#This Row],[Qt-g]]+[1]!Tab_labo[[#This Row],[Qt-g2]]+(2*[1]!Tab_labo[[#This Row],[Qt-g3]]),IF(ISBLANK(AD561),[1]!Tab_labo[[#This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61" s="11" t="str">
        <f>[1]!Tab_labo[[#This Row],[Teintes]]</f>
        <v>2050 C</v>
      </c>
    </row>
    <row r="562" spans="1:40" ht="30" x14ac:dyDescent="0.25">
      <c r="A562" s="1" t="s">
        <v>619</v>
      </c>
      <c r="B562" s="1" t="s">
        <v>41</v>
      </c>
      <c r="C562" s="2" t="s">
        <v>42</v>
      </c>
      <c r="D562" s="3" t="s">
        <v>42</v>
      </c>
      <c r="E562" s="3" t="s">
        <v>42</v>
      </c>
      <c r="F562" s="4">
        <v>0.26</v>
      </c>
      <c r="G562" s="4">
        <v>79.53</v>
      </c>
      <c r="H562" s="4">
        <v>13</v>
      </c>
      <c r="I562" s="4">
        <v>-0.94</v>
      </c>
      <c r="J562" s="5" t="s">
        <v>42</v>
      </c>
      <c r="K562" s="6" t="str">
        <f>[1]!Tab_labo[[#This Row],[L*]]&amp;"_"&amp;[1]!Tab_labo[[#This Row],[a*]]&amp;"_"&amp;[1]!Tab_labo[[#This Row],[b*]]</f>
        <v>79.53_13_-0.94</v>
      </c>
      <c r="L562" s="3" t="s">
        <v>60</v>
      </c>
      <c r="M562" s="3" t="str">
        <f>IF(ISBLANK([1]!Tab_labo[[#This Row],[Composant 1]]),"","&gt;")</f>
        <v>&gt;</v>
      </c>
      <c r="N562" s="3">
        <v>14</v>
      </c>
      <c r="O562" s="3" t="str">
        <f>IF(ISBLANK([1]!Tab_labo[[#This Row],[Qt-g]]),"","g")</f>
        <v>g</v>
      </c>
      <c r="P562" s="3" t="s">
        <v>54</v>
      </c>
      <c r="Q562" s="3" t="str">
        <f>IF(ISBLANK([1]!Tab_labo[[#This Row],[Composant 2]]),"","&gt;")</f>
        <v>&gt;</v>
      </c>
      <c r="R562" s="3">
        <v>6</v>
      </c>
      <c r="S562" s="3" t="str">
        <f>IF(ISBLANK([1]!Tab_labo[[#This Row],[Qt-g2]]),"","g")</f>
        <v>g</v>
      </c>
      <c r="T562" s="3" t="s">
        <v>49</v>
      </c>
      <c r="U562" s="3" t="str">
        <f>IF(ISBLANK([1]!Tab_labo[[#This Row],[Composant 3]]),"","&gt;")</f>
        <v>&gt;</v>
      </c>
      <c r="V562" s="3">
        <v>490</v>
      </c>
      <c r="W562" s="3" t="str">
        <f>IF(ISBLANK([1]!Tab_labo[[#This Row],[Qt-g3]]),"","g")</f>
        <v>g</v>
      </c>
      <c r="X562" s="3"/>
      <c r="Y562" s="3" t="str">
        <f>IF(ISBLANK([1]!Tab_labo[[#This Row],[Composant 4]]),"","&gt;")</f>
        <v/>
      </c>
      <c r="Z562" s="3"/>
      <c r="AA562" s="3" t="str">
        <f>IF(ISBLANK([1]!Tab_labo[[#This Row],[Qt-g4]]),"","g")</f>
        <v/>
      </c>
      <c r="AB562" s="3"/>
      <c r="AC562" s="3" t="str">
        <f>IF(ISBLANK([1]!Tab_labo[[#This Row],[Composant 5]]),"","&gt;")</f>
        <v/>
      </c>
      <c r="AD562" s="3"/>
      <c r="AE562" s="3" t="str">
        <f>IF(ISBLANK([1]!Tab_labo[[#This Row],[Qt-g5]]),"","g")</f>
        <v/>
      </c>
      <c r="AF562" s="3" t="str">
        <f>IF([1]!Tab_labo[[#This Row],[verif]]=0,"","Total")</f>
        <v>Total</v>
      </c>
      <c r="AG562" s="3" t="str">
        <f>IF([1]!Tab_labo[[#This Row],[Total]]="Total","&gt;","")</f>
        <v>&gt;</v>
      </c>
      <c r="AH5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510</v>
      </c>
      <c r="AI562" s="3" t="str">
        <f>IF([1]!Tab_labo[[#This Row],[Total]]="Total","g","")</f>
        <v>g</v>
      </c>
      <c r="AJ562" s="8" t="s">
        <v>42</v>
      </c>
      <c r="AK562" s="3" t="s">
        <v>42</v>
      </c>
      <c r="AL5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2" s="3">
        <f>IF([1]!Tab_labo[[#This Row],[Total2]]&lt;&gt;1000,IF(ISBLANK(V562),[1]!Tab_labo[[#This Row],[Qt-g]]+(2*[1]!Tab_labo[[#This Row],[Qt-g2]]),IF(ISBLANK(Z562),[1]!Tab_labo[[#This Row],[Qt-g]]+[1]!Tab_labo[[#This Row],[Qt-g2]]+(2*[1]!Tab_labo[[#This Row],[Qt-g3]]),IF(ISBLANK(AD562),[1]!Tab_labo[[#This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62" s="3" t="str">
        <f>[1]!Tab_labo[[#This Row],[Teintes]]</f>
        <v>2051 C</v>
      </c>
    </row>
    <row r="563" spans="1:40" ht="30" x14ac:dyDescent="0.25">
      <c r="A563" s="9" t="s">
        <v>620</v>
      </c>
      <c r="B563" s="9" t="s">
        <v>41</v>
      </c>
      <c r="C563" s="10" t="s">
        <v>42</v>
      </c>
      <c r="D563" s="11" t="s">
        <v>42</v>
      </c>
      <c r="E563" s="11" t="s">
        <v>42</v>
      </c>
      <c r="F563" s="12">
        <v>0.44</v>
      </c>
      <c r="G563" s="12">
        <v>68.19</v>
      </c>
      <c r="H563" s="12">
        <v>19.239999999999998</v>
      </c>
      <c r="I563" s="12">
        <v>-3.8</v>
      </c>
      <c r="J563" s="13" t="s">
        <v>42</v>
      </c>
      <c r="K563" s="14" t="str">
        <f>[1]!Tab_labo[[#This Row],[L*]]&amp;"_"&amp;[1]!Tab_labo[[#This Row],[a*]]&amp;"_"&amp;[1]!Tab_labo[[#This Row],[b*]]</f>
        <v>68.19_19.24_-3.8</v>
      </c>
      <c r="L563" s="11" t="s">
        <v>60</v>
      </c>
      <c r="M563" s="11" t="str">
        <f>IF(ISBLANK([1]!Tab_labo[[#This Row],[Composant 1]]),"","&gt;")</f>
        <v>&gt;</v>
      </c>
      <c r="N563" s="11">
        <v>36.799999999999997</v>
      </c>
      <c r="O563" s="11" t="str">
        <f>IF(ISBLANK([1]!Tab_labo[[#This Row],[Qt-g]]),"","g")</f>
        <v>g</v>
      </c>
      <c r="P563" s="11" t="s">
        <v>54</v>
      </c>
      <c r="Q563" s="11" t="str">
        <f>IF(ISBLANK([1]!Tab_labo[[#This Row],[Composant 2]]),"","&gt;")</f>
        <v>&gt;</v>
      </c>
      <c r="R563" s="11">
        <v>15.8</v>
      </c>
      <c r="S563" s="11" t="str">
        <f>IF(ISBLANK([1]!Tab_labo[[#This Row],[Qt-g2]]),"","g")</f>
        <v>g</v>
      </c>
      <c r="T563" s="11" t="s">
        <v>49</v>
      </c>
      <c r="U563" s="11" t="str">
        <f>IF(ISBLANK([1]!Tab_labo[[#This Row],[Composant 3]]),"","&gt;")</f>
        <v>&gt;</v>
      </c>
      <c r="V563" s="11">
        <v>473.7</v>
      </c>
      <c r="W563" s="11" t="str">
        <f>IF(ISBLANK([1]!Tab_labo[[#This Row],[Qt-g3]]),"","g")</f>
        <v>g</v>
      </c>
      <c r="X563" s="11"/>
      <c r="Y563" s="11" t="str">
        <f>IF(ISBLANK([1]!Tab_labo[[#This Row],[Composant 4]]),"","&gt;")</f>
        <v/>
      </c>
      <c r="Z563" s="11"/>
      <c r="AA563" s="11" t="str">
        <f>IF(ISBLANK([1]!Tab_labo[[#This Row],[Qt-g4]]),"","g")</f>
        <v/>
      </c>
      <c r="AB563" s="11"/>
      <c r="AC563" s="11" t="str">
        <f>IF(ISBLANK([1]!Tab_labo[[#This Row],[Composant 5]]),"","&gt;")</f>
        <v/>
      </c>
      <c r="AD563" s="11"/>
      <c r="AE563" s="11" t="str">
        <f>IF(ISBLANK([1]!Tab_labo[[#This Row],[Qt-g5]]),"","g")</f>
        <v/>
      </c>
      <c r="AF563" s="11" t="str">
        <f>IF([1]!Tab_labo[[#This Row],[verif]]=0,"","Total")</f>
        <v>Total</v>
      </c>
      <c r="AG563" s="11" t="str">
        <f>IF([1]!Tab_labo[[#This Row],[Total]]="Total","&gt;","")</f>
        <v>&gt;</v>
      </c>
      <c r="AH5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526.29999999999995</v>
      </c>
      <c r="AI563" s="11" t="str">
        <f>IF([1]!Tab_labo[[#This Row],[Total]]="Total","g","")</f>
        <v>g</v>
      </c>
      <c r="AJ563" s="15" t="s">
        <v>42</v>
      </c>
      <c r="AK563" s="11" t="s">
        <v>42</v>
      </c>
      <c r="AL5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3" s="11">
        <f>IF([1]!Tab_labo[[#This Row],[Total2]]&lt;&gt;1000,IF(ISBLANK(V563),[1]!Tab_labo[[#This Row],[Qt-g]]+(2*[1]!Tab_labo[[#This Row],[Qt-g2]]),IF(ISBLANK(Z563),[1]!Tab_labo[[#This Row],[Qt-g]]+[1]!Tab_labo[[#This Row],[Qt-g2]]+(2*[1]!Tab_labo[[#This Row],[Qt-g3]]),IF(ISBLANK(AD563),[1]!Tab_labo[[#This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63" s="11" t="str">
        <f>[1]!Tab_labo[[#This Row],[Teintes]]</f>
        <v>2052 C</v>
      </c>
    </row>
    <row r="564" spans="1:40" ht="30" x14ac:dyDescent="0.25">
      <c r="A564" s="1" t="s">
        <v>621</v>
      </c>
      <c r="B564" s="1" t="s">
        <v>41</v>
      </c>
      <c r="C564" s="2" t="s">
        <v>42</v>
      </c>
      <c r="D564" s="3" t="s">
        <v>42</v>
      </c>
      <c r="E564" s="3" t="s">
        <v>42</v>
      </c>
      <c r="F564" s="4">
        <v>0.64</v>
      </c>
      <c r="G564" s="4">
        <v>58.1</v>
      </c>
      <c r="H564" s="4">
        <v>24.73</v>
      </c>
      <c r="I564" s="4">
        <v>-6.78</v>
      </c>
      <c r="J564" s="5" t="s">
        <v>42</v>
      </c>
      <c r="K564" s="6" t="str">
        <f>[1]!Tab_labo[[#This Row],[L*]]&amp;"_"&amp;[1]!Tab_labo[[#This Row],[a*]]&amp;"_"&amp;[1]!Tab_labo[[#This Row],[b*]]</f>
        <v>58.1_24.73_-6.78</v>
      </c>
      <c r="L564" s="3" t="s">
        <v>60</v>
      </c>
      <c r="M564" s="3" t="str">
        <f>IF(ISBLANK([1]!Tab_labo[[#This Row],[Composant 1]]),"","&gt;")</f>
        <v>&gt;</v>
      </c>
      <c r="N564" s="3">
        <v>73.099999999999994</v>
      </c>
      <c r="O564" s="3" t="str">
        <f>IF(ISBLANK([1]!Tab_labo[[#This Row],[Qt-g]]),"","g")</f>
        <v>g</v>
      </c>
      <c r="P564" s="3" t="s">
        <v>54</v>
      </c>
      <c r="Q564" s="3" t="str">
        <f>IF(ISBLANK([1]!Tab_labo[[#This Row],[Composant 2]]),"","&gt;")</f>
        <v>&gt;</v>
      </c>
      <c r="R564" s="3">
        <v>31.4</v>
      </c>
      <c r="S564" s="3" t="str">
        <f>IF(ISBLANK([1]!Tab_labo[[#This Row],[Qt-g2]]),"","g")</f>
        <v>g</v>
      </c>
      <c r="T564" s="3" t="s">
        <v>49</v>
      </c>
      <c r="U564" s="3" t="str">
        <f>IF(ISBLANK([1]!Tab_labo[[#This Row],[Composant 3]]),"","&gt;")</f>
        <v>&gt;</v>
      </c>
      <c r="V564" s="3">
        <v>447.8</v>
      </c>
      <c r="W564" s="3" t="str">
        <f>IF(ISBLANK([1]!Tab_labo[[#This Row],[Qt-g3]]),"","g")</f>
        <v>g</v>
      </c>
      <c r="X564" s="3"/>
      <c r="Y564" s="3" t="str">
        <f>IF(ISBLANK([1]!Tab_labo[[#This Row],[Composant 4]]),"","&gt;")</f>
        <v/>
      </c>
      <c r="Z564" s="3"/>
      <c r="AA564" s="3" t="str">
        <f>IF(ISBLANK([1]!Tab_labo[[#This Row],[Qt-g4]]),"","g")</f>
        <v/>
      </c>
      <c r="AB564" s="3"/>
      <c r="AC564" s="3" t="str">
        <f>IF(ISBLANK([1]!Tab_labo[[#This Row],[Composant 5]]),"","&gt;")</f>
        <v/>
      </c>
      <c r="AD564" s="3"/>
      <c r="AE564" s="3" t="str">
        <f>IF(ISBLANK([1]!Tab_labo[[#This Row],[Qt-g5]]),"","g")</f>
        <v/>
      </c>
      <c r="AF564" s="3" t="str">
        <f>IF([1]!Tab_labo[[#This Row],[verif]]=0,"","Total")</f>
        <v>Total</v>
      </c>
      <c r="AG564" s="3" t="str">
        <f>IF([1]!Tab_labo[[#This Row],[Total]]="Total","&gt;","")</f>
        <v>&gt;</v>
      </c>
      <c r="AH5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552.29999999999995</v>
      </c>
      <c r="AI564" s="3" t="str">
        <f>IF([1]!Tab_labo[[#This Row],[Total]]="Total","g","")</f>
        <v>g</v>
      </c>
      <c r="AJ564" s="8" t="s">
        <v>42</v>
      </c>
      <c r="AK564" s="3" t="s">
        <v>42</v>
      </c>
      <c r="AL5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4" s="3">
        <f>IF([1]!Tab_labo[[#This Row],[Total2]]&lt;&gt;1000,IF(ISBLANK(V564),[1]!Tab_labo[[#This Row],[Qt-g]]+(2*[1]!Tab_labo[[#This Row],[Qt-g2]]),IF(ISBLANK(Z564),[1]!Tab_labo[[#This Row],[Qt-g]]+[1]!Tab_labo[[#This Row],[Qt-g2]]+(2*[1]!Tab_labo[[#This Row],[Qt-g3]]),IF(ISBLANK(AD564),[1]!Tab_labo[[#This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64" s="3" t="str">
        <f>[1]!Tab_labo[[#This Row],[Teintes]]</f>
        <v>2053 C</v>
      </c>
    </row>
    <row r="565" spans="1:40" ht="30" x14ac:dyDescent="0.25">
      <c r="A565" s="9" t="s">
        <v>622</v>
      </c>
      <c r="B565" s="9" t="s">
        <v>41</v>
      </c>
      <c r="C565" s="10" t="s">
        <v>42</v>
      </c>
      <c r="D565" s="11" t="s">
        <v>42</v>
      </c>
      <c r="E565" s="11" t="s">
        <v>42</v>
      </c>
      <c r="F565" s="12">
        <v>0.78</v>
      </c>
      <c r="G565" s="12">
        <v>50.98</v>
      </c>
      <c r="H565" s="12">
        <v>22.82</v>
      </c>
      <c r="I565" s="12">
        <v>-7.59</v>
      </c>
      <c r="J565" s="13" t="s">
        <v>42</v>
      </c>
      <c r="K565" s="14" t="str">
        <f>[1]!Tab_labo[[#This Row],[L*]]&amp;"_"&amp;[1]!Tab_labo[[#This Row],[a*]]&amp;"_"&amp;[1]!Tab_labo[[#This Row],[b*]]</f>
        <v>50.98_22.82_-7.59</v>
      </c>
      <c r="L565" s="11" t="s">
        <v>173</v>
      </c>
      <c r="M565" s="11" t="str">
        <f>IF(ISBLANK([1]!Tab_labo[[#This Row],[Composant 1]]),"","&gt;")</f>
        <v>&gt;</v>
      </c>
      <c r="N565" s="11">
        <v>125.4</v>
      </c>
      <c r="O565" s="11" t="str">
        <f>IF(ISBLANK([1]!Tab_labo[[#This Row],[Qt-g]]),"","g")</f>
        <v>g</v>
      </c>
      <c r="P565" s="11" t="s">
        <v>68</v>
      </c>
      <c r="Q565" s="11" t="str">
        <f>IF(ISBLANK([1]!Tab_labo[[#This Row],[Composant 2]]),"","&gt;")</f>
        <v>&gt;</v>
      </c>
      <c r="R565" s="11">
        <v>52.2</v>
      </c>
      <c r="S565" s="11" t="str">
        <f>IF(ISBLANK([1]!Tab_labo[[#This Row],[Qt-g2]]),"","g")</f>
        <v>g</v>
      </c>
      <c r="T565" s="11" t="s">
        <v>49</v>
      </c>
      <c r="U565" s="11" t="str">
        <f>IF(ISBLANK([1]!Tab_labo[[#This Row],[Composant 3]]),"","&gt;")</f>
        <v>&gt;</v>
      </c>
      <c r="V565" s="11">
        <v>411.2</v>
      </c>
      <c r="W565" s="11" t="str">
        <f>IF(ISBLANK([1]!Tab_labo[[#This Row],[Qt-g3]]),"","g")</f>
        <v>g</v>
      </c>
      <c r="X565" s="11"/>
      <c r="Y565" s="11" t="str">
        <f>IF(ISBLANK([1]!Tab_labo[[#This Row],[Composant 4]]),"","&gt;")</f>
        <v/>
      </c>
      <c r="Z565" s="11"/>
      <c r="AA565" s="11" t="str">
        <f>IF(ISBLANK([1]!Tab_labo[[#This Row],[Qt-g4]]),"","g")</f>
        <v/>
      </c>
      <c r="AB565" s="11"/>
      <c r="AC565" s="11" t="str">
        <f>IF(ISBLANK([1]!Tab_labo[[#This Row],[Composant 5]]),"","&gt;")</f>
        <v/>
      </c>
      <c r="AD565" s="11"/>
      <c r="AE565" s="11" t="str">
        <f>IF(ISBLANK([1]!Tab_labo[[#This Row],[Qt-g5]]),"","g")</f>
        <v/>
      </c>
      <c r="AF565" s="11" t="str">
        <f>IF([1]!Tab_labo[[#This Row],[verif]]=0,"","Total")</f>
        <v>Total</v>
      </c>
      <c r="AG565" s="11" t="str">
        <f>IF([1]!Tab_labo[[#This Row],[Total]]="Total","&gt;","")</f>
        <v>&gt;</v>
      </c>
      <c r="AH5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588.79999999999995</v>
      </c>
      <c r="AI565" s="11" t="str">
        <f>IF([1]!Tab_labo[[#This Row],[Total]]="Total","g","")</f>
        <v>g</v>
      </c>
      <c r="AJ565" s="15" t="s">
        <v>42</v>
      </c>
      <c r="AK565" s="11" t="s">
        <v>42</v>
      </c>
      <c r="AL5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5" s="11">
        <f>IF([1]!Tab_labo[[#This Row],[Total2]]&lt;&gt;1000,IF(ISBLANK(V565),[1]!Tab_labo[[#This Row],[Qt-g]]+(2*[1]!Tab_labo[[#This Row],[Qt-g2]]),IF(ISBLANK(Z565),[1]!Tab_labo[[#This Row],[Qt-g]]+[1]!Tab_labo[[#This Row],[Qt-g2]]+(2*[1]!Tab_labo[[#This Row],[Qt-g3]]),IF(ISBLANK(AD565),[1]!Tab_labo[[#This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65" s="11" t="str">
        <f>[1]!Tab_labo[[#This Row],[Teintes]]</f>
        <v>2054 C</v>
      </c>
    </row>
    <row r="566" spans="1:40" ht="30" x14ac:dyDescent="0.25">
      <c r="A566" s="1" t="s">
        <v>623</v>
      </c>
      <c r="B566" s="1" t="s">
        <v>41</v>
      </c>
      <c r="C566" s="2" t="s">
        <v>42</v>
      </c>
      <c r="D566" s="3" t="s">
        <v>42</v>
      </c>
      <c r="E566" s="3" t="s">
        <v>42</v>
      </c>
      <c r="F566" s="4">
        <v>0.96</v>
      </c>
      <c r="G566" s="4">
        <v>43.72</v>
      </c>
      <c r="H566" s="4">
        <v>25.51</v>
      </c>
      <c r="I566" s="4">
        <v>-7.71</v>
      </c>
      <c r="J566" s="5" t="s">
        <v>42</v>
      </c>
      <c r="K566" s="6" t="str">
        <f>[1]!Tab_labo[[#This Row],[L*]]&amp;"_"&amp;[1]!Tab_labo[[#This Row],[a*]]&amp;"_"&amp;[1]!Tab_labo[[#This Row],[b*]]</f>
        <v>43.72_25.51_-7.71</v>
      </c>
      <c r="L566" s="3" t="s">
        <v>173</v>
      </c>
      <c r="M566" s="3" t="str">
        <f>IF(ISBLANK([1]!Tab_labo[[#This Row],[Composant 1]]),"","&gt;")</f>
        <v>&gt;</v>
      </c>
      <c r="N566" s="3">
        <v>183.8</v>
      </c>
      <c r="O566" s="3" t="str">
        <f>IF(ISBLANK([1]!Tab_labo[[#This Row],[Qt-g]]),"","g")</f>
        <v>g</v>
      </c>
      <c r="P566" s="3" t="s">
        <v>68</v>
      </c>
      <c r="Q566" s="3" t="str">
        <f>IF(ISBLANK([1]!Tab_labo[[#This Row],[Composant 2]]),"","&gt;")</f>
        <v>&gt;</v>
      </c>
      <c r="R566" s="3">
        <v>76.5</v>
      </c>
      <c r="S566" s="3" t="str">
        <f>IF(ISBLANK([1]!Tab_labo[[#This Row],[Qt-g2]]),"","g")</f>
        <v>g</v>
      </c>
      <c r="T566" s="3" t="s">
        <v>49</v>
      </c>
      <c r="U566" s="3" t="str">
        <f>IF(ISBLANK([1]!Tab_labo[[#This Row],[Composant 3]]),"","&gt;")</f>
        <v>&gt;</v>
      </c>
      <c r="V566" s="3">
        <v>739.7</v>
      </c>
      <c r="W566" s="3" t="str">
        <f>IF(ISBLANK([1]!Tab_labo[[#This Row],[Qt-g3]]),"","g")</f>
        <v>g</v>
      </c>
      <c r="X566" s="3"/>
      <c r="Y566" s="3" t="str">
        <f>IF(ISBLANK([1]!Tab_labo[[#This Row],[Composant 4]]),"","&gt;")</f>
        <v/>
      </c>
      <c r="Z566" s="3"/>
      <c r="AA566" s="3" t="str">
        <f>IF(ISBLANK([1]!Tab_labo[[#This Row],[Qt-g4]]),"","g")</f>
        <v/>
      </c>
      <c r="AB566" s="3"/>
      <c r="AC566" s="3" t="str">
        <f>IF(ISBLANK([1]!Tab_labo[[#This Row],[Composant 5]]),"","&gt;")</f>
        <v/>
      </c>
      <c r="AD566" s="3"/>
      <c r="AE566" s="3" t="str">
        <f>IF(ISBLANK([1]!Tab_labo[[#This Row],[Qt-g5]]),"","g")</f>
        <v/>
      </c>
      <c r="AF566" s="3" t="str">
        <f>IF([1]!Tab_labo[[#This Row],[verif]]=0,"","Total")</f>
        <v>Total</v>
      </c>
      <c r="AG566" s="3" t="str">
        <f>IF([1]!Tab_labo[[#This Row],[Total]]="Total","&gt;","")</f>
        <v>&gt;</v>
      </c>
      <c r="AH5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66" s="3" t="str">
        <f>IF([1]!Tab_labo[[#This Row],[Total]]="Total","g","")</f>
        <v>g</v>
      </c>
      <c r="AJ566" s="8" t="s">
        <v>42</v>
      </c>
      <c r="AK566" s="3" t="s">
        <v>42</v>
      </c>
      <c r="AL5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6" s="3" t="str">
        <f>IF([1]!Tab_labo[[#This Row],[Total2]]&lt;&gt;1000,IF(ISBLANK(V566),[1]!Tab_labo[[#This Row],[Qt-g]]+(2*[1]!Tab_labo[[#This Row],[Qt-g2]]),IF(ISBLANK(Z566),[1]!Tab_labo[[#This Row],[Qt-g]]+[1]!Tab_labo[[#This Row],[Qt-g2]]+(2*[1]!Tab_labo[[#This Row],[Qt-g3]]),IF(ISBLANK(AD566),[1]!Tab_labo[[#This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66" s="3" t="str">
        <f>[1]!Tab_labo[[#This Row],[Teintes]]</f>
        <v>2055 C</v>
      </c>
    </row>
    <row r="567" spans="1:40" ht="30" x14ac:dyDescent="0.25">
      <c r="A567" s="9" t="s">
        <v>624</v>
      </c>
      <c r="B567" s="9" t="s">
        <v>41</v>
      </c>
      <c r="C567" s="10" t="s">
        <v>42</v>
      </c>
      <c r="D567" s="11" t="s">
        <v>42</v>
      </c>
      <c r="E567" s="11" t="s">
        <v>42</v>
      </c>
      <c r="F567" s="12">
        <v>1.1100000000000001</v>
      </c>
      <c r="G567" s="12">
        <v>38.229999999999997</v>
      </c>
      <c r="H567" s="12">
        <v>26.62</v>
      </c>
      <c r="I567" s="12">
        <v>-7.39</v>
      </c>
      <c r="J567" s="13" t="s">
        <v>42</v>
      </c>
      <c r="K567" s="14" t="str">
        <f>[1]!Tab_labo[[#This Row],[L*]]&amp;"_"&amp;[1]!Tab_labo[[#This Row],[a*]]&amp;"_"&amp;[1]!Tab_labo[[#This Row],[b*]]</f>
        <v>38.23_26.62_-7.39</v>
      </c>
      <c r="L567" s="11" t="s">
        <v>173</v>
      </c>
      <c r="M567" s="11" t="str">
        <f>IF(ISBLANK([1]!Tab_labo[[#This Row],[Composant 1]]),"","&gt;")</f>
        <v>&gt;</v>
      </c>
      <c r="N567" s="11">
        <v>251.3</v>
      </c>
      <c r="O567" s="11" t="str">
        <f>IF(ISBLANK([1]!Tab_labo[[#This Row],[Qt-g]]),"","g")</f>
        <v>g</v>
      </c>
      <c r="P567" s="11" t="s">
        <v>68</v>
      </c>
      <c r="Q567" s="11" t="str">
        <f>IF(ISBLANK([1]!Tab_labo[[#This Row],[Composant 2]]),"","&gt;")</f>
        <v>&gt;</v>
      </c>
      <c r="R567" s="11">
        <v>104.6</v>
      </c>
      <c r="S567" s="11" t="str">
        <f>IF(ISBLANK([1]!Tab_labo[[#This Row],[Qt-g2]]),"","g")</f>
        <v>g</v>
      </c>
      <c r="T567" s="11" t="s">
        <v>49</v>
      </c>
      <c r="U567" s="11" t="str">
        <f>IF(ISBLANK([1]!Tab_labo[[#This Row],[Composant 3]]),"","&gt;")</f>
        <v>&gt;</v>
      </c>
      <c r="V567" s="11">
        <v>322.10000000000002</v>
      </c>
      <c r="W567" s="11" t="str">
        <f>IF(ISBLANK([1]!Tab_labo[[#This Row],[Qt-g3]]),"","g")</f>
        <v>g</v>
      </c>
      <c r="X567" s="11"/>
      <c r="Y567" s="11" t="str">
        <f>IF(ISBLANK([1]!Tab_labo[[#This Row],[Composant 4]]),"","&gt;")</f>
        <v/>
      </c>
      <c r="Z567" s="11"/>
      <c r="AA567" s="11" t="str">
        <f>IF(ISBLANK([1]!Tab_labo[[#This Row],[Qt-g4]]),"","g")</f>
        <v/>
      </c>
      <c r="AB567" s="11"/>
      <c r="AC567" s="11" t="str">
        <f>IF(ISBLANK([1]!Tab_labo[[#This Row],[Composant 5]]),"","&gt;")</f>
        <v/>
      </c>
      <c r="AD567" s="11"/>
      <c r="AE567" s="11" t="str">
        <f>IF(ISBLANK([1]!Tab_labo[[#This Row],[Qt-g5]]),"","g")</f>
        <v/>
      </c>
      <c r="AF567" s="11" t="str">
        <f>IF([1]!Tab_labo[[#This Row],[verif]]=0,"","Total")</f>
        <v>Total</v>
      </c>
      <c r="AG567" s="11" t="str">
        <f>IF([1]!Tab_labo[[#This Row],[Total]]="Total","&gt;","")</f>
        <v>&gt;</v>
      </c>
      <c r="AH5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678</v>
      </c>
      <c r="AI567" s="11" t="str">
        <f>IF([1]!Tab_labo[[#This Row],[Total]]="Total","g","")</f>
        <v>g</v>
      </c>
      <c r="AJ567" s="15" t="s">
        <v>42</v>
      </c>
      <c r="AK567" s="11" t="s">
        <v>42</v>
      </c>
      <c r="AL5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67" s="11">
        <f>IF([1]!Tab_labo[[#This Row],[Total2]]&lt;&gt;1000,IF(ISBLANK(V567),[1]!Tab_labo[[#This Row],[Qt-g]]+(2*[1]!Tab_labo[[#This Row],[Qt-g2]]),IF(ISBLANK(Z567),[1]!Tab_labo[[#This Row],[Qt-g]]+[1]!Tab_labo[[#This Row],[Qt-g2]]+(2*[1]!Tab_labo[[#This Row],[Qt-g3]]),IF(ISBLANK(AD567),[1]!Tab_labo[[#This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67" s="11" t="str">
        <f>[1]!Tab_labo[[#This Row],[Teintes]]</f>
        <v>2056 C</v>
      </c>
    </row>
    <row r="568" spans="1:40" ht="30" x14ac:dyDescent="0.25">
      <c r="A568" s="1" t="s">
        <v>625</v>
      </c>
      <c r="B568" s="1" t="s">
        <v>41</v>
      </c>
      <c r="C568" s="2" t="s">
        <v>42</v>
      </c>
      <c r="D568" s="3" t="s">
        <v>42</v>
      </c>
      <c r="E568" s="3" t="s">
        <v>42</v>
      </c>
      <c r="F568" s="4">
        <v>0.28999999999999998</v>
      </c>
      <c r="G568" s="4">
        <v>79.7</v>
      </c>
      <c r="H568" s="4">
        <v>18.850000000000001</v>
      </c>
      <c r="I568" s="4">
        <v>-1.98</v>
      </c>
      <c r="J568" s="5" t="s">
        <v>42</v>
      </c>
      <c r="K568" s="6" t="str">
        <f>[1]!Tab_labo[[#This Row],[L*]]&amp;"_"&amp;[1]!Tab_labo[[#This Row],[a*]]&amp;"_"&amp;[1]!Tab_labo[[#This Row],[b*]]</f>
        <v>79.7_18.85_-1.98</v>
      </c>
      <c r="L568" s="3" t="s">
        <v>58</v>
      </c>
      <c r="M568" s="3" t="str">
        <f>IF(ISBLANK([1]!Tab_labo[[#This Row],[Composant 1]]),"","&gt;")</f>
        <v>&gt;</v>
      </c>
      <c r="N568" s="3">
        <v>28.5</v>
      </c>
      <c r="O568" s="3" t="str">
        <f>IF(ISBLANK([1]!Tab_labo[[#This Row],[Qt-g]]),"","g")</f>
        <v>g</v>
      </c>
      <c r="P568" s="3" t="s">
        <v>170</v>
      </c>
      <c r="Q568" s="3" t="str">
        <f>IF(ISBLANK([1]!Tab_labo[[#This Row],[Composant 2]]),"","&gt;")</f>
        <v>&gt;</v>
      </c>
      <c r="R568" s="3">
        <v>11</v>
      </c>
      <c r="S568" s="3" t="str">
        <f>IF(ISBLANK([1]!Tab_labo[[#This Row],[Qt-g2]]),"","g")</f>
        <v>g</v>
      </c>
      <c r="T568" s="3" t="s">
        <v>98</v>
      </c>
      <c r="U568" s="3" t="str">
        <f>IF(ISBLANK([1]!Tab_labo[[#This Row],[Composant 3]]),"","&gt;")</f>
        <v>&gt;</v>
      </c>
      <c r="V568" s="3">
        <v>5.5</v>
      </c>
      <c r="W568" s="3" t="str">
        <f>IF(ISBLANK([1]!Tab_labo[[#This Row],[Qt-g3]]),"","g")</f>
        <v>g</v>
      </c>
      <c r="X568" s="3" t="s">
        <v>49</v>
      </c>
      <c r="Y568" s="3" t="str">
        <f>IF(ISBLANK([1]!Tab_labo[[#This Row],[Composant 4]]),"","&gt;")</f>
        <v>&gt;</v>
      </c>
      <c r="Z568" s="3">
        <v>477.5</v>
      </c>
      <c r="AA568" s="3" t="str">
        <f>IF(ISBLANK([1]!Tab_labo[[#This Row],[Qt-g4]]),"","g")</f>
        <v>g</v>
      </c>
      <c r="AB568" s="3"/>
      <c r="AC568" s="3" t="str">
        <f>IF(ISBLANK([1]!Tab_labo[[#This Row],[Composant 5]]),"","&gt;")</f>
        <v/>
      </c>
      <c r="AD568" s="3"/>
      <c r="AE568" s="3" t="str">
        <f>IF(ISBLANK([1]!Tab_labo[[#This Row],[Qt-g5]]),"","g")</f>
        <v/>
      </c>
      <c r="AF568" s="3" t="str">
        <f>IF([1]!Tab_labo[[#This Row],[verif]]=0,"","Total")</f>
        <v>Total</v>
      </c>
      <c r="AG568" s="3" t="str">
        <f>IF([1]!Tab_labo[[#This Row],[Total]]="Total","&gt;","")</f>
        <v>&gt;</v>
      </c>
      <c r="AH56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522.5</v>
      </c>
      <c r="AI568" s="3" t="str">
        <f>IF([1]!Tab_labo[[#This Row],[Total]]="Total","g","")</f>
        <v>g</v>
      </c>
      <c r="AJ568" s="8" t="s">
        <v>42</v>
      </c>
      <c r="AK568" s="3" t="s">
        <v>42</v>
      </c>
      <c r="AL5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68" s="3">
        <f>IF([1]!Tab_labo[[#This Row],[Total2]]&lt;&gt;1000,IF(ISBLANK(V568),[1]!Tab_labo[[#This Row],[Qt-g]]+(2*[1]!Tab_labo[[#This Row],[Qt-g2]]),IF(ISBLANK(Z568),[1]!Tab_labo[[#This Row],[Qt-g]]+[1]!Tab_labo[[#This Row],[Qt-g2]]+(2*[1]!Tab_labo[[#This Row],[Qt-g3]]),IF(ISBLANK(AD568),[1]!Tab_labo[[#This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68" s="3" t="str">
        <f>[1]!Tab_labo[[#This Row],[Teintes]]</f>
        <v>4078 C</v>
      </c>
    </row>
    <row r="569" spans="1:40" ht="30" x14ac:dyDescent="0.25">
      <c r="A569" s="9" t="s">
        <v>626</v>
      </c>
      <c r="B569" s="9" t="s">
        <v>41</v>
      </c>
      <c r="C569" s="10" t="s">
        <v>42</v>
      </c>
      <c r="D569" s="11" t="s">
        <v>42</v>
      </c>
      <c r="E569" s="11" t="s">
        <v>42</v>
      </c>
      <c r="F569" s="12">
        <v>0.41</v>
      </c>
      <c r="G569" s="12">
        <v>70.430000000000007</v>
      </c>
      <c r="H569" s="12">
        <v>20.71</v>
      </c>
      <c r="I569" s="12">
        <v>-7.24</v>
      </c>
      <c r="J569" s="13" t="s">
        <v>42</v>
      </c>
      <c r="K569" s="14" t="str">
        <f>[1]!Tab_labo[[#This Row],[L*]]&amp;"_"&amp;[1]!Tab_labo[[#This Row],[a*]]&amp;"_"&amp;[1]!Tab_labo[[#This Row],[b*]]</f>
        <v>70.43_20.71_-7.24</v>
      </c>
      <c r="L569" s="11" t="s">
        <v>60</v>
      </c>
      <c r="M569" s="11" t="str">
        <f>IF(ISBLANK([1]!Tab_labo[[#This Row],[Composant 1]]),"","&gt;")</f>
        <v>&gt;</v>
      </c>
      <c r="N569" s="11">
        <v>56.4</v>
      </c>
      <c r="O569" s="11" t="str">
        <f>IF(ISBLANK([1]!Tab_labo[[#This Row],[Qt-g]]),"","g")</f>
        <v>g</v>
      </c>
      <c r="P569" s="11" t="s">
        <v>350</v>
      </c>
      <c r="Q569" s="11" t="str">
        <f>IF(ISBLANK([1]!Tab_labo[[#This Row],[Composant 2]]),"","&gt;")</f>
        <v>&gt;</v>
      </c>
      <c r="R569" s="11">
        <v>23.7</v>
      </c>
      <c r="S569" s="11" t="str">
        <f>IF(ISBLANK([1]!Tab_labo[[#This Row],[Qt-g2]]),"","g")</f>
        <v>g</v>
      </c>
      <c r="T569" s="11" t="s">
        <v>69</v>
      </c>
      <c r="U569" s="11" t="str">
        <f>IF(ISBLANK([1]!Tab_labo[[#This Row],[Composant 3]]),"","&gt;")</f>
        <v>&gt;</v>
      </c>
      <c r="V569" s="11">
        <v>9</v>
      </c>
      <c r="W569" s="11" t="str">
        <f>IF(ISBLANK([1]!Tab_labo[[#This Row],[Qt-g3]]),"","g")</f>
        <v>g</v>
      </c>
      <c r="X569" s="11" t="s">
        <v>49</v>
      </c>
      <c r="Y569" s="11" t="str">
        <f>IF(ISBLANK([1]!Tab_labo[[#This Row],[Composant 4]]),"","&gt;")</f>
        <v>&gt;</v>
      </c>
      <c r="Z569" s="11">
        <v>455.5</v>
      </c>
      <c r="AA569" s="11" t="str">
        <f>IF(ISBLANK([1]!Tab_labo[[#This Row],[Qt-g4]]),"","g")</f>
        <v>g</v>
      </c>
      <c r="AB569" s="11"/>
      <c r="AC569" s="11" t="str">
        <f>IF(ISBLANK([1]!Tab_labo[[#This Row],[Composant 5]]),"","&gt;")</f>
        <v/>
      </c>
      <c r="AD569" s="11"/>
      <c r="AE569" s="11" t="str">
        <f>IF(ISBLANK([1]!Tab_labo[[#This Row],[Qt-g5]]),"","g")</f>
        <v/>
      </c>
      <c r="AF569" s="11" t="str">
        <f>IF([1]!Tab_labo[[#This Row],[verif]]=0,"","Total")</f>
        <v>Total</v>
      </c>
      <c r="AG569" s="11" t="str">
        <f>IF([1]!Tab_labo[[#This Row],[Total]]="Total","&gt;","")</f>
        <v>&gt;</v>
      </c>
      <c r="AH5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544.6</v>
      </c>
      <c r="AI569" s="11" t="str">
        <f>IF([1]!Tab_labo[[#This Row],[Total]]="Total","g","")</f>
        <v>g</v>
      </c>
      <c r="AJ569" s="15" t="s">
        <v>42</v>
      </c>
      <c r="AK569" s="11" t="s">
        <v>42</v>
      </c>
      <c r="AL5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69" s="11">
        <f>IF([1]!Tab_labo[[#This Row],[Total2]]&lt;&gt;1000,IF(ISBLANK(V569),[1]!Tab_labo[[#This Row],[Qt-g]]+(2*[1]!Tab_labo[[#This Row],[Qt-g2]]),IF(ISBLANK(Z569),[1]!Tab_labo[[#This Row],[Qt-g]]+[1]!Tab_labo[[#This Row],[Qt-g2]]+(2*[1]!Tab_labo[[#This Row],[Qt-g3]]),IF(ISBLANK(AD569),[1]!Tab_labo[[#This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569" s="11" t="str">
        <f>[1]!Tab_labo[[#This Row],[Teintes]]</f>
        <v>4079 C</v>
      </c>
    </row>
    <row r="570" spans="1:40" ht="30" x14ac:dyDescent="0.25">
      <c r="A570" s="1" t="s">
        <v>627</v>
      </c>
      <c r="B570" s="1" t="s">
        <v>41</v>
      </c>
      <c r="C570" s="2" t="s">
        <v>42</v>
      </c>
      <c r="D570" s="3" t="s">
        <v>42</v>
      </c>
      <c r="E570" s="3" t="s">
        <v>42</v>
      </c>
      <c r="F570" s="4">
        <v>0.33</v>
      </c>
      <c r="G570" s="4">
        <v>74.44</v>
      </c>
      <c r="H570" s="4">
        <v>17.39</v>
      </c>
      <c r="I570" s="4">
        <v>-7.83</v>
      </c>
      <c r="J570" s="5" t="s">
        <v>42</v>
      </c>
      <c r="K570" s="6" t="str">
        <f>[1]!Tab_labo[[#This Row],[L*]]&amp;"_"&amp;[1]!Tab_labo[[#This Row],[a*]]&amp;"_"&amp;[1]!Tab_labo[[#This Row],[b*]]</f>
        <v>74.44_17.39_-7.83</v>
      </c>
      <c r="L570" s="3" t="s">
        <v>60</v>
      </c>
      <c r="M570" s="3" t="str">
        <f>IF(ISBLANK([1]!Tab_labo[[#This Row],[Composant 1]]),"","&gt;")</f>
        <v>&gt;</v>
      </c>
      <c r="N570" s="3">
        <v>45</v>
      </c>
      <c r="O570" s="3" t="str">
        <f>IF(ISBLANK([1]!Tab_labo[[#This Row],[Qt-g]]),"","g")</f>
        <v>g</v>
      </c>
      <c r="P570" s="3" t="s">
        <v>350</v>
      </c>
      <c r="Q570" s="3" t="str">
        <f>IF(ISBLANK([1]!Tab_labo[[#This Row],[Composant 2]]),"","&gt;")</f>
        <v>&gt;</v>
      </c>
      <c r="R570" s="3">
        <v>21</v>
      </c>
      <c r="S570" s="3" t="str">
        <f>IF(ISBLANK([1]!Tab_labo[[#This Row],[Qt-g2]]),"","g")</f>
        <v>g</v>
      </c>
      <c r="T570" s="3" t="s">
        <v>68</v>
      </c>
      <c r="U570" s="3" t="str">
        <f>IF(ISBLANK([1]!Tab_labo[[#This Row],[Composant 3]]),"","&gt;")</f>
        <v>&gt;</v>
      </c>
      <c r="V570" s="3">
        <v>4</v>
      </c>
      <c r="W570" s="3" t="str">
        <f>IF(ISBLANK([1]!Tab_labo[[#This Row],[Qt-g3]]),"","g")</f>
        <v>g</v>
      </c>
      <c r="X570" s="3" t="s">
        <v>49</v>
      </c>
      <c r="Y570" s="3" t="str">
        <f>IF(ISBLANK([1]!Tab_labo[[#This Row],[Composant 4]]),"","&gt;")</f>
        <v>&gt;</v>
      </c>
      <c r="Z570" s="3">
        <v>465</v>
      </c>
      <c r="AA570" s="3" t="str">
        <f>IF(ISBLANK([1]!Tab_labo[[#This Row],[Qt-g4]]),"","g")</f>
        <v>g</v>
      </c>
      <c r="AB570" s="3"/>
      <c r="AC570" s="3" t="str">
        <f>IF(ISBLANK([1]!Tab_labo[[#This Row],[Composant 5]]),"","&gt;")</f>
        <v/>
      </c>
      <c r="AD570" s="3"/>
      <c r="AE570" s="3" t="str">
        <f>IF(ISBLANK([1]!Tab_labo[[#This Row],[Qt-g5]]),"","g")</f>
        <v/>
      </c>
      <c r="AF570" s="3" t="str">
        <f>IF([1]!Tab_labo[[#This Row],[verif]]=0,"","Total")</f>
        <v>Total</v>
      </c>
      <c r="AG570" s="3" t="str">
        <f>IF([1]!Tab_labo[[#This Row],[Total]]="Total","&gt;","")</f>
        <v>&gt;</v>
      </c>
      <c r="AH5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535</v>
      </c>
      <c r="AI570" s="3" t="str">
        <f>IF([1]!Tab_labo[[#This Row],[Total]]="Total","g","")</f>
        <v>g</v>
      </c>
      <c r="AJ570" s="8" t="s">
        <v>42</v>
      </c>
      <c r="AK570" s="3" t="s">
        <v>42</v>
      </c>
      <c r="AL5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70" s="3">
        <f>IF([1]!Tab_labo[[#This Row],[Total2]]&lt;&gt;1000,IF(ISBLANK(V570),[1]!Tab_labo[[#This Row],[Qt-g]]+(2*[1]!Tab_labo[[#This Row],[Qt-g2]]),IF(ISBLANK(Z570),[1]!Tab_labo[[#This Row],[Qt-g]]+[1]!Tab_labo[[#This Row],[Qt-g2]]+(2*[1]!Tab_labo[[#This Row],[Qt-g3]]),IF(ISBLANK(AD570),[1]!Tab_labo[[#This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0" s="3" t="str">
        <f>[1]!Tab_labo[[#This Row],[Teintes]]</f>
        <v>4080 C</v>
      </c>
    </row>
    <row r="571" spans="1:40" ht="30" x14ac:dyDescent="0.25">
      <c r="A571" s="9" t="s">
        <v>628</v>
      </c>
      <c r="B571" s="9" t="s">
        <v>41</v>
      </c>
      <c r="C571" s="10" t="s">
        <v>42</v>
      </c>
      <c r="D571" s="11" t="s">
        <v>42</v>
      </c>
      <c r="E571" s="11" t="s">
        <v>42</v>
      </c>
      <c r="F571" s="12">
        <v>0.54</v>
      </c>
      <c r="G571" s="12">
        <v>62.63</v>
      </c>
      <c r="H571" s="12">
        <v>16.23</v>
      </c>
      <c r="I571" s="12">
        <v>-6.79</v>
      </c>
      <c r="J571" s="13" t="s">
        <v>42</v>
      </c>
      <c r="K571" s="14" t="str">
        <f>[1]!Tab_labo[[#This Row],[L*]]&amp;"_"&amp;[1]!Tab_labo[[#This Row],[a*]]&amp;"_"&amp;[1]!Tab_labo[[#This Row],[b*]]</f>
        <v>62.63_16.23_-6.79</v>
      </c>
      <c r="L571" s="11" t="s">
        <v>173</v>
      </c>
      <c r="M571" s="11" t="str">
        <f>IF(ISBLANK([1]!Tab_labo[[#This Row],[Composant 1]]),"","&gt;")</f>
        <v>&gt;</v>
      </c>
      <c r="N571" s="11">
        <v>82.2</v>
      </c>
      <c r="O571" s="11" t="str">
        <f>IF(ISBLANK([1]!Tab_labo[[#This Row],[Qt-g]]),"","g")</f>
        <v>g</v>
      </c>
      <c r="P571" s="11" t="s">
        <v>69</v>
      </c>
      <c r="Q571" s="11" t="str">
        <f>IF(ISBLANK([1]!Tab_labo[[#This Row],[Composant 2]]),"","&gt;")</f>
        <v>&gt;</v>
      </c>
      <c r="R571" s="11">
        <v>40.6</v>
      </c>
      <c r="S571" s="11" t="str">
        <f>IF(ISBLANK([1]!Tab_labo[[#This Row],[Qt-g2]]),"","g")</f>
        <v>g</v>
      </c>
      <c r="T571" s="11" t="s">
        <v>350</v>
      </c>
      <c r="U571" s="11" t="str">
        <f>IF(ISBLANK([1]!Tab_labo[[#This Row],[Composant 3]]),"","&gt;")</f>
        <v>&gt;</v>
      </c>
      <c r="V571" s="11">
        <v>36</v>
      </c>
      <c r="W571" s="11" t="str">
        <f>IF(ISBLANK([1]!Tab_labo[[#This Row],[Qt-g3]]),"","g")</f>
        <v>g</v>
      </c>
      <c r="X571" s="11" t="s">
        <v>49</v>
      </c>
      <c r="Y571" s="11" t="str">
        <f>IF(ISBLANK([1]!Tab_labo[[#This Row],[Composant 4]]),"","&gt;")</f>
        <v>&gt;</v>
      </c>
      <c r="Z571" s="11">
        <v>420.6</v>
      </c>
      <c r="AA571" s="11" t="str">
        <f>IF(ISBLANK([1]!Tab_labo[[#This Row],[Qt-g4]]),"","g")</f>
        <v>g</v>
      </c>
      <c r="AB571" s="11"/>
      <c r="AC571" s="11" t="str">
        <f>IF(ISBLANK([1]!Tab_labo[[#This Row],[Composant 5]]),"","&gt;")</f>
        <v/>
      </c>
      <c r="AD571" s="11"/>
      <c r="AE571" s="11" t="str">
        <f>IF(ISBLANK([1]!Tab_labo[[#This Row],[Qt-g5]]),"","g")</f>
        <v/>
      </c>
      <c r="AF571" s="11" t="str">
        <f>IF([1]!Tab_labo[[#This Row],[verif]]=0,"","Total")</f>
        <v>Total</v>
      </c>
      <c r="AG571" s="11" t="str">
        <f>IF([1]!Tab_labo[[#This Row],[Total]]="Total","&gt;","")</f>
        <v>&gt;</v>
      </c>
      <c r="AH5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579.40000000000009</v>
      </c>
      <c r="AI571" s="11" t="str">
        <f>IF([1]!Tab_labo[[#This Row],[Total]]="Total","g","")</f>
        <v>g</v>
      </c>
      <c r="AJ571" s="15" t="s">
        <v>42</v>
      </c>
      <c r="AK571" s="11" t="s">
        <v>42</v>
      </c>
      <c r="AL5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71" s="11">
        <f>IF([1]!Tab_labo[[#This Row],[Total2]]&lt;&gt;1000,IF(ISBLANK(V571),[1]!Tab_labo[[#This Row],[Qt-g]]+(2*[1]!Tab_labo[[#This Row],[Qt-g2]]),IF(ISBLANK(Z571),[1]!Tab_labo[[#This Row],[Qt-g]]+[1]!Tab_labo[[#This Row],[Qt-g2]]+(2*[1]!Tab_labo[[#This Row],[Qt-g3]]),IF(ISBLANK(AD571),[1]!Tab_labo[[#This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1" s="11" t="str">
        <f>[1]!Tab_labo[[#This Row],[Teintes]]</f>
        <v>4081 C</v>
      </c>
    </row>
    <row r="572" spans="1:40" ht="30" x14ac:dyDescent="0.25">
      <c r="A572" s="1" t="s">
        <v>629</v>
      </c>
      <c r="B572" s="1" t="s">
        <v>41</v>
      </c>
      <c r="C572" s="2" t="s">
        <v>42</v>
      </c>
      <c r="D572" s="3" t="s">
        <v>42</v>
      </c>
      <c r="E572" s="3" t="s">
        <v>42</v>
      </c>
      <c r="F572" s="4">
        <v>0.87</v>
      </c>
      <c r="G572" s="4">
        <v>51.44</v>
      </c>
      <c r="H572" s="4">
        <v>32.200000000000003</v>
      </c>
      <c r="I572" s="4">
        <v>-10.54</v>
      </c>
      <c r="J572" s="5" t="s">
        <v>42</v>
      </c>
      <c r="K572" s="6" t="str">
        <f>[1]!Tab_labo[[#This Row],[L*]]&amp;"_"&amp;[1]!Tab_labo[[#This Row],[a*]]&amp;"_"&amp;[1]!Tab_labo[[#This Row],[b*]]</f>
        <v>51.44_32.2_-10.54</v>
      </c>
      <c r="L572" s="3" t="s">
        <v>104</v>
      </c>
      <c r="M572" s="3" t="str">
        <f>IF(ISBLANK([1]!Tab_labo[[#This Row],[Composant 1]]),"","&gt;")</f>
        <v>&gt;</v>
      </c>
      <c r="N572" s="3">
        <v>121.9</v>
      </c>
      <c r="O572" s="3" t="str">
        <f>IF(ISBLANK([1]!Tab_labo[[#This Row],[Qt-g]]),"","g")</f>
        <v>g</v>
      </c>
      <c r="P572" s="3" t="s">
        <v>173</v>
      </c>
      <c r="Q572" s="3" t="str">
        <f>IF(ISBLANK([1]!Tab_labo[[#This Row],[Composant 2]]),"","&gt;")</f>
        <v>&gt;</v>
      </c>
      <c r="R572" s="3">
        <v>85.4</v>
      </c>
      <c r="S572" s="3" t="str">
        <f>IF(ISBLANK([1]!Tab_labo[[#This Row],[Qt-g2]]),"","g")</f>
        <v>g</v>
      </c>
      <c r="T572" s="3" t="s">
        <v>54</v>
      </c>
      <c r="U572" s="3" t="str">
        <f>IF(ISBLANK([1]!Tab_labo[[#This Row],[Composant 3]]),"","&gt;")</f>
        <v>&gt;</v>
      </c>
      <c r="V572" s="3">
        <v>37</v>
      </c>
      <c r="W572" s="3" t="str">
        <f>IF(ISBLANK([1]!Tab_labo[[#This Row],[Qt-g3]]),"","g")</f>
        <v>g</v>
      </c>
      <c r="X572" s="3" t="s">
        <v>49</v>
      </c>
      <c r="Y572" s="3" t="str">
        <f>IF(ISBLANK([1]!Tab_labo[[#This Row],[Composant 4]]),"","&gt;")</f>
        <v>&gt;</v>
      </c>
      <c r="Z572" s="3">
        <v>377.9</v>
      </c>
      <c r="AA572" s="3" t="str">
        <f>IF(ISBLANK([1]!Tab_labo[[#This Row],[Qt-g4]]),"","g")</f>
        <v>g</v>
      </c>
      <c r="AB572" s="3"/>
      <c r="AC572" s="3" t="str">
        <f>IF(ISBLANK([1]!Tab_labo[[#This Row],[Composant 5]]),"","&gt;")</f>
        <v/>
      </c>
      <c r="AD572" s="3"/>
      <c r="AE572" s="3" t="str">
        <f>IF(ISBLANK([1]!Tab_labo[[#This Row],[Qt-g5]]),"","g")</f>
        <v/>
      </c>
      <c r="AF572" s="3" t="str">
        <f>IF([1]!Tab_labo[[#This Row],[verif]]=0,"","Total")</f>
        <v>Total</v>
      </c>
      <c r="AG572" s="3" t="str">
        <f>IF([1]!Tab_labo[[#This Row],[Total]]="Total","&gt;","")</f>
        <v>&gt;</v>
      </c>
      <c r="AH5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622.20000000000005</v>
      </c>
      <c r="AI572" s="3" t="str">
        <f>IF([1]!Tab_labo[[#This Row],[Total]]="Total","g","")</f>
        <v>g</v>
      </c>
      <c r="AJ572" s="8" t="s">
        <v>42</v>
      </c>
      <c r="AK572" s="3" t="s">
        <v>42</v>
      </c>
      <c r="AL5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72" s="3">
        <f>IF([1]!Tab_labo[[#This Row],[Total2]]&lt;&gt;1000,IF(ISBLANK(V572),[1]!Tab_labo[[#This Row],[Qt-g]]+(2*[1]!Tab_labo[[#This Row],[Qt-g2]]),IF(ISBLANK(Z572),[1]!Tab_labo[[#This Row],[Qt-g]]+[1]!Tab_labo[[#This Row],[Qt-g2]]+(2*[1]!Tab_labo[[#This Row],[Qt-g3]]),IF(ISBLANK(AD572),[1]!Tab_labo[[#This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572" s="3" t="str">
        <f>[1]!Tab_labo[[#This Row],[Teintes]]</f>
        <v>4082 C</v>
      </c>
    </row>
    <row r="573" spans="1:40" ht="45" x14ac:dyDescent="0.25">
      <c r="A573" s="9" t="s">
        <v>630</v>
      </c>
      <c r="B573" s="9" t="s">
        <v>41</v>
      </c>
      <c r="C573" s="10" t="s">
        <v>42</v>
      </c>
      <c r="D573" s="11" t="s">
        <v>42</v>
      </c>
      <c r="E573" s="11" t="s">
        <v>42</v>
      </c>
      <c r="F573" s="12">
        <v>0.94</v>
      </c>
      <c r="G573" s="12">
        <v>45.14</v>
      </c>
      <c r="H573" s="12">
        <v>25.37</v>
      </c>
      <c r="I573" s="12">
        <v>-21.35</v>
      </c>
      <c r="J573" s="13" t="s">
        <v>42</v>
      </c>
      <c r="K573" s="14" t="str">
        <f>[1]!Tab_labo[[#This Row],[L*]]&amp;"_"&amp;[1]!Tab_labo[[#This Row],[a*]]&amp;"_"&amp;[1]!Tab_labo[[#This Row],[b*]]</f>
        <v>45.14_25.37_-21.35</v>
      </c>
      <c r="L573" s="11" t="s">
        <v>58</v>
      </c>
      <c r="M573" s="11" t="str">
        <f>IF(ISBLANK([1]!Tab_labo[[#This Row],[Composant 1]]),"","&gt;")</f>
        <v>&gt;</v>
      </c>
      <c r="N573" s="11">
        <v>172.5</v>
      </c>
      <c r="O573" s="11" t="str">
        <f>IF(ISBLANK([1]!Tab_labo[[#This Row],[Qt-g]]),"","g")</f>
        <v>g</v>
      </c>
      <c r="P573" s="11" t="s">
        <v>173</v>
      </c>
      <c r="Q573" s="11" t="str">
        <f>IF(ISBLANK([1]!Tab_labo[[#This Row],[Composant 2]]),"","&gt;")</f>
        <v>&gt;</v>
      </c>
      <c r="R573" s="11">
        <v>135.5</v>
      </c>
      <c r="S573" s="11" t="str">
        <f>IF(ISBLANK([1]!Tab_labo[[#This Row],[Qt-g2]]),"","g")</f>
        <v>g</v>
      </c>
      <c r="T573" s="11" t="s">
        <v>350</v>
      </c>
      <c r="U573" s="11" t="str">
        <f>IF(ISBLANK([1]!Tab_labo[[#This Row],[Composant 3]]),"","&gt;")</f>
        <v>&gt;</v>
      </c>
      <c r="V573" s="11">
        <v>121.6</v>
      </c>
      <c r="W573" s="11" t="str">
        <f>IF(ISBLANK([1]!Tab_labo[[#This Row],[Qt-g3]]),"","g")</f>
        <v>g</v>
      </c>
      <c r="X573" s="11" t="s">
        <v>49</v>
      </c>
      <c r="Y573" s="11" t="str">
        <f>IF(ISBLANK([1]!Tab_labo[[#This Row],[Composant 4]]),"","&gt;")</f>
        <v>&gt;</v>
      </c>
      <c r="Z573" s="11">
        <v>570.4</v>
      </c>
      <c r="AA573" s="11" t="str">
        <f>IF(ISBLANK([1]!Tab_labo[[#This Row],[Qt-g4]]),"","g")</f>
        <v>g</v>
      </c>
      <c r="AB573" s="11"/>
      <c r="AC573" s="11" t="str">
        <f>IF(ISBLANK([1]!Tab_labo[[#This Row],[Composant 5]]),"","&gt;")</f>
        <v/>
      </c>
      <c r="AD573" s="11"/>
      <c r="AE573" s="11" t="str">
        <f>IF(ISBLANK([1]!Tab_labo[[#This Row],[Qt-g5]]),"","g")</f>
        <v/>
      </c>
      <c r="AF573" s="11" t="str">
        <f>IF([1]!Tab_labo[[#This Row],[verif]]=0,"","Total")</f>
        <v>Total</v>
      </c>
      <c r="AG573" s="11" t="str">
        <f>IF([1]!Tab_labo[[#This Row],[Total]]="Total","&gt;","")</f>
        <v>&gt;</v>
      </c>
      <c r="AH5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73" s="11" t="str">
        <f>IF([1]!Tab_labo[[#This Row],[Total]]="Total","g","")</f>
        <v>g</v>
      </c>
      <c r="AJ573" s="15" t="s">
        <v>42</v>
      </c>
      <c r="AK573" s="11" t="s">
        <v>42</v>
      </c>
      <c r="AL5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73" s="11" t="str">
        <f>IF([1]!Tab_labo[[#This Row],[Total2]]&lt;&gt;1000,IF(ISBLANK(V573),[1]!Tab_labo[[#This Row],[Qt-g]]+(2*[1]!Tab_labo[[#This Row],[Qt-g2]]),IF(ISBLANK(Z573),[1]!Tab_labo[[#This Row],[Qt-g]]+[1]!Tab_labo[[#This Row],[Qt-g2]]+(2*[1]!Tab_labo[[#This Row],[Qt-g3]]),IF(ISBLANK(AD573),[1]!Tab_labo[[#This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73" s="11" t="str">
        <f>[1]!Tab_labo[[#This Row],[Teintes]]</f>
        <v>4083 C</v>
      </c>
    </row>
    <row r="574" spans="1:40" ht="30" x14ac:dyDescent="0.25">
      <c r="A574" s="1" t="s">
        <v>631</v>
      </c>
      <c r="B574" s="1" t="s">
        <v>41</v>
      </c>
      <c r="C574" s="2" t="s">
        <v>42</v>
      </c>
      <c r="D574" s="3" t="s">
        <v>42</v>
      </c>
      <c r="E574" s="3" t="s">
        <v>42</v>
      </c>
      <c r="F574" s="4">
        <v>1.24</v>
      </c>
      <c r="G574" s="4">
        <v>34.51</v>
      </c>
      <c r="H574" s="4">
        <v>27.6</v>
      </c>
      <c r="I574" s="4">
        <v>-12.67</v>
      </c>
      <c r="J574" s="5" t="s">
        <v>42</v>
      </c>
      <c r="K574" s="6" t="str">
        <f>[1]!Tab_labo[[#This Row],[L*]]&amp;"_"&amp;[1]!Tab_labo[[#This Row],[a*]]&amp;"_"&amp;[1]!Tab_labo[[#This Row],[b*]]</f>
        <v>34.51_27.6_-12.67</v>
      </c>
      <c r="L574" s="3" t="s">
        <v>173</v>
      </c>
      <c r="M574" s="3" t="str">
        <f>IF(ISBLANK([1]!Tab_labo[[#This Row],[Composant 1]]),"","&gt;")</f>
        <v>&gt;</v>
      </c>
      <c r="N574" s="3">
        <v>406.3</v>
      </c>
      <c r="O574" s="3" t="str">
        <f>IF(ISBLANK([1]!Tab_labo[[#This Row],[Qt-g]]),"","g")</f>
        <v>g</v>
      </c>
      <c r="P574" s="3" t="s">
        <v>69</v>
      </c>
      <c r="Q574" s="3" t="str">
        <f>IF(ISBLANK([1]!Tab_labo[[#This Row],[Composant 2]]),"","&gt;")</f>
        <v>&gt;</v>
      </c>
      <c r="R574" s="3">
        <v>155.1</v>
      </c>
      <c r="S574" s="3" t="str">
        <f>IF(ISBLANK([1]!Tab_labo[[#This Row],[Qt-g2]]),"","g")</f>
        <v>g</v>
      </c>
      <c r="T574" s="3" t="s">
        <v>350</v>
      </c>
      <c r="U574" s="3" t="str">
        <f>IF(ISBLANK([1]!Tab_labo[[#This Row],[Composant 3]]),"","&gt;")</f>
        <v>&gt;</v>
      </c>
      <c r="V574" s="3">
        <v>60.2</v>
      </c>
      <c r="W574" s="3" t="str">
        <f>IF(ISBLANK([1]!Tab_labo[[#This Row],[Qt-g3]]),"","g")</f>
        <v>g</v>
      </c>
      <c r="X574" s="3" t="s">
        <v>49</v>
      </c>
      <c r="Y574" s="3" t="str">
        <f>IF(ISBLANK([1]!Tab_labo[[#This Row],[Composant 4]]),"","&gt;")</f>
        <v>&gt;</v>
      </c>
      <c r="Z574" s="3">
        <v>378.4</v>
      </c>
      <c r="AA574" s="3" t="str">
        <f>IF(ISBLANK([1]!Tab_labo[[#This Row],[Qt-g4]]),"","g")</f>
        <v>g</v>
      </c>
      <c r="AB574" s="3"/>
      <c r="AC574" s="3" t="str">
        <f>IF(ISBLANK([1]!Tab_labo[[#This Row],[Composant 5]]),"","&gt;")</f>
        <v/>
      </c>
      <c r="AD574" s="3"/>
      <c r="AE574" s="3" t="str">
        <f>IF(ISBLANK([1]!Tab_labo[[#This Row],[Qt-g5]]),"","g")</f>
        <v/>
      </c>
      <c r="AF574" s="3" t="str">
        <f>IF([1]!Tab_labo[[#This Row],[verif]]=0,"","Total")</f>
        <v>Total</v>
      </c>
      <c r="AG574" s="3" t="str">
        <f>IF([1]!Tab_labo[[#This Row],[Total]]="Total","&gt;","")</f>
        <v>&gt;</v>
      </c>
      <c r="AH5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74" s="3" t="str">
        <f>IF([1]!Tab_labo[[#This Row],[Total]]="Total","g","")</f>
        <v>g</v>
      </c>
      <c r="AJ574" s="8" t="s">
        <v>42</v>
      </c>
      <c r="AK574" s="3" t="s">
        <v>42</v>
      </c>
      <c r="AL5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74" s="3" t="str">
        <f>IF([1]!Tab_labo[[#This Row],[Total2]]&lt;&gt;1000,IF(ISBLANK(V574),[1]!Tab_labo[[#This Row],[Qt-g]]+(2*[1]!Tab_labo[[#This Row],[Qt-g2]]),IF(ISBLANK(Z574),[1]!Tab_labo[[#This Row],[Qt-g]]+[1]!Tab_labo[[#This Row],[Qt-g2]]+(2*[1]!Tab_labo[[#This Row],[Qt-g3]]),IF(ISBLANK(AD574),[1]!Tab_labo[[#This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74" s="3" t="str">
        <f>[1]!Tab_labo[[#This Row],[Teintes]]</f>
        <v>4084 C</v>
      </c>
    </row>
    <row r="575" spans="1:40" ht="30" x14ac:dyDescent="0.25">
      <c r="A575" s="9" t="s">
        <v>632</v>
      </c>
      <c r="B575" s="9" t="s">
        <v>41</v>
      </c>
      <c r="C575" s="10" t="s">
        <v>42</v>
      </c>
      <c r="D575" s="11" t="s">
        <v>42</v>
      </c>
      <c r="E575" s="11" t="s">
        <v>42</v>
      </c>
      <c r="F575" s="12">
        <v>0.23</v>
      </c>
      <c r="G575" s="12">
        <v>82.49</v>
      </c>
      <c r="H575" s="12">
        <v>11.78</v>
      </c>
      <c r="I575" s="12">
        <v>0.15</v>
      </c>
      <c r="J575" s="13" t="s">
        <v>42</v>
      </c>
      <c r="K575" s="14" t="str">
        <f>[1]!Tab_labo[[#This Row],[L*]]&amp;"_"&amp;[1]!Tab_labo[[#This Row],[a*]]&amp;"_"&amp;[1]!Tab_labo[[#This Row],[b*]]</f>
        <v>82.49_11.78_0.15</v>
      </c>
      <c r="L575" s="11" t="s">
        <v>410</v>
      </c>
      <c r="M575" s="11" t="str">
        <f>IF(ISBLANK([1]!Tab_labo[[#This Row],[Composant 1]]),"","&gt;")</f>
        <v>&gt;</v>
      </c>
      <c r="N575" s="11">
        <v>11</v>
      </c>
      <c r="O575" s="11" t="str">
        <f>IF(ISBLANK([1]!Tab_labo[[#This Row],[Qt-g]]),"","g")</f>
        <v>g</v>
      </c>
      <c r="P575" s="11" t="s">
        <v>54</v>
      </c>
      <c r="Q575" s="11" t="str">
        <f>IF(ISBLANK([1]!Tab_labo[[#This Row],[Composant 2]]),"","&gt;")</f>
        <v>&gt;</v>
      </c>
      <c r="R575" s="11">
        <v>4</v>
      </c>
      <c r="S575" s="11" t="str">
        <f>IF(ISBLANK([1]!Tab_labo[[#This Row],[Qt-g2]]),"","g")</f>
        <v>g</v>
      </c>
      <c r="T575" s="11" t="s">
        <v>49</v>
      </c>
      <c r="U575" s="11" t="str">
        <f>IF(ISBLANK([1]!Tab_labo[[#This Row],[Composant 3]]),"","&gt;")</f>
        <v>&gt;</v>
      </c>
      <c r="V575" s="11">
        <v>492.5</v>
      </c>
      <c r="W575" s="11" t="str">
        <f>IF(ISBLANK([1]!Tab_labo[[#This Row],[Qt-g3]]),"","g")</f>
        <v>g</v>
      </c>
      <c r="X575" s="11"/>
      <c r="Y575" s="11" t="str">
        <f>IF(ISBLANK([1]!Tab_labo[[#This Row],[Composant 4]]),"","&gt;")</f>
        <v/>
      </c>
      <c r="Z575" s="11"/>
      <c r="AA575" s="11" t="str">
        <f>IF(ISBLANK([1]!Tab_labo[[#This Row],[Qt-g4]]),"","g")</f>
        <v/>
      </c>
      <c r="AB575" s="11"/>
      <c r="AC575" s="11" t="str">
        <f>IF(ISBLANK([1]!Tab_labo[[#This Row],[Composant 5]]),"","&gt;")</f>
        <v/>
      </c>
      <c r="AD575" s="11"/>
      <c r="AE575" s="11" t="str">
        <f>IF(ISBLANK([1]!Tab_labo[[#This Row],[Qt-g5]]),"","g")</f>
        <v/>
      </c>
      <c r="AF575" s="11" t="str">
        <f>IF([1]!Tab_labo[[#This Row],[verif]]=0,"","Total")</f>
        <v>Total</v>
      </c>
      <c r="AG575" s="11" t="str">
        <f>IF([1]!Tab_labo[[#This Row],[Total]]="Total","&gt;","")</f>
        <v>&gt;</v>
      </c>
      <c r="AH5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507.5</v>
      </c>
      <c r="AI575" s="11" t="str">
        <f>IF([1]!Tab_labo[[#This Row],[Total]]="Total","g","")</f>
        <v>g</v>
      </c>
      <c r="AJ575" s="15" t="s">
        <v>42</v>
      </c>
      <c r="AK575" s="11" t="s">
        <v>42</v>
      </c>
      <c r="AL5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75" s="11">
        <f>IF([1]!Tab_labo[[#This Row],[Total2]]&lt;&gt;1000,IF(ISBLANK(V575),[1]!Tab_labo[[#This Row],[Qt-g]]+(2*[1]!Tab_labo[[#This Row],[Qt-g2]]),IF(ISBLANK(Z575),[1]!Tab_labo[[#This Row],[Qt-g]]+[1]!Tab_labo[[#This Row],[Qt-g2]]+(2*[1]!Tab_labo[[#This Row],[Qt-g3]]),IF(ISBLANK(AD575),[1]!Tab_labo[[#This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5" s="11" t="str">
        <f>[1]!Tab_labo[[#This Row],[Teintes]]</f>
        <v>684 C</v>
      </c>
    </row>
    <row r="576" spans="1:40" ht="30" x14ac:dyDescent="0.25">
      <c r="A576" s="1" t="s">
        <v>633</v>
      </c>
      <c r="B576" s="1" t="s">
        <v>41</v>
      </c>
      <c r="C576" s="2" t="s">
        <v>42</v>
      </c>
      <c r="D576" s="3" t="s">
        <v>42</v>
      </c>
      <c r="E576" s="3" t="s">
        <v>42</v>
      </c>
      <c r="F576" s="4">
        <v>0.33</v>
      </c>
      <c r="G576" s="4">
        <v>76.790000000000006</v>
      </c>
      <c r="H576" s="4">
        <v>16.43</v>
      </c>
      <c r="I576" s="4">
        <v>-1.06</v>
      </c>
      <c r="J576" s="5" t="s">
        <v>42</v>
      </c>
      <c r="K576" s="6" t="str">
        <f>[1]!Tab_labo[[#This Row],[L*]]&amp;"_"&amp;[1]!Tab_labo[[#This Row],[a*]]&amp;"_"&amp;[1]!Tab_labo[[#This Row],[b*]]</f>
        <v>76.79_16.43_-1.06</v>
      </c>
      <c r="L576" s="3" t="s">
        <v>410</v>
      </c>
      <c r="M576" s="3" t="str">
        <f>IF(ISBLANK([1]!Tab_labo[[#This Row],[Composant 1]]),"","&gt;")</f>
        <v>&gt;</v>
      </c>
      <c r="N576" s="3">
        <v>23</v>
      </c>
      <c r="O576" s="3" t="str">
        <f>IF(ISBLANK([1]!Tab_labo[[#This Row],[Qt-g]]),"","g")</f>
        <v>g</v>
      </c>
      <c r="P576" s="3" t="s">
        <v>54</v>
      </c>
      <c r="Q576" s="3" t="str">
        <f>IF(ISBLANK([1]!Tab_labo[[#This Row],[Composant 2]]),"","&gt;")</f>
        <v>&gt;</v>
      </c>
      <c r="R576" s="3">
        <v>9</v>
      </c>
      <c r="S576" s="3" t="str">
        <f>IF(ISBLANK([1]!Tab_labo[[#This Row],[Qt-g2]]),"","g")</f>
        <v>g</v>
      </c>
      <c r="T576" s="3" t="s">
        <v>49</v>
      </c>
      <c r="U576" s="3" t="str">
        <f>IF(ISBLANK([1]!Tab_labo[[#This Row],[Composant 3]]),"","&gt;")</f>
        <v>&gt;</v>
      </c>
      <c r="V576" s="3">
        <v>484</v>
      </c>
      <c r="W576" s="3" t="str">
        <f>IF(ISBLANK([1]!Tab_labo[[#This Row],[Qt-g3]]),"","g")</f>
        <v>g</v>
      </c>
      <c r="X576" s="3"/>
      <c r="Y576" s="3" t="str">
        <f>IF(ISBLANK([1]!Tab_labo[[#This Row],[Composant 4]]),"","&gt;")</f>
        <v/>
      </c>
      <c r="Z576" s="3"/>
      <c r="AA576" s="3" t="str">
        <f>IF(ISBLANK([1]!Tab_labo[[#This Row],[Qt-g4]]),"","g")</f>
        <v/>
      </c>
      <c r="AB576" s="3"/>
      <c r="AC576" s="3" t="str">
        <f>IF(ISBLANK([1]!Tab_labo[[#This Row],[Composant 5]]),"","&gt;")</f>
        <v/>
      </c>
      <c r="AD576" s="3"/>
      <c r="AE576" s="3" t="str">
        <f>IF(ISBLANK([1]!Tab_labo[[#This Row],[Qt-g5]]),"","g")</f>
        <v/>
      </c>
      <c r="AF576" s="3" t="str">
        <f>IF([1]!Tab_labo[[#This Row],[verif]]=0,"","Total")</f>
        <v>Total</v>
      </c>
      <c r="AG576" s="3" t="str">
        <f>IF([1]!Tab_labo[[#This Row],[Total]]="Total","&gt;","")</f>
        <v>&gt;</v>
      </c>
      <c r="AH5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516</v>
      </c>
      <c r="AI576" s="3" t="str">
        <f>IF([1]!Tab_labo[[#This Row],[Total]]="Total","g","")</f>
        <v>g</v>
      </c>
      <c r="AJ576" s="8" t="s">
        <v>42</v>
      </c>
      <c r="AK576" s="3" t="s">
        <v>42</v>
      </c>
      <c r="AL5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76" s="3">
        <f>IF([1]!Tab_labo[[#This Row],[Total2]]&lt;&gt;1000,IF(ISBLANK(V576),[1]!Tab_labo[[#This Row],[Qt-g]]+(2*[1]!Tab_labo[[#This Row],[Qt-g2]]),IF(ISBLANK(Z576),[1]!Tab_labo[[#This Row],[Qt-g]]+[1]!Tab_labo[[#This Row],[Qt-g2]]+(2*[1]!Tab_labo[[#This Row],[Qt-g3]]),IF(ISBLANK(AD576),[1]!Tab_labo[[#This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6" s="3" t="str">
        <f>[1]!Tab_labo[[#This Row],[Teintes]]</f>
        <v>685 C</v>
      </c>
    </row>
    <row r="577" spans="1:40" ht="30" x14ac:dyDescent="0.25">
      <c r="A577" s="9" t="s">
        <v>634</v>
      </c>
      <c r="B577" s="9" t="s">
        <v>41</v>
      </c>
      <c r="C577" s="10" t="s">
        <v>42</v>
      </c>
      <c r="D577" s="11" t="s">
        <v>42</v>
      </c>
      <c r="E577" s="11" t="s">
        <v>42</v>
      </c>
      <c r="F577" s="12">
        <v>0.45</v>
      </c>
      <c r="G577" s="12">
        <v>70.81</v>
      </c>
      <c r="H577" s="12">
        <v>21.63</v>
      </c>
      <c r="I577" s="12">
        <v>-3.05</v>
      </c>
      <c r="J577" s="13" t="s">
        <v>42</v>
      </c>
      <c r="K577" s="14" t="str">
        <f>[1]!Tab_labo[[#This Row],[L*]]&amp;"_"&amp;[1]!Tab_labo[[#This Row],[a*]]&amp;"_"&amp;[1]!Tab_labo[[#This Row],[b*]]</f>
        <v>70.81_21.63_-3.05</v>
      </c>
      <c r="L577" s="11" t="s">
        <v>410</v>
      </c>
      <c r="M577" s="11" t="str">
        <f>IF(ISBLANK([1]!Tab_labo[[#This Row],[Composant 1]]),"","&gt;")</f>
        <v>&gt;</v>
      </c>
      <c r="N577" s="11">
        <v>45</v>
      </c>
      <c r="O577" s="11" t="str">
        <f>IF(ISBLANK([1]!Tab_labo[[#This Row],[Qt-g]]),"","g")</f>
        <v>g</v>
      </c>
      <c r="P577" s="11" t="s">
        <v>54</v>
      </c>
      <c r="Q577" s="11" t="str">
        <f>IF(ISBLANK([1]!Tab_labo[[#This Row],[Composant 2]]),"","&gt;")</f>
        <v>&gt;</v>
      </c>
      <c r="R577" s="11">
        <v>17</v>
      </c>
      <c r="S577" s="11" t="str">
        <f>IF(ISBLANK([1]!Tab_labo[[#This Row],[Qt-g2]]),"","g")</f>
        <v>g</v>
      </c>
      <c r="T577" s="11" t="s">
        <v>49</v>
      </c>
      <c r="U577" s="11" t="str">
        <f>IF(ISBLANK([1]!Tab_labo[[#This Row],[Composant 3]]),"","&gt;")</f>
        <v>&gt;</v>
      </c>
      <c r="V577" s="11">
        <v>469</v>
      </c>
      <c r="W577" s="11" t="str">
        <f>IF(ISBLANK([1]!Tab_labo[[#This Row],[Qt-g3]]),"","g")</f>
        <v>g</v>
      </c>
      <c r="X577" s="11"/>
      <c r="Y577" s="11" t="str">
        <f>IF(ISBLANK([1]!Tab_labo[[#This Row],[Composant 4]]),"","&gt;")</f>
        <v/>
      </c>
      <c r="Z577" s="11"/>
      <c r="AA577" s="11" t="str">
        <f>IF(ISBLANK([1]!Tab_labo[[#This Row],[Qt-g4]]),"","g")</f>
        <v/>
      </c>
      <c r="AB577" s="11"/>
      <c r="AC577" s="11" t="str">
        <f>IF(ISBLANK([1]!Tab_labo[[#This Row],[Composant 5]]),"","&gt;")</f>
        <v/>
      </c>
      <c r="AD577" s="11"/>
      <c r="AE577" s="11" t="str">
        <f>IF(ISBLANK([1]!Tab_labo[[#This Row],[Qt-g5]]),"","g")</f>
        <v/>
      </c>
      <c r="AF577" s="11" t="str">
        <f>IF([1]!Tab_labo[[#This Row],[verif]]=0,"","Total")</f>
        <v>Total</v>
      </c>
      <c r="AG577" s="11" t="str">
        <f>IF([1]!Tab_labo[[#This Row],[Total]]="Total","&gt;","")</f>
        <v>&gt;</v>
      </c>
      <c r="AH5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577" s="11" t="str">
        <f>IF([1]!Tab_labo[[#This Row],[Total]]="Total","g","")</f>
        <v>g</v>
      </c>
      <c r="AJ577" s="15" t="s">
        <v>42</v>
      </c>
      <c r="AK577" s="11" t="s">
        <v>42</v>
      </c>
      <c r="AL5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77" s="11">
        <f>IF([1]!Tab_labo[[#This Row],[Total2]]&lt;&gt;1000,IF(ISBLANK(V577),[1]!Tab_labo[[#This Row],[Qt-g]]+(2*[1]!Tab_labo[[#This Row],[Qt-g2]]),IF(ISBLANK(Z577),[1]!Tab_labo[[#This Row],[Qt-g]]+[1]!Tab_labo[[#This Row],[Qt-g2]]+(2*[1]!Tab_labo[[#This Row],[Qt-g3]]),IF(ISBLANK(AD577),[1]!Tab_labo[[#This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7" s="11" t="str">
        <f>[1]!Tab_labo[[#This Row],[Teintes]]</f>
        <v>686 C</v>
      </c>
    </row>
    <row r="578" spans="1:40" ht="30" x14ac:dyDescent="0.25">
      <c r="A578" s="1" t="s">
        <v>635</v>
      </c>
      <c r="B578" s="1" t="s">
        <v>41</v>
      </c>
      <c r="C578" s="2" t="s">
        <v>42</v>
      </c>
      <c r="D578" s="3" t="s">
        <v>42</v>
      </c>
      <c r="E578" s="3" t="s">
        <v>42</v>
      </c>
      <c r="F578" s="4">
        <v>0.61</v>
      </c>
      <c r="G578" s="4">
        <v>62.14</v>
      </c>
      <c r="H578" s="4">
        <v>25.99</v>
      </c>
      <c r="I578" s="4">
        <v>-5.08</v>
      </c>
      <c r="J578" s="5" t="s">
        <v>42</v>
      </c>
      <c r="K578" s="6" t="str">
        <f>[1]!Tab_labo[[#This Row],[L*]]&amp;"_"&amp;[1]!Tab_labo[[#This Row],[a*]]&amp;"_"&amp;[1]!Tab_labo[[#This Row],[b*]]</f>
        <v>62.14_25.99_-5.08</v>
      </c>
      <c r="L578" s="3" t="s">
        <v>410</v>
      </c>
      <c r="M578" s="3" t="str">
        <f>IF(ISBLANK([1]!Tab_labo[[#This Row],[Composant 1]]),"","&gt;")</f>
        <v>&gt;</v>
      </c>
      <c r="N578" s="3">
        <v>91</v>
      </c>
      <c r="O578" s="3" t="str">
        <f>IF(ISBLANK([1]!Tab_labo[[#This Row],[Qt-g]]),"","g")</f>
        <v>g</v>
      </c>
      <c r="P578" s="3" t="s">
        <v>54</v>
      </c>
      <c r="Q578" s="3" t="str">
        <f>IF(ISBLANK([1]!Tab_labo[[#This Row],[Composant 2]]),"","&gt;")</f>
        <v>&gt;</v>
      </c>
      <c r="R578" s="3">
        <v>34</v>
      </c>
      <c r="S578" s="3" t="str">
        <f>IF(ISBLANK([1]!Tab_labo[[#This Row],[Qt-g2]]),"","g")</f>
        <v>g</v>
      </c>
      <c r="T578" s="3" t="s">
        <v>49</v>
      </c>
      <c r="U578" s="3" t="str">
        <f>IF(ISBLANK([1]!Tab_labo[[#This Row],[Composant 3]]),"","&gt;")</f>
        <v>&gt;</v>
      </c>
      <c r="V578" s="3">
        <v>437.5</v>
      </c>
      <c r="W578" s="3" t="str">
        <f>IF(ISBLANK([1]!Tab_labo[[#This Row],[Qt-g3]]),"","g")</f>
        <v>g</v>
      </c>
      <c r="X578" s="3"/>
      <c r="Y578" s="3" t="str">
        <f>IF(ISBLANK([1]!Tab_labo[[#This Row],[Composant 4]]),"","&gt;")</f>
        <v/>
      </c>
      <c r="Z578" s="3"/>
      <c r="AA578" s="3" t="str">
        <f>IF(ISBLANK([1]!Tab_labo[[#This Row],[Qt-g4]]),"","g")</f>
        <v/>
      </c>
      <c r="AB578" s="3"/>
      <c r="AC578" s="3" t="str">
        <f>IF(ISBLANK([1]!Tab_labo[[#This Row],[Composant 5]]),"","&gt;")</f>
        <v/>
      </c>
      <c r="AD578" s="3"/>
      <c r="AE578" s="3" t="str">
        <f>IF(ISBLANK([1]!Tab_labo[[#This Row],[Qt-g5]]),"","g")</f>
        <v/>
      </c>
      <c r="AF578" s="3" t="str">
        <f>IF([1]!Tab_labo[[#This Row],[verif]]=0,"","Total")</f>
        <v>Total</v>
      </c>
      <c r="AG578" s="3" t="str">
        <f>IF([1]!Tab_labo[[#This Row],[Total]]="Total","&gt;","")</f>
        <v>&gt;</v>
      </c>
      <c r="AH5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78" s="3" t="str">
        <f>IF([1]!Tab_labo[[#This Row],[Total]]="Total","g","")</f>
        <v>g</v>
      </c>
      <c r="AJ578" s="8" t="s">
        <v>42</v>
      </c>
      <c r="AK578" s="3" t="s">
        <v>42</v>
      </c>
      <c r="AL5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78" s="3">
        <f>IF([1]!Tab_labo[[#This Row],[Total2]]&lt;&gt;1000,IF(ISBLANK(V578),[1]!Tab_labo[[#This Row],[Qt-g]]+(2*[1]!Tab_labo[[#This Row],[Qt-g2]]),IF(ISBLANK(Z578),[1]!Tab_labo[[#This Row],[Qt-g]]+[1]!Tab_labo[[#This Row],[Qt-g2]]+(2*[1]!Tab_labo[[#This Row],[Qt-g3]]),IF(ISBLANK(AD578),[1]!Tab_labo[[#This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8" s="3" t="str">
        <f>[1]!Tab_labo[[#This Row],[Teintes]]</f>
        <v>687 C</v>
      </c>
    </row>
    <row r="579" spans="1:40" ht="30" x14ac:dyDescent="0.25">
      <c r="A579" s="9" t="s">
        <v>636</v>
      </c>
      <c r="B579" s="9" t="s">
        <v>41</v>
      </c>
      <c r="C579" s="10" t="s">
        <v>42</v>
      </c>
      <c r="D579" s="11" t="s">
        <v>42</v>
      </c>
      <c r="E579" s="11" t="s">
        <v>42</v>
      </c>
      <c r="F579" s="12">
        <v>0.88</v>
      </c>
      <c r="G579" s="12">
        <v>51.06</v>
      </c>
      <c r="H579" s="12">
        <v>31.6</v>
      </c>
      <c r="I579" s="12">
        <v>-6.4</v>
      </c>
      <c r="J579" s="13" t="s">
        <v>42</v>
      </c>
      <c r="K579" s="14" t="str">
        <f>[1]!Tab_labo[[#This Row],[L*]]&amp;"_"&amp;[1]!Tab_labo[[#This Row],[a*]]&amp;"_"&amp;[1]!Tab_labo[[#This Row],[b*]]</f>
        <v>51.06_31.6_-6.4</v>
      </c>
      <c r="L579" s="11" t="s">
        <v>410</v>
      </c>
      <c r="M579" s="11" t="str">
        <f>IF(ISBLANK([1]!Tab_labo[[#This Row],[Composant 1]]),"","&gt;")</f>
        <v>&gt;</v>
      </c>
      <c r="N579" s="11">
        <v>182</v>
      </c>
      <c r="O579" s="11" t="str">
        <f>IF(ISBLANK([1]!Tab_labo[[#This Row],[Qt-g]]),"","g")</f>
        <v>g</v>
      </c>
      <c r="P579" s="11" t="s">
        <v>54</v>
      </c>
      <c r="Q579" s="11" t="str">
        <f>IF(ISBLANK([1]!Tab_labo[[#This Row],[Composant 2]]),"","&gt;")</f>
        <v>&gt;</v>
      </c>
      <c r="R579" s="11">
        <v>68</v>
      </c>
      <c r="S579" s="11" t="str">
        <f>IF(ISBLANK([1]!Tab_labo[[#This Row],[Qt-g2]]),"","g")</f>
        <v>g</v>
      </c>
      <c r="T579" s="11" t="s">
        <v>49</v>
      </c>
      <c r="U579" s="11" t="str">
        <f>IF(ISBLANK([1]!Tab_labo[[#This Row],[Composant 3]]),"","&gt;")</f>
        <v>&gt;</v>
      </c>
      <c r="V579" s="11">
        <v>375</v>
      </c>
      <c r="W579" s="11" t="str">
        <f>IF(ISBLANK([1]!Tab_labo[[#This Row],[Qt-g3]]),"","g")</f>
        <v>g</v>
      </c>
      <c r="X579" s="11"/>
      <c r="Y579" s="11" t="str">
        <f>IF(ISBLANK([1]!Tab_labo[[#This Row],[Composant 4]]),"","&gt;")</f>
        <v/>
      </c>
      <c r="Z579" s="11"/>
      <c r="AA579" s="11" t="str">
        <f>IF(ISBLANK([1]!Tab_labo[[#This Row],[Qt-g4]]),"","g")</f>
        <v/>
      </c>
      <c r="AB579" s="11"/>
      <c r="AC579" s="11" t="str">
        <f>IF(ISBLANK([1]!Tab_labo[[#This Row],[Composant 5]]),"","&gt;")</f>
        <v/>
      </c>
      <c r="AD579" s="11"/>
      <c r="AE579" s="11" t="str">
        <f>IF(ISBLANK([1]!Tab_labo[[#This Row],[Qt-g5]]),"","g")</f>
        <v/>
      </c>
      <c r="AF579" s="11" t="str">
        <f>IF([1]!Tab_labo[[#This Row],[verif]]=0,"","Total")</f>
        <v>Total</v>
      </c>
      <c r="AG579" s="11" t="str">
        <f>IF([1]!Tab_labo[[#This Row],[Total]]="Total","&gt;","")</f>
        <v>&gt;</v>
      </c>
      <c r="AH5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79" s="11" t="str">
        <f>IF([1]!Tab_labo[[#This Row],[Total]]="Total","g","")</f>
        <v>g</v>
      </c>
      <c r="AJ579" s="15" t="s">
        <v>42</v>
      </c>
      <c r="AK579" s="11" t="s">
        <v>42</v>
      </c>
      <c r="AL5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79" s="11">
        <f>IF([1]!Tab_labo[[#This Row],[Total2]]&lt;&gt;1000,IF(ISBLANK(V579),[1]!Tab_labo[[#This Row],[Qt-g]]+(2*[1]!Tab_labo[[#This Row],[Qt-g2]]),IF(ISBLANK(Z579),[1]!Tab_labo[[#This Row],[Qt-g]]+[1]!Tab_labo[[#This Row],[Qt-g2]]+(2*[1]!Tab_labo[[#This Row],[Qt-g3]]),IF(ISBLANK(AD579),[1]!Tab_labo[[#This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79" s="11" t="str">
        <f>[1]!Tab_labo[[#This Row],[Teintes]]</f>
        <v>688 C</v>
      </c>
    </row>
    <row r="580" spans="1:40" ht="30" x14ac:dyDescent="0.25">
      <c r="A580" s="1" t="s">
        <v>637</v>
      </c>
      <c r="B580" s="1" t="s">
        <v>41</v>
      </c>
      <c r="C580" s="2" t="s">
        <v>42</v>
      </c>
      <c r="D580" s="3" t="s">
        <v>42</v>
      </c>
      <c r="E580" s="3" t="s">
        <v>42</v>
      </c>
      <c r="F580" s="4">
        <v>1.34</v>
      </c>
      <c r="G580" s="4">
        <v>36.17</v>
      </c>
      <c r="H580" s="4">
        <v>35.630000000000003</v>
      </c>
      <c r="I580" s="4">
        <v>-7.32</v>
      </c>
      <c r="J580" s="5" t="s">
        <v>42</v>
      </c>
      <c r="K580" s="6" t="str">
        <f>[1]!Tab_labo[[#This Row],[L*]]&amp;"_"&amp;[1]!Tab_labo[[#This Row],[a*]]&amp;"_"&amp;[1]!Tab_labo[[#This Row],[b*]]</f>
        <v>36.17_35.63_-7.32</v>
      </c>
      <c r="L580" s="3" t="s">
        <v>410</v>
      </c>
      <c r="M580" s="3" t="str">
        <f>IF(ISBLANK([1]!Tab_labo[[#This Row],[Composant 1]]),"","&gt;")</f>
        <v>&gt;</v>
      </c>
      <c r="N580" s="3">
        <v>364</v>
      </c>
      <c r="O580" s="3" t="str">
        <f>IF(ISBLANK([1]!Tab_labo[[#This Row],[Qt-g]]),"","g")</f>
        <v>g</v>
      </c>
      <c r="P580" s="3" t="s">
        <v>54</v>
      </c>
      <c r="Q580" s="3" t="str">
        <f>IF(ISBLANK([1]!Tab_labo[[#This Row],[Composant 2]]),"","&gt;")</f>
        <v>&gt;</v>
      </c>
      <c r="R580" s="3">
        <v>136</v>
      </c>
      <c r="S580" s="3" t="str">
        <f>IF(ISBLANK([1]!Tab_labo[[#This Row],[Qt-g2]]),"","g")</f>
        <v>g</v>
      </c>
      <c r="T580" s="3" t="s">
        <v>49</v>
      </c>
      <c r="U580" s="3" t="str">
        <f>IF(ISBLANK([1]!Tab_labo[[#This Row],[Composant 3]]),"","&gt;")</f>
        <v>&gt;</v>
      </c>
      <c r="V580" s="3">
        <v>500</v>
      </c>
      <c r="W580" s="3" t="str">
        <f>IF(ISBLANK([1]!Tab_labo[[#This Row],[Qt-g3]]),"","g")</f>
        <v>g</v>
      </c>
      <c r="X580" s="3"/>
      <c r="Y580" s="3" t="str">
        <f>IF(ISBLANK([1]!Tab_labo[[#This Row],[Composant 4]]),"","&gt;")</f>
        <v/>
      </c>
      <c r="Z580" s="3"/>
      <c r="AA580" s="3" t="str">
        <f>IF(ISBLANK([1]!Tab_labo[[#This Row],[Qt-g4]]),"","g")</f>
        <v/>
      </c>
      <c r="AB580" s="3"/>
      <c r="AC580" s="3" t="str">
        <f>IF(ISBLANK([1]!Tab_labo[[#This Row],[Composant 5]]),"","&gt;")</f>
        <v/>
      </c>
      <c r="AD580" s="3"/>
      <c r="AE580" s="3" t="str">
        <f>IF(ISBLANK([1]!Tab_labo[[#This Row],[Qt-g5]]),"","g")</f>
        <v/>
      </c>
      <c r="AF580" s="3" t="str">
        <f>IF([1]!Tab_labo[[#This Row],[verif]]=0,"","Total")</f>
        <v>Total</v>
      </c>
      <c r="AG580" s="3" t="str">
        <f>IF([1]!Tab_labo[[#This Row],[Total]]="Total","&gt;","")</f>
        <v>&gt;</v>
      </c>
      <c r="AH5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80" s="3" t="str">
        <f>IF([1]!Tab_labo[[#This Row],[Total]]="Total","g","")</f>
        <v>g</v>
      </c>
      <c r="AJ580" s="8" t="s">
        <v>42</v>
      </c>
      <c r="AK580" s="3" t="s">
        <v>42</v>
      </c>
      <c r="AL5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0" s="3" t="str">
        <f>IF([1]!Tab_labo[[#This Row],[Total2]]&lt;&gt;1000,IF(ISBLANK(V580),[1]!Tab_labo[[#This Row],[Qt-g]]+(2*[1]!Tab_labo[[#This Row],[Qt-g2]]),IF(ISBLANK(Z580),[1]!Tab_labo[[#This Row],[Qt-g]]+[1]!Tab_labo[[#This Row],[Qt-g2]]+(2*[1]!Tab_labo[[#This Row],[Qt-g3]]),IF(ISBLANK(AD580),[1]!Tab_labo[[#This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80" s="3" t="str">
        <f>[1]!Tab_labo[[#This Row],[Teintes]]</f>
        <v>689 C</v>
      </c>
    </row>
    <row r="581" spans="1:40" ht="30" x14ac:dyDescent="0.25">
      <c r="A581" s="9" t="s">
        <v>638</v>
      </c>
      <c r="B581" s="9" t="s">
        <v>41</v>
      </c>
      <c r="C581" s="10" t="s">
        <v>42</v>
      </c>
      <c r="D581" s="11" t="s">
        <v>42</v>
      </c>
      <c r="E581" s="11" t="s">
        <v>42</v>
      </c>
      <c r="F581" s="12">
        <v>1.68</v>
      </c>
      <c r="G581" s="12">
        <v>24.75</v>
      </c>
      <c r="H581" s="12">
        <v>39.020000000000003</v>
      </c>
      <c r="I581" s="12">
        <v>-2.42</v>
      </c>
      <c r="J581" s="13" t="s">
        <v>42</v>
      </c>
      <c r="K581" s="14" t="str">
        <f>[1]!Tab_labo[[#This Row],[L*]]&amp;"_"&amp;[1]!Tab_labo[[#This Row],[a*]]&amp;"_"&amp;[1]!Tab_labo[[#This Row],[b*]]</f>
        <v>24.75_39.02_-2.42</v>
      </c>
      <c r="L581" s="11" t="s">
        <v>410</v>
      </c>
      <c r="M581" s="11" t="str">
        <f>IF(ISBLANK([1]!Tab_labo[[#This Row],[Composant 1]]),"","&gt;")</f>
        <v>&gt;</v>
      </c>
      <c r="N581" s="11">
        <v>727</v>
      </c>
      <c r="O581" s="11" t="str">
        <f>IF(ISBLANK([1]!Tab_labo[[#This Row],[Qt-g]]),"","g")</f>
        <v>g</v>
      </c>
      <c r="P581" s="11" t="s">
        <v>54</v>
      </c>
      <c r="Q581" s="11" t="str">
        <f>IF(ISBLANK([1]!Tab_labo[[#This Row],[Composant 2]]),"","&gt;")</f>
        <v>&gt;</v>
      </c>
      <c r="R581" s="11">
        <v>273</v>
      </c>
      <c r="S581" s="11" t="str">
        <f>IF(ISBLANK([1]!Tab_labo[[#This Row],[Qt-g2]]),"","g")</f>
        <v>g</v>
      </c>
      <c r="T581" s="11"/>
      <c r="U581" s="11" t="str">
        <f>IF(ISBLANK([1]!Tab_labo[[#This Row],[Composant 3]]),"","&gt;")</f>
        <v/>
      </c>
      <c r="V581" s="11"/>
      <c r="W581" s="11" t="str">
        <f>IF(ISBLANK([1]!Tab_labo[[#This Row],[Qt-g3]]),"","g")</f>
        <v/>
      </c>
      <c r="X581" s="11"/>
      <c r="Y581" s="11" t="str">
        <f>IF(ISBLANK([1]!Tab_labo[[#This Row],[Composant 4]]),"","&gt;")</f>
        <v/>
      </c>
      <c r="Z581" s="11"/>
      <c r="AA581" s="11" t="str">
        <f>IF(ISBLANK([1]!Tab_labo[[#This Row],[Qt-g4]]),"","g")</f>
        <v/>
      </c>
      <c r="AB581" s="11"/>
      <c r="AC581" s="11" t="str">
        <f>IF(ISBLANK([1]!Tab_labo[[#This Row],[Composant 5]]),"","&gt;")</f>
        <v/>
      </c>
      <c r="AD581" s="11"/>
      <c r="AE581" s="11" t="str">
        <f>IF(ISBLANK([1]!Tab_labo[[#This Row],[Qt-g5]]),"","g")</f>
        <v/>
      </c>
      <c r="AF581" s="11" t="str">
        <f>IF([1]!Tab_labo[[#This Row],[verif]]=0,"","Total")</f>
        <v>Total</v>
      </c>
      <c r="AG581" s="11" t="str">
        <f>IF([1]!Tab_labo[[#This Row],[Total]]="Total","&gt;","")</f>
        <v>&gt;</v>
      </c>
      <c r="AH5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81" s="11" t="str">
        <f>IF([1]!Tab_labo[[#This Row],[Total]]="Total","g","")</f>
        <v>g</v>
      </c>
      <c r="AJ581" s="15" t="s">
        <v>42</v>
      </c>
      <c r="AK581" s="11" t="s">
        <v>42</v>
      </c>
      <c r="AL5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81" s="11" t="str">
        <f>IF([1]!Tab_labo[[#This Row],[Total2]]&lt;&gt;1000,IF(ISBLANK(V581),[1]!Tab_labo[[#This Row],[Qt-g]]+(2*[1]!Tab_labo[[#This Row],[Qt-g2]]),IF(ISBLANK(Z581),[1]!Tab_labo[[#This Row],[Qt-g]]+[1]!Tab_labo[[#This Row],[Qt-g2]]+(2*[1]!Tab_labo[[#This Row],[Qt-g3]]),IF(ISBLANK(AD581),[1]!Tab_labo[[#This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81" s="11" t="str">
        <f>[1]!Tab_labo[[#This Row],[Teintes]]</f>
        <v>690 C</v>
      </c>
    </row>
    <row r="582" spans="1:40" ht="30" x14ac:dyDescent="0.25">
      <c r="A582" s="1" t="s">
        <v>639</v>
      </c>
      <c r="B582" s="1" t="s">
        <v>41</v>
      </c>
      <c r="C582" s="2" t="s">
        <v>42</v>
      </c>
      <c r="D582" s="3" t="s">
        <v>42</v>
      </c>
      <c r="E582" s="3" t="s">
        <v>42</v>
      </c>
      <c r="F582" s="4">
        <v>0.27</v>
      </c>
      <c r="G582" s="4">
        <v>81.599999999999994</v>
      </c>
      <c r="H582" s="4">
        <v>19.18</v>
      </c>
      <c r="I582" s="4">
        <v>1.05</v>
      </c>
      <c r="J582" s="5" t="s">
        <v>42</v>
      </c>
      <c r="K582" s="6" t="str">
        <f>[1]!Tab_labo[[#This Row],[L*]]&amp;"_"&amp;[1]!Tab_labo[[#This Row],[a*]]&amp;"_"&amp;[1]!Tab_labo[[#This Row],[b*]]</f>
        <v>81.6_19.18_1.05</v>
      </c>
      <c r="L582" s="3" t="s">
        <v>64</v>
      </c>
      <c r="M582" s="3" t="str">
        <f>IF(ISBLANK([1]!Tab_labo[[#This Row],[Composant 1]]),"","&gt;")</f>
        <v>&gt;</v>
      </c>
      <c r="N582" s="3">
        <v>25</v>
      </c>
      <c r="O582" s="3" t="str">
        <f>IF(ISBLANK([1]!Tab_labo[[#This Row],[Qt-g]]),"","g")</f>
        <v>g</v>
      </c>
      <c r="P582" s="3" t="s">
        <v>366</v>
      </c>
      <c r="Q582" s="3" t="str">
        <f>IF(ISBLANK([1]!Tab_labo[[#This Row],[Composant 2]]),"","&gt;")</f>
        <v>&gt;</v>
      </c>
      <c r="R582" s="3">
        <v>6</v>
      </c>
      <c r="S582" s="3" t="str">
        <f>IF(ISBLANK([1]!Tab_labo[[#This Row],[Qt-g2]]),"","g")</f>
        <v>g</v>
      </c>
      <c r="T582" s="3" t="s">
        <v>49</v>
      </c>
      <c r="U582" s="3" t="str">
        <f>IF(ISBLANK([1]!Tab_labo[[#This Row],[Composant 3]]),"","&gt;")</f>
        <v>&gt;</v>
      </c>
      <c r="V582" s="3">
        <v>484.5</v>
      </c>
      <c r="W582" s="3" t="str">
        <f>IF(ISBLANK([1]!Tab_labo[[#This Row],[Qt-g3]]),"","g")</f>
        <v>g</v>
      </c>
      <c r="X582" s="3"/>
      <c r="Y582" s="3" t="str">
        <f>IF(ISBLANK([1]!Tab_labo[[#This Row],[Composant 4]]),"","&gt;")</f>
        <v/>
      </c>
      <c r="Z582" s="3"/>
      <c r="AA582" s="3" t="str">
        <f>IF(ISBLANK([1]!Tab_labo[[#This Row],[Qt-g4]]),"","g")</f>
        <v/>
      </c>
      <c r="AB582" s="3"/>
      <c r="AC582" s="3" t="str">
        <f>IF(ISBLANK([1]!Tab_labo[[#This Row],[Composant 5]]),"","&gt;")</f>
        <v/>
      </c>
      <c r="AD582" s="3"/>
      <c r="AE582" s="3" t="str">
        <f>IF(ISBLANK([1]!Tab_labo[[#This Row],[Qt-g5]]),"","g")</f>
        <v/>
      </c>
      <c r="AF582" s="3" t="str">
        <f>IF([1]!Tab_labo[[#This Row],[verif]]=0,"","Total")</f>
        <v>Total</v>
      </c>
      <c r="AG582" s="3" t="str">
        <f>IF([1]!Tab_labo[[#This Row],[Total]]="Total","&gt;","")</f>
        <v>&gt;</v>
      </c>
      <c r="AH58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582" s="3" t="str">
        <f>IF([1]!Tab_labo[[#This Row],[Total]]="Total","g","")</f>
        <v>g</v>
      </c>
      <c r="AJ582" s="8" t="s">
        <v>42</v>
      </c>
      <c r="AK582" s="3" t="s">
        <v>42</v>
      </c>
      <c r="AL5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2" s="3">
        <f>IF([1]!Tab_labo[[#This Row],[Total2]]&lt;&gt;1000,IF(ISBLANK(V582),[1]!Tab_labo[[#This Row],[Qt-g]]+(2*[1]!Tab_labo[[#This Row],[Qt-g2]]),IF(ISBLANK(Z582),[1]!Tab_labo[[#This Row],[Qt-g]]+[1]!Tab_labo[[#This Row],[Qt-g2]]+(2*[1]!Tab_labo[[#This Row],[Qt-g3]]),IF(ISBLANK(AD582),[1]!Tab_labo[[#This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82" s="3" t="str">
        <f>[1]!Tab_labo[[#This Row],[Teintes]]</f>
        <v>510 C</v>
      </c>
    </row>
    <row r="583" spans="1:40" ht="30" x14ac:dyDescent="0.25">
      <c r="A583" s="9" t="s">
        <v>640</v>
      </c>
      <c r="B583" s="9" t="s">
        <v>41</v>
      </c>
      <c r="C583" s="10" t="s">
        <v>42</v>
      </c>
      <c r="D583" s="11" t="s">
        <v>42</v>
      </c>
      <c r="E583" s="11" t="s">
        <v>42</v>
      </c>
      <c r="F583" s="12">
        <v>0.33</v>
      </c>
      <c r="G583" s="12">
        <v>78.45</v>
      </c>
      <c r="H583" s="12">
        <v>21.84</v>
      </c>
      <c r="I583" s="12">
        <v>1.85</v>
      </c>
      <c r="J583" s="13" t="s">
        <v>42</v>
      </c>
      <c r="K583" s="14" t="str">
        <f>[1]!Tab_labo[[#This Row],[L*]]&amp;"_"&amp;[1]!Tab_labo[[#This Row],[a*]]&amp;"_"&amp;[1]!Tab_labo[[#This Row],[b*]]</f>
        <v>78.45_21.84_1.85</v>
      </c>
      <c r="L583" s="11" t="s">
        <v>64</v>
      </c>
      <c r="M583" s="11" t="str">
        <f>IF(ISBLANK([1]!Tab_labo[[#This Row],[Composant 1]]),"","&gt;")</f>
        <v>&gt;</v>
      </c>
      <c r="N583" s="11">
        <v>51</v>
      </c>
      <c r="O583" s="11" t="str">
        <f>IF(ISBLANK([1]!Tab_labo[[#This Row],[Qt-g]]),"","g")</f>
        <v>g</v>
      </c>
      <c r="P583" s="11" t="s">
        <v>366</v>
      </c>
      <c r="Q583" s="11" t="str">
        <f>IF(ISBLANK([1]!Tab_labo[[#This Row],[Composant 2]]),"","&gt;")</f>
        <v>&gt;</v>
      </c>
      <c r="R583" s="11">
        <v>12</v>
      </c>
      <c r="S583" s="11" t="str">
        <f>IF(ISBLANK([1]!Tab_labo[[#This Row],[Qt-g2]]),"","g")</f>
        <v>g</v>
      </c>
      <c r="T583" s="11" t="s">
        <v>49</v>
      </c>
      <c r="U583" s="11" t="str">
        <f>IF(ISBLANK([1]!Tab_labo[[#This Row],[Composant 3]]),"","&gt;")</f>
        <v>&gt;</v>
      </c>
      <c r="V583" s="11">
        <v>468.5</v>
      </c>
      <c r="W583" s="11" t="str">
        <f>IF(ISBLANK([1]!Tab_labo[[#This Row],[Qt-g3]]),"","g")</f>
        <v>g</v>
      </c>
      <c r="X583" s="11"/>
      <c r="Y583" s="11" t="str">
        <f>IF(ISBLANK([1]!Tab_labo[[#This Row],[Composant 4]]),"","&gt;")</f>
        <v/>
      </c>
      <c r="Z583" s="11"/>
      <c r="AA583" s="11" t="str">
        <f>IF(ISBLANK([1]!Tab_labo[[#This Row],[Qt-g4]]),"","g")</f>
        <v/>
      </c>
      <c r="AB583" s="11"/>
      <c r="AC583" s="11" t="str">
        <f>IF(ISBLANK([1]!Tab_labo[[#This Row],[Composant 5]]),"","&gt;")</f>
        <v/>
      </c>
      <c r="AD583" s="11"/>
      <c r="AE583" s="11" t="str">
        <f>IF(ISBLANK([1]!Tab_labo[[#This Row],[Qt-g5]]),"","g")</f>
        <v/>
      </c>
      <c r="AF583" s="11" t="str">
        <f>IF([1]!Tab_labo[[#This Row],[verif]]=0,"","Total")</f>
        <v>Total</v>
      </c>
      <c r="AG583" s="11" t="str">
        <f>IF([1]!Tab_labo[[#This Row],[Total]]="Total","&gt;","")</f>
        <v>&gt;</v>
      </c>
      <c r="AH58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583" s="11" t="str">
        <f>IF([1]!Tab_labo[[#This Row],[Total]]="Total","g","")</f>
        <v>g</v>
      </c>
      <c r="AJ583" s="15" t="s">
        <v>42</v>
      </c>
      <c r="AK583" s="11" t="s">
        <v>42</v>
      </c>
      <c r="AL5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3" s="11">
        <f>IF([1]!Tab_labo[[#This Row],[Total2]]&lt;&gt;1000,IF(ISBLANK(V583),[1]!Tab_labo[[#This Row],[Qt-g]]+(2*[1]!Tab_labo[[#This Row],[Qt-g2]]),IF(ISBLANK(Z583),[1]!Tab_labo[[#This Row],[Qt-g]]+[1]!Tab_labo[[#This Row],[Qt-g2]]+(2*[1]!Tab_labo[[#This Row],[Qt-g3]]),IF(ISBLANK(AD583),[1]!Tab_labo[[#This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83" s="11" t="str">
        <f>[1]!Tab_labo[[#This Row],[Teintes]]</f>
        <v>509 C</v>
      </c>
    </row>
    <row r="584" spans="1:40" ht="30" x14ac:dyDescent="0.25">
      <c r="A584" s="1" t="s">
        <v>641</v>
      </c>
      <c r="B584" s="1" t="s">
        <v>41</v>
      </c>
      <c r="C584" s="2" t="s">
        <v>42</v>
      </c>
      <c r="D584" s="3" t="s">
        <v>42</v>
      </c>
      <c r="E584" s="3" t="s">
        <v>42</v>
      </c>
      <c r="F584" s="4">
        <v>0.4</v>
      </c>
      <c r="G584" s="4">
        <v>75.12</v>
      </c>
      <c r="H584" s="4">
        <v>26.1</v>
      </c>
      <c r="I584" s="4">
        <v>2.74</v>
      </c>
      <c r="J584" s="5" t="s">
        <v>42</v>
      </c>
      <c r="K584" s="6" t="str">
        <f>[1]!Tab_labo[[#This Row],[L*]]&amp;"_"&amp;[1]!Tab_labo[[#This Row],[a*]]&amp;"_"&amp;[1]!Tab_labo[[#This Row],[b*]]</f>
        <v>75.12_26.1_2.74</v>
      </c>
      <c r="L584" s="3" t="s">
        <v>64</v>
      </c>
      <c r="M584" s="3" t="str">
        <f>IF(ISBLANK([1]!Tab_labo[[#This Row],[Composant 1]]),"","&gt;")</f>
        <v>&gt;</v>
      </c>
      <c r="N584" s="3">
        <v>102</v>
      </c>
      <c r="O584" s="3" t="str">
        <f>IF(ISBLANK([1]!Tab_labo[[#This Row],[Qt-g]]),"","g")</f>
        <v>g</v>
      </c>
      <c r="P584" s="3" t="s">
        <v>366</v>
      </c>
      <c r="Q584" s="3" t="str">
        <f>IF(ISBLANK([1]!Tab_labo[[#This Row],[Composant 2]]),"","&gt;")</f>
        <v>&gt;</v>
      </c>
      <c r="R584" s="3">
        <v>23</v>
      </c>
      <c r="S584" s="3" t="str">
        <f>IF(ISBLANK([1]!Tab_labo[[#This Row],[Qt-g2]]),"","g")</f>
        <v>g</v>
      </c>
      <c r="T584" s="3" t="s">
        <v>49</v>
      </c>
      <c r="U584" s="3" t="str">
        <f>IF(ISBLANK([1]!Tab_labo[[#This Row],[Composant 3]]),"","&gt;")</f>
        <v>&gt;</v>
      </c>
      <c r="V584" s="3">
        <v>437.5</v>
      </c>
      <c r="W584" s="3" t="str">
        <f>IF(ISBLANK([1]!Tab_labo[[#This Row],[Qt-g3]]),"","g")</f>
        <v>g</v>
      </c>
      <c r="X584" s="3"/>
      <c r="Y584" s="3" t="str">
        <f>IF(ISBLANK([1]!Tab_labo[[#This Row],[Composant 4]]),"","&gt;")</f>
        <v/>
      </c>
      <c r="Z584" s="3"/>
      <c r="AA584" s="3" t="str">
        <f>IF(ISBLANK([1]!Tab_labo[[#This Row],[Qt-g4]]),"","g")</f>
        <v/>
      </c>
      <c r="AB584" s="3"/>
      <c r="AC584" s="3" t="str">
        <f>IF(ISBLANK([1]!Tab_labo[[#This Row],[Composant 5]]),"","&gt;")</f>
        <v/>
      </c>
      <c r="AD584" s="3"/>
      <c r="AE584" s="3" t="str">
        <f>IF(ISBLANK([1]!Tab_labo[[#This Row],[Qt-g5]]),"","g")</f>
        <v/>
      </c>
      <c r="AF584" s="3" t="str">
        <f>IF([1]!Tab_labo[[#This Row],[verif]]=0,"","Total")</f>
        <v>Total</v>
      </c>
      <c r="AG584" s="3" t="str">
        <f>IF([1]!Tab_labo[[#This Row],[Total]]="Total","&gt;","")</f>
        <v>&gt;</v>
      </c>
      <c r="AH5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84" s="3" t="str">
        <f>IF([1]!Tab_labo[[#This Row],[Total]]="Total","g","")</f>
        <v>g</v>
      </c>
      <c r="AJ584" s="8" t="s">
        <v>42</v>
      </c>
      <c r="AK584" s="3" t="s">
        <v>42</v>
      </c>
      <c r="AL5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4" s="3">
        <f>IF([1]!Tab_labo[[#This Row],[Total2]]&lt;&gt;1000,IF(ISBLANK(V584),[1]!Tab_labo[[#This Row],[Qt-g]]+(2*[1]!Tab_labo[[#This Row],[Qt-g2]]),IF(ISBLANK(Z584),[1]!Tab_labo[[#This Row],[Qt-g]]+[1]!Tab_labo[[#This Row],[Qt-g2]]+(2*[1]!Tab_labo[[#This Row],[Qt-g3]]),IF(ISBLANK(AD584),[1]!Tab_labo[[#This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84" s="3" t="str">
        <f>[1]!Tab_labo[[#This Row],[Teintes]]</f>
        <v>508 C</v>
      </c>
    </row>
    <row r="585" spans="1:40" ht="30" x14ac:dyDescent="0.25">
      <c r="A585" s="9" t="s">
        <v>642</v>
      </c>
      <c r="B585" s="9" t="s">
        <v>41</v>
      </c>
      <c r="C585" s="10" t="s">
        <v>42</v>
      </c>
      <c r="D585" s="11" t="s">
        <v>42</v>
      </c>
      <c r="E585" s="11" t="s">
        <v>42</v>
      </c>
      <c r="F585" s="12">
        <v>0.53</v>
      </c>
      <c r="G585" s="12">
        <v>68.19</v>
      </c>
      <c r="H585" s="12">
        <v>28.7</v>
      </c>
      <c r="I585" s="12">
        <v>1.92</v>
      </c>
      <c r="J585" s="13" t="s">
        <v>42</v>
      </c>
      <c r="K585" s="14" t="str">
        <f>[1]!Tab_labo[[#This Row],[L*]]&amp;"_"&amp;[1]!Tab_labo[[#This Row],[a*]]&amp;"_"&amp;[1]!Tab_labo[[#This Row],[b*]]</f>
        <v>68.19_28.7_1.92</v>
      </c>
      <c r="L585" s="11" t="s">
        <v>64</v>
      </c>
      <c r="M585" s="11" t="str">
        <f>IF(ISBLANK([1]!Tab_labo[[#This Row],[Composant 1]]),"","&gt;")</f>
        <v>&gt;</v>
      </c>
      <c r="N585" s="11">
        <v>203</v>
      </c>
      <c r="O585" s="11" t="str">
        <f>IF(ISBLANK([1]!Tab_labo[[#This Row],[Qt-g]]),"","g")</f>
        <v>g</v>
      </c>
      <c r="P585" s="11" t="s">
        <v>366</v>
      </c>
      <c r="Q585" s="11" t="str">
        <f>IF(ISBLANK([1]!Tab_labo[[#This Row],[Composant 2]]),"","&gt;")</f>
        <v>&gt;</v>
      </c>
      <c r="R585" s="11">
        <v>47</v>
      </c>
      <c r="S585" s="11" t="str">
        <f>IF(ISBLANK([1]!Tab_labo[[#This Row],[Qt-g2]]),"","g")</f>
        <v>g</v>
      </c>
      <c r="T585" s="11" t="s">
        <v>49</v>
      </c>
      <c r="U585" s="11" t="str">
        <f>IF(ISBLANK([1]!Tab_labo[[#This Row],[Composant 3]]),"","&gt;")</f>
        <v>&gt;</v>
      </c>
      <c r="V585" s="11">
        <v>375</v>
      </c>
      <c r="W585" s="11" t="str">
        <f>IF(ISBLANK([1]!Tab_labo[[#This Row],[Qt-g3]]),"","g")</f>
        <v>g</v>
      </c>
      <c r="X585" s="11"/>
      <c r="Y585" s="11" t="str">
        <f>IF(ISBLANK([1]!Tab_labo[[#This Row],[Composant 4]]),"","&gt;")</f>
        <v/>
      </c>
      <c r="Z585" s="11"/>
      <c r="AA585" s="11" t="str">
        <f>IF(ISBLANK([1]!Tab_labo[[#This Row],[Qt-g4]]),"","g")</f>
        <v/>
      </c>
      <c r="AB585" s="11"/>
      <c r="AC585" s="11" t="str">
        <f>IF(ISBLANK([1]!Tab_labo[[#This Row],[Composant 5]]),"","&gt;")</f>
        <v/>
      </c>
      <c r="AD585" s="11"/>
      <c r="AE585" s="11" t="str">
        <f>IF(ISBLANK([1]!Tab_labo[[#This Row],[Qt-g5]]),"","g")</f>
        <v/>
      </c>
      <c r="AF585" s="11" t="str">
        <f>IF([1]!Tab_labo[[#This Row],[verif]]=0,"","Total")</f>
        <v>Total</v>
      </c>
      <c r="AG585" s="11" t="str">
        <f>IF([1]!Tab_labo[[#This Row],[Total]]="Total","&gt;","")</f>
        <v>&gt;</v>
      </c>
      <c r="AH5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85" s="11" t="str">
        <f>IF([1]!Tab_labo[[#This Row],[Total]]="Total","g","")</f>
        <v>g</v>
      </c>
      <c r="AJ585" s="15" t="s">
        <v>42</v>
      </c>
      <c r="AK585" s="11" t="s">
        <v>42</v>
      </c>
      <c r="AL5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5" s="11">
        <f>IF([1]!Tab_labo[[#This Row],[Total2]]&lt;&gt;1000,IF(ISBLANK(V585),[1]!Tab_labo[[#This Row],[Qt-g]]+(2*[1]!Tab_labo[[#This Row],[Qt-g2]]),IF(ISBLANK(Z585),[1]!Tab_labo[[#This Row],[Qt-g]]+[1]!Tab_labo[[#This Row],[Qt-g2]]+(2*[1]!Tab_labo[[#This Row],[Qt-g3]]),IF(ISBLANK(AD585),[1]!Tab_labo[[#This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85" s="11" t="str">
        <f>[1]!Tab_labo[[#This Row],[Teintes]]</f>
        <v>507 C</v>
      </c>
    </row>
    <row r="586" spans="1:40" ht="30" x14ac:dyDescent="0.25">
      <c r="A586" s="1" t="s">
        <v>643</v>
      </c>
      <c r="B586" s="1" t="s">
        <v>41</v>
      </c>
      <c r="C586" s="2" t="s">
        <v>42</v>
      </c>
      <c r="D586" s="3" t="s">
        <v>42</v>
      </c>
      <c r="E586" s="3" t="s">
        <v>42</v>
      </c>
      <c r="F586" s="4">
        <v>1.47</v>
      </c>
      <c r="G586" s="4">
        <v>34.82</v>
      </c>
      <c r="H586" s="4">
        <v>36.229999999999997</v>
      </c>
      <c r="I586" s="4">
        <v>6.21</v>
      </c>
      <c r="J586" s="5" t="s">
        <v>42</v>
      </c>
      <c r="K586" s="6" t="str">
        <f>[1]!Tab_labo[[#This Row],[L*]]&amp;"_"&amp;[1]!Tab_labo[[#This Row],[a*]]&amp;"_"&amp;[1]!Tab_labo[[#This Row],[b*]]</f>
        <v>34.82_36.23_6.21</v>
      </c>
      <c r="L586" s="3" t="s">
        <v>64</v>
      </c>
      <c r="M586" s="3" t="str">
        <f>IF(ISBLANK([1]!Tab_labo[[#This Row],[Composant 1]]),"","&gt;")</f>
        <v>&gt;</v>
      </c>
      <c r="N586" s="3">
        <v>813</v>
      </c>
      <c r="O586" s="3" t="str">
        <f>IF(ISBLANK([1]!Tab_labo[[#This Row],[Qt-g]]),"","g")</f>
        <v>g</v>
      </c>
      <c r="P586" s="3" t="s">
        <v>366</v>
      </c>
      <c r="Q586" s="3" t="str">
        <f>IF(ISBLANK([1]!Tab_labo[[#This Row],[Composant 2]]),"","&gt;")</f>
        <v>&gt;</v>
      </c>
      <c r="R586" s="3">
        <v>187</v>
      </c>
      <c r="S586" s="3" t="str">
        <f>IF(ISBLANK([1]!Tab_labo[[#This Row],[Qt-g2]]),"","g")</f>
        <v>g</v>
      </c>
      <c r="T586" s="3"/>
      <c r="U586" s="3" t="str">
        <f>IF(ISBLANK([1]!Tab_labo[[#This Row],[Composant 3]]),"","&gt;")</f>
        <v/>
      </c>
      <c r="V586" s="3"/>
      <c r="W586" s="3" t="str">
        <f>IF(ISBLANK([1]!Tab_labo[[#This Row],[Qt-g3]]),"","g")</f>
        <v/>
      </c>
      <c r="X586" s="3"/>
      <c r="Y586" s="3" t="str">
        <f>IF(ISBLANK([1]!Tab_labo[[#This Row],[Composant 4]]),"","&gt;")</f>
        <v/>
      </c>
      <c r="Z586" s="3"/>
      <c r="AA586" s="3" t="str">
        <f>IF(ISBLANK([1]!Tab_labo[[#This Row],[Qt-g4]]),"","g")</f>
        <v/>
      </c>
      <c r="AB586" s="3"/>
      <c r="AC586" s="3" t="str">
        <f>IF(ISBLANK([1]!Tab_labo[[#This Row],[Composant 5]]),"","&gt;")</f>
        <v/>
      </c>
      <c r="AD586" s="3"/>
      <c r="AE586" s="3" t="str">
        <f>IF(ISBLANK([1]!Tab_labo[[#This Row],[Qt-g5]]),"","g")</f>
        <v/>
      </c>
      <c r="AF586" s="3" t="str">
        <f>IF([1]!Tab_labo[[#This Row],[verif]]=0,"","Total")</f>
        <v>Total</v>
      </c>
      <c r="AG586" s="3" t="str">
        <f>IF([1]!Tab_labo[[#This Row],[Total]]="Total","&gt;","")</f>
        <v>&gt;</v>
      </c>
      <c r="AH58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86" s="3" t="str">
        <f>IF([1]!Tab_labo[[#This Row],[Total]]="Total","g","")</f>
        <v>g</v>
      </c>
      <c r="AJ586" s="8" t="s">
        <v>42</v>
      </c>
      <c r="AK586" s="3" t="s">
        <v>42</v>
      </c>
      <c r="AL5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586" s="3" t="str">
        <f>IF([1]!Tab_labo[[#This Row],[Total2]]&lt;&gt;1000,IF(ISBLANK(V586),[1]!Tab_labo[[#This Row],[Qt-g]]+(2*[1]!Tab_labo[[#This Row],[Qt-g2]]),IF(ISBLANK(Z586),[1]!Tab_labo[[#This Row],[Qt-g]]+[1]!Tab_labo[[#This Row],[Qt-g2]]+(2*[1]!Tab_labo[[#This Row],[Qt-g3]]),IF(ISBLANK(AD586),[1]!Tab_labo[[#This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86" s="3" t="str">
        <f>[1]!Tab_labo[[#This Row],[Teintes]]</f>
        <v>506 C</v>
      </c>
    </row>
    <row r="587" spans="1:40" ht="30" x14ac:dyDescent="0.25">
      <c r="A587" s="9" t="s">
        <v>644</v>
      </c>
      <c r="B587" s="9" t="s">
        <v>41</v>
      </c>
      <c r="C587" s="10" t="s">
        <v>42</v>
      </c>
      <c r="D587" s="11" t="s">
        <v>42</v>
      </c>
      <c r="E587" s="11" t="s">
        <v>42</v>
      </c>
      <c r="F587" s="12">
        <v>1.51</v>
      </c>
      <c r="G587" s="12">
        <v>30.43</v>
      </c>
      <c r="H587" s="12">
        <v>29.87</v>
      </c>
      <c r="I587" s="12">
        <v>6.94</v>
      </c>
      <c r="J587" s="13" t="s">
        <v>42</v>
      </c>
      <c r="K587" s="14" t="str">
        <f>[1]!Tab_labo[[#This Row],[L*]]&amp;"_"&amp;[1]!Tab_labo[[#This Row],[a*]]&amp;"_"&amp;[1]!Tab_labo[[#This Row],[b*]]</f>
        <v>30.43_29.87_6.94</v>
      </c>
      <c r="L587" s="11" t="s">
        <v>64</v>
      </c>
      <c r="M587" s="11" t="str">
        <f>IF(ISBLANK([1]!Tab_labo[[#This Row],[Composant 1]]),"","&gt;")</f>
        <v>&gt;</v>
      </c>
      <c r="N587" s="11">
        <v>765</v>
      </c>
      <c r="O587" s="11" t="str">
        <f>IF(ISBLANK([1]!Tab_labo[[#This Row],[Qt-g]]),"","g")</f>
        <v>g</v>
      </c>
      <c r="P587" s="11" t="s">
        <v>366</v>
      </c>
      <c r="Q587" s="11" t="str">
        <f>IF(ISBLANK([1]!Tab_labo[[#This Row],[Composant 2]]),"","&gt;")</f>
        <v>&gt;</v>
      </c>
      <c r="R587" s="11">
        <v>176</v>
      </c>
      <c r="S587" s="11" t="str">
        <f>IF(ISBLANK([1]!Tab_labo[[#This Row],[Qt-g2]]),"","g")</f>
        <v>g</v>
      </c>
      <c r="T587" s="11" t="s">
        <v>54</v>
      </c>
      <c r="U587" s="11" t="str">
        <f>IF(ISBLANK([1]!Tab_labo[[#This Row],[Composant 3]]),"","&gt;")</f>
        <v>&gt;</v>
      </c>
      <c r="V587" s="11">
        <v>59</v>
      </c>
      <c r="W587" s="11" t="str">
        <f>IF(ISBLANK([1]!Tab_labo[[#This Row],[Qt-g3]]),"","g")</f>
        <v>g</v>
      </c>
      <c r="X587" s="11"/>
      <c r="Y587" s="11" t="str">
        <f>IF(ISBLANK([1]!Tab_labo[[#This Row],[Composant 4]]),"","&gt;")</f>
        <v/>
      </c>
      <c r="Z587" s="11"/>
      <c r="AA587" s="11" t="str">
        <f>IF(ISBLANK([1]!Tab_labo[[#This Row],[Qt-g4]]),"","g")</f>
        <v/>
      </c>
      <c r="AB587" s="11"/>
      <c r="AC587" s="11" t="str">
        <f>IF(ISBLANK([1]!Tab_labo[[#This Row],[Composant 5]]),"","&gt;")</f>
        <v/>
      </c>
      <c r="AD587" s="11"/>
      <c r="AE587" s="11" t="str">
        <f>IF(ISBLANK([1]!Tab_labo[[#This Row],[Qt-g5]]),"","g")</f>
        <v/>
      </c>
      <c r="AF587" s="11" t="str">
        <f>IF([1]!Tab_labo[[#This Row],[verif]]=0,"","Total")</f>
        <v>Total</v>
      </c>
      <c r="AG587" s="11" t="str">
        <f>IF([1]!Tab_labo[[#This Row],[Total]]="Total","&gt;","")</f>
        <v>&gt;</v>
      </c>
      <c r="AH5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87" s="11" t="str">
        <f>IF([1]!Tab_labo[[#This Row],[Total]]="Total","g","")</f>
        <v>g</v>
      </c>
      <c r="AJ587" s="15" t="s">
        <v>42</v>
      </c>
      <c r="AK587" s="11" t="s">
        <v>42</v>
      </c>
      <c r="AL5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7" s="11" t="str">
        <f>IF([1]!Tab_labo[[#This Row],[Total2]]&lt;&gt;1000,IF(ISBLANK(V587),[1]!Tab_labo[[#This Row],[Qt-g]]+(2*[1]!Tab_labo[[#This Row],[Qt-g2]]),IF(ISBLANK(Z587),[1]!Tab_labo[[#This Row],[Qt-g]]+[1]!Tab_labo[[#This Row],[Qt-g2]]+(2*[1]!Tab_labo[[#This Row],[Qt-g3]]),IF(ISBLANK(AD587),[1]!Tab_labo[[#This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87" s="11" t="str">
        <f>[1]!Tab_labo[[#This Row],[Teintes]]</f>
        <v>505 C</v>
      </c>
    </row>
    <row r="588" spans="1:40" ht="30" x14ac:dyDescent="0.25">
      <c r="A588" s="1" t="s">
        <v>645</v>
      </c>
      <c r="B588" s="1" t="s">
        <v>41</v>
      </c>
      <c r="C588" s="2" t="s">
        <v>42</v>
      </c>
      <c r="D588" s="3" t="s">
        <v>42</v>
      </c>
      <c r="E588" s="3" t="s">
        <v>42</v>
      </c>
      <c r="F588" s="4">
        <v>1.6</v>
      </c>
      <c r="G588" s="4">
        <v>24.54</v>
      </c>
      <c r="H588" s="4">
        <v>21.42</v>
      </c>
      <c r="I588" s="4">
        <v>5.47</v>
      </c>
      <c r="J588" s="5" t="s">
        <v>42</v>
      </c>
      <c r="K588" s="6" t="str">
        <f>[1]!Tab_labo[[#This Row],[L*]]&amp;"_"&amp;[1]!Tab_labo[[#This Row],[a*]]&amp;"_"&amp;[1]!Tab_labo[[#This Row],[b*]]</f>
        <v>24.54_21.42_5.47</v>
      </c>
      <c r="L588" s="3" t="s">
        <v>64</v>
      </c>
      <c r="M588" s="3" t="str">
        <f>IF(ISBLANK([1]!Tab_labo[[#This Row],[Composant 1]]),"","&gt;")</f>
        <v>&gt;</v>
      </c>
      <c r="N588" s="3">
        <v>650</v>
      </c>
      <c r="O588" s="3" t="str">
        <f>IF(ISBLANK([1]!Tab_labo[[#This Row],[Qt-g]]),"","g")</f>
        <v>g</v>
      </c>
      <c r="P588" s="3" t="s">
        <v>366</v>
      </c>
      <c r="Q588" s="3" t="str">
        <f>IF(ISBLANK([1]!Tab_labo[[#This Row],[Composant 2]]),"","&gt;")</f>
        <v>&gt;</v>
      </c>
      <c r="R588" s="3">
        <v>150</v>
      </c>
      <c r="S588" s="3" t="str">
        <f>IF(ISBLANK([1]!Tab_labo[[#This Row],[Qt-g2]]),"","g")</f>
        <v>g</v>
      </c>
      <c r="T588" s="3" t="s">
        <v>49</v>
      </c>
      <c r="U588" s="3" t="str">
        <f>IF(ISBLANK([1]!Tab_labo[[#This Row],[Composant 3]]),"","&gt;")</f>
        <v>&gt;</v>
      </c>
      <c r="V588" s="3">
        <v>200</v>
      </c>
      <c r="W588" s="3" t="str">
        <f>IF(ISBLANK([1]!Tab_labo[[#This Row],[Qt-g3]]),"","g")</f>
        <v>g</v>
      </c>
      <c r="X588" s="3"/>
      <c r="Y588" s="3" t="str">
        <f>IF(ISBLANK([1]!Tab_labo[[#This Row],[Composant 4]]),"","&gt;")</f>
        <v/>
      </c>
      <c r="Z588" s="3"/>
      <c r="AA588" s="3" t="str">
        <f>IF(ISBLANK([1]!Tab_labo[[#This Row],[Qt-g4]]),"","g")</f>
        <v/>
      </c>
      <c r="AB588" s="3"/>
      <c r="AC588" s="3" t="str">
        <f>IF(ISBLANK([1]!Tab_labo[[#This Row],[Composant 5]]),"","&gt;")</f>
        <v/>
      </c>
      <c r="AD588" s="3"/>
      <c r="AE588" s="3" t="str">
        <f>IF(ISBLANK([1]!Tab_labo[[#This Row],[Qt-g5]]),"","g")</f>
        <v/>
      </c>
      <c r="AF588" s="3" t="str">
        <f>IF([1]!Tab_labo[[#This Row],[verif]]=0,"","Total")</f>
        <v>Total</v>
      </c>
      <c r="AG588" s="3" t="str">
        <f>IF([1]!Tab_labo[[#This Row],[Total]]="Total","&gt;","")</f>
        <v>&gt;</v>
      </c>
      <c r="AH5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88" s="3" t="str">
        <f>IF([1]!Tab_labo[[#This Row],[Total]]="Total","g","")</f>
        <v>g</v>
      </c>
      <c r="AJ588" s="8" t="s">
        <v>42</v>
      </c>
      <c r="AK588" s="3" t="s">
        <v>42</v>
      </c>
      <c r="AL5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88" s="3" t="str">
        <f>IF([1]!Tab_labo[[#This Row],[Total2]]&lt;&gt;1000,IF(ISBLANK(V588),[1]!Tab_labo[[#This Row],[Qt-g]]+(2*[1]!Tab_labo[[#This Row],[Qt-g2]]),IF(ISBLANK(Z588),[1]!Tab_labo[[#This Row],[Qt-g]]+[1]!Tab_labo[[#This Row],[Qt-g2]]+(2*[1]!Tab_labo[[#This Row],[Qt-g3]]),IF(ISBLANK(AD588),[1]!Tab_labo[[#This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88" s="3" t="str">
        <f>[1]!Tab_labo[[#This Row],[Teintes]]</f>
        <v>504 C</v>
      </c>
    </row>
    <row r="589" spans="1:40" ht="30" x14ac:dyDescent="0.25">
      <c r="A589" s="9" t="s">
        <v>646</v>
      </c>
      <c r="B589" s="9" t="s">
        <v>41</v>
      </c>
      <c r="C589" s="10" t="s">
        <v>42</v>
      </c>
      <c r="D589" s="11" t="s">
        <v>42</v>
      </c>
      <c r="E589" s="11" t="s">
        <v>42</v>
      </c>
      <c r="F589" s="12">
        <v>0.28000000000000003</v>
      </c>
      <c r="G589" s="12">
        <v>79.260000000000005</v>
      </c>
      <c r="H589" s="12">
        <v>18.760000000000002</v>
      </c>
      <c r="I589" s="12">
        <v>-0.32</v>
      </c>
      <c r="J589" s="13" t="s">
        <v>42</v>
      </c>
      <c r="K589" s="14" t="str">
        <f>[1]!Tab_labo[[#This Row],[L*]]&amp;"_"&amp;[1]!Tab_labo[[#This Row],[a*]]&amp;"_"&amp;[1]!Tab_labo[[#This Row],[b*]]</f>
        <v>79.26_18.76_-0.32</v>
      </c>
      <c r="L589" s="11" t="s">
        <v>60</v>
      </c>
      <c r="M589" s="11" t="str">
        <f>IF(ISBLANK([1]!Tab_labo[[#This Row],[Composant 1]]),"","&gt;")</f>
        <v>&gt;</v>
      </c>
      <c r="N589" s="11">
        <v>23</v>
      </c>
      <c r="O589" s="11" t="str">
        <f>IF(ISBLANK([1]!Tab_labo[[#This Row],[Qt-g]]),"","g")</f>
        <v>g</v>
      </c>
      <c r="P589" s="11" t="s">
        <v>48</v>
      </c>
      <c r="Q589" s="11" t="str">
        <f>IF(ISBLANK([1]!Tab_labo[[#This Row],[Composant 2]]),"","&gt;")</f>
        <v>&gt;</v>
      </c>
      <c r="R589" s="11">
        <v>3</v>
      </c>
      <c r="S589" s="11" t="str">
        <f>IF(ISBLANK([1]!Tab_labo[[#This Row],[Qt-g2]]),"","g")</f>
        <v>g</v>
      </c>
      <c r="T589" s="11" t="s">
        <v>54</v>
      </c>
      <c r="U589" s="11" t="str">
        <f>IF(ISBLANK([1]!Tab_labo[[#This Row],[Composant 3]]),"","&gt;")</f>
        <v>&gt;</v>
      </c>
      <c r="V589" s="11">
        <v>3</v>
      </c>
      <c r="W589" s="11" t="str">
        <f>IF(ISBLANK([1]!Tab_labo[[#This Row],[Qt-g3]]),"","g")</f>
        <v>g</v>
      </c>
      <c r="X589" s="11" t="s">
        <v>49</v>
      </c>
      <c r="Y589" s="11" t="str">
        <f>IF(ISBLANK([1]!Tab_labo[[#This Row],[Composant 4]]),"","&gt;")</f>
        <v>&gt;</v>
      </c>
      <c r="Z589" s="11">
        <v>485.5</v>
      </c>
      <c r="AA589" s="11" t="str">
        <f>IF(ISBLANK([1]!Tab_labo[[#This Row],[Qt-g4]]),"","g")</f>
        <v>g</v>
      </c>
      <c r="AB589" s="11"/>
      <c r="AC589" s="11" t="str">
        <f>IF(ISBLANK([1]!Tab_labo[[#This Row],[Composant 5]]),"","&gt;")</f>
        <v/>
      </c>
      <c r="AD589" s="11"/>
      <c r="AE589" s="11" t="str">
        <f>IF(ISBLANK([1]!Tab_labo[[#This Row],[Qt-g5]]),"","g")</f>
        <v/>
      </c>
      <c r="AF589" s="11" t="str">
        <f>IF([1]!Tab_labo[[#This Row],[verif]]=0,"","Total")</f>
        <v>Total</v>
      </c>
      <c r="AG589" s="11" t="str">
        <f>IF([1]!Tab_labo[[#This Row],[Total]]="Total","&gt;","")</f>
        <v>&gt;</v>
      </c>
      <c r="AH5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514.5</v>
      </c>
      <c r="AI589" s="11" t="str">
        <f>IF([1]!Tab_labo[[#This Row],[Total]]="Total","g","")</f>
        <v>g</v>
      </c>
      <c r="AJ589" s="15" t="s">
        <v>42</v>
      </c>
      <c r="AK589" s="11" t="s">
        <v>42</v>
      </c>
      <c r="AL5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89" s="11">
        <f>IF([1]!Tab_labo[[#This Row],[Total2]]&lt;&gt;1000,IF(ISBLANK(V589),[1]!Tab_labo[[#This Row],[Qt-g]]+(2*[1]!Tab_labo[[#This Row],[Qt-g2]]),IF(ISBLANK(Z589),[1]!Tab_labo[[#This Row],[Qt-g]]+[1]!Tab_labo[[#This Row],[Qt-g2]]+(2*[1]!Tab_labo[[#This Row],[Qt-g3]]),IF(ISBLANK(AD589),[1]!Tab_labo[[#This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89" s="11" t="str">
        <f>[1]!Tab_labo[[#This Row],[Teintes]]</f>
        <v>7429 C</v>
      </c>
    </row>
    <row r="590" spans="1:40" ht="30" x14ac:dyDescent="0.25">
      <c r="A590" s="1" t="s">
        <v>647</v>
      </c>
      <c r="B590" s="1" t="s">
        <v>41</v>
      </c>
      <c r="C590" s="2" t="s">
        <v>42</v>
      </c>
      <c r="D590" s="3" t="s">
        <v>42</v>
      </c>
      <c r="E590" s="3" t="s">
        <v>42</v>
      </c>
      <c r="F590" s="4">
        <v>0.37</v>
      </c>
      <c r="G590" s="4">
        <v>73.650000000000006</v>
      </c>
      <c r="H590" s="4">
        <v>23.18</v>
      </c>
      <c r="I590" s="4">
        <v>-1.66</v>
      </c>
      <c r="J590" s="5" t="s">
        <v>42</v>
      </c>
      <c r="K590" s="6" t="str">
        <f>[1]!Tab_labo[[#This Row],[L*]]&amp;"_"&amp;[1]!Tab_labo[[#This Row],[a*]]&amp;"_"&amp;[1]!Tab_labo[[#This Row],[b*]]</f>
        <v>73.65_23.18_-1.66</v>
      </c>
      <c r="L590" s="3" t="s">
        <v>60</v>
      </c>
      <c r="M590" s="3" t="str">
        <f>IF(ISBLANK([1]!Tab_labo[[#This Row],[Composant 1]]),"","&gt;")</f>
        <v>&gt;</v>
      </c>
      <c r="N590" s="3">
        <v>49</v>
      </c>
      <c r="O590" s="3" t="str">
        <f>IF(ISBLANK([1]!Tab_labo[[#This Row],[Qt-g]]),"","g")</f>
        <v>g</v>
      </c>
      <c r="P590" s="3" t="s">
        <v>48</v>
      </c>
      <c r="Q590" s="3" t="str">
        <f>IF(ISBLANK([1]!Tab_labo[[#This Row],[Composant 2]]),"","&gt;")</f>
        <v>&gt;</v>
      </c>
      <c r="R590" s="3">
        <v>7</v>
      </c>
      <c r="S590" s="3" t="str">
        <f>IF(ISBLANK([1]!Tab_labo[[#This Row],[Qt-g2]]),"","g")</f>
        <v>g</v>
      </c>
      <c r="T590" s="3" t="s">
        <v>54</v>
      </c>
      <c r="U590" s="3" t="str">
        <f>IF(ISBLANK([1]!Tab_labo[[#This Row],[Composant 3]]),"","&gt;")</f>
        <v>&gt;</v>
      </c>
      <c r="V590" s="3">
        <v>7</v>
      </c>
      <c r="W590" s="3" t="str">
        <f>IF(ISBLANK([1]!Tab_labo[[#This Row],[Qt-g3]]),"","g")</f>
        <v>g</v>
      </c>
      <c r="X590" s="3" t="s">
        <v>49</v>
      </c>
      <c r="Y590" s="3" t="str">
        <f>IF(ISBLANK([1]!Tab_labo[[#This Row],[Composant 4]]),"","&gt;")</f>
        <v>&gt;</v>
      </c>
      <c r="Z590" s="3">
        <v>468.5</v>
      </c>
      <c r="AA590" s="3" t="str">
        <f>IF(ISBLANK([1]!Tab_labo[[#This Row],[Qt-g4]]),"","g")</f>
        <v>g</v>
      </c>
      <c r="AB590" s="3"/>
      <c r="AC590" s="3" t="str">
        <f>IF(ISBLANK([1]!Tab_labo[[#This Row],[Composant 5]]),"","&gt;")</f>
        <v/>
      </c>
      <c r="AD590" s="3"/>
      <c r="AE590" s="3" t="str">
        <f>IF(ISBLANK([1]!Tab_labo[[#This Row],[Qt-g5]]),"","g")</f>
        <v/>
      </c>
      <c r="AF590" s="3" t="str">
        <f>IF([1]!Tab_labo[[#This Row],[verif]]=0,"","Total")</f>
        <v>Total</v>
      </c>
      <c r="AG590" s="3" t="str">
        <f>IF([1]!Tab_labo[[#This Row],[Total]]="Total","&gt;","")</f>
        <v>&gt;</v>
      </c>
      <c r="AH5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590" s="3" t="str">
        <f>IF([1]!Tab_labo[[#This Row],[Total]]="Total","g","")</f>
        <v>g</v>
      </c>
      <c r="AJ590" s="8" t="s">
        <v>42</v>
      </c>
      <c r="AK590" s="3" t="s">
        <v>42</v>
      </c>
      <c r="AL5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90" s="3">
        <f>IF([1]!Tab_labo[[#This Row],[Total2]]&lt;&gt;1000,IF(ISBLANK(V590),[1]!Tab_labo[[#This Row],[Qt-g]]+(2*[1]!Tab_labo[[#This Row],[Qt-g2]]),IF(ISBLANK(Z590),[1]!Tab_labo[[#This Row],[Qt-g]]+[1]!Tab_labo[[#This Row],[Qt-g2]]+(2*[1]!Tab_labo[[#This Row],[Qt-g3]]),IF(ISBLANK(AD590),[1]!Tab_labo[[#This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0" s="3" t="str">
        <f>[1]!Tab_labo[[#This Row],[Teintes]]</f>
        <v>7430 C</v>
      </c>
    </row>
    <row r="591" spans="1:40" ht="30" x14ac:dyDescent="0.25">
      <c r="A591" s="9" t="s">
        <v>648</v>
      </c>
      <c r="B591" s="9" t="s">
        <v>41</v>
      </c>
      <c r="C591" s="10" t="s">
        <v>42</v>
      </c>
      <c r="D591" s="11" t="s">
        <v>42</v>
      </c>
      <c r="E591" s="11" t="s">
        <v>42</v>
      </c>
      <c r="F591" s="12">
        <v>0.62</v>
      </c>
      <c r="G591" s="12">
        <v>61.52</v>
      </c>
      <c r="H591" s="12">
        <v>33.96</v>
      </c>
      <c r="I591" s="12">
        <v>-2.21</v>
      </c>
      <c r="J591" s="13" t="s">
        <v>42</v>
      </c>
      <c r="K591" s="14" t="str">
        <f>[1]!Tab_labo[[#This Row],[L*]]&amp;"_"&amp;[1]!Tab_labo[[#This Row],[a*]]&amp;"_"&amp;[1]!Tab_labo[[#This Row],[b*]]</f>
        <v>61.52_33.96_-2.21</v>
      </c>
      <c r="L591" s="11" t="s">
        <v>60</v>
      </c>
      <c r="M591" s="11" t="str">
        <f>IF(ISBLANK([1]!Tab_labo[[#This Row],[Composant 1]]),"","&gt;")</f>
        <v>&gt;</v>
      </c>
      <c r="N591" s="11">
        <v>97</v>
      </c>
      <c r="O591" s="11" t="str">
        <f>IF(ISBLANK([1]!Tab_labo[[#This Row],[Qt-g]]),"","g")</f>
        <v>g</v>
      </c>
      <c r="P591" s="11" t="s">
        <v>48</v>
      </c>
      <c r="Q591" s="11" t="str">
        <f>IF(ISBLANK([1]!Tab_labo[[#This Row],[Composant 2]]),"","&gt;")</f>
        <v>&gt;</v>
      </c>
      <c r="R591" s="11">
        <v>14</v>
      </c>
      <c r="S591" s="11" t="str">
        <f>IF(ISBLANK([1]!Tab_labo[[#This Row],[Qt-g2]]),"","g")</f>
        <v>g</v>
      </c>
      <c r="T591" s="11" t="s">
        <v>54</v>
      </c>
      <c r="U591" s="11" t="str">
        <f>IF(ISBLANK([1]!Tab_labo[[#This Row],[Composant 3]]),"","&gt;")</f>
        <v>&gt;</v>
      </c>
      <c r="V591" s="11">
        <v>14</v>
      </c>
      <c r="W591" s="11" t="str">
        <f>IF(ISBLANK([1]!Tab_labo[[#This Row],[Qt-g3]]),"","g")</f>
        <v>g</v>
      </c>
      <c r="X591" s="11" t="s">
        <v>49</v>
      </c>
      <c r="Y591" s="11" t="str">
        <f>IF(ISBLANK([1]!Tab_labo[[#This Row],[Composant 4]]),"","&gt;")</f>
        <v>&gt;</v>
      </c>
      <c r="Z591" s="11">
        <v>437.5</v>
      </c>
      <c r="AA591" s="11" t="str">
        <f>IF(ISBLANK([1]!Tab_labo[[#This Row],[Qt-g4]]),"","g")</f>
        <v>g</v>
      </c>
      <c r="AB591" s="11"/>
      <c r="AC591" s="11" t="str">
        <f>IF(ISBLANK([1]!Tab_labo[[#This Row],[Composant 5]]),"","&gt;")</f>
        <v/>
      </c>
      <c r="AD591" s="11"/>
      <c r="AE591" s="11" t="str">
        <f>IF(ISBLANK([1]!Tab_labo[[#This Row],[Qt-g5]]),"","g")</f>
        <v/>
      </c>
      <c r="AF591" s="11" t="str">
        <f>IF([1]!Tab_labo[[#This Row],[verif]]=0,"","Total")</f>
        <v>Total</v>
      </c>
      <c r="AG591" s="11" t="str">
        <f>IF([1]!Tab_labo[[#This Row],[Total]]="Total","&gt;","")</f>
        <v>&gt;</v>
      </c>
      <c r="AH5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91" s="11" t="str">
        <f>IF([1]!Tab_labo[[#This Row],[Total]]="Total","g","")</f>
        <v>g</v>
      </c>
      <c r="AJ591" s="15" t="s">
        <v>42</v>
      </c>
      <c r="AK591" s="11" t="s">
        <v>42</v>
      </c>
      <c r="AL5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91" s="11">
        <f>IF([1]!Tab_labo[[#This Row],[Total2]]&lt;&gt;1000,IF(ISBLANK(V591),[1]!Tab_labo[[#This Row],[Qt-g]]+(2*[1]!Tab_labo[[#This Row],[Qt-g2]]),IF(ISBLANK(Z591),[1]!Tab_labo[[#This Row],[Qt-g]]+[1]!Tab_labo[[#This Row],[Qt-g2]]+(2*[1]!Tab_labo[[#This Row],[Qt-g3]]),IF(ISBLANK(AD591),[1]!Tab_labo[[#This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1" s="11" t="str">
        <f>[1]!Tab_labo[[#This Row],[Teintes]]</f>
        <v>7431 C</v>
      </c>
    </row>
    <row r="592" spans="1:40" ht="30" x14ac:dyDescent="0.25">
      <c r="A592" s="1" t="s">
        <v>649</v>
      </c>
      <c r="B592" s="1" t="s">
        <v>41</v>
      </c>
      <c r="C592" s="2" t="s">
        <v>42</v>
      </c>
      <c r="D592" s="3" t="s">
        <v>42</v>
      </c>
      <c r="E592" s="3" t="s">
        <v>42</v>
      </c>
      <c r="F592" s="4">
        <v>0.89</v>
      </c>
      <c r="G592" s="4">
        <v>51.28</v>
      </c>
      <c r="H592" s="4">
        <v>41.66</v>
      </c>
      <c r="I592" s="4">
        <v>-0.93</v>
      </c>
      <c r="J592" s="5" t="s">
        <v>42</v>
      </c>
      <c r="K592" s="6" t="str">
        <f>[1]!Tab_labo[[#This Row],[L*]]&amp;"_"&amp;[1]!Tab_labo[[#This Row],[a*]]&amp;"_"&amp;[1]!Tab_labo[[#This Row],[b*]]</f>
        <v>51.28_41.66_-0.93</v>
      </c>
      <c r="L592" s="3" t="s">
        <v>60</v>
      </c>
      <c r="M592" s="3" t="str">
        <f>IF(ISBLANK([1]!Tab_labo[[#This Row],[Composant 1]]),"","&gt;")</f>
        <v>&gt;</v>
      </c>
      <c r="N592" s="3">
        <v>194</v>
      </c>
      <c r="O592" s="3" t="str">
        <f>IF(ISBLANK([1]!Tab_labo[[#This Row],[Qt-g]]),"","g")</f>
        <v>g</v>
      </c>
      <c r="P592" s="3" t="s">
        <v>48</v>
      </c>
      <c r="Q592" s="3" t="str">
        <f>IF(ISBLANK([1]!Tab_labo[[#This Row],[Composant 2]]),"","&gt;")</f>
        <v>&gt;</v>
      </c>
      <c r="R592" s="3">
        <v>28</v>
      </c>
      <c r="S592" s="3" t="str">
        <f>IF(ISBLANK([1]!Tab_labo[[#This Row],[Qt-g2]]),"","g")</f>
        <v>g</v>
      </c>
      <c r="T592" s="3" t="s">
        <v>54</v>
      </c>
      <c r="U592" s="3" t="str">
        <f>IF(ISBLANK([1]!Tab_labo[[#This Row],[Composant 3]]),"","&gt;")</f>
        <v>&gt;</v>
      </c>
      <c r="V592" s="3">
        <v>28</v>
      </c>
      <c r="W592" s="3" t="str">
        <f>IF(ISBLANK([1]!Tab_labo[[#This Row],[Qt-g3]]),"","g")</f>
        <v>g</v>
      </c>
      <c r="X592" s="3" t="s">
        <v>49</v>
      </c>
      <c r="Y592" s="3" t="str">
        <f>IF(ISBLANK([1]!Tab_labo[[#This Row],[Composant 4]]),"","&gt;")</f>
        <v>&gt;</v>
      </c>
      <c r="Z592" s="3">
        <v>375</v>
      </c>
      <c r="AA592" s="3" t="str">
        <f>IF(ISBLANK([1]!Tab_labo[[#This Row],[Qt-g4]]),"","g")</f>
        <v>g</v>
      </c>
      <c r="AB592" s="3"/>
      <c r="AC592" s="3" t="str">
        <f>IF(ISBLANK([1]!Tab_labo[[#This Row],[Composant 5]]),"","&gt;")</f>
        <v/>
      </c>
      <c r="AD592" s="3"/>
      <c r="AE592" s="3" t="str">
        <f>IF(ISBLANK([1]!Tab_labo[[#This Row],[Qt-g5]]),"","g")</f>
        <v/>
      </c>
      <c r="AF592" s="3" t="str">
        <f>IF([1]!Tab_labo[[#This Row],[verif]]=0,"","Total")</f>
        <v>Total</v>
      </c>
      <c r="AG592" s="3" t="str">
        <f>IF([1]!Tab_labo[[#This Row],[Total]]="Total","&gt;","")</f>
        <v>&gt;</v>
      </c>
      <c r="AH5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592" s="3" t="str">
        <f>IF([1]!Tab_labo[[#This Row],[Total]]="Total","g","")</f>
        <v>g</v>
      </c>
      <c r="AJ592" s="8" t="s">
        <v>42</v>
      </c>
      <c r="AK592" s="3" t="s">
        <v>42</v>
      </c>
      <c r="AL5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92" s="3">
        <f>IF([1]!Tab_labo[[#This Row],[Total2]]&lt;&gt;1000,IF(ISBLANK(V592),[1]!Tab_labo[[#This Row],[Qt-g]]+(2*[1]!Tab_labo[[#This Row],[Qt-g2]]),IF(ISBLANK(Z592),[1]!Tab_labo[[#This Row],[Qt-g]]+[1]!Tab_labo[[#This Row],[Qt-g2]]+(2*[1]!Tab_labo[[#This Row],[Qt-g3]]),IF(ISBLANK(AD592),[1]!Tab_labo[[#This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2" s="3" t="str">
        <f>[1]!Tab_labo[[#This Row],[Teintes]]</f>
        <v>7432 C</v>
      </c>
    </row>
    <row r="593" spans="1:40" ht="30" x14ac:dyDescent="0.25">
      <c r="A593" s="9" t="s">
        <v>650</v>
      </c>
      <c r="B593" s="9" t="s">
        <v>41</v>
      </c>
      <c r="C593" s="10" t="s">
        <v>42</v>
      </c>
      <c r="D593" s="11" t="s">
        <v>42</v>
      </c>
      <c r="E593" s="11" t="s">
        <v>42</v>
      </c>
      <c r="F593" s="12">
        <v>1.23</v>
      </c>
      <c r="G593" s="12">
        <v>41.48</v>
      </c>
      <c r="H593" s="12">
        <v>48.2</v>
      </c>
      <c r="I593" s="12">
        <v>2.97</v>
      </c>
      <c r="J593" s="13" t="s">
        <v>42</v>
      </c>
      <c r="K593" s="14" t="str">
        <f>[1]!Tab_labo[[#This Row],[L*]]&amp;"_"&amp;[1]!Tab_labo[[#This Row],[a*]]&amp;"_"&amp;[1]!Tab_labo[[#This Row],[b*]]</f>
        <v>41.48_48.2_2.97</v>
      </c>
      <c r="L593" s="11" t="s">
        <v>60</v>
      </c>
      <c r="M593" s="11" t="str">
        <f>IF(ISBLANK([1]!Tab_labo[[#This Row],[Composant 1]]),"","&gt;")</f>
        <v>&gt;</v>
      </c>
      <c r="N593" s="11">
        <v>318</v>
      </c>
      <c r="O593" s="11" t="str">
        <f>IF(ISBLANK([1]!Tab_labo[[#This Row],[Qt-g]]),"","g")</f>
        <v>g</v>
      </c>
      <c r="P593" s="11" t="s">
        <v>48</v>
      </c>
      <c r="Q593" s="11" t="str">
        <f>IF(ISBLANK([1]!Tab_labo[[#This Row],[Composant 2]]),"","&gt;")</f>
        <v>&gt;</v>
      </c>
      <c r="R593" s="11">
        <v>45</v>
      </c>
      <c r="S593" s="11" t="str">
        <f>IF(ISBLANK([1]!Tab_labo[[#This Row],[Qt-g2]]),"","g")</f>
        <v>g</v>
      </c>
      <c r="T593" s="11" t="s">
        <v>54</v>
      </c>
      <c r="U593" s="11" t="str">
        <f>IF(ISBLANK([1]!Tab_labo[[#This Row],[Composant 3]]),"","&gt;")</f>
        <v>&gt;</v>
      </c>
      <c r="V593" s="11">
        <v>37</v>
      </c>
      <c r="W593" s="11" t="str">
        <f>IF(ISBLANK([1]!Tab_labo[[#This Row],[Qt-g3]]),"","g")</f>
        <v>g</v>
      </c>
      <c r="X593" s="11" t="s">
        <v>49</v>
      </c>
      <c r="Y593" s="11" t="str">
        <f>IF(ISBLANK([1]!Tab_labo[[#This Row],[Composant 4]]),"","&gt;")</f>
        <v>&gt;</v>
      </c>
      <c r="Z593" s="11">
        <v>300</v>
      </c>
      <c r="AA593" s="11" t="str">
        <f>IF(ISBLANK([1]!Tab_labo[[#This Row],[Qt-g4]]),"","g")</f>
        <v>g</v>
      </c>
      <c r="AB593" s="11"/>
      <c r="AC593" s="11" t="str">
        <f>IF(ISBLANK([1]!Tab_labo[[#This Row],[Composant 5]]),"","&gt;")</f>
        <v/>
      </c>
      <c r="AD593" s="11"/>
      <c r="AE593" s="11" t="str">
        <f>IF(ISBLANK([1]!Tab_labo[[#This Row],[Qt-g5]]),"","g")</f>
        <v/>
      </c>
      <c r="AF593" s="11" t="str">
        <f>IF([1]!Tab_labo[[#This Row],[verif]]=0,"","Total")</f>
        <v>Total</v>
      </c>
      <c r="AG593" s="11" t="str">
        <f>IF([1]!Tab_labo[[#This Row],[Total]]="Total","&gt;","")</f>
        <v>&gt;</v>
      </c>
      <c r="AH59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700</v>
      </c>
      <c r="AI593" s="11" t="str">
        <f>IF([1]!Tab_labo[[#This Row],[Total]]="Total","g","")</f>
        <v>g</v>
      </c>
      <c r="AJ593" s="15" t="s">
        <v>42</v>
      </c>
      <c r="AK593" s="11" t="s">
        <v>42</v>
      </c>
      <c r="AL59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93" s="11">
        <f>IF([1]!Tab_labo[[#This Row],[Total2]]&lt;&gt;1000,IF(ISBLANK(V593),[1]!Tab_labo[[#This Row],[Qt-g]]+(2*[1]!Tab_labo[[#This Row],[Qt-g2]]),IF(ISBLANK(Z593),[1]!Tab_labo[[#This Row],[Qt-g]]+[1]!Tab_labo[[#This Row],[Qt-g2]]+(2*[1]!Tab_labo[[#This Row],[Qt-g3]]),IF(ISBLANK(AD593),[1]!Tab_labo[[#This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3" s="11" t="str">
        <f>[1]!Tab_labo[[#This Row],[Teintes]]</f>
        <v>7433 C</v>
      </c>
    </row>
    <row r="594" spans="1:40" ht="30" x14ac:dyDescent="0.25">
      <c r="A594" s="1" t="s">
        <v>651</v>
      </c>
      <c r="B594" s="1" t="s">
        <v>41</v>
      </c>
      <c r="C594" s="2" t="s">
        <v>42</v>
      </c>
      <c r="D594" s="3" t="s">
        <v>42</v>
      </c>
      <c r="E594" s="3" t="s">
        <v>42</v>
      </c>
      <c r="F594" s="4">
        <v>1.23</v>
      </c>
      <c r="G594" s="4">
        <v>38.69</v>
      </c>
      <c r="H594" s="4">
        <v>46.78</v>
      </c>
      <c r="I594" s="4">
        <v>4.1399999999999997</v>
      </c>
      <c r="J594" s="5" t="s">
        <v>42</v>
      </c>
      <c r="K594" s="6" t="str">
        <f>[1]!Tab_labo[[#This Row],[L*]]&amp;"_"&amp;[1]!Tab_labo[[#This Row],[a*]]&amp;"_"&amp;[1]!Tab_labo[[#This Row],[b*]]</f>
        <v>38.69_46.78_4.14</v>
      </c>
      <c r="L594" s="3" t="s">
        <v>60</v>
      </c>
      <c r="M594" s="3" t="str">
        <f>IF(ISBLANK([1]!Tab_labo[[#This Row],[Composant 1]]),"","&gt;")</f>
        <v>&gt;</v>
      </c>
      <c r="N594" s="3">
        <v>388</v>
      </c>
      <c r="O594" s="3" t="str">
        <f>IF(ISBLANK([1]!Tab_labo[[#This Row],[Qt-g]]),"","g")</f>
        <v>g</v>
      </c>
      <c r="P594" s="3" t="s">
        <v>48</v>
      </c>
      <c r="Q594" s="3" t="str">
        <f>IF(ISBLANK([1]!Tab_labo[[#This Row],[Composant 2]]),"","&gt;")</f>
        <v>&gt;</v>
      </c>
      <c r="R594" s="3">
        <v>56</v>
      </c>
      <c r="S594" s="3" t="str">
        <f>IF(ISBLANK([1]!Tab_labo[[#This Row],[Qt-g2]]),"","g")</f>
        <v>g</v>
      </c>
      <c r="T594" s="3" t="s">
        <v>54</v>
      </c>
      <c r="U594" s="3" t="str">
        <f>IF(ISBLANK([1]!Tab_labo[[#This Row],[Composant 3]]),"","&gt;")</f>
        <v>&gt;</v>
      </c>
      <c r="V594" s="3">
        <v>56</v>
      </c>
      <c r="W594" s="3" t="str">
        <f>IF(ISBLANK([1]!Tab_labo[[#This Row],[Qt-g3]]),"","g")</f>
        <v>g</v>
      </c>
      <c r="X594" s="3" t="s">
        <v>49</v>
      </c>
      <c r="Y594" s="3" t="str">
        <f>IF(ISBLANK([1]!Tab_labo[[#This Row],[Composant 4]]),"","&gt;")</f>
        <v>&gt;</v>
      </c>
      <c r="Z594" s="3">
        <v>500</v>
      </c>
      <c r="AA594" s="3" t="str">
        <f>IF(ISBLANK([1]!Tab_labo[[#This Row],[Qt-g4]]),"","g")</f>
        <v>g</v>
      </c>
      <c r="AB594" s="3"/>
      <c r="AC594" s="3" t="str">
        <f>IF(ISBLANK([1]!Tab_labo[[#This Row],[Composant 5]]),"","&gt;")</f>
        <v/>
      </c>
      <c r="AD594" s="3"/>
      <c r="AE594" s="3" t="str">
        <f>IF(ISBLANK([1]!Tab_labo[[#This Row],[Qt-g5]]),"","g")</f>
        <v/>
      </c>
      <c r="AF594" s="3" t="str">
        <f>IF([1]!Tab_labo[[#This Row],[verif]]=0,"","Total")</f>
        <v>Total</v>
      </c>
      <c r="AG594" s="3" t="str">
        <f>IF([1]!Tab_labo[[#This Row],[Total]]="Total","&gt;","")</f>
        <v>&gt;</v>
      </c>
      <c r="AH59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94" s="3" t="str">
        <f>IF([1]!Tab_labo[[#This Row],[Total]]="Total","g","")</f>
        <v>g</v>
      </c>
      <c r="AJ594" s="8" t="s">
        <v>42</v>
      </c>
      <c r="AK594" s="3" t="s">
        <v>42</v>
      </c>
      <c r="AL59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94" s="3" t="str">
        <f>IF([1]!Tab_labo[[#This Row],[Total2]]&lt;&gt;1000,IF(ISBLANK(V594),[1]!Tab_labo[[#This Row],[Qt-g]]+(2*[1]!Tab_labo[[#This Row],[Qt-g2]]),IF(ISBLANK(Z594),[1]!Tab_labo[[#This Row],[Qt-g]]+[1]!Tab_labo[[#This Row],[Qt-g2]]+(2*[1]!Tab_labo[[#This Row],[Qt-g3]]),IF(ISBLANK(AD594),[1]!Tab_labo[[#This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94" s="3" t="str">
        <f>[1]!Tab_labo[[#This Row],[Teintes]]</f>
        <v>7434 C</v>
      </c>
    </row>
    <row r="595" spans="1:40" ht="30" x14ac:dyDescent="0.25">
      <c r="A595" s="9" t="s">
        <v>652</v>
      </c>
      <c r="B595" s="9" t="s">
        <v>41</v>
      </c>
      <c r="C595" s="10" t="s">
        <v>42</v>
      </c>
      <c r="D595" s="11" t="s">
        <v>42</v>
      </c>
      <c r="E595" s="11" t="s">
        <v>42</v>
      </c>
      <c r="F595" s="12">
        <v>1.48</v>
      </c>
      <c r="G595" s="12">
        <v>33.159999999999997</v>
      </c>
      <c r="H595" s="12">
        <v>43.91</v>
      </c>
      <c r="I595" s="12">
        <v>0.17</v>
      </c>
      <c r="J595" s="13" t="s">
        <v>42</v>
      </c>
      <c r="K595" s="14" t="str">
        <f>[1]!Tab_labo[[#This Row],[L*]]&amp;"_"&amp;[1]!Tab_labo[[#This Row],[a*]]&amp;"_"&amp;[1]!Tab_labo[[#This Row],[b*]]</f>
        <v>33.16_43.91_0.17</v>
      </c>
      <c r="L595" s="11" t="s">
        <v>60</v>
      </c>
      <c r="M595" s="11" t="str">
        <f>IF(ISBLANK([1]!Tab_labo[[#This Row],[Composant 1]]),"","&gt;")</f>
        <v>&gt;</v>
      </c>
      <c r="N595" s="11">
        <v>560</v>
      </c>
      <c r="O595" s="11" t="str">
        <f>IF(ISBLANK([1]!Tab_labo[[#This Row],[Qt-g]]),"","g")</f>
        <v>g</v>
      </c>
      <c r="P595" s="11" t="s">
        <v>48</v>
      </c>
      <c r="Q595" s="11" t="str">
        <f>IF(ISBLANK([1]!Tab_labo[[#This Row],[Composant 2]]),"","&gt;")</f>
        <v>&gt;</v>
      </c>
      <c r="R595" s="11">
        <v>37</v>
      </c>
      <c r="S595" s="11" t="str">
        <f>IF(ISBLANK([1]!Tab_labo[[#This Row],[Qt-g2]]),"","g")</f>
        <v>g</v>
      </c>
      <c r="T595" s="11" t="s">
        <v>54</v>
      </c>
      <c r="U595" s="11" t="str">
        <f>IF(ISBLANK([1]!Tab_labo[[#This Row],[Composant 3]]),"","&gt;")</f>
        <v>&gt;</v>
      </c>
      <c r="V595" s="11">
        <v>103</v>
      </c>
      <c r="W595" s="11" t="str">
        <f>IF(ISBLANK([1]!Tab_labo[[#This Row],[Qt-g3]]),"","g")</f>
        <v>g</v>
      </c>
      <c r="X595" s="11" t="s">
        <v>49</v>
      </c>
      <c r="Y595" s="11" t="str">
        <f>IF(ISBLANK([1]!Tab_labo[[#This Row],[Composant 4]]),"","&gt;")</f>
        <v>&gt;</v>
      </c>
      <c r="Z595" s="11">
        <v>300</v>
      </c>
      <c r="AA595" s="11" t="str">
        <f>IF(ISBLANK([1]!Tab_labo[[#This Row],[Qt-g4]]),"","g")</f>
        <v>g</v>
      </c>
      <c r="AB595" s="11"/>
      <c r="AC595" s="11" t="str">
        <f>IF(ISBLANK([1]!Tab_labo[[#This Row],[Composant 5]]),"","&gt;")</f>
        <v/>
      </c>
      <c r="AD595" s="11"/>
      <c r="AE595" s="11" t="str">
        <f>IF(ISBLANK([1]!Tab_labo[[#This Row],[Qt-g5]]),"","g")</f>
        <v/>
      </c>
      <c r="AF595" s="11" t="str">
        <f>IF([1]!Tab_labo[[#This Row],[verif]]=0,"","Total")</f>
        <v>Total</v>
      </c>
      <c r="AG595" s="11" t="str">
        <f>IF([1]!Tab_labo[[#This Row],[Total]]="Total","&gt;","")</f>
        <v>&gt;</v>
      </c>
      <c r="AH59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595" s="11" t="str">
        <f>IF([1]!Tab_labo[[#This Row],[Total]]="Total","g","")</f>
        <v>g</v>
      </c>
      <c r="AJ595" s="15" t="s">
        <v>42</v>
      </c>
      <c r="AK595" s="11" t="s">
        <v>42</v>
      </c>
      <c r="AL59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595" s="11" t="str">
        <f>IF([1]!Tab_labo[[#This Row],[Total2]]&lt;&gt;1000,IF(ISBLANK(V595),[1]!Tab_labo[[#This Row],[Qt-g]]+(2*[1]!Tab_labo[[#This Row],[Qt-g2]]),IF(ISBLANK(Z595),[1]!Tab_labo[[#This Row],[Qt-g]]+[1]!Tab_labo[[#This Row],[Qt-g2]]+(2*[1]!Tab_labo[[#This Row],[Qt-g3]]),IF(ISBLANK(AD595),[1]!Tab_labo[[#This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595" s="11" t="str">
        <f>[1]!Tab_labo[[#This Row],[Teintes]]</f>
        <v>7435 C</v>
      </c>
    </row>
    <row r="596" spans="1:40" ht="30" x14ac:dyDescent="0.25">
      <c r="A596" s="1" t="s">
        <v>653</v>
      </c>
      <c r="B596" s="1" t="s">
        <v>41</v>
      </c>
      <c r="C596" s="2" t="s">
        <v>42</v>
      </c>
      <c r="D596" s="3" t="s">
        <v>42</v>
      </c>
      <c r="E596" s="3" t="s">
        <v>42</v>
      </c>
      <c r="F596" s="4">
        <v>0.27</v>
      </c>
      <c r="G596" s="4">
        <v>81.84</v>
      </c>
      <c r="H596" s="4">
        <v>11.52</v>
      </c>
      <c r="I596" s="4">
        <v>6.16</v>
      </c>
      <c r="J596" s="5" t="s">
        <v>42</v>
      </c>
      <c r="K596" s="6" t="str">
        <f>[1]!Tab_labo[[#This Row],[L*]]&amp;"_"&amp;[1]!Tab_labo[[#This Row],[a*]]&amp;"_"&amp;[1]!Tab_labo[[#This Row],[b*]]</f>
        <v>81.84_11.52_6.16</v>
      </c>
      <c r="L596" s="3" t="s">
        <v>58</v>
      </c>
      <c r="M596" s="3" t="str">
        <f>IF(ISBLANK([1]!Tab_labo[[#This Row],[Composant 1]]),"","&gt;")</f>
        <v>&gt;</v>
      </c>
      <c r="N596" s="3">
        <v>13</v>
      </c>
      <c r="O596" s="3" t="str">
        <f>IF(ISBLANK([1]!Tab_labo[[#This Row],[Qt-g]]),"","g")</f>
        <v>g</v>
      </c>
      <c r="P596" s="3" t="s">
        <v>54</v>
      </c>
      <c r="Q596" s="3" t="str">
        <f>IF(ISBLANK([1]!Tab_labo[[#This Row],[Composant 2]]),"","&gt;")</f>
        <v>&gt;</v>
      </c>
      <c r="R596" s="3">
        <v>3</v>
      </c>
      <c r="S596" s="3" t="str">
        <f>IF(ISBLANK([1]!Tab_labo[[#This Row],[Qt-g2]]),"","g")</f>
        <v>g</v>
      </c>
      <c r="T596" s="3" t="s">
        <v>49</v>
      </c>
      <c r="U596" s="3" t="str">
        <f>IF(ISBLANK([1]!Tab_labo[[#This Row],[Composant 3]]),"","&gt;")</f>
        <v>&gt;</v>
      </c>
      <c r="V596" s="3">
        <v>492</v>
      </c>
      <c r="W596" s="3" t="str">
        <f>IF(ISBLANK([1]!Tab_labo[[#This Row],[Qt-g3]]),"","g")</f>
        <v>g</v>
      </c>
      <c r="X596" s="3"/>
      <c r="Y596" s="3" t="str">
        <f>IF(ISBLANK([1]!Tab_labo[[#This Row],[Composant 4]]),"","&gt;")</f>
        <v/>
      </c>
      <c r="Z596" s="3"/>
      <c r="AA596" s="3" t="str">
        <f>IF(ISBLANK([1]!Tab_labo[[#This Row],[Qt-g4]]),"","g")</f>
        <v/>
      </c>
      <c r="AB596" s="3"/>
      <c r="AC596" s="3" t="str">
        <f>IF(ISBLANK([1]!Tab_labo[[#This Row],[Composant 5]]),"","&gt;")</f>
        <v/>
      </c>
      <c r="AD596" s="3"/>
      <c r="AE596" s="3" t="str">
        <f>IF(ISBLANK([1]!Tab_labo[[#This Row],[Qt-g5]]),"","g")</f>
        <v/>
      </c>
      <c r="AF596" s="3" t="str">
        <f>IF([1]!Tab_labo[[#This Row],[verif]]=0,"","Total")</f>
        <v>Total</v>
      </c>
      <c r="AG596" s="3" t="str">
        <f>IF([1]!Tab_labo[[#This Row],[Total]]="Total","&gt;","")</f>
        <v>&gt;</v>
      </c>
      <c r="AH59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508</v>
      </c>
      <c r="AI596" s="3" t="str">
        <f>IF([1]!Tab_labo[[#This Row],[Total]]="Total","g","")</f>
        <v>g</v>
      </c>
      <c r="AJ596" s="8" t="s">
        <v>42</v>
      </c>
      <c r="AK596" s="3" t="s">
        <v>42</v>
      </c>
      <c r="AL59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96" s="3">
        <f>IF([1]!Tab_labo[[#This Row],[Total2]]&lt;&gt;1000,IF(ISBLANK(V596),[1]!Tab_labo[[#This Row],[Qt-g]]+(2*[1]!Tab_labo[[#This Row],[Qt-g2]]),IF(ISBLANK(Z596),[1]!Tab_labo[[#This Row],[Qt-g]]+[1]!Tab_labo[[#This Row],[Qt-g2]]+(2*[1]!Tab_labo[[#This Row],[Qt-g3]]),IF(ISBLANK(AD596),[1]!Tab_labo[[#This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6" s="3" t="str">
        <f>[1]!Tab_labo[[#This Row],[Teintes]]</f>
        <v>691 C</v>
      </c>
    </row>
    <row r="597" spans="1:40" ht="30" x14ac:dyDescent="0.25">
      <c r="A597" s="9" t="s">
        <v>654</v>
      </c>
      <c r="B597" s="9" t="s">
        <v>41</v>
      </c>
      <c r="C597" s="10" t="s">
        <v>42</v>
      </c>
      <c r="D597" s="11" t="s">
        <v>42</v>
      </c>
      <c r="E597" s="11" t="s">
        <v>42</v>
      </c>
      <c r="F597" s="12">
        <v>0.3</v>
      </c>
      <c r="G597" s="12">
        <v>78.180000000000007</v>
      </c>
      <c r="H597" s="12">
        <v>15.39</v>
      </c>
      <c r="I597" s="12">
        <v>5.25</v>
      </c>
      <c r="J597" s="13" t="s">
        <v>42</v>
      </c>
      <c r="K597" s="14" t="str">
        <f>[1]!Tab_labo[[#This Row],[L*]]&amp;"_"&amp;[1]!Tab_labo[[#This Row],[a*]]&amp;"_"&amp;[1]!Tab_labo[[#This Row],[b*]]</f>
        <v>78.18_15.39_5.25</v>
      </c>
      <c r="L597" s="11" t="s">
        <v>58</v>
      </c>
      <c r="M597" s="11" t="str">
        <f>IF(ISBLANK([1]!Tab_labo[[#This Row],[Composant 1]]),"","&gt;")</f>
        <v>&gt;</v>
      </c>
      <c r="N597" s="11">
        <v>25</v>
      </c>
      <c r="O597" s="11" t="str">
        <f>IF(ISBLANK([1]!Tab_labo[[#This Row],[Qt-g]]),"","g")</f>
        <v>g</v>
      </c>
      <c r="P597" s="11" t="s">
        <v>54</v>
      </c>
      <c r="Q597" s="11" t="str">
        <f>IF(ISBLANK([1]!Tab_labo[[#This Row],[Composant 2]]),"","&gt;")</f>
        <v>&gt;</v>
      </c>
      <c r="R597" s="11">
        <v>6</v>
      </c>
      <c r="S597" s="11" t="str">
        <f>IF(ISBLANK([1]!Tab_labo[[#This Row],[Qt-g2]]),"","g")</f>
        <v>g</v>
      </c>
      <c r="T597" s="11" t="s">
        <v>49</v>
      </c>
      <c r="U597" s="11" t="str">
        <f>IF(ISBLANK([1]!Tab_labo[[#This Row],[Composant 3]]),"","&gt;")</f>
        <v>&gt;</v>
      </c>
      <c r="V597" s="11">
        <v>484.5</v>
      </c>
      <c r="W597" s="11" t="str">
        <f>IF(ISBLANK([1]!Tab_labo[[#This Row],[Qt-g3]]),"","g")</f>
        <v>g</v>
      </c>
      <c r="X597" s="11"/>
      <c r="Y597" s="11" t="str">
        <f>IF(ISBLANK([1]!Tab_labo[[#This Row],[Composant 4]]),"","&gt;")</f>
        <v/>
      </c>
      <c r="Z597" s="11"/>
      <c r="AA597" s="11" t="str">
        <f>IF(ISBLANK([1]!Tab_labo[[#This Row],[Qt-g4]]),"","g")</f>
        <v/>
      </c>
      <c r="AB597" s="11"/>
      <c r="AC597" s="11" t="str">
        <f>IF(ISBLANK([1]!Tab_labo[[#This Row],[Composant 5]]),"","&gt;")</f>
        <v/>
      </c>
      <c r="AD597" s="11"/>
      <c r="AE597" s="11" t="str">
        <f>IF(ISBLANK([1]!Tab_labo[[#This Row],[Qt-g5]]),"","g")</f>
        <v/>
      </c>
      <c r="AF597" s="11" t="str">
        <f>IF([1]!Tab_labo[[#This Row],[verif]]=0,"","Total")</f>
        <v>Total</v>
      </c>
      <c r="AG597" s="11" t="str">
        <f>IF([1]!Tab_labo[[#This Row],[Total]]="Total","&gt;","")</f>
        <v>&gt;</v>
      </c>
      <c r="AH59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597" s="11" t="str">
        <f>IF([1]!Tab_labo[[#This Row],[Total]]="Total","g","")</f>
        <v>g</v>
      </c>
      <c r="AJ597" s="15" t="s">
        <v>42</v>
      </c>
      <c r="AK597" s="11" t="s">
        <v>42</v>
      </c>
      <c r="AL59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97" s="11">
        <f>IF([1]!Tab_labo[[#This Row],[Total2]]&lt;&gt;1000,IF(ISBLANK(V597),[1]!Tab_labo[[#This Row],[Qt-g]]+(2*[1]!Tab_labo[[#This Row],[Qt-g2]]),IF(ISBLANK(Z597),[1]!Tab_labo[[#This Row],[Qt-g]]+[1]!Tab_labo[[#This Row],[Qt-g2]]+(2*[1]!Tab_labo[[#This Row],[Qt-g3]]),IF(ISBLANK(AD597),[1]!Tab_labo[[#This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7" s="11" t="str">
        <f>[1]!Tab_labo[[#This Row],[Teintes]]</f>
        <v>692 C</v>
      </c>
    </row>
    <row r="598" spans="1:40" ht="30" x14ac:dyDescent="0.25">
      <c r="A598" s="1" t="s">
        <v>655</v>
      </c>
      <c r="B598" s="1" t="s">
        <v>41</v>
      </c>
      <c r="C598" s="2" t="s">
        <v>42</v>
      </c>
      <c r="D598" s="3" t="s">
        <v>42</v>
      </c>
      <c r="E598" s="3" t="s">
        <v>42</v>
      </c>
      <c r="F598" s="4">
        <v>0.45</v>
      </c>
      <c r="G598" s="4">
        <v>70.63</v>
      </c>
      <c r="H598" s="4">
        <v>22.11</v>
      </c>
      <c r="I598" s="4">
        <v>5.24</v>
      </c>
      <c r="J598" s="5" t="s">
        <v>42</v>
      </c>
      <c r="K598" s="6" t="str">
        <f>[1]!Tab_labo[[#This Row],[L*]]&amp;"_"&amp;[1]!Tab_labo[[#This Row],[a*]]&amp;"_"&amp;[1]!Tab_labo[[#This Row],[b*]]</f>
        <v>70.63_22.11_5.24</v>
      </c>
      <c r="L598" s="3" t="s">
        <v>58</v>
      </c>
      <c r="M598" s="3" t="str">
        <f>IF(ISBLANK([1]!Tab_labo[[#This Row],[Composant 1]]),"","&gt;")</f>
        <v>&gt;</v>
      </c>
      <c r="N598" s="3">
        <v>50</v>
      </c>
      <c r="O598" s="3" t="str">
        <f>IF(ISBLANK([1]!Tab_labo[[#This Row],[Qt-g]]),"","g")</f>
        <v>g</v>
      </c>
      <c r="P598" s="3" t="s">
        <v>54</v>
      </c>
      <c r="Q598" s="3" t="str">
        <f>IF(ISBLANK([1]!Tab_labo[[#This Row],[Composant 2]]),"","&gt;")</f>
        <v>&gt;</v>
      </c>
      <c r="R598" s="3">
        <v>13</v>
      </c>
      <c r="S598" s="3" t="str">
        <f>IF(ISBLANK([1]!Tab_labo[[#This Row],[Qt-g2]]),"","g")</f>
        <v>g</v>
      </c>
      <c r="T598" s="3" t="s">
        <v>49</v>
      </c>
      <c r="U598" s="3" t="str">
        <f>IF(ISBLANK([1]!Tab_labo[[#This Row],[Composant 3]]),"","&gt;")</f>
        <v>&gt;</v>
      </c>
      <c r="V598" s="3">
        <v>468.5</v>
      </c>
      <c r="W598" s="3" t="str">
        <f>IF(ISBLANK([1]!Tab_labo[[#This Row],[Qt-g3]]),"","g")</f>
        <v>g</v>
      </c>
      <c r="X598" s="3"/>
      <c r="Y598" s="3" t="str">
        <f>IF(ISBLANK([1]!Tab_labo[[#This Row],[Composant 4]]),"","&gt;")</f>
        <v/>
      </c>
      <c r="Z598" s="3"/>
      <c r="AA598" s="3" t="str">
        <f>IF(ISBLANK([1]!Tab_labo[[#This Row],[Qt-g4]]),"","g")</f>
        <v/>
      </c>
      <c r="AB598" s="3"/>
      <c r="AC598" s="3" t="str">
        <f>IF(ISBLANK([1]!Tab_labo[[#This Row],[Composant 5]]),"","&gt;")</f>
        <v/>
      </c>
      <c r="AD598" s="3"/>
      <c r="AE598" s="3" t="str">
        <f>IF(ISBLANK([1]!Tab_labo[[#This Row],[Qt-g5]]),"","g")</f>
        <v/>
      </c>
      <c r="AF598" s="3" t="str">
        <f>IF([1]!Tab_labo[[#This Row],[verif]]=0,"","Total")</f>
        <v>Total</v>
      </c>
      <c r="AG598" s="3" t="str">
        <f>IF([1]!Tab_labo[[#This Row],[Total]]="Total","&gt;","")</f>
        <v>&gt;</v>
      </c>
      <c r="AH59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598" s="3" t="str">
        <f>IF([1]!Tab_labo[[#This Row],[Total]]="Total","g","")</f>
        <v>g</v>
      </c>
      <c r="AJ598" s="8" t="s">
        <v>42</v>
      </c>
      <c r="AK598" s="3" t="s">
        <v>42</v>
      </c>
      <c r="AL59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98" s="3">
        <f>IF([1]!Tab_labo[[#This Row],[Total2]]&lt;&gt;1000,IF(ISBLANK(V598),[1]!Tab_labo[[#This Row],[Qt-g]]+(2*[1]!Tab_labo[[#This Row],[Qt-g2]]),IF(ISBLANK(Z598),[1]!Tab_labo[[#This Row],[Qt-g]]+[1]!Tab_labo[[#This Row],[Qt-g2]]+(2*[1]!Tab_labo[[#This Row],[Qt-g3]]),IF(ISBLANK(AD598),[1]!Tab_labo[[#This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8" s="3" t="str">
        <f>[1]!Tab_labo[[#This Row],[Teintes]]</f>
        <v>693 C</v>
      </c>
    </row>
    <row r="599" spans="1:40" ht="30" x14ac:dyDescent="0.25">
      <c r="A599" s="9" t="s">
        <v>656</v>
      </c>
      <c r="B599" s="9" t="s">
        <v>41</v>
      </c>
      <c r="C599" s="10" t="s">
        <v>42</v>
      </c>
      <c r="D599" s="11" t="s">
        <v>42</v>
      </c>
      <c r="E599" s="11" t="s">
        <v>42</v>
      </c>
      <c r="F599" s="12">
        <v>0.63</v>
      </c>
      <c r="G599" s="12">
        <v>61.4</v>
      </c>
      <c r="H599" s="12">
        <v>26.2</v>
      </c>
      <c r="I599" s="12">
        <v>4.2</v>
      </c>
      <c r="J599" s="13" t="s">
        <v>42</v>
      </c>
      <c r="K599" s="14" t="str">
        <f>[1]!Tab_labo[[#This Row],[L*]]&amp;"_"&amp;[1]!Tab_labo[[#This Row],[a*]]&amp;"_"&amp;[1]!Tab_labo[[#This Row],[b*]]</f>
        <v>61.4_26.2_4.2</v>
      </c>
      <c r="L599" s="11" t="s">
        <v>58</v>
      </c>
      <c r="M599" s="11" t="str">
        <f>IF(ISBLANK([1]!Tab_labo[[#This Row],[Composant 1]]),"","&gt;")</f>
        <v>&gt;</v>
      </c>
      <c r="N599" s="11">
        <v>100</v>
      </c>
      <c r="O599" s="11" t="str">
        <f>IF(ISBLANK([1]!Tab_labo[[#This Row],[Qt-g]]),"","g")</f>
        <v>g</v>
      </c>
      <c r="P599" s="11" t="s">
        <v>54</v>
      </c>
      <c r="Q599" s="11" t="str">
        <f>IF(ISBLANK([1]!Tab_labo[[#This Row],[Composant 2]]),"","&gt;")</f>
        <v>&gt;</v>
      </c>
      <c r="R599" s="11">
        <v>25</v>
      </c>
      <c r="S599" s="11" t="str">
        <f>IF(ISBLANK([1]!Tab_labo[[#This Row],[Qt-g2]]),"","g")</f>
        <v>g</v>
      </c>
      <c r="T599" s="11" t="s">
        <v>49</v>
      </c>
      <c r="U599" s="11" t="str">
        <f>IF(ISBLANK([1]!Tab_labo[[#This Row],[Composant 3]]),"","&gt;")</f>
        <v>&gt;</v>
      </c>
      <c r="V599" s="11">
        <v>437.5</v>
      </c>
      <c r="W599" s="11" t="str">
        <f>IF(ISBLANK([1]!Tab_labo[[#This Row],[Qt-g3]]),"","g")</f>
        <v>g</v>
      </c>
      <c r="X599" s="11"/>
      <c r="Y599" s="11" t="str">
        <f>IF(ISBLANK([1]!Tab_labo[[#This Row],[Composant 4]]),"","&gt;")</f>
        <v/>
      </c>
      <c r="Z599" s="11"/>
      <c r="AA599" s="11" t="str">
        <f>IF(ISBLANK([1]!Tab_labo[[#This Row],[Qt-g4]]),"","g")</f>
        <v/>
      </c>
      <c r="AB599" s="11"/>
      <c r="AC599" s="11" t="str">
        <f>IF(ISBLANK([1]!Tab_labo[[#This Row],[Composant 5]]),"","&gt;")</f>
        <v/>
      </c>
      <c r="AD599" s="11"/>
      <c r="AE599" s="11" t="str">
        <f>IF(ISBLANK([1]!Tab_labo[[#This Row],[Qt-g5]]),"","g")</f>
        <v/>
      </c>
      <c r="AF599" s="11" t="str">
        <f>IF([1]!Tab_labo[[#This Row],[verif]]=0,"","Total")</f>
        <v>Total</v>
      </c>
      <c r="AG599" s="11" t="str">
        <f>IF([1]!Tab_labo[[#This Row],[Total]]="Total","&gt;","")</f>
        <v>&gt;</v>
      </c>
      <c r="AH59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599" s="11" t="str">
        <f>IF([1]!Tab_labo[[#This Row],[Total]]="Total","g","")</f>
        <v>g</v>
      </c>
      <c r="AJ599" s="15" t="s">
        <v>42</v>
      </c>
      <c r="AK599" s="11" t="s">
        <v>42</v>
      </c>
      <c r="AL59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599" s="11">
        <f>IF([1]!Tab_labo[[#This Row],[Total2]]&lt;&gt;1000,IF(ISBLANK(V599),[1]!Tab_labo[[#This Row],[Qt-g]]+(2*[1]!Tab_labo[[#This Row],[Qt-g2]]),IF(ISBLANK(Z599),[1]!Tab_labo[[#This Row],[Qt-g]]+[1]!Tab_labo[[#This Row],[Qt-g2]]+(2*[1]!Tab_labo[[#This Row],[Qt-g3]]),IF(ISBLANK(AD599),[1]!Tab_labo[[#This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599" s="11" t="str">
        <f>[1]!Tab_labo[[#This Row],[Teintes]]</f>
        <v>694 C</v>
      </c>
    </row>
    <row r="600" spans="1:40" ht="30" x14ac:dyDescent="0.25">
      <c r="A600" s="1" t="s">
        <v>657</v>
      </c>
      <c r="B600" s="1" t="s">
        <v>41</v>
      </c>
      <c r="C600" s="2" t="s">
        <v>42</v>
      </c>
      <c r="D600" s="3" t="s">
        <v>42</v>
      </c>
      <c r="E600" s="3" t="s">
        <v>42</v>
      </c>
      <c r="F600" s="4">
        <v>0.85</v>
      </c>
      <c r="G600" s="4">
        <v>52.73</v>
      </c>
      <c r="H600" s="4">
        <v>31.53</v>
      </c>
      <c r="I600" s="4">
        <v>5.39</v>
      </c>
      <c r="J600" s="5" t="s">
        <v>42</v>
      </c>
      <c r="K600" s="6" t="str">
        <f>[1]!Tab_labo[[#This Row],[L*]]&amp;"_"&amp;[1]!Tab_labo[[#This Row],[a*]]&amp;"_"&amp;[1]!Tab_labo[[#This Row],[b*]]</f>
        <v>52.73_31.53_5.39</v>
      </c>
      <c r="L600" s="3" t="s">
        <v>58</v>
      </c>
      <c r="M600" s="3" t="str">
        <f>IF(ISBLANK([1]!Tab_labo[[#This Row],[Composant 1]]),"","&gt;")</f>
        <v>&gt;</v>
      </c>
      <c r="N600" s="3">
        <v>200</v>
      </c>
      <c r="O600" s="3" t="str">
        <f>IF(ISBLANK([1]!Tab_labo[[#This Row],[Qt-g]]),"","g")</f>
        <v>g</v>
      </c>
      <c r="P600" s="3" t="s">
        <v>54</v>
      </c>
      <c r="Q600" s="3" t="str">
        <f>IF(ISBLANK([1]!Tab_labo[[#This Row],[Composant 2]]),"","&gt;")</f>
        <v>&gt;</v>
      </c>
      <c r="R600" s="3">
        <v>50</v>
      </c>
      <c r="S600" s="3" t="str">
        <f>IF(ISBLANK([1]!Tab_labo[[#This Row],[Qt-g2]]),"","g")</f>
        <v>g</v>
      </c>
      <c r="T600" s="3" t="s">
        <v>49</v>
      </c>
      <c r="U600" s="3" t="str">
        <f>IF(ISBLANK([1]!Tab_labo[[#This Row],[Composant 3]]),"","&gt;")</f>
        <v>&gt;</v>
      </c>
      <c r="V600" s="3">
        <v>375</v>
      </c>
      <c r="W600" s="3" t="str">
        <f>IF(ISBLANK([1]!Tab_labo[[#This Row],[Qt-g3]]),"","g")</f>
        <v>g</v>
      </c>
      <c r="X600" s="3"/>
      <c r="Y600" s="3" t="str">
        <f>IF(ISBLANK([1]!Tab_labo[[#This Row],[Composant 4]]),"","&gt;")</f>
        <v/>
      </c>
      <c r="Z600" s="3"/>
      <c r="AA600" s="3" t="str">
        <f>IF(ISBLANK([1]!Tab_labo[[#This Row],[Qt-g4]]),"","g")</f>
        <v/>
      </c>
      <c r="AB600" s="3"/>
      <c r="AC600" s="3" t="str">
        <f>IF(ISBLANK([1]!Tab_labo[[#This Row],[Composant 5]]),"","&gt;")</f>
        <v/>
      </c>
      <c r="AD600" s="3"/>
      <c r="AE600" s="3" t="str">
        <f>IF(ISBLANK([1]!Tab_labo[[#This Row],[Qt-g5]]),"","g")</f>
        <v/>
      </c>
      <c r="AF600" s="3" t="str">
        <f>IF([1]!Tab_labo[[#This Row],[verif]]=0,"","Total")</f>
        <v>Total</v>
      </c>
      <c r="AG600" s="3" t="str">
        <f>IF([1]!Tab_labo[[#This Row],[Total]]="Total","&gt;","")</f>
        <v>&gt;</v>
      </c>
      <c r="AH60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00" s="3" t="str">
        <f>IF([1]!Tab_labo[[#This Row],[Total]]="Total","g","")</f>
        <v>g</v>
      </c>
      <c r="AJ600" s="8" t="s">
        <v>42</v>
      </c>
      <c r="AK600" s="3" t="s">
        <v>42</v>
      </c>
      <c r="AL60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0" s="3">
        <f>IF([1]!Tab_labo[[#This Row],[Total2]]&lt;&gt;1000,IF(ISBLANK(V600),[1]!Tab_labo[[#This Row],[Qt-g]]+(2*[1]!Tab_labo[[#This Row],[Qt-g2]]),IF(ISBLANK(Z600),[1]!Tab_labo[[#This Row],[Qt-g]]+[1]!Tab_labo[[#This Row],[Qt-g2]]+(2*[1]!Tab_labo[[#This Row],[Qt-g3]]),IF(ISBLANK(AD600),[1]!Tab_labo[[#This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00" s="3" t="str">
        <f>[1]!Tab_labo[[#This Row],[Teintes]]</f>
        <v>695 C</v>
      </c>
    </row>
    <row r="601" spans="1:40" ht="30" x14ac:dyDescent="0.25">
      <c r="A601" s="9" t="s">
        <v>658</v>
      </c>
      <c r="B601" s="9" t="s">
        <v>41</v>
      </c>
      <c r="C601" s="10" t="s">
        <v>42</v>
      </c>
      <c r="D601" s="11" t="s">
        <v>42</v>
      </c>
      <c r="E601" s="11" t="s">
        <v>42</v>
      </c>
      <c r="F601" s="12">
        <v>1.1499999999999999</v>
      </c>
      <c r="G601" s="12">
        <v>41.99</v>
      </c>
      <c r="H601" s="12">
        <v>33.89</v>
      </c>
      <c r="I601" s="12">
        <v>9.18</v>
      </c>
      <c r="J601" s="13" t="s">
        <v>42</v>
      </c>
      <c r="K601" s="14" t="str">
        <f>[1]!Tab_labo[[#This Row],[L*]]&amp;"_"&amp;[1]!Tab_labo[[#This Row],[a*]]&amp;"_"&amp;[1]!Tab_labo[[#This Row],[b*]]</f>
        <v>41.99_33.89_9.18</v>
      </c>
      <c r="L601" s="11" t="s">
        <v>58</v>
      </c>
      <c r="M601" s="11" t="str">
        <f>IF(ISBLANK([1]!Tab_labo[[#This Row],[Composant 1]]),"","&gt;")</f>
        <v>&gt;</v>
      </c>
      <c r="N601" s="11">
        <v>400</v>
      </c>
      <c r="O601" s="11" t="str">
        <f>IF(ISBLANK([1]!Tab_labo[[#This Row],[Qt-g]]),"","g")</f>
        <v>g</v>
      </c>
      <c r="P601" s="11" t="s">
        <v>54</v>
      </c>
      <c r="Q601" s="11" t="str">
        <f>IF(ISBLANK([1]!Tab_labo[[#This Row],[Composant 2]]),"","&gt;")</f>
        <v>&gt;</v>
      </c>
      <c r="R601" s="11">
        <v>100</v>
      </c>
      <c r="S601" s="11" t="str">
        <f>IF(ISBLANK([1]!Tab_labo[[#This Row],[Qt-g2]]),"","g")</f>
        <v>g</v>
      </c>
      <c r="T601" s="11" t="s">
        <v>49</v>
      </c>
      <c r="U601" s="11" t="str">
        <f>IF(ISBLANK([1]!Tab_labo[[#This Row],[Composant 3]]),"","&gt;")</f>
        <v>&gt;</v>
      </c>
      <c r="V601" s="11">
        <v>500</v>
      </c>
      <c r="W601" s="11" t="str">
        <f>IF(ISBLANK([1]!Tab_labo[[#This Row],[Qt-g3]]),"","g")</f>
        <v>g</v>
      </c>
      <c r="X601" s="11"/>
      <c r="Y601" s="11" t="str">
        <f>IF(ISBLANK([1]!Tab_labo[[#This Row],[Composant 4]]),"","&gt;")</f>
        <v/>
      </c>
      <c r="Z601" s="11"/>
      <c r="AA601" s="11" t="str">
        <f>IF(ISBLANK([1]!Tab_labo[[#This Row],[Qt-g4]]),"","g")</f>
        <v/>
      </c>
      <c r="AB601" s="11"/>
      <c r="AC601" s="11" t="str">
        <f>IF(ISBLANK([1]!Tab_labo[[#This Row],[Composant 5]]),"","&gt;")</f>
        <v/>
      </c>
      <c r="AD601" s="11"/>
      <c r="AE601" s="11" t="str">
        <f>IF(ISBLANK([1]!Tab_labo[[#This Row],[Qt-g5]]),"","g")</f>
        <v/>
      </c>
      <c r="AF601" s="11" t="str">
        <f>IF([1]!Tab_labo[[#This Row],[verif]]=0,"","Total")</f>
        <v>Total</v>
      </c>
      <c r="AG601" s="11" t="str">
        <f>IF([1]!Tab_labo[[#This Row],[Total]]="Total","&gt;","")</f>
        <v>&gt;</v>
      </c>
      <c r="AH60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01" s="11" t="str">
        <f>IF([1]!Tab_labo[[#This Row],[Total]]="Total","g","")</f>
        <v>g</v>
      </c>
      <c r="AJ601" s="15" t="s">
        <v>42</v>
      </c>
      <c r="AK601" s="11" t="s">
        <v>42</v>
      </c>
      <c r="AL60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1" s="11" t="str">
        <f>IF([1]!Tab_labo[[#This Row],[Total2]]&lt;&gt;1000,IF(ISBLANK(V601),[1]!Tab_labo[[#This Row],[Qt-g]]+(2*[1]!Tab_labo[[#This Row],[Qt-g2]]),IF(ISBLANK(Z601),[1]!Tab_labo[[#This Row],[Qt-g]]+[1]!Tab_labo[[#This Row],[Qt-g2]]+(2*[1]!Tab_labo[[#This Row],[Qt-g3]]),IF(ISBLANK(AD601),[1]!Tab_labo[[#This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01" s="11" t="str">
        <f>[1]!Tab_labo[[#This Row],[Teintes]]</f>
        <v>696 C</v>
      </c>
    </row>
    <row r="602" spans="1:40" ht="30" x14ac:dyDescent="0.25">
      <c r="A602" s="1" t="s">
        <v>659</v>
      </c>
      <c r="B602" s="1" t="s">
        <v>41</v>
      </c>
      <c r="C602" s="2" t="s">
        <v>42</v>
      </c>
      <c r="D602" s="3" t="s">
        <v>42</v>
      </c>
      <c r="E602" s="3" t="s">
        <v>42</v>
      </c>
      <c r="F602" s="4">
        <v>1.33</v>
      </c>
      <c r="G602" s="4">
        <v>36.380000000000003</v>
      </c>
      <c r="H602" s="4">
        <v>32.49</v>
      </c>
      <c r="I602" s="4">
        <v>10.93</v>
      </c>
      <c r="J602" s="5" t="s">
        <v>42</v>
      </c>
      <c r="K602" s="6" t="str">
        <f>[1]!Tab_labo[[#This Row],[L*]]&amp;"_"&amp;[1]!Tab_labo[[#This Row],[a*]]&amp;"_"&amp;[1]!Tab_labo[[#This Row],[b*]]</f>
        <v>36.38_32.49_10.93</v>
      </c>
      <c r="L602" s="3" t="s">
        <v>58</v>
      </c>
      <c r="M602" s="3" t="str">
        <f>IF(ISBLANK([1]!Tab_labo[[#This Row],[Composant 1]]),"","&gt;")</f>
        <v>&gt;</v>
      </c>
      <c r="N602" s="3">
        <v>600</v>
      </c>
      <c r="O602" s="3" t="str">
        <f>IF(ISBLANK([1]!Tab_labo[[#This Row],[Qt-g]]),"","g")</f>
        <v>g</v>
      </c>
      <c r="P602" s="3" t="s">
        <v>54</v>
      </c>
      <c r="Q602" s="3" t="str">
        <f>IF(ISBLANK([1]!Tab_labo[[#This Row],[Composant 2]]),"","&gt;")</f>
        <v>&gt;</v>
      </c>
      <c r="R602" s="3">
        <v>150</v>
      </c>
      <c r="S602" s="3" t="str">
        <f>IF(ISBLANK([1]!Tab_labo[[#This Row],[Qt-g2]]),"","g")</f>
        <v>g</v>
      </c>
      <c r="T602" s="3" t="s">
        <v>49</v>
      </c>
      <c r="U602" s="3" t="str">
        <f>IF(ISBLANK([1]!Tab_labo[[#This Row],[Composant 3]]),"","&gt;")</f>
        <v>&gt;</v>
      </c>
      <c r="V602" s="3">
        <v>250</v>
      </c>
      <c r="W602" s="3" t="str">
        <f>IF(ISBLANK([1]!Tab_labo[[#This Row],[Qt-g3]]),"","g")</f>
        <v>g</v>
      </c>
      <c r="X602" s="3"/>
      <c r="Y602" s="3" t="str">
        <f>IF(ISBLANK([1]!Tab_labo[[#This Row],[Composant 4]]),"","&gt;")</f>
        <v/>
      </c>
      <c r="Z602" s="3"/>
      <c r="AA602" s="3" t="str">
        <f>IF(ISBLANK([1]!Tab_labo[[#This Row],[Qt-g4]]),"","g")</f>
        <v/>
      </c>
      <c r="AB602" s="3"/>
      <c r="AC602" s="3" t="str">
        <f>IF(ISBLANK([1]!Tab_labo[[#This Row],[Composant 5]]),"","&gt;")</f>
        <v/>
      </c>
      <c r="AD602" s="3"/>
      <c r="AE602" s="3" t="str">
        <f>IF(ISBLANK([1]!Tab_labo[[#This Row],[Qt-g5]]),"","g")</f>
        <v/>
      </c>
      <c r="AF602" s="3" t="str">
        <f>IF([1]!Tab_labo[[#This Row],[verif]]=0,"","Total")</f>
        <v>Total</v>
      </c>
      <c r="AG602" s="3" t="str">
        <f>IF([1]!Tab_labo[[#This Row],[Total]]="Total","&gt;","")</f>
        <v>&gt;</v>
      </c>
      <c r="AH60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02" s="3" t="str">
        <f>IF([1]!Tab_labo[[#This Row],[Total]]="Total","g","")</f>
        <v>g</v>
      </c>
      <c r="AJ602" s="8" t="s">
        <v>42</v>
      </c>
      <c r="AK602" s="3" t="s">
        <v>42</v>
      </c>
      <c r="AL60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2" s="3" t="str">
        <f>IF([1]!Tab_labo[[#This Row],[Total2]]&lt;&gt;1000,IF(ISBLANK(V602),[1]!Tab_labo[[#This Row],[Qt-g]]+(2*[1]!Tab_labo[[#This Row],[Qt-g2]]),IF(ISBLANK(Z602),[1]!Tab_labo[[#This Row],[Qt-g]]+[1]!Tab_labo[[#This Row],[Qt-g2]]+(2*[1]!Tab_labo[[#This Row],[Qt-g3]]),IF(ISBLANK(AD602),[1]!Tab_labo[[#This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02" s="3" t="str">
        <f>[1]!Tab_labo[[#This Row],[Teintes]]</f>
        <v>697 C</v>
      </c>
    </row>
    <row r="603" spans="1:40" ht="30" x14ac:dyDescent="0.25">
      <c r="A603" s="9" t="s">
        <v>660</v>
      </c>
      <c r="B603" s="9" t="s">
        <v>41</v>
      </c>
      <c r="C603" s="10" t="s">
        <v>42</v>
      </c>
      <c r="D603" s="11" t="s">
        <v>42</v>
      </c>
      <c r="E603" s="11" t="s">
        <v>42</v>
      </c>
      <c r="F603" s="12">
        <v>0.25</v>
      </c>
      <c r="G603" s="12">
        <v>82.82</v>
      </c>
      <c r="H603" s="12">
        <v>16.920000000000002</v>
      </c>
      <c r="I603" s="12">
        <v>4.2699999999999996</v>
      </c>
      <c r="J603" s="13" t="s">
        <v>42</v>
      </c>
      <c r="K603" s="14" t="str">
        <f>[1]!Tab_labo[[#This Row],[L*]]&amp;"_"&amp;[1]!Tab_labo[[#This Row],[a*]]&amp;"_"&amp;[1]!Tab_labo[[#This Row],[b*]]</f>
        <v>82.82_16.92_4.27</v>
      </c>
      <c r="L603" s="11" t="s">
        <v>64</v>
      </c>
      <c r="M603" s="11" t="str">
        <f>IF(ISBLANK([1]!Tab_labo[[#This Row],[Composant 1]]),"","&gt;")</f>
        <v>&gt;</v>
      </c>
      <c r="N603" s="11">
        <v>25</v>
      </c>
      <c r="O603" s="11" t="str">
        <f>IF(ISBLANK([1]!Tab_labo[[#This Row],[Qt-g]]),"","g")</f>
        <v>g</v>
      </c>
      <c r="P603" s="11" t="s">
        <v>98</v>
      </c>
      <c r="Q603" s="11" t="str">
        <f>IF(ISBLANK([1]!Tab_labo[[#This Row],[Composant 2]]),"","&gt;")</f>
        <v>&gt;</v>
      </c>
      <c r="R603" s="11">
        <v>6</v>
      </c>
      <c r="S603" s="11" t="str">
        <f>IF(ISBLANK([1]!Tab_labo[[#This Row],[Qt-g2]]),"","g")</f>
        <v>g</v>
      </c>
      <c r="T603" s="11" t="s">
        <v>49</v>
      </c>
      <c r="U603" s="11" t="str">
        <f>IF(ISBLANK([1]!Tab_labo[[#This Row],[Composant 3]]),"","&gt;")</f>
        <v>&gt;</v>
      </c>
      <c r="V603" s="11">
        <v>484.5</v>
      </c>
      <c r="W603" s="11" t="str">
        <f>IF(ISBLANK([1]!Tab_labo[[#This Row],[Qt-g3]]),"","g")</f>
        <v>g</v>
      </c>
      <c r="X603" s="11"/>
      <c r="Y603" s="11" t="str">
        <f>IF(ISBLANK([1]!Tab_labo[[#This Row],[Composant 4]]),"","&gt;")</f>
        <v/>
      </c>
      <c r="Z603" s="11"/>
      <c r="AA603" s="11" t="str">
        <f>IF(ISBLANK([1]!Tab_labo[[#This Row],[Qt-g4]]),"","g")</f>
        <v/>
      </c>
      <c r="AB603" s="11"/>
      <c r="AC603" s="11" t="str">
        <f>IF(ISBLANK([1]!Tab_labo[[#This Row],[Composant 5]]),"","&gt;")</f>
        <v/>
      </c>
      <c r="AD603" s="11"/>
      <c r="AE603" s="11" t="str">
        <f>IF(ISBLANK([1]!Tab_labo[[#This Row],[Qt-g5]]),"","g")</f>
        <v/>
      </c>
      <c r="AF603" s="11" t="str">
        <f>IF([1]!Tab_labo[[#This Row],[verif]]=0,"","Total")</f>
        <v>Total</v>
      </c>
      <c r="AG603" s="11" t="str">
        <f>IF([1]!Tab_labo[[#This Row],[Total]]="Total","&gt;","")</f>
        <v>&gt;</v>
      </c>
      <c r="AH60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603" s="11" t="str">
        <f>IF([1]!Tab_labo[[#This Row],[Total]]="Total","g","")</f>
        <v>g</v>
      </c>
      <c r="AJ603" s="15" t="s">
        <v>42</v>
      </c>
      <c r="AK603" s="11" t="s">
        <v>42</v>
      </c>
      <c r="AL60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3" s="11">
        <f>IF([1]!Tab_labo[[#This Row],[Total2]]&lt;&gt;1000,IF(ISBLANK(V603),[1]!Tab_labo[[#This Row],[Qt-g]]+(2*[1]!Tab_labo[[#This Row],[Qt-g2]]),IF(ISBLANK(Z603),[1]!Tab_labo[[#This Row],[Qt-g]]+[1]!Tab_labo[[#This Row],[Qt-g2]]+(2*[1]!Tab_labo[[#This Row],[Qt-g3]]),IF(ISBLANK(AD603),[1]!Tab_labo[[#This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03" s="11" t="str">
        <f>[1]!Tab_labo[[#This Row],[Teintes]]</f>
        <v>496 C</v>
      </c>
    </row>
    <row r="604" spans="1:40" ht="30" x14ac:dyDescent="0.25">
      <c r="A604" s="1" t="s">
        <v>661</v>
      </c>
      <c r="B604" s="1" t="s">
        <v>41</v>
      </c>
      <c r="C604" s="2" t="s">
        <v>42</v>
      </c>
      <c r="D604" s="3" t="s">
        <v>42</v>
      </c>
      <c r="E604" s="3" t="s">
        <v>42</v>
      </c>
      <c r="F604" s="4">
        <v>0.3</v>
      </c>
      <c r="G604" s="4">
        <v>80.69</v>
      </c>
      <c r="H604" s="4">
        <v>20.66</v>
      </c>
      <c r="I604" s="4">
        <v>3.2</v>
      </c>
      <c r="J604" s="5" t="s">
        <v>42</v>
      </c>
      <c r="K604" s="6" t="str">
        <f>[1]!Tab_labo[[#This Row],[L*]]&amp;"_"&amp;[1]!Tab_labo[[#This Row],[a*]]&amp;"_"&amp;[1]!Tab_labo[[#This Row],[b*]]</f>
        <v>80.69_20.66_3.2</v>
      </c>
      <c r="L604" s="3" t="s">
        <v>64</v>
      </c>
      <c r="M604" s="3" t="str">
        <f>IF(ISBLANK([1]!Tab_labo[[#This Row],[Composant 1]]),"","&gt;")</f>
        <v>&gt;</v>
      </c>
      <c r="N604" s="3">
        <v>51</v>
      </c>
      <c r="O604" s="3" t="str">
        <f>IF(ISBLANK([1]!Tab_labo[[#This Row],[Qt-g]]),"","g")</f>
        <v>g</v>
      </c>
      <c r="P604" s="3" t="s">
        <v>98</v>
      </c>
      <c r="Q604" s="3" t="str">
        <f>IF(ISBLANK([1]!Tab_labo[[#This Row],[Composant 2]]),"","&gt;")</f>
        <v>&gt;</v>
      </c>
      <c r="R604" s="3">
        <v>12</v>
      </c>
      <c r="S604" s="3" t="str">
        <f>IF(ISBLANK([1]!Tab_labo[[#This Row],[Qt-g2]]),"","g")</f>
        <v>g</v>
      </c>
      <c r="T604" s="3" t="s">
        <v>49</v>
      </c>
      <c r="U604" s="3" t="str">
        <f>IF(ISBLANK([1]!Tab_labo[[#This Row],[Composant 3]]),"","&gt;")</f>
        <v>&gt;</v>
      </c>
      <c r="V604" s="3">
        <v>468.5</v>
      </c>
      <c r="W604" s="3" t="str">
        <f>IF(ISBLANK([1]!Tab_labo[[#This Row],[Qt-g3]]),"","g")</f>
        <v>g</v>
      </c>
      <c r="X604" s="3"/>
      <c r="Y604" s="3" t="str">
        <f>IF(ISBLANK([1]!Tab_labo[[#This Row],[Composant 4]]),"","&gt;")</f>
        <v/>
      </c>
      <c r="Z604" s="3"/>
      <c r="AA604" s="3" t="str">
        <f>IF(ISBLANK([1]!Tab_labo[[#This Row],[Qt-g4]]),"","g")</f>
        <v/>
      </c>
      <c r="AB604" s="3"/>
      <c r="AC604" s="3" t="str">
        <f>IF(ISBLANK([1]!Tab_labo[[#This Row],[Composant 5]]),"","&gt;")</f>
        <v/>
      </c>
      <c r="AD604" s="3"/>
      <c r="AE604" s="3" t="str">
        <f>IF(ISBLANK([1]!Tab_labo[[#This Row],[Qt-g5]]),"","g")</f>
        <v/>
      </c>
      <c r="AF604" s="3" t="str">
        <f>IF([1]!Tab_labo[[#This Row],[verif]]=0,"","Total")</f>
        <v>Total</v>
      </c>
      <c r="AG604" s="3" t="str">
        <f>IF([1]!Tab_labo[[#This Row],[Total]]="Total","&gt;","")</f>
        <v>&gt;</v>
      </c>
      <c r="AH60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604" s="3" t="str">
        <f>IF([1]!Tab_labo[[#This Row],[Total]]="Total","g","")</f>
        <v>g</v>
      </c>
      <c r="AJ604" s="8" t="s">
        <v>42</v>
      </c>
      <c r="AK604" s="3" t="s">
        <v>42</v>
      </c>
      <c r="AL60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4" s="3">
        <f>IF([1]!Tab_labo[[#This Row],[Total2]]&lt;&gt;1000,IF(ISBLANK(V604),[1]!Tab_labo[[#This Row],[Qt-g]]+(2*[1]!Tab_labo[[#This Row],[Qt-g2]]),IF(ISBLANK(Z604),[1]!Tab_labo[[#This Row],[Qt-g]]+[1]!Tab_labo[[#This Row],[Qt-g2]]+(2*[1]!Tab_labo[[#This Row],[Qt-g3]]),IF(ISBLANK(AD604),[1]!Tab_labo[[#This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04" s="3" t="str">
        <f>[1]!Tab_labo[[#This Row],[Teintes]]</f>
        <v>495 C</v>
      </c>
    </row>
    <row r="605" spans="1:40" ht="30" x14ac:dyDescent="0.25">
      <c r="A605" s="9" t="s">
        <v>662</v>
      </c>
      <c r="B605" s="9" t="s">
        <v>41</v>
      </c>
      <c r="C605" s="10" t="s">
        <v>42</v>
      </c>
      <c r="D605" s="11" t="s">
        <v>42</v>
      </c>
      <c r="E605" s="11" t="s">
        <v>42</v>
      </c>
      <c r="F605" s="12">
        <v>0.46</v>
      </c>
      <c r="G605" s="12">
        <v>73.209999999999994</v>
      </c>
      <c r="H605" s="12">
        <v>28.9</v>
      </c>
      <c r="I605" s="12">
        <v>5.73</v>
      </c>
      <c r="J605" s="13" t="s">
        <v>42</v>
      </c>
      <c r="K605" s="14" t="str">
        <f>[1]!Tab_labo[[#This Row],[L*]]&amp;"_"&amp;[1]!Tab_labo[[#This Row],[a*]]&amp;"_"&amp;[1]!Tab_labo[[#This Row],[b*]]</f>
        <v>73.21_28.9_5.73</v>
      </c>
      <c r="L605" s="11" t="s">
        <v>64</v>
      </c>
      <c r="M605" s="11" t="str">
        <f>IF(ISBLANK([1]!Tab_labo[[#This Row],[Composant 1]]),"","&gt;")</f>
        <v>&gt;</v>
      </c>
      <c r="N605" s="11">
        <v>102</v>
      </c>
      <c r="O605" s="11" t="str">
        <f>IF(ISBLANK([1]!Tab_labo[[#This Row],[Qt-g]]),"","g")</f>
        <v>g</v>
      </c>
      <c r="P605" s="11" t="s">
        <v>98</v>
      </c>
      <c r="Q605" s="11" t="str">
        <f>IF(ISBLANK([1]!Tab_labo[[#This Row],[Composant 2]]),"","&gt;")</f>
        <v>&gt;</v>
      </c>
      <c r="R605" s="11">
        <v>23</v>
      </c>
      <c r="S605" s="11" t="str">
        <f>IF(ISBLANK([1]!Tab_labo[[#This Row],[Qt-g2]]),"","g")</f>
        <v>g</v>
      </c>
      <c r="T605" s="11" t="s">
        <v>49</v>
      </c>
      <c r="U605" s="11" t="str">
        <f>IF(ISBLANK([1]!Tab_labo[[#This Row],[Composant 3]]),"","&gt;")</f>
        <v>&gt;</v>
      </c>
      <c r="V605" s="11">
        <v>437.5</v>
      </c>
      <c r="W605" s="11" t="str">
        <f>IF(ISBLANK([1]!Tab_labo[[#This Row],[Qt-g3]]),"","g")</f>
        <v>g</v>
      </c>
      <c r="X605" s="11"/>
      <c r="Y605" s="11" t="str">
        <f>IF(ISBLANK([1]!Tab_labo[[#This Row],[Composant 4]]),"","&gt;")</f>
        <v/>
      </c>
      <c r="Z605" s="11"/>
      <c r="AA605" s="11" t="str">
        <f>IF(ISBLANK([1]!Tab_labo[[#This Row],[Qt-g4]]),"","g")</f>
        <v/>
      </c>
      <c r="AB605" s="11"/>
      <c r="AC605" s="11" t="str">
        <f>IF(ISBLANK([1]!Tab_labo[[#This Row],[Composant 5]]),"","&gt;")</f>
        <v/>
      </c>
      <c r="AD605" s="11"/>
      <c r="AE605" s="11" t="str">
        <f>IF(ISBLANK([1]!Tab_labo[[#This Row],[Qt-g5]]),"","g")</f>
        <v/>
      </c>
      <c r="AF605" s="11" t="str">
        <f>IF([1]!Tab_labo[[#This Row],[verif]]=0,"","Total")</f>
        <v>Total</v>
      </c>
      <c r="AG605" s="11" t="str">
        <f>IF([1]!Tab_labo[[#This Row],[Total]]="Total","&gt;","")</f>
        <v>&gt;</v>
      </c>
      <c r="AH60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05" s="11" t="str">
        <f>IF([1]!Tab_labo[[#This Row],[Total]]="Total","g","")</f>
        <v>g</v>
      </c>
      <c r="AJ605" s="15" t="s">
        <v>42</v>
      </c>
      <c r="AK605" s="11" t="s">
        <v>42</v>
      </c>
      <c r="AL60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5" s="11">
        <f>IF([1]!Tab_labo[[#This Row],[Total2]]&lt;&gt;1000,IF(ISBLANK(V605),[1]!Tab_labo[[#This Row],[Qt-g]]+(2*[1]!Tab_labo[[#This Row],[Qt-g2]]),IF(ISBLANK(Z605),[1]!Tab_labo[[#This Row],[Qt-g]]+[1]!Tab_labo[[#This Row],[Qt-g2]]+(2*[1]!Tab_labo[[#This Row],[Qt-g3]]),IF(ISBLANK(AD605),[1]!Tab_labo[[#This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05" s="11" t="str">
        <f>[1]!Tab_labo[[#This Row],[Teintes]]</f>
        <v>494 C</v>
      </c>
    </row>
    <row r="606" spans="1:40" ht="30" x14ac:dyDescent="0.25">
      <c r="A606" s="1" t="s">
        <v>663</v>
      </c>
      <c r="B606" s="1" t="s">
        <v>41</v>
      </c>
      <c r="C606" s="2" t="s">
        <v>42</v>
      </c>
      <c r="D606" s="3" t="s">
        <v>42</v>
      </c>
      <c r="E606" s="3" t="s">
        <v>42</v>
      </c>
      <c r="F606" s="4">
        <v>0.64</v>
      </c>
      <c r="G606" s="4">
        <v>65.7</v>
      </c>
      <c r="H606" s="4">
        <v>34.54</v>
      </c>
      <c r="I606" s="4">
        <v>6.65</v>
      </c>
      <c r="J606" s="5" t="s">
        <v>42</v>
      </c>
      <c r="K606" s="6" t="str">
        <f>[1]!Tab_labo[[#This Row],[L*]]&amp;"_"&amp;[1]!Tab_labo[[#This Row],[a*]]&amp;"_"&amp;[1]!Tab_labo[[#This Row],[b*]]</f>
        <v>65.7_34.54_6.65</v>
      </c>
      <c r="L606" s="3" t="s">
        <v>64</v>
      </c>
      <c r="M606" s="3" t="str">
        <f>IF(ISBLANK([1]!Tab_labo[[#This Row],[Composant 1]]),"","&gt;")</f>
        <v>&gt;</v>
      </c>
      <c r="N606" s="3">
        <v>203</v>
      </c>
      <c r="O606" s="3" t="str">
        <f>IF(ISBLANK([1]!Tab_labo[[#This Row],[Qt-g]]),"","g")</f>
        <v>g</v>
      </c>
      <c r="P606" s="3" t="s">
        <v>98</v>
      </c>
      <c r="Q606" s="3" t="str">
        <f>IF(ISBLANK([1]!Tab_labo[[#This Row],[Composant 2]]),"","&gt;")</f>
        <v>&gt;</v>
      </c>
      <c r="R606" s="3">
        <v>47</v>
      </c>
      <c r="S606" s="3" t="str">
        <f>IF(ISBLANK([1]!Tab_labo[[#This Row],[Qt-g2]]),"","g")</f>
        <v>g</v>
      </c>
      <c r="T606" s="3" t="s">
        <v>49</v>
      </c>
      <c r="U606" s="3" t="str">
        <f>IF(ISBLANK([1]!Tab_labo[[#This Row],[Composant 3]]),"","&gt;")</f>
        <v>&gt;</v>
      </c>
      <c r="V606" s="3">
        <v>375</v>
      </c>
      <c r="W606" s="3" t="str">
        <f>IF(ISBLANK([1]!Tab_labo[[#This Row],[Qt-g3]]),"","g")</f>
        <v>g</v>
      </c>
      <c r="X606" s="3"/>
      <c r="Y606" s="3" t="str">
        <f>IF(ISBLANK([1]!Tab_labo[[#This Row],[Composant 4]]),"","&gt;")</f>
        <v/>
      </c>
      <c r="Z606" s="3"/>
      <c r="AA606" s="3" t="str">
        <f>IF(ISBLANK([1]!Tab_labo[[#This Row],[Qt-g4]]),"","g")</f>
        <v/>
      </c>
      <c r="AB606" s="3"/>
      <c r="AC606" s="3" t="str">
        <f>IF(ISBLANK([1]!Tab_labo[[#This Row],[Composant 5]]),"","&gt;")</f>
        <v/>
      </c>
      <c r="AD606" s="3"/>
      <c r="AE606" s="3" t="str">
        <f>IF(ISBLANK([1]!Tab_labo[[#This Row],[Qt-g5]]),"","g")</f>
        <v/>
      </c>
      <c r="AF606" s="3" t="str">
        <f>IF([1]!Tab_labo[[#This Row],[verif]]=0,"","Total")</f>
        <v>Total</v>
      </c>
      <c r="AG606" s="3" t="str">
        <f>IF([1]!Tab_labo[[#This Row],[Total]]="Total","&gt;","")</f>
        <v>&gt;</v>
      </c>
      <c r="AH60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06" s="3" t="str">
        <f>IF([1]!Tab_labo[[#This Row],[Total]]="Total","g","")</f>
        <v>g</v>
      </c>
      <c r="AJ606" s="8" t="s">
        <v>42</v>
      </c>
      <c r="AK606" s="3" t="s">
        <v>42</v>
      </c>
      <c r="AL60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6" s="3">
        <f>IF([1]!Tab_labo[[#This Row],[Total2]]&lt;&gt;1000,IF(ISBLANK(V606),[1]!Tab_labo[[#This Row],[Qt-g]]+(2*[1]!Tab_labo[[#This Row],[Qt-g2]]),IF(ISBLANK(Z606),[1]!Tab_labo[[#This Row],[Qt-g]]+[1]!Tab_labo[[#This Row],[Qt-g2]]+(2*[1]!Tab_labo[[#This Row],[Qt-g3]]),IF(ISBLANK(AD606),[1]!Tab_labo[[#This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06" s="3" t="str">
        <f>[1]!Tab_labo[[#This Row],[Teintes]]</f>
        <v>493 C</v>
      </c>
    </row>
    <row r="607" spans="1:40" ht="30" x14ac:dyDescent="0.25">
      <c r="A607" s="9" t="s">
        <v>664</v>
      </c>
      <c r="B607" s="9" t="s">
        <v>41</v>
      </c>
      <c r="C607" s="10" t="s">
        <v>42</v>
      </c>
      <c r="D607" s="11" t="s">
        <v>42</v>
      </c>
      <c r="E607" s="11" t="s">
        <v>42</v>
      </c>
      <c r="F607" s="12">
        <v>1.67</v>
      </c>
      <c r="G607" s="12">
        <v>34.11</v>
      </c>
      <c r="H607" s="12">
        <v>38.97</v>
      </c>
      <c r="I607" s="12">
        <v>20.079999999999998</v>
      </c>
      <c r="J607" s="13" t="s">
        <v>42</v>
      </c>
      <c r="K607" s="14" t="str">
        <f>[1]!Tab_labo[[#This Row],[L*]]&amp;"_"&amp;[1]!Tab_labo[[#This Row],[a*]]&amp;"_"&amp;[1]!Tab_labo[[#This Row],[b*]]</f>
        <v>34.11_38.97_20.08</v>
      </c>
      <c r="L607" s="11" t="s">
        <v>64</v>
      </c>
      <c r="M607" s="11" t="str">
        <f>IF(ISBLANK([1]!Tab_labo[[#This Row],[Composant 1]]),"","&gt;")</f>
        <v>&gt;</v>
      </c>
      <c r="N607" s="11">
        <v>813</v>
      </c>
      <c r="O607" s="11" t="str">
        <f>IF(ISBLANK([1]!Tab_labo[[#This Row],[Qt-g]]),"","g")</f>
        <v>g</v>
      </c>
      <c r="P607" s="11" t="s">
        <v>98</v>
      </c>
      <c r="Q607" s="11" t="str">
        <f>IF(ISBLANK([1]!Tab_labo[[#This Row],[Composant 2]]),"","&gt;")</f>
        <v>&gt;</v>
      </c>
      <c r="R607" s="11">
        <v>187</v>
      </c>
      <c r="S607" s="11" t="str">
        <f>IF(ISBLANK([1]!Tab_labo[[#This Row],[Qt-g2]]),"","g")</f>
        <v>g</v>
      </c>
      <c r="T607" s="11"/>
      <c r="U607" s="11" t="str">
        <f>IF(ISBLANK([1]!Tab_labo[[#This Row],[Composant 3]]),"","&gt;")</f>
        <v/>
      </c>
      <c r="V607" s="11"/>
      <c r="W607" s="11" t="str">
        <f>IF(ISBLANK([1]!Tab_labo[[#This Row],[Qt-g3]]),"","g")</f>
        <v/>
      </c>
      <c r="X607" s="11"/>
      <c r="Y607" s="11" t="str">
        <f>IF(ISBLANK([1]!Tab_labo[[#This Row],[Composant 4]]),"","&gt;")</f>
        <v/>
      </c>
      <c r="Z607" s="11"/>
      <c r="AA607" s="11" t="str">
        <f>IF(ISBLANK([1]!Tab_labo[[#This Row],[Qt-g4]]),"","g")</f>
        <v/>
      </c>
      <c r="AB607" s="11"/>
      <c r="AC607" s="11" t="str">
        <f>IF(ISBLANK([1]!Tab_labo[[#This Row],[Composant 5]]),"","&gt;")</f>
        <v/>
      </c>
      <c r="AD607" s="11"/>
      <c r="AE607" s="11" t="str">
        <f>IF(ISBLANK([1]!Tab_labo[[#This Row],[Qt-g5]]),"","g")</f>
        <v/>
      </c>
      <c r="AF607" s="11" t="str">
        <f>IF([1]!Tab_labo[[#This Row],[verif]]=0,"","Total")</f>
        <v>Total</v>
      </c>
      <c r="AG607" s="11" t="str">
        <f>IF([1]!Tab_labo[[#This Row],[Total]]="Total","&gt;","")</f>
        <v>&gt;</v>
      </c>
      <c r="AH60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07" s="11" t="str">
        <f>IF([1]!Tab_labo[[#This Row],[Total]]="Total","g","")</f>
        <v>g</v>
      </c>
      <c r="AJ607" s="15" t="s">
        <v>42</v>
      </c>
      <c r="AK607" s="11" t="s">
        <v>42</v>
      </c>
      <c r="AL60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07" s="11" t="str">
        <f>IF([1]!Tab_labo[[#This Row],[Total2]]&lt;&gt;1000,IF(ISBLANK(V607),[1]!Tab_labo[[#This Row],[Qt-g]]+(2*[1]!Tab_labo[[#This Row],[Qt-g2]]),IF(ISBLANK(Z607),[1]!Tab_labo[[#This Row],[Qt-g]]+[1]!Tab_labo[[#This Row],[Qt-g2]]+(2*[1]!Tab_labo[[#This Row],[Qt-g3]]),IF(ISBLANK(AD607),[1]!Tab_labo[[#This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07" s="11" t="str">
        <f>[1]!Tab_labo[[#This Row],[Teintes]]</f>
        <v>492 C</v>
      </c>
    </row>
    <row r="608" spans="1:40" ht="30" x14ac:dyDescent="0.25">
      <c r="A608" s="1" t="s">
        <v>665</v>
      </c>
      <c r="B608" s="1" t="s">
        <v>41</v>
      </c>
      <c r="C608" s="2" t="s">
        <v>42</v>
      </c>
      <c r="D608" s="3" t="s">
        <v>42</v>
      </c>
      <c r="E608" s="3" t="s">
        <v>42</v>
      </c>
      <c r="F608" s="4">
        <v>1.64</v>
      </c>
      <c r="G608" s="4">
        <v>31.16</v>
      </c>
      <c r="H608" s="4">
        <v>33.299999999999997</v>
      </c>
      <c r="I608" s="4">
        <v>16.18</v>
      </c>
      <c r="J608" s="5" t="s">
        <v>42</v>
      </c>
      <c r="K608" s="6" t="str">
        <f>[1]!Tab_labo[[#This Row],[L*]]&amp;"_"&amp;[1]!Tab_labo[[#This Row],[a*]]&amp;"_"&amp;[1]!Tab_labo[[#This Row],[b*]]</f>
        <v>31.16_33.3_16.18</v>
      </c>
      <c r="L608" s="3" t="s">
        <v>64</v>
      </c>
      <c r="M608" s="3" t="str">
        <f>IF(ISBLANK([1]!Tab_labo[[#This Row],[Composant 1]]),"","&gt;")</f>
        <v>&gt;</v>
      </c>
      <c r="N608" s="3">
        <v>765</v>
      </c>
      <c r="O608" s="3" t="str">
        <f>IF(ISBLANK([1]!Tab_labo[[#This Row],[Qt-g]]),"","g")</f>
        <v>g</v>
      </c>
      <c r="P608" s="3" t="s">
        <v>98</v>
      </c>
      <c r="Q608" s="3" t="str">
        <f>IF(ISBLANK([1]!Tab_labo[[#This Row],[Composant 2]]),"","&gt;")</f>
        <v>&gt;</v>
      </c>
      <c r="R608" s="3">
        <v>176</v>
      </c>
      <c r="S608" s="3" t="str">
        <f>IF(ISBLANK([1]!Tab_labo[[#This Row],[Qt-g2]]),"","g")</f>
        <v>g</v>
      </c>
      <c r="T608" s="3" t="s">
        <v>54</v>
      </c>
      <c r="U608" s="3" t="str">
        <f>IF(ISBLANK([1]!Tab_labo[[#This Row],[Composant 3]]),"","&gt;")</f>
        <v>&gt;</v>
      </c>
      <c r="V608" s="3">
        <v>59</v>
      </c>
      <c r="W608" s="3" t="str">
        <f>IF(ISBLANK([1]!Tab_labo[[#This Row],[Qt-g3]]),"","g")</f>
        <v>g</v>
      </c>
      <c r="X608" s="3"/>
      <c r="Y608" s="3" t="str">
        <f>IF(ISBLANK([1]!Tab_labo[[#This Row],[Composant 4]]),"","&gt;")</f>
        <v/>
      </c>
      <c r="Z608" s="3"/>
      <c r="AA608" s="3" t="str">
        <f>IF(ISBLANK([1]!Tab_labo[[#This Row],[Qt-g4]]),"","g")</f>
        <v/>
      </c>
      <c r="AB608" s="3"/>
      <c r="AC608" s="3" t="str">
        <f>IF(ISBLANK([1]!Tab_labo[[#This Row],[Composant 5]]),"","&gt;")</f>
        <v/>
      </c>
      <c r="AD608" s="3"/>
      <c r="AE608" s="3" t="str">
        <f>IF(ISBLANK([1]!Tab_labo[[#This Row],[Qt-g5]]),"","g")</f>
        <v/>
      </c>
      <c r="AF608" s="3" t="str">
        <f>IF([1]!Tab_labo[[#This Row],[verif]]=0,"","Total")</f>
        <v>Total</v>
      </c>
      <c r="AG608" s="3" t="str">
        <f>IF([1]!Tab_labo[[#This Row],[Total]]="Total","&gt;","")</f>
        <v>&gt;</v>
      </c>
      <c r="AH60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08" s="3" t="str">
        <f>IF([1]!Tab_labo[[#This Row],[Total]]="Total","g","")</f>
        <v>g</v>
      </c>
      <c r="AJ608" s="8" t="s">
        <v>42</v>
      </c>
      <c r="AK608" s="3" t="s">
        <v>42</v>
      </c>
      <c r="AL60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8" s="3" t="str">
        <f>IF([1]!Tab_labo[[#This Row],[Total2]]&lt;&gt;1000,IF(ISBLANK(V608),[1]!Tab_labo[[#This Row],[Qt-g]]+(2*[1]!Tab_labo[[#This Row],[Qt-g2]]),IF(ISBLANK(Z608),[1]!Tab_labo[[#This Row],[Qt-g]]+[1]!Tab_labo[[#This Row],[Qt-g2]]+(2*[1]!Tab_labo[[#This Row],[Qt-g3]]),IF(ISBLANK(AD608),[1]!Tab_labo[[#This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08" s="3" t="str">
        <f>[1]!Tab_labo[[#This Row],[Teintes]]</f>
        <v>491 C</v>
      </c>
    </row>
    <row r="609" spans="1:40" ht="30" x14ac:dyDescent="0.25">
      <c r="A609" s="9" t="s">
        <v>666</v>
      </c>
      <c r="B609" s="9" t="s">
        <v>41</v>
      </c>
      <c r="C609" s="10" t="s">
        <v>42</v>
      </c>
      <c r="D609" s="11" t="s">
        <v>42</v>
      </c>
      <c r="E609" s="11" t="s">
        <v>42</v>
      </c>
      <c r="F609" s="12">
        <v>1.66</v>
      </c>
      <c r="G609" s="12">
        <v>25.55</v>
      </c>
      <c r="H609" s="12">
        <v>24.34</v>
      </c>
      <c r="I609" s="12">
        <v>10.08</v>
      </c>
      <c r="J609" s="13" t="s">
        <v>42</v>
      </c>
      <c r="K609" s="14" t="str">
        <f>[1]!Tab_labo[[#This Row],[L*]]&amp;"_"&amp;[1]!Tab_labo[[#This Row],[a*]]&amp;"_"&amp;[1]!Tab_labo[[#This Row],[b*]]</f>
        <v>25.55_24.34_10.08</v>
      </c>
      <c r="L609" s="11" t="s">
        <v>64</v>
      </c>
      <c r="M609" s="11" t="str">
        <f>IF(ISBLANK([1]!Tab_labo[[#This Row],[Composant 1]]),"","&gt;")</f>
        <v>&gt;</v>
      </c>
      <c r="N609" s="11">
        <v>650</v>
      </c>
      <c r="O609" s="11" t="str">
        <f>IF(ISBLANK([1]!Tab_labo[[#This Row],[Qt-g]]),"","g")</f>
        <v>g</v>
      </c>
      <c r="P609" s="11" t="s">
        <v>98</v>
      </c>
      <c r="Q609" s="11" t="str">
        <f>IF(ISBLANK([1]!Tab_labo[[#This Row],[Composant 2]]),"","&gt;")</f>
        <v>&gt;</v>
      </c>
      <c r="R609" s="11">
        <v>150</v>
      </c>
      <c r="S609" s="11" t="str">
        <f>IF(ISBLANK([1]!Tab_labo[[#This Row],[Qt-g2]]),"","g")</f>
        <v>g</v>
      </c>
      <c r="T609" s="11" t="s">
        <v>54</v>
      </c>
      <c r="U609" s="11" t="str">
        <f>IF(ISBLANK([1]!Tab_labo[[#This Row],[Composant 3]]),"","&gt;")</f>
        <v>&gt;</v>
      </c>
      <c r="V609" s="11">
        <v>200</v>
      </c>
      <c r="W609" s="11" t="str">
        <f>IF(ISBLANK([1]!Tab_labo[[#This Row],[Qt-g3]]),"","g")</f>
        <v>g</v>
      </c>
      <c r="X609" s="11"/>
      <c r="Y609" s="11" t="str">
        <f>IF(ISBLANK([1]!Tab_labo[[#This Row],[Composant 4]]),"","&gt;")</f>
        <v/>
      </c>
      <c r="Z609" s="11"/>
      <c r="AA609" s="11" t="str">
        <f>IF(ISBLANK([1]!Tab_labo[[#This Row],[Qt-g4]]),"","g")</f>
        <v/>
      </c>
      <c r="AB609" s="11"/>
      <c r="AC609" s="11" t="str">
        <f>IF(ISBLANK([1]!Tab_labo[[#This Row],[Composant 5]]),"","&gt;")</f>
        <v/>
      </c>
      <c r="AD609" s="11"/>
      <c r="AE609" s="11" t="str">
        <f>IF(ISBLANK([1]!Tab_labo[[#This Row],[Qt-g5]]),"","g")</f>
        <v/>
      </c>
      <c r="AF609" s="11" t="str">
        <f>IF([1]!Tab_labo[[#This Row],[verif]]=0,"","Total")</f>
        <v>Total</v>
      </c>
      <c r="AG609" s="11" t="str">
        <f>IF([1]!Tab_labo[[#This Row],[Total]]="Total","&gt;","")</f>
        <v>&gt;</v>
      </c>
      <c r="AH60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09" s="11" t="str">
        <f>IF([1]!Tab_labo[[#This Row],[Total]]="Total","g","")</f>
        <v>g</v>
      </c>
      <c r="AJ609" s="15" t="s">
        <v>42</v>
      </c>
      <c r="AK609" s="11" t="s">
        <v>42</v>
      </c>
      <c r="AL60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09" s="11" t="str">
        <f>IF([1]!Tab_labo[[#This Row],[Total2]]&lt;&gt;1000,IF(ISBLANK(V609),[1]!Tab_labo[[#This Row],[Qt-g]]+(2*[1]!Tab_labo[[#This Row],[Qt-g2]]),IF(ISBLANK(Z609),[1]!Tab_labo[[#This Row],[Qt-g]]+[1]!Tab_labo[[#This Row],[Qt-g2]]+(2*[1]!Tab_labo[[#This Row],[Qt-g3]]),IF(ISBLANK(AD609),[1]!Tab_labo[[#This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09" s="11" t="str">
        <f>[1]!Tab_labo[[#This Row],[Teintes]]</f>
        <v>490 C</v>
      </c>
    </row>
    <row r="610" spans="1:40" ht="30" x14ac:dyDescent="0.25">
      <c r="A610" s="1" t="s">
        <v>667</v>
      </c>
      <c r="B610" s="1" t="s">
        <v>41</v>
      </c>
      <c r="C610" s="2" t="s">
        <v>42</v>
      </c>
      <c r="D610" s="3" t="s">
        <v>42</v>
      </c>
      <c r="E610" s="3" t="s">
        <v>42</v>
      </c>
      <c r="F610" s="4">
        <v>0.28000000000000003</v>
      </c>
      <c r="G610" s="4">
        <v>81.42</v>
      </c>
      <c r="H610" s="4">
        <v>12.28</v>
      </c>
      <c r="I610" s="4">
        <v>6.93</v>
      </c>
      <c r="J610" s="5" t="s">
        <v>42</v>
      </c>
      <c r="K610" s="6" t="str">
        <f>[1]!Tab_labo[[#This Row],[L*]]&amp;"_"&amp;[1]!Tab_labo[[#This Row],[a*]]&amp;"_"&amp;[1]!Tab_labo[[#This Row],[b*]]</f>
        <v>81.42_12.28_6.93</v>
      </c>
      <c r="L610" s="3" t="s">
        <v>64</v>
      </c>
      <c r="M610" s="3" t="str">
        <f>IF(ISBLANK([1]!Tab_labo[[#This Row],[Composant 1]]),"","&gt;")</f>
        <v>&gt;</v>
      </c>
      <c r="N610" s="3">
        <v>19</v>
      </c>
      <c r="O610" s="3" t="str">
        <f>IF(ISBLANK([1]!Tab_labo[[#This Row],[Qt-g]]),"","g")</f>
        <v>g</v>
      </c>
      <c r="P610" s="3" t="s">
        <v>350</v>
      </c>
      <c r="Q610" s="3" t="str">
        <f>IF(ISBLANK([1]!Tab_labo[[#This Row],[Composant 2]]),"","&gt;")</f>
        <v>&gt;</v>
      </c>
      <c r="R610" s="3">
        <v>12</v>
      </c>
      <c r="S610" s="3" t="str">
        <f>IF(ISBLANK([1]!Tab_labo[[#This Row],[Qt-g2]]),"","g")</f>
        <v>g</v>
      </c>
      <c r="T610" s="3" t="s">
        <v>49</v>
      </c>
      <c r="U610" s="3" t="str">
        <f>IF(ISBLANK([1]!Tab_labo[[#This Row],[Composant 3]]),"","&gt;")</f>
        <v>&gt;</v>
      </c>
      <c r="V610" s="3">
        <v>484.5</v>
      </c>
      <c r="W610" s="3" t="str">
        <f>IF(ISBLANK([1]!Tab_labo[[#This Row],[Qt-g3]]),"","g")</f>
        <v>g</v>
      </c>
      <c r="X610" s="3"/>
      <c r="Y610" s="3" t="str">
        <f>IF(ISBLANK([1]!Tab_labo[[#This Row],[Composant 4]]),"","&gt;")</f>
        <v/>
      </c>
      <c r="Z610" s="3"/>
      <c r="AA610" s="3" t="str">
        <f>IF(ISBLANK([1]!Tab_labo[[#This Row],[Qt-g4]]),"","g")</f>
        <v/>
      </c>
      <c r="AB610" s="3"/>
      <c r="AC610" s="3" t="str">
        <f>IF(ISBLANK([1]!Tab_labo[[#This Row],[Composant 5]]),"","&gt;")</f>
        <v/>
      </c>
      <c r="AD610" s="3"/>
      <c r="AE610" s="3" t="str">
        <f>IF(ISBLANK([1]!Tab_labo[[#This Row],[Qt-g5]]),"","g")</f>
        <v/>
      </c>
      <c r="AF610" s="3" t="str">
        <f>IF([1]!Tab_labo[[#This Row],[verif]]=0,"","Total")</f>
        <v>Total</v>
      </c>
      <c r="AG610" s="3" t="str">
        <f>IF([1]!Tab_labo[[#This Row],[Total]]="Total","&gt;","")</f>
        <v>&gt;</v>
      </c>
      <c r="AH61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610" s="3" t="str">
        <f>IF([1]!Tab_labo[[#This Row],[Total]]="Total","g","")</f>
        <v>g</v>
      </c>
      <c r="AJ610" s="8" t="s">
        <v>42</v>
      </c>
      <c r="AK610" s="3" t="s">
        <v>42</v>
      </c>
      <c r="AL61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0" s="3">
        <f>IF([1]!Tab_labo[[#This Row],[Total2]]&lt;&gt;1000,IF(ISBLANK(V610),[1]!Tab_labo[[#This Row],[Qt-g]]+(2*[1]!Tab_labo[[#This Row],[Qt-g2]]),IF(ISBLANK(Z610),[1]!Tab_labo[[#This Row],[Qt-g]]+[1]!Tab_labo[[#This Row],[Qt-g2]]+(2*[1]!Tab_labo[[#This Row],[Qt-g3]]),IF(ISBLANK(AD610),[1]!Tab_labo[[#This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10" s="3" t="str">
        <f>[1]!Tab_labo[[#This Row],[Teintes]]</f>
        <v>503 C</v>
      </c>
    </row>
    <row r="611" spans="1:40" ht="30" x14ac:dyDescent="0.25">
      <c r="A611" s="9" t="s">
        <v>668</v>
      </c>
      <c r="B611" s="9" t="s">
        <v>41</v>
      </c>
      <c r="C611" s="10" t="s">
        <v>42</v>
      </c>
      <c r="D611" s="11" t="s">
        <v>42</v>
      </c>
      <c r="E611" s="11" t="s">
        <v>42</v>
      </c>
      <c r="F611" s="12">
        <v>0.31</v>
      </c>
      <c r="G611" s="12">
        <v>78.31</v>
      </c>
      <c r="H611" s="12">
        <v>16.05</v>
      </c>
      <c r="I611" s="12">
        <v>4.1500000000000004</v>
      </c>
      <c r="J611" s="13" t="s">
        <v>42</v>
      </c>
      <c r="K611" s="14" t="str">
        <f>[1]!Tab_labo[[#This Row],[L*]]&amp;"_"&amp;[1]!Tab_labo[[#This Row],[a*]]&amp;"_"&amp;[1]!Tab_labo[[#This Row],[b*]]</f>
        <v>78.31_16.05_4.15</v>
      </c>
      <c r="L611" s="11" t="s">
        <v>64</v>
      </c>
      <c r="M611" s="11" t="str">
        <f>IF(ISBLANK([1]!Tab_labo[[#This Row],[Composant 1]]),"","&gt;")</f>
        <v>&gt;</v>
      </c>
      <c r="N611" s="11">
        <v>39</v>
      </c>
      <c r="O611" s="11" t="str">
        <f>IF(ISBLANK([1]!Tab_labo[[#This Row],[Qt-g]]),"","g")</f>
        <v>g</v>
      </c>
      <c r="P611" s="11" t="s">
        <v>350</v>
      </c>
      <c r="Q611" s="11" t="str">
        <f>IF(ISBLANK([1]!Tab_labo[[#This Row],[Composant 2]]),"","&gt;")</f>
        <v>&gt;</v>
      </c>
      <c r="R611" s="11">
        <v>23</v>
      </c>
      <c r="S611" s="11" t="str">
        <f>IF(ISBLANK([1]!Tab_labo[[#This Row],[Qt-g2]]),"","g")</f>
        <v>g</v>
      </c>
      <c r="T611" s="11" t="s">
        <v>49</v>
      </c>
      <c r="U611" s="11" t="str">
        <f>IF(ISBLANK([1]!Tab_labo[[#This Row],[Composant 3]]),"","&gt;")</f>
        <v>&gt;</v>
      </c>
      <c r="V611" s="11">
        <v>469</v>
      </c>
      <c r="W611" s="11" t="str">
        <f>IF(ISBLANK([1]!Tab_labo[[#This Row],[Qt-g3]]),"","g")</f>
        <v>g</v>
      </c>
      <c r="X611" s="11"/>
      <c r="Y611" s="11" t="str">
        <f>IF(ISBLANK([1]!Tab_labo[[#This Row],[Composant 4]]),"","&gt;")</f>
        <v/>
      </c>
      <c r="Z611" s="11"/>
      <c r="AA611" s="11" t="str">
        <f>IF(ISBLANK([1]!Tab_labo[[#This Row],[Qt-g4]]),"","g")</f>
        <v/>
      </c>
      <c r="AB611" s="11"/>
      <c r="AC611" s="11" t="str">
        <f>IF(ISBLANK([1]!Tab_labo[[#This Row],[Composant 5]]),"","&gt;")</f>
        <v/>
      </c>
      <c r="AD611" s="11"/>
      <c r="AE611" s="11" t="str">
        <f>IF(ISBLANK([1]!Tab_labo[[#This Row],[Qt-g5]]),"","g")</f>
        <v/>
      </c>
      <c r="AF611" s="11" t="str">
        <f>IF([1]!Tab_labo[[#This Row],[verif]]=0,"","Total")</f>
        <v>Total</v>
      </c>
      <c r="AG611" s="11" t="str">
        <f>IF([1]!Tab_labo[[#This Row],[Total]]="Total","&gt;","")</f>
        <v>&gt;</v>
      </c>
      <c r="AH61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611" s="11" t="str">
        <f>IF([1]!Tab_labo[[#This Row],[Total]]="Total","g","")</f>
        <v>g</v>
      </c>
      <c r="AJ611" s="15" t="s">
        <v>42</v>
      </c>
      <c r="AK611" s="11" t="s">
        <v>42</v>
      </c>
      <c r="AL61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1" s="11">
        <f>IF([1]!Tab_labo[[#This Row],[Total2]]&lt;&gt;1000,IF(ISBLANK(V611),[1]!Tab_labo[[#This Row],[Qt-g]]+(2*[1]!Tab_labo[[#This Row],[Qt-g2]]),IF(ISBLANK(Z611),[1]!Tab_labo[[#This Row],[Qt-g]]+[1]!Tab_labo[[#This Row],[Qt-g2]]+(2*[1]!Tab_labo[[#This Row],[Qt-g3]]),IF(ISBLANK(AD611),[1]!Tab_labo[[#This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11" s="11" t="str">
        <f>[1]!Tab_labo[[#This Row],[Teintes]]</f>
        <v>502 C</v>
      </c>
    </row>
    <row r="612" spans="1:40" ht="30" x14ac:dyDescent="0.25">
      <c r="A612" s="1" t="s">
        <v>669</v>
      </c>
      <c r="B612" s="1" t="s">
        <v>41</v>
      </c>
      <c r="C612" s="2" t="s">
        <v>42</v>
      </c>
      <c r="D612" s="3" t="s">
        <v>42</v>
      </c>
      <c r="E612" s="3" t="s">
        <v>42</v>
      </c>
      <c r="F612" s="4">
        <v>0.44</v>
      </c>
      <c r="G612" s="4">
        <v>72.38</v>
      </c>
      <c r="H612" s="4">
        <v>19.600000000000001</v>
      </c>
      <c r="I612" s="4">
        <v>5.99</v>
      </c>
      <c r="J612" s="5" t="s">
        <v>42</v>
      </c>
      <c r="K612" s="6" t="str">
        <f>[1]!Tab_labo[[#This Row],[L*]]&amp;"_"&amp;[1]!Tab_labo[[#This Row],[a*]]&amp;"_"&amp;[1]!Tab_labo[[#This Row],[b*]]</f>
        <v>72.38_19.6_5.99</v>
      </c>
      <c r="L612" s="3" t="s">
        <v>64</v>
      </c>
      <c r="M612" s="3" t="str">
        <f>IF(ISBLANK([1]!Tab_labo[[#This Row],[Composant 1]]),"","&gt;")</f>
        <v>&gt;</v>
      </c>
      <c r="N612" s="3">
        <v>78</v>
      </c>
      <c r="O612" s="3" t="str">
        <f>IF(ISBLANK([1]!Tab_labo[[#This Row],[Qt-g]]),"","g")</f>
        <v>g</v>
      </c>
      <c r="P612" s="3" t="s">
        <v>350</v>
      </c>
      <c r="Q612" s="3" t="str">
        <f>IF(ISBLANK([1]!Tab_labo[[#This Row],[Composant 2]]),"","&gt;")</f>
        <v>&gt;</v>
      </c>
      <c r="R612" s="3">
        <v>47</v>
      </c>
      <c r="S612" s="3" t="str">
        <f>IF(ISBLANK([1]!Tab_labo[[#This Row],[Qt-g2]]),"","g")</f>
        <v>g</v>
      </c>
      <c r="T612" s="3" t="s">
        <v>49</v>
      </c>
      <c r="U612" s="3" t="str">
        <f>IF(ISBLANK([1]!Tab_labo[[#This Row],[Composant 3]]),"","&gt;")</f>
        <v>&gt;</v>
      </c>
      <c r="V612" s="3">
        <v>437.5</v>
      </c>
      <c r="W612" s="3" t="str">
        <f>IF(ISBLANK([1]!Tab_labo[[#This Row],[Qt-g3]]),"","g")</f>
        <v>g</v>
      </c>
      <c r="X612" s="3"/>
      <c r="Y612" s="3" t="str">
        <f>IF(ISBLANK([1]!Tab_labo[[#This Row],[Composant 4]]),"","&gt;")</f>
        <v/>
      </c>
      <c r="Z612" s="3"/>
      <c r="AA612" s="3" t="str">
        <f>IF(ISBLANK([1]!Tab_labo[[#This Row],[Qt-g4]]),"","g")</f>
        <v/>
      </c>
      <c r="AB612" s="3"/>
      <c r="AC612" s="3" t="str">
        <f>IF(ISBLANK([1]!Tab_labo[[#This Row],[Composant 5]]),"","&gt;")</f>
        <v/>
      </c>
      <c r="AD612" s="3"/>
      <c r="AE612" s="3" t="str">
        <f>IF(ISBLANK([1]!Tab_labo[[#This Row],[Qt-g5]]),"","g")</f>
        <v/>
      </c>
      <c r="AF612" s="3" t="str">
        <f>IF([1]!Tab_labo[[#This Row],[verif]]=0,"","Total")</f>
        <v>Total</v>
      </c>
      <c r="AG612" s="3" t="str">
        <f>IF([1]!Tab_labo[[#This Row],[Total]]="Total","&gt;","")</f>
        <v>&gt;</v>
      </c>
      <c r="AH61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12" s="3" t="str">
        <f>IF([1]!Tab_labo[[#This Row],[Total]]="Total","g","")</f>
        <v>g</v>
      </c>
      <c r="AJ612" s="8" t="s">
        <v>42</v>
      </c>
      <c r="AK612" s="3" t="s">
        <v>42</v>
      </c>
      <c r="AL61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2" s="3">
        <f>IF([1]!Tab_labo[[#This Row],[Total2]]&lt;&gt;1000,IF(ISBLANK(V612),[1]!Tab_labo[[#This Row],[Qt-g]]+(2*[1]!Tab_labo[[#This Row],[Qt-g2]]),IF(ISBLANK(Z612),[1]!Tab_labo[[#This Row],[Qt-g]]+[1]!Tab_labo[[#This Row],[Qt-g2]]+(2*[1]!Tab_labo[[#This Row],[Qt-g3]]),IF(ISBLANK(AD612),[1]!Tab_labo[[#This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12" s="3" t="str">
        <f>[1]!Tab_labo[[#This Row],[Teintes]]</f>
        <v>501 C</v>
      </c>
    </row>
    <row r="613" spans="1:40" ht="30" x14ac:dyDescent="0.25">
      <c r="A613" s="9" t="s">
        <v>670</v>
      </c>
      <c r="B613" s="9" t="s">
        <v>41</v>
      </c>
      <c r="C613" s="10" t="s">
        <v>42</v>
      </c>
      <c r="D613" s="11" t="s">
        <v>42</v>
      </c>
      <c r="E613" s="11" t="s">
        <v>42</v>
      </c>
      <c r="F613" s="12">
        <v>0.68</v>
      </c>
      <c r="G613" s="12">
        <v>61.57</v>
      </c>
      <c r="H613" s="12">
        <v>25.22</v>
      </c>
      <c r="I613" s="12">
        <v>6.5</v>
      </c>
      <c r="J613" s="13" t="s">
        <v>42</v>
      </c>
      <c r="K613" s="14" t="str">
        <f>[1]!Tab_labo[[#This Row],[L*]]&amp;"_"&amp;[1]!Tab_labo[[#This Row],[a*]]&amp;"_"&amp;[1]!Tab_labo[[#This Row],[b*]]</f>
        <v>61.57_25.22_6.5</v>
      </c>
      <c r="L613" s="11" t="s">
        <v>64</v>
      </c>
      <c r="M613" s="11" t="str">
        <f>IF(ISBLANK([1]!Tab_labo[[#This Row],[Composant 1]]),"","&gt;")</f>
        <v>&gt;</v>
      </c>
      <c r="N613" s="11">
        <v>156</v>
      </c>
      <c r="O613" s="11" t="str">
        <f>IF(ISBLANK([1]!Tab_labo[[#This Row],[Qt-g]]),"","g")</f>
        <v>g</v>
      </c>
      <c r="P613" s="11" t="s">
        <v>350</v>
      </c>
      <c r="Q613" s="11" t="str">
        <f>IF(ISBLANK([1]!Tab_labo[[#This Row],[Composant 2]]),"","&gt;")</f>
        <v>&gt;</v>
      </c>
      <c r="R613" s="11">
        <v>94</v>
      </c>
      <c r="S613" s="11" t="str">
        <f>IF(ISBLANK([1]!Tab_labo[[#This Row],[Qt-g2]]),"","g")</f>
        <v>g</v>
      </c>
      <c r="T613" s="11" t="s">
        <v>49</v>
      </c>
      <c r="U613" s="11" t="str">
        <f>IF(ISBLANK([1]!Tab_labo[[#This Row],[Composant 3]]),"","&gt;")</f>
        <v>&gt;</v>
      </c>
      <c r="V613" s="11">
        <v>375</v>
      </c>
      <c r="W613" s="11" t="str">
        <f>IF(ISBLANK([1]!Tab_labo[[#This Row],[Qt-g3]]),"","g")</f>
        <v>g</v>
      </c>
      <c r="X613" s="11"/>
      <c r="Y613" s="11" t="str">
        <f>IF(ISBLANK([1]!Tab_labo[[#This Row],[Composant 4]]),"","&gt;")</f>
        <v/>
      </c>
      <c r="Z613" s="11"/>
      <c r="AA613" s="11" t="str">
        <f>IF(ISBLANK([1]!Tab_labo[[#This Row],[Qt-g4]]),"","g")</f>
        <v/>
      </c>
      <c r="AB613" s="11"/>
      <c r="AC613" s="11" t="str">
        <f>IF(ISBLANK([1]!Tab_labo[[#This Row],[Composant 5]]),"","&gt;")</f>
        <v/>
      </c>
      <c r="AD613" s="11"/>
      <c r="AE613" s="11" t="str">
        <f>IF(ISBLANK([1]!Tab_labo[[#This Row],[Qt-g5]]),"","g")</f>
        <v/>
      </c>
      <c r="AF613" s="11" t="str">
        <f>IF([1]!Tab_labo[[#This Row],[verif]]=0,"","Total")</f>
        <v>Total</v>
      </c>
      <c r="AG613" s="11" t="str">
        <f>IF([1]!Tab_labo[[#This Row],[Total]]="Total","&gt;","")</f>
        <v>&gt;</v>
      </c>
      <c r="AH61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13" s="11" t="str">
        <f>IF([1]!Tab_labo[[#This Row],[Total]]="Total","g","")</f>
        <v>g</v>
      </c>
      <c r="AJ613" s="15" t="s">
        <v>42</v>
      </c>
      <c r="AK613" s="11" t="s">
        <v>42</v>
      </c>
      <c r="AL61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3" s="11">
        <f>IF([1]!Tab_labo[[#This Row],[Total2]]&lt;&gt;1000,IF(ISBLANK(V613),[1]!Tab_labo[[#This Row],[Qt-g]]+(2*[1]!Tab_labo[[#This Row],[Qt-g2]]),IF(ISBLANK(Z613),[1]!Tab_labo[[#This Row],[Qt-g]]+[1]!Tab_labo[[#This Row],[Qt-g2]]+(2*[1]!Tab_labo[[#This Row],[Qt-g3]]),IF(ISBLANK(AD613),[1]!Tab_labo[[#This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13" s="11" t="str">
        <f>[1]!Tab_labo[[#This Row],[Teintes]]</f>
        <v>500 C</v>
      </c>
    </row>
    <row r="614" spans="1:40" ht="30" x14ac:dyDescent="0.25">
      <c r="A614" s="1" t="s">
        <v>671</v>
      </c>
      <c r="B614" s="1" t="s">
        <v>41</v>
      </c>
      <c r="C614" s="2" t="s">
        <v>42</v>
      </c>
      <c r="D614" s="3" t="s">
        <v>42</v>
      </c>
      <c r="E614" s="3" t="s">
        <v>42</v>
      </c>
      <c r="F614" s="4">
        <v>1.45</v>
      </c>
      <c r="G614" s="4">
        <v>34.15</v>
      </c>
      <c r="H614" s="4">
        <v>23.14</v>
      </c>
      <c r="I614" s="4">
        <v>15.02</v>
      </c>
      <c r="J614" s="5" t="s">
        <v>42</v>
      </c>
      <c r="K614" s="6" t="str">
        <f>[1]!Tab_labo[[#This Row],[L*]]&amp;"_"&amp;[1]!Tab_labo[[#This Row],[a*]]&amp;"_"&amp;[1]!Tab_labo[[#This Row],[b*]]</f>
        <v>34.15_23.14_15.02</v>
      </c>
      <c r="L614" s="3" t="s">
        <v>64</v>
      </c>
      <c r="M614" s="3" t="str">
        <f>IF(ISBLANK([1]!Tab_labo[[#This Row],[Composant 1]]),"","&gt;")</f>
        <v>&gt;</v>
      </c>
      <c r="N614" s="3">
        <v>625</v>
      </c>
      <c r="O614" s="3" t="str">
        <f>IF(ISBLANK([1]!Tab_labo[[#This Row],[Qt-g]]),"","g")</f>
        <v>g</v>
      </c>
      <c r="P614" s="3" t="s">
        <v>350</v>
      </c>
      <c r="Q614" s="3" t="str">
        <f>IF(ISBLANK([1]!Tab_labo[[#This Row],[Composant 2]]),"","&gt;")</f>
        <v>&gt;</v>
      </c>
      <c r="R614" s="3">
        <v>375</v>
      </c>
      <c r="S614" s="3" t="str">
        <f>IF(ISBLANK([1]!Tab_labo[[#This Row],[Qt-g2]]),"","g")</f>
        <v>g</v>
      </c>
      <c r="T614" s="3"/>
      <c r="U614" s="3" t="str">
        <f>IF(ISBLANK([1]!Tab_labo[[#This Row],[Composant 3]]),"","&gt;")</f>
        <v/>
      </c>
      <c r="V614" s="3"/>
      <c r="W614" s="3" t="str">
        <f>IF(ISBLANK([1]!Tab_labo[[#This Row],[Qt-g3]]),"","g")</f>
        <v/>
      </c>
      <c r="X614" s="3"/>
      <c r="Y614" s="3" t="str">
        <f>IF(ISBLANK([1]!Tab_labo[[#This Row],[Composant 4]]),"","&gt;")</f>
        <v/>
      </c>
      <c r="Z614" s="3"/>
      <c r="AA614" s="3" t="str">
        <f>IF(ISBLANK([1]!Tab_labo[[#This Row],[Qt-g4]]),"","g")</f>
        <v/>
      </c>
      <c r="AB614" s="3"/>
      <c r="AC614" s="3" t="str">
        <f>IF(ISBLANK([1]!Tab_labo[[#This Row],[Composant 5]]),"","&gt;")</f>
        <v/>
      </c>
      <c r="AD614" s="3"/>
      <c r="AE614" s="3" t="str">
        <f>IF(ISBLANK([1]!Tab_labo[[#This Row],[Qt-g5]]),"","g")</f>
        <v/>
      </c>
      <c r="AF614" s="3" t="str">
        <f>IF([1]!Tab_labo[[#This Row],[verif]]=0,"","Total")</f>
        <v>Total</v>
      </c>
      <c r="AG614" s="3" t="str">
        <f>IF([1]!Tab_labo[[#This Row],[Total]]="Total","&gt;","")</f>
        <v>&gt;</v>
      </c>
      <c r="AH61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14" s="3" t="str">
        <f>IF([1]!Tab_labo[[#This Row],[Total]]="Total","g","")</f>
        <v>g</v>
      </c>
      <c r="AJ614" s="8" t="s">
        <v>42</v>
      </c>
      <c r="AK614" s="3" t="s">
        <v>42</v>
      </c>
      <c r="AL61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14" s="3" t="str">
        <f>IF([1]!Tab_labo[[#This Row],[Total2]]&lt;&gt;1000,IF(ISBLANK(V614),[1]!Tab_labo[[#This Row],[Qt-g]]+(2*[1]!Tab_labo[[#This Row],[Qt-g2]]),IF(ISBLANK(Z614),[1]!Tab_labo[[#This Row],[Qt-g]]+[1]!Tab_labo[[#This Row],[Qt-g2]]+(2*[1]!Tab_labo[[#This Row],[Qt-g3]]),IF(ISBLANK(AD614),[1]!Tab_labo[[#This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14" s="3" t="str">
        <f>[1]!Tab_labo[[#This Row],[Teintes]]</f>
        <v>499 C</v>
      </c>
    </row>
    <row r="615" spans="1:40" ht="30" x14ac:dyDescent="0.25">
      <c r="A615" s="9" t="s">
        <v>672</v>
      </c>
      <c r="B615" s="9" t="s">
        <v>41</v>
      </c>
      <c r="C615" s="10" t="s">
        <v>42</v>
      </c>
      <c r="D615" s="11" t="s">
        <v>42</v>
      </c>
      <c r="E615" s="11" t="s">
        <v>42</v>
      </c>
      <c r="F615" s="12">
        <v>1.54</v>
      </c>
      <c r="G615" s="12">
        <v>28.8</v>
      </c>
      <c r="H615" s="12">
        <v>20.02</v>
      </c>
      <c r="I615" s="12">
        <v>11.47</v>
      </c>
      <c r="J615" s="13" t="s">
        <v>42</v>
      </c>
      <c r="K615" s="14" t="str">
        <f>[1]!Tab_labo[[#This Row],[L*]]&amp;"_"&amp;[1]!Tab_labo[[#This Row],[a*]]&amp;"_"&amp;[1]!Tab_labo[[#This Row],[b*]]</f>
        <v>28.8_20.02_11.47</v>
      </c>
      <c r="L615" s="11" t="s">
        <v>64</v>
      </c>
      <c r="M615" s="11" t="str">
        <f>IF(ISBLANK([1]!Tab_labo[[#This Row],[Composant 1]]),"","&gt;")</f>
        <v>&gt;</v>
      </c>
      <c r="N615" s="11">
        <v>588</v>
      </c>
      <c r="O615" s="11" t="str">
        <f>IF(ISBLANK([1]!Tab_labo[[#This Row],[Qt-g]]),"","g")</f>
        <v>g</v>
      </c>
      <c r="P615" s="11" t="s">
        <v>350</v>
      </c>
      <c r="Q615" s="11" t="str">
        <f>IF(ISBLANK([1]!Tab_labo[[#This Row],[Composant 2]]),"","&gt;")</f>
        <v>&gt;</v>
      </c>
      <c r="R615" s="11">
        <v>353</v>
      </c>
      <c r="S615" s="11" t="str">
        <f>IF(ISBLANK([1]!Tab_labo[[#This Row],[Qt-g2]]),"","g")</f>
        <v>g</v>
      </c>
      <c r="T615" s="11" t="s">
        <v>54</v>
      </c>
      <c r="U615" s="11" t="str">
        <f>IF(ISBLANK([1]!Tab_labo[[#This Row],[Composant 3]]),"","&gt;")</f>
        <v>&gt;</v>
      </c>
      <c r="V615" s="11">
        <v>59</v>
      </c>
      <c r="W615" s="11" t="str">
        <f>IF(ISBLANK([1]!Tab_labo[[#This Row],[Qt-g3]]),"","g")</f>
        <v>g</v>
      </c>
      <c r="X615" s="11"/>
      <c r="Y615" s="11" t="str">
        <f>IF(ISBLANK([1]!Tab_labo[[#This Row],[Composant 4]]),"","&gt;")</f>
        <v/>
      </c>
      <c r="Z615" s="11"/>
      <c r="AA615" s="11" t="str">
        <f>IF(ISBLANK([1]!Tab_labo[[#This Row],[Qt-g4]]),"","g")</f>
        <v/>
      </c>
      <c r="AB615" s="11"/>
      <c r="AC615" s="11" t="str">
        <f>IF(ISBLANK([1]!Tab_labo[[#This Row],[Composant 5]]),"","&gt;")</f>
        <v/>
      </c>
      <c r="AD615" s="11"/>
      <c r="AE615" s="11" t="str">
        <f>IF(ISBLANK([1]!Tab_labo[[#This Row],[Qt-g5]]),"","g")</f>
        <v/>
      </c>
      <c r="AF615" s="11" t="str">
        <f>IF([1]!Tab_labo[[#This Row],[verif]]=0,"","Total")</f>
        <v>Total</v>
      </c>
      <c r="AG615" s="11" t="str">
        <f>IF([1]!Tab_labo[[#This Row],[Total]]="Total","&gt;","")</f>
        <v>&gt;</v>
      </c>
      <c r="AH61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15" s="11" t="str">
        <f>IF([1]!Tab_labo[[#This Row],[Total]]="Total","g","")</f>
        <v>g</v>
      </c>
      <c r="AJ615" s="15" t="s">
        <v>42</v>
      </c>
      <c r="AK615" s="11" t="s">
        <v>42</v>
      </c>
      <c r="AL61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5" s="11" t="str">
        <f>IF([1]!Tab_labo[[#This Row],[Total2]]&lt;&gt;1000,IF(ISBLANK(V615),[1]!Tab_labo[[#This Row],[Qt-g]]+(2*[1]!Tab_labo[[#This Row],[Qt-g2]]),IF(ISBLANK(Z615),[1]!Tab_labo[[#This Row],[Qt-g]]+[1]!Tab_labo[[#This Row],[Qt-g2]]+(2*[1]!Tab_labo[[#This Row],[Qt-g3]]),IF(ISBLANK(AD615),[1]!Tab_labo[[#This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15" s="11" t="str">
        <f>[1]!Tab_labo[[#This Row],[Teintes]]</f>
        <v>498 C</v>
      </c>
    </row>
    <row r="616" spans="1:40" ht="30" x14ac:dyDescent="0.25">
      <c r="A616" s="1" t="s">
        <v>673</v>
      </c>
      <c r="B616" s="1" t="s">
        <v>41</v>
      </c>
      <c r="C616" s="2" t="s">
        <v>42</v>
      </c>
      <c r="D616" s="3" t="s">
        <v>42</v>
      </c>
      <c r="E616" s="3" t="s">
        <v>42</v>
      </c>
      <c r="F616" s="4">
        <v>1.6</v>
      </c>
      <c r="G616" s="4">
        <v>23.55</v>
      </c>
      <c r="H616" s="4">
        <v>13.47</v>
      </c>
      <c r="I616" s="4">
        <v>7.29</v>
      </c>
      <c r="J616" s="5" t="s">
        <v>42</v>
      </c>
      <c r="K616" s="6" t="str">
        <f>[1]!Tab_labo[[#This Row],[L*]]&amp;"_"&amp;[1]!Tab_labo[[#This Row],[a*]]&amp;"_"&amp;[1]!Tab_labo[[#This Row],[b*]]</f>
        <v>23.55_13.47_7.29</v>
      </c>
      <c r="L616" s="3" t="s">
        <v>64</v>
      </c>
      <c r="M616" s="3" t="str">
        <f>IF(ISBLANK([1]!Tab_labo[[#This Row],[Composant 1]]),"","&gt;")</f>
        <v>&gt;</v>
      </c>
      <c r="N616" s="3">
        <v>500</v>
      </c>
      <c r="O616" s="3" t="str">
        <f>IF(ISBLANK([1]!Tab_labo[[#This Row],[Qt-g]]),"","g")</f>
        <v>g</v>
      </c>
      <c r="P616" s="3" t="s">
        <v>350</v>
      </c>
      <c r="Q616" s="3" t="str">
        <f>IF(ISBLANK([1]!Tab_labo[[#This Row],[Composant 2]]),"","&gt;")</f>
        <v>&gt;</v>
      </c>
      <c r="R616" s="3">
        <v>300</v>
      </c>
      <c r="S616" s="3" t="str">
        <f>IF(ISBLANK([1]!Tab_labo[[#This Row],[Qt-g2]]),"","g")</f>
        <v>g</v>
      </c>
      <c r="T616" s="3" t="s">
        <v>54</v>
      </c>
      <c r="U616" s="3" t="str">
        <f>IF(ISBLANK([1]!Tab_labo[[#This Row],[Composant 3]]),"","&gt;")</f>
        <v>&gt;</v>
      </c>
      <c r="V616" s="3">
        <v>200</v>
      </c>
      <c r="W616" s="3" t="str">
        <f>IF(ISBLANK([1]!Tab_labo[[#This Row],[Qt-g3]]),"","g")</f>
        <v>g</v>
      </c>
      <c r="X616" s="3"/>
      <c r="Y616" s="3" t="str">
        <f>IF(ISBLANK([1]!Tab_labo[[#This Row],[Composant 4]]),"","&gt;")</f>
        <v/>
      </c>
      <c r="Z616" s="3"/>
      <c r="AA616" s="3" t="str">
        <f>IF(ISBLANK([1]!Tab_labo[[#This Row],[Qt-g4]]),"","g")</f>
        <v/>
      </c>
      <c r="AB616" s="3"/>
      <c r="AC616" s="3" t="str">
        <f>IF(ISBLANK([1]!Tab_labo[[#This Row],[Composant 5]]),"","&gt;")</f>
        <v/>
      </c>
      <c r="AD616" s="3"/>
      <c r="AE616" s="3" t="str">
        <f>IF(ISBLANK([1]!Tab_labo[[#This Row],[Qt-g5]]),"","g")</f>
        <v/>
      </c>
      <c r="AF616" s="3" t="str">
        <f>IF([1]!Tab_labo[[#This Row],[verif]]=0,"","Total")</f>
        <v>Total</v>
      </c>
      <c r="AG616" s="3" t="str">
        <f>IF([1]!Tab_labo[[#This Row],[Total]]="Total","&gt;","")</f>
        <v>&gt;</v>
      </c>
      <c r="AH61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16" s="3" t="str">
        <f>IF([1]!Tab_labo[[#This Row],[Total]]="Total","g","")</f>
        <v>g</v>
      </c>
      <c r="AJ616" s="8" t="s">
        <v>42</v>
      </c>
      <c r="AK616" s="3" t="s">
        <v>42</v>
      </c>
      <c r="AL61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16" s="3" t="str">
        <f>IF([1]!Tab_labo[[#This Row],[Total2]]&lt;&gt;1000,IF(ISBLANK(V616),[1]!Tab_labo[[#This Row],[Qt-g]]+(2*[1]!Tab_labo[[#This Row],[Qt-g2]]),IF(ISBLANK(Z616),[1]!Tab_labo[[#This Row],[Qt-g]]+[1]!Tab_labo[[#This Row],[Qt-g2]]+(2*[1]!Tab_labo[[#This Row],[Qt-g3]]),IF(ISBLANK(AD616),[1]!Tab_labo[[#This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16" s="3" t="str">
        <f>[1]!Tab_labo[[#This Row],[Teintes]]</f>
        <v>497 C</v>
      </c>
    </row>
    <row r="617" spans="1:40" ht="30" x14ac:dyDescent="0.25">
      <c r="A617" s="9" t="s">
        <v>674</v>
      </c>
      <c r="B617" s="9" t="s">
        <v>41</v>
      </c>
      <c r="C617" s="10" t="s">
        <v>42</v>
      </c>
      <c r="D617" s="11" t="s">
        <v>42</v>
      </c>
      <c r="E617" s="11" t="s">
        <v>42</v>
      </c>
      <c r="F617" s="12">
        <v>0.38</v>
      </c>
      <c r="G617" s="12">
        <v>75.02</v>
      </c>
      <c r="H617" s="12">
        <v>6.84</v>
      </c>
      <c r="I617" s="12">
        <v>8.27</v>
      </c>
      <c r="J617" s="13" t="s">
        <v>42</v>
      </c>
      <c r="K617" s="14" t="str">
        <f>[1]!Tab_labo[[#This Row],[L*]]&amp;"_"&amp;[1]!Tab_labo[[#This Row],[a*]]&amp;"_"&amp;[1]!Tab_labo[[#This Row],[b*]]</f>
        <v>75.02_6.84_8.27</v>
      </c>
      <c r="L617" s="11" t="s">
        <v>173</v>
      </c>
      <c r="M617" s="11" t="str">
        <f>IF(ISBLANK([1]!Tab_labo[[#This Row],[Composant 1]]),"","&gt;")</f>
        <v>&gt;</v>
      </c>
      <c r="N617" s="11">
        <v>31.9</v>
      </c>
      <c r="O617" s="11" t="str">
        <f>IF(ISBLANK([1]!Tab_labo[[#This Row],[Qt-g]]),"","g")</f>
        <v>g</v>
      </c>
      <c r="P617" s="11" t="s">
        <v>68</v>
      </c>
      <c r="Q617" s="11" t="str">
        <f>IF(ISBLANK([1]!Tab_labo[[#This Row],[Composant 2]]),"","&gt;")</f>
        <v>&gt;</v>
      </c>
      <c r="R617" s="11">
        <v>27.8</v>
      </c>
      <c r="S617" s="11" t="str">
        <f>IF(ISBLANK([1]!Tab_labo[[#This Row],[Qt-g2]]),"","g")</f>
        <v>g</v>
      </c>
      <c r="T617" s="11" t="s">
        <v>54</v>
      </c>
      <c r="U617" s="11" t="str">
        <f>IF(ISBLANK([1]!Tab_labo[[#This Row],[Composant 3]]),"","&gt;")</f>
        <v>&gt;</v>
      </c>
      <c r="V617" s="11">
        <v>3.6</v>
      </c>
      <c r="W617" s="11" t="str">
        <f>IF(ISBLANK([1]!Tab_labo[[#This Row],[Qt-g3]]),"","g")</f>
        <v>g</v>
      </c>
      <c r="X617" s="11" t="s">
        <v>49</v>
      </c>
      <c r="Y617" s="11" t="str">
        <f>IF(ISBLANK([1]!Tab_labo[[#This Row],[Composant 4]]),"","&gt;")</f>
        <v>&gt;</v>
      </c>
      <c r="Z617" s="11">
        <v>468.4</v>
      </c>
      <c r="AA617" s="11" t="str">
        <f>IF(ISBLANK([1]!Tab_labo[[#This Row],[Qt-g4]]),"","g")</f>
        <v>g</v>
      </c>
      <c r="AB617" s="11"/>
      <c r="AC617" s="11" t="str">
        <f>IF(ISBLANK([1]!Tab_labo[[#This Row],[Composant 5]]),"","&gt;")</f>
        <v/>
      </c>
      <c r="AD617" s="11"/>
      <c r="AE617" s="11" t="str">
        <f>IF(ISBLANK([1]!Tab_labo[[#This Row],[Qt-g5]]),"","g")</f>
        <v/>
      </c>
      <c r="AF617" s="11" t="str">
        <f>IF([1]!Tab_labo[[#This Row],[verif]]=0,"","Total")</f>
        <v>Total</v>
      </c>
      <c r="AG617" s="11" t="str">
        <f>IF([1]!Tab_labo[[#This Row],[Total]]="Total","&gt;","")</f>
        <v>&gt;</v>
      </c>
      <c r="AH61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531.69999999999993</v>
      </c>
      <c r="AI617" s="11" t="str">
        <f>IF([1]!Tab_labo[[#This Row],[Total]]="Total","g","")</f>
        <v>g</v>
      </c>
      <c r="AJ617" s="15" t="s">
        <v>42</v>
      </c>
      <c r="AK617" s="11" t="s">
        <v>42</v>
      </c>
      <c r="AL61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17" s="11">
        <f>IF([1]!Tab_labo[[#This Row],[Total2]]&lt;&gt;1000,IF(ISBLANK(V617),[1]!Tab_labo[[#This Row],[Qt-g]]+(2*[1]!Tab_labo[[#This Row],[Qt-g2]]),IF(ISBLANK(Z617),[1]!Tab_labo[[#This Row],[Qt-g]]+[1]!Tab_labo[[#This Row],[Qt-g2]]+(2*[1]!Tab_labo[[#This Row],[Qt-g3]]),IF(ISBLANK(AD617),[1]!Tab_labo[[#This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617" s="11" t="str">
        <f>[1]!Tab_labo[[#This Row],[Teintes]]</f>
        <v>4085 C</v>
      </c>
    </row>
    <row r="618" spans="1:40" ht="30" x14ac:dyDescent="0.25">
      <c r="A618" s="1" t="s">
        <v>675</v>
      </c>
      <c r="B618" s="1" t="s">
        <v>41</v>
      </c>
      <c r="C618" s="2" t="s">
        <v>42</v>
      </c>
      <c r="D618" s="3" t="s">
        <v>42</v>
      </c>
      <c r="E618" s="3" t="s">
        <v>42</v>
      </c>
      <c r="F618" s="4">
        <v>0.44</v>
      </c>
      <c r="G618" s="4">
        <v>69.44</v>
      </c>
      <c r="H618" s="4">
        <v>10.44</v>
      </c>
      <c r="I618" s="4">
        <v>4.72</v>
      </c>
      <c r="J618" s="5" t="s">
        <v>42</v>
      </c>
      <c r="K618" s="6" t="str">
        <f>[1]!Tab_labo[[#This Row],[L*]]&amp;"_"&amp;[1]!Tab_labo[[#This Row],[a*]]&amp;"_"&amp;[1]!Tab_labo[[#This Row],[b*]]</f>
        <v>69.44_10.44_4.72</v>
      </c>
      <c r="L618" s="3" t="s">
        <v>173</v>
      </c>
      <c r="M618" s="3" t="str">
        <f>IF(ISBLANK([1]!Tab_labo[[#This Row],[Composant 1]]),"","&gt;")</f>
        <v>&gt;</v>
      </c>
      <c r="N618" s="3">
        <v>51.1</v>
      </c>
      <c r="O618" s="3" t="str">
        <f>IF(ISBLANK([1]!Tab_labo[[#This Row],[Qt-g]]),"","g")</f>
        <v>g</v>
      </c>
      <c r="P618" s="3" t="s">
        <v>68</v>
      </c>
      <c r="Q618" s="3" t="str">
        <f>IF(ISBLANK([1]!Tab_labo[[#This Row],[Composant 2]]),"","&gt;")</f>
        <v>&gt;</v>
      </c>
      <c r="R618" s="3">
        <v>37.9</v>
      </c>
      <c r="S618" s="3" t="str">
        <f>IF(ISBLANK([1]!Tab_labo[[#This Row],[Qt-g2]]),"","g")</f>
        <v>g</v>
      </c>
      <c r="T618" s="3" t="s">
        <v>54</v>
      </c>
      <c r="U618" s="3" t="str">
        <f>IF(ISBLANK([1]!Tab_labo[[#This Row],[Composant 3]]),"","&gt;")</f>
        <v>&gt;</v>
      </c>
      <c r="V618" s="3">
        <v>9.5</v>
      </c>
      <c r="W618" s="3" t="str">
        <f>IF(ISBLANK([1]!Tab_labo[[#This Row],[Qt-g3]]),"","g")</f>
        <v>g</v>
      </c>
      <c r="X618" s="3" t="s">
        <v>49</v>
      </c>
      <c r="Y618" s="3" t="str">
        <f>IF(ISBLANK([1]!Tab_labo[[#This Row],[Composant 4]]),"","&gt;")</f>
        <v>&gt;</v>
      </c>
      <c r="Z618" s="3">
        <v>450.8</v>
      </c>
      <c r="AA618" s="3" t="str">
        <f>IF(ISBLANK([1]!Tab_labo[[#This Row],[Qt-g4]]),"","g")</f>
        <v>g</v>
      </c>
      <c r="AB618" s="3"/>
      <c r="AC618" s="3" t="str">
        <f>IF(ISBLANK([1]!Tab_labo[[#This Row],[Composant 5]]),"","&gt;")</f>
        <v/>
      </c>
      <c r="AD618" s="3"/>
      <c r="AE618" s="3" t="str">
        <f>IF(ISBLANK([1]!Tab_labo[[#This Row],[Qt-g5]]),"","g")</f>
        <v/>
      </c>
      <c r="AF618" s="3" t="str">
        <f>IF([1]!Tab_labo[[#This Row],[verif]]=0,"","Total")</f>
        <v>Total</v>
      </c>
      <c r="AG618" s="3" t="str">
        <f>IF([1]!Tab_labo[[#This Row],[Total]]="Total","&gt;","")</f>
        <v>&gt;</v>
      </c>
      <c r="AH61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549.29999999999995</v>
      </c>
      <c r="AI618" s="3" t="str">
        <f>IF([1]!Tab_labo[[#This Row],[Total]]="Total","g","")</f>
        <v>g</v>
      </c>
      <c r="AJ618" s="8" t="s">
        <v>42</v>
      </c>
      <c r="AK618" s="3" t="s">
        <v>42</v>
      </c>
      <c r="AL61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18" s="3">
        <f>IF([1]!Tab_labo[[#This Row],[Total2]]&lt;&gt;1000,IF(ISBLANK(V618),[1]!Tab_labo[[#This Row],[Qt-g]]+(2*[1]!Tab_labo[[#This Row],[Qt-g2]]),IF(ISBLANK(Z618),[1]!Tab_labo[[#This Row],[Qt-g]]+[1]!Tab_labo[[#This Row],[Qt-g2]]+(2*[1]!Tab_labo[[#This Row],[Qt-g3]]),IF(ISBLANK(AD618),[1]!Tab_labo[[#This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18" s="3" t="str">
        <f>[1]!Tab_labo[[#This Row],[Teintes]]</f>
        <v>4086 C</v>
      </c>
    </row>
    <row r="619" spans="1:40" ht="30" x14ac:dyDescent="0.25">
      <c r="A619" s="9" t="s">
        <v>676</v>
      </c>
      <c r="B619" s="9" t="s">
        <v>41</v>
      </c>
      <c r="C619" s="10" t="s">
        <v>42</v>
      </c>
      <c r="D619" s="11" t="s">
        <v>42</v>
      </c>
      <c r="E619" s="11" t="s">
        <v>42</v>
      </c>
      <c r="F619" s="12">
        <v>0.52</v>
      </c>
      <c r="G619" s="12">
        <v>66.13</v>
      </c>
      <c r="H619" s="12">
        <v>9.8800000000000008</v>
      </c>
      <c r="I619" s="12">
        <v>8.43</v>
      </c>
      <c r="J619" s="13" t="s">
        <v>42</v>
      </c>
      <c r="K619" s="14" t="str">
        <f>[1]!Tab_labo[[#This Row],[L*]]&amp;"_"&amp;[1]!Tab_labo[[#This Row],[a*]]&amp;"_"&amp;[1]!Tab_labo[[#This Row],[b*]]</f>
        <v>66.13_9.88_8.43</v>
      </c>
      <c r="L619" s="11" t="s">
        <v>173</v>
      </c>
      <c r="M619" s="11" t="str">
        <f>IF(ISBLANK([1]!Tab_labo[[#This Row],[Composant 1]]),"","&gt;")</f>
        <v>&gt;</v>
      </c>
      <c r="N619" s="11">
        <v>75</v>
      </c>
      <c r="O619" s="11" t="str">
        <f>IF(ISBLANK([1]!Tab_labo[[#This Row],[Qt-g]]),"","g")</f>
        <v>g</v>
      </c>
      <c r="P619" s="11" t="s">
        <v>68</v>
      </c>
      <c r="Q619" s="11" t="str">
        <f>IF(ISBLANK([1]!Tab_labo[[#This Row],[Composant 2]]),"","&gt;")</f>
        <v>&gt;</v>
      </c>
      <c r="R619" s="11">
        <v>68.099999999999994</v>
      </c>
      <c r="S619" s="11" t="str">
        <f>IF(ISBLANK([1]!Tab_labo[[#This Row],[Qt-g2]]),"","g")</f>
        <v>g</v>
      </c>
      <c r="T619" s="11" t="s">
        <v>350</v>
      </c>
      <c r="U619" s="11" t="str">
        <f>IF(ISBLANK([1]!Tab_labo[[#This Row],[Composant 3]]),"","&gt;")</f>
        <v>&gt;</v>
      </c>
      <c r="V619" s="11">
        <v>11</v>
      </c>
      <c r="W619" s="11" t="str">
        <f>IF(ISBLANK([1]!Tab_labo[[#This Row],[Qt-g3]]),"","g")</f>
        <v>g</v>
      </c>
      <c r="X619" s="11" t="s">
        <v>49</v>
      </c>
      <c r="Y619" s="11" t="str">
        <f>IF(ISBLANK([1]!Tab_labo[[#This Row],[Composant 4]]),"","&gt;")</f>
        <v>&gt;</v>
      </c>
      <c r="Z619" s="11">
        <v>423</v>
      </c>
      <c r="AA619" s="11" t="str">
        <f>IF(ISBLANK([1]!Tab_labo[[#This Row],[Qt-g4]]),"","g")</f>
        <v>g</v>
      </c>
      <c r="AB619" s="11"/>
      <c r="AC619" s="11" t="str">
        <f>IF(ISBLANK([1]!Tab_labo[[#This Row],[Composant 5]]),"","&gt;")</f>
        <v/>
      </c>
      <c r="AD619" s="11"/>
      <c r="AE619" s="11" t="str">
        <f>IF(ISBLANK([1]!Tab_labo[[#This Row],[Qt-g5]]),"","g")</f>
        <v/>
      </c>
      <c r="AF619" s="11" t="str">
        <f>IF([1]!Tab_labo[[#This Row],[verif]]=0,"","Total")</f>
        <v>Total</v>
      </c>
      <c r="AG619" s="11" t="str">
        <f>IF([1]!Tab_labo[[#This Row],[Total]]="Total","&gt;","")</f>
        <v>&gt;</v>
      </c>
      <c r="AH61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577.1</v>
      </c>
      <c r="AI619" s="11" t="str">
        <f>IF([1]!Tab_labo[[#This Row],[Total]]="Total","g","")</f>
        <v>g</v>
      </c>
      <c r="AJ619" s="15" t="s">
        <v>42</v>
      </c>
      <c r="AK619" s="11" t="s">
        <v>42</v>
      </c>
      <c r="AL61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19" s="11">
        <f>IF([1]!Tab_labo[[#This Row],[Total2]]&lt;&gt;1000,IF(ISBLANK(V619),[1]!Tab_labo[[#This Row],[Qt-g]]+(2*[1]!Tab_labo[[#This Row],[Qt-g2]]),IF(ISBLANK(Z619),[1]!Tab_labo[[#This Row],[Qt-g]]+[1]!Tab_labo[[#This Row],[Qt-g2]]+(2*[1]!Tab_labo[[#This Row],[Qt-g3]]),IF(ISBLANK(AD619),[1]!Tab_labo[[#This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19" s="11" t="str">
        <f>[1]!Tab_labo[[#This Row],[Teintes]]</f>
        <v>4087 C</v>
      </c>
    </row>
    <row r="620" spans="1:40" ht="30" x14ac:dyDescent="0.25">
      <c r="A620" s="1" t="s">
        <v>677</v>
      </c>
      <c r="B620" s="1" t="s">
        <v>41</v>
      </c>
      <c r="C620" s="2" t="s">
        <v>42</v>
      </c>
      <c r="D620" s="3" t="s">
        <v>42</v>
      </c>
      <c r="E620" s="3" t="s">
        <v>42</v>
      </c>
      <c r="F620" s="4">
        <v>0.69</v>
      </c>
      <c r="G620" s="4">
        <v>57.79</v>
      </c>
      <c r="H620" s="4">
        <v>10.71</v>
      </c>
      <c r="I620" s="4">
        <v>9.98</v>
      </c>
      <c r="J620" s="5" t="s">
        <v>42</v>
      </c>
      <c r="K620" s="6" t="str">
        <f>[1]!Tab_labo[[#This Row],[L*]]&amp;"_"&amp;[1]!Tab_labo[[#This Row],[a*]]&amp;"_"&amp;[1]!Tab_labo[[#This Row],[b*]]</f>
        <v>57.79_10.71_9.98</v>
      </c>
      <c r="L620" s="3" t="s">
        <v>69</v>
      </c>
      <c r="M620" s="3" t="str">
        <f>IF(ISBLANK([1]!Tab_labo[[#This Row],[Composant 1]]),"","&gt;")</f>
        <v>&gt;</v>
      </c>
      <c r="N620" s="3">
        <v>78.900000000000006</v>
      </c>
      <c r="O620" s="3" t="str">
        <f>IF(ISBLANK([1]!Tab_labo[[#This Row],[Qt-g]]),"","g")</f>
        <v>g</v>
      </c>
      <c r="P620" s="3" t="s">
        <v>350</v>
      </c>
      <c r="Q620" s="3" t="str">
        <f>IF(ISBLANK([1]!Tab_labo[[#This Row],[Composant 2]]),"","&gt;")</f>
        <v>&gt;</v>
      </c>
      <c r="R620" s="3">
        <v>69</v>
      </c>
      <c r="S620" s="3" t="str">
        <f>IF(ISBLANK([1]!Tab_labo[[#This Row],[Qt-g2]]),"","g")</f>
        <v>g</v>
      </c>
      <c r="T620" s="3" t="s">
        <v>173</v>
      </c>
      <c r="U620" s="3" t="str">
        <f>IF(ISBLANK([1]!Tab_labo[[#This Row],[Composant 3]]),"","&gt;")</f>
        <v>&gt;</v>
      </c>
      <c r="V620" s="3">
        <v>60.4</v>
      </c>
      <c r="W620" s="3" t="str">
        <f>IF(ISBLANK([1]!Tab_labo[[#This Row],[Qt-g3]]),"","g")</f>
        <v>g</v>
      </c>
      <c r="X620" s="3" t="s">
        <v>49</v>
      </c>
      <c r="Y620" s="3" t="str">
        <f>IF(ISBLANK([1]!Tab_labo[[#This Row],[Composant 4]]),"","&gt;")</f>
        <v>&gt;</v>
      </c>
      <c r="Z620" s="3">
        <v>395.9</v>
      </c>
      <c r="AA620" s="3" t="str">
        <f>IF(ISBLANK([1]!Tab_labo[[#This Row],[Qt-g4]]),"","g")</f>
        <v>g</v>
      </c>
      <c r="AB620" s="3"/>
      <c r="AC620" s="3" t="str">
        <f>IF(ISBLANK([1]!Tab_labo[[#This Row],[Composant 5]]),"","&gt;")</f>
        <v/>
      </c>
      <c r="AD620" s="3"/>
      <c r="AE620" s="3" t="str">
        <f>IF(ISBLANK([1]!Tab_labo[[#This Row],[Qt-g5]]),"","g")</f>
        <v/>
      </c>
      <c r="AF620" s="3" t="str">
        <f>IF([1]!Tab_labo[[#This Row],[verif]]=0,"","Total")</f>
        <v>Total</v>
      </c>
      <c r="AG620" s="3" t="str">
        <f>IF([1]!Tab_labo[[#This Row],[Total]]="Total","&gt;","")</f>
        <v>&gt;</v>
      </c>
      <c r="AH62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604.20000000000005</v>
      </c>
      <c r="AI620" s="3" t="str">
        <f>IF([1]!Tab_labo[[#This Row],[Total]]="Total","g","")</f>
        <v>g</v>
      </c>
      <c r="AJ620" s="8" t="s">
        <v>42</v>
      </c>
      <c r="AK620" s="3" t="s">
        <v>42</v>
      </c>
      <c r="AL62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0" s="3">
        <f>IF([1]!Tab_labo[[#This Row],[Total2]]&lt;&gt;1000,IF(ISBLANK(V620),[1]!Tab_labo[[#This Row],[Qt-g]]+(2*[1]!Tab_labo[[#This Row],[Qt-g2]]),IF(ISBLANK(Z620),[1]!Tab_labo[[#This Row],[Qt-g]]+[1]!Tab_labo[[#This Row],[Qt-g2]]+(2*[1]!Tab_labo[[#This Row],[Qt-g3]]),IF(ISBLANK(AD620),[1]!Tab_labo[[#This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620" s="3" t="str">
        <f>[1]!Tab_labo[[#This Row],[Teintes]]</f>
        <v>4088 C</v>
      </c>
    </row>
    <row r="621" spans="1:40" ht="30" x14ac:dyDescent="0.25">
      <c r="A621" s="9" t="s">
        <v>678</v>
      </c>
      <c r="B621" s="9" t="s">
        <v>41</v>
      </c>
      <c r="C621" s="10" t="s">
        <v>42</v>
      </c>
      <c r="D621" s="11" t="s">
        <v>42</v>
      </c>
      <c r="E621" s="11" t="s">
        <v>42</v>
      </c>
      <c r="F621" s="12">
        <v>0.53</v>
      </c>
      <c r="G621" s="12">
        <v>58.46</v>
      </c>
      <c r="H621" s="12">
        <v>8.61</v>
      </c>
      <c r="I621" s="12">
        <v>5.18</v>
      </c>
      <c r="J621" s="13" t="s">
        <v>42</v>
      </c>
      <c r="K621" s="14" t="str">
        <f>[1]!Tab_labo[[#This Row],[L*]]&amp;"_"&amp;[1]!Tab_labo[[#This Row],[a*]]&amp;"_"&amp;[1]!Tab_labo[[#This Row],[b*]]</f>
        <v>58.46_8.61_5.18</v>
      </c>
      <c r="L621" s="11" t="s">
        <v>350</v>
      </c>
      <c r="M621" s="11" t="str">
        <f>IF(ISBLANK([1]!Tab_labo[[#This Row],[Composant 1]]),"","&gt;")</f>
        <v>&gt;</v>
      </c>
      <c r="N621" s="11">
        <v>62.9</v>
      </c>
      <c r="O621" s="11" t="str">
        <f>IF(ISBLANK([1]!Tab_labo[[#This Row],[Qt-g]]),"","g")</f>
        <v>g</v>
      </c>
      <c r="P621" s="11" t="s">
        <v>69</v>
      </c>
      <c r="Q621" s="11" t="str">
        <f>IF(ISBLANK([1]!Tab_labo[[#This Row],[Composant 2]]),"","&gt;")</f>
        <v>&gt;</v>
      </c>
      <c r="R621" s="11">
        <v>57.4</v>
      </c>
      <c r="S621" s="11" t="str">
        <f>IF(ISBLANK([1]!Tab_labo[[#This Row],[Qt-g2]]),"","g")</f>
        <v>g</v>
      </c>
      <c r="T621" s="11" t="s">
        <v>173</v>
      </c>
      <c r="U621" s="11" t="str">
        <f>IF(ISBLANK([1]!Tab_labo[[#This Row],[Composant 3]]),"","&gt;")</f>
        <v>&gt;</v>
      </c>
      <c r="V621" s="11">
        <v>55</v>
      </c>
      <c r="W621" s="11" t="str">
        <f>IF(ISBLANK([1]!Tab_labo[[#This Row],[Qt-g3]]),"","g")</f>
        <v>g</v>
      </c>
      <c r="X621" s="11" t="s">
        <v>49</v>
      </c>
      <c r="Y621" s="11" t="str">
        <f>IF(ISBLANK([1]!Tab_labo[[#This Row],[Composant 4]]),"","&gt;")</f>
        <v>&gt;</v>
      </c>
      <c r="Z621" s="11">
        <v>412.4</v>
      </c>
      <c r="AA621" s="11" t="str">
        <f>IF(ISBLANK([1]!Tab_labo[[#This Row],[Qt-g4]]),"","g")</f>
        <v>g</v>
      </c>
      <c r="AB621" s="11"/>
      <c r="AC621" s="11" t="str">
        <f>IF(ISBLANK([1]!Tab_labo[[#This Row],[Composant 5]]),"","&gt;")</f>
        <v/>
      </c>
      <c r="AD621" s="11"/>
      <c r="AE621" s="11" t="str">
        <f>IF(ISBLANK([1]!Tab_labo[[#This Row],[Qt-g5]]),"","g")</f>
        <v/>
      </c>
      <c r="AF621" s="11" t="str">
        <f>IF([1]!Tab_labo[[#This Row],[verif]]=0,"","Total")</f>
        <v>Total</v>
      </c>
      <c r="AG621" s="11" t="str">
        <f>IF([1]!Tab_labo[[#This Row],[Total]]="Total","&gt;","")</f>
        <v>&gt;</v>
      </c>
      <c r="AH62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587.70000000000005</v>
      </c>
      <c r="AI621" s="11" t="str">
        <f>IF([1]!Tab_labo[[#This Row],[Total]]="Total","g","")</f>
        <v>g</v>
      </c>
      <c r="AJ621" s="15" t="s">
        <v>42</v>
      </c>
      <c r="AK621" s="11" t="s">
        <v>42</v>
      </c>
      <c r="AL62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1" s="11">
        <f>IF([1]!Tab_labo[[#This Row],[Total2]]&lt;&gt;1000,IF(ISBLANK(V621),[1]!Tab_labo[[#This Row],[Qt-g]]+(2*[1]!Tab_labo[[#This Row],[Qt-g2]]),IF(ISBLANK(Z621),[1]!Tab_labo[[#This Row],[Qt-g]]+[1]!Tab_labo[[#This Row],[Qt-g2]]+(2*[1]!Tab_labo[[#This Row],[Qt-g3]]),IF(ISBLANK(AD621),[1]!Tab_labo[[#This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621" s="11" t="str">
        <f>[1]!Tab_labo[[#This Row],[Teintes]]</f>
        <v>4089 C</v>
      </c>
    </row>
    <row r="622" spans="1:40" ht="30" x14ac:dyDescent="0.25">
      <c r="A622" s="1" t="s">
        <v>679</v>
      </c>
      <c r="B622" s="1" t="s">
        <v>41</v>
      </c>
      <c r="C622" s="2" t="s">
        <v>42</v>
      </c>
      <c r="D622" s="3" t="s">
        <v>42</v>
      </c>
      <c r="E622" s="3" t="s">
        <v>42</v>
      </c>
      <c r="F622" s="4">
        <v>0.88</v>
      </c>
      <c r="G622" s="4">
        <v>48.64</v>
      </c>
      <c r="H622" s="4">
        <v>9.83</v>
      </c>
      <c r="I622" s="4">
        <v>9.4700000000000006</v>
      </c>
      <c r="J622" s="5" t="s">
        <v>42</v>
      </c>
      <c r="K622" s="6" t="str">
        <f>[1]!Tab_labo[[#This Row],[L*]]&amp;"_"&amp;[1]!Tab_labo[[#This Row],[a*]]&amp;"_"&amp;[1]!Tab_labo[[#This Row],[b*]]</f>
        <v>48.64_9.83_9.47</v>
      </c>
      <c r="L622" s="3" t="s">
        <v>69</v>
      </c>
      <c r="M622" s="3" t="str">
        <f>IF(ISBLANK([1]!Tab_labo[[#This Row],[Composant 1]]),"","&gt;")</f>
        <v>&gt;</v>
      </c>
      <c r="N622" s="3">
        <v>132.6</v>
      </c>
      <c r="O622" s="3" t="str">
        <f>IF(ISBLANK([1]!Tab_labo[[#This Row],[Qt-g]]),"","g")</f>
        <v>g</v>
      </c>
      <c r="P622" s="3" t="s">
        <v>165</v>
      </c>
      <c r="Q622" s="3" t="str">
        <f>IF(ISBLANK([1]!Tab_labo[[#This Row],[Composant 2]]),"","&gt;")</f>
        <v>&gt;</v>
      </c>
      <c r="R622" s="3">
        <v>129.9</v>
      </c>
      <c r="S622" s="3" t="str">
        <f>IF(ISBLANK([1]!Tab_labo[[#This Row],[Qt-g2]]),"","g")</f>
        <v>g</v>
      </c>
      <c r="T622" s="3" t="s">
        <v>350</v>
      </c>
      <c r="U622" s="3" t="str">
        <f>IF(ISBLANK([1]!Tab_labo[[#This Row],[Composant 3]]),"","&gt;")</f>
        <v>&gt;</v>
      </c>
      <c r="V622" s="3">
        <v>91.4</v>
      </c>
      <c r="W622" s="3" t="str">
        <f>IF(ISBLANK([1]!Tab_labo[[#This Row],[Qt-g3]]),"","g")</f>
        <v>g</v>
      </c>
      <c r="X622" s="3" t="s">
        <v>49</v>
      </c>
      <c r="Y622" s="3" t="str">
        <f>IF(ISBLANK([1]!Tab_labo[[#This Row],[Composant 4]]),"","&gt;")</f>
        <v>&gt;</v>
      </c>
      <c r="Z622" s="3">
        <v>323.10000000000002</v>
      </c>
      <c r="AA622" s="3" t="str">
        <f>IF(ISBLANK([1]!Tab_labo[[#This Row],[Qt-g4]]),"","g")</f>
        <v>g</v>
      </c>
      <c r="AB622" s="3"/>
      <c r="AC622" s="3" t="str">
        <f>IF(ISBLANK([1]!Tab_labo[[#This Row],[Composant 5]]),"","&gt;")</f>
        <v/>
      </c>
      <c r="AD622" s="3"/>
      <c r="AE622" s="3" t="str">
        <f>IF(ISBLANK([1]!Tab_labo[[#This Row],[Qt-g5]]),"","g")</f>
        <v/>
      </c>
      <c r="AF622" s="3" t="str">
        <f>IF([1]!Tab_labo[[#This Row],[verif]]=0,"","Total")</f>
        <v>Total</v>
      </c>
      <c r="AG622" s="3" t="str">
        <f>IF([1]!Tab_labo[[#This Row],[Total]]="Total","&gt;","")</f>
        <v>&gt;</v>
      </c>
      <c r="AH62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677</v>
      </c>
      <c r="AI622" s="3" t="str">
        <f>IF([1]!Tab_labo[[#This Row],[Total]]="Total","g","")</f>
        <v>g</v>
      </c>
      <c r="AJ622" s="8" t="s">
        <v>42</v>
      </c>
      <c r="AK622" s="3" t="s">
        <v>42</v>
      </c>
      <c r="AL62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2" s="3">
        <f>IF([1]!Tab_labo[[#This Row],[Total2]]&lt;&gt;1000,IF(ISBLANK(V622),[1]!Tab_labo[[#This Row],[Qt-g]]+(2*[1]!Tab_labo[[#This Row],[Qt-g2]]),IF(ISBLANK(Z622),[1]!Tab_labo[[#This Row],[Qt-g]]+[1]!Tab_labo[[#This Row],[Qt-g2]]+(2*[1]!Tab_labo[[#This Row],[Qt-g3]]),IF(ISBLANK(AD622),[1]!Tab_labo[[#This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22" s="3" t="str">
        <f>[1]!Tab_labo[[#This Row],[Teintes]]</f>
        <v>4090 C</v>
      </c>
    </row>
    <row r="623" spans="1:40" ht="30" x14ac:dyDescent="0.25">
      <c r="A623" s="9" t="s">
        <v>680</v>
      </c>
      <c r="B623" s="9" t="s">
        <v>41</v>
      </c>
      <c r="C623" s="10" t="s">
        <v>42</v>
      </c>
      <c r="D623" s="11" t="s">
        <v>42</v>
      </c>
      <c r="E623" s="11" t="s">
        <v>42</v>
      </c>
      <c r="F623" s="12">
        <v>0.96</v>
      </c>
      <c r="G623" s="12">
        <v>42.65</v>
      </c>
      <c r="H623" s="12">
        <v>11.84</v>
      </c>
      <c r="I623" s="12">
        <v>5.99</v>
      </c>
      <c r="J623" s="13" t="s">
        <v>42</v>
      </c>
      <c r="K623" s="14" t="str">
        <f>[1]!Tab_labo[[#This Row],[L*]]&amp;"_"&amp;[1]!Tab_labo[[#This Row],[a*]]&amp;"_"&amp;[1]!Tab_labo[[#This Row],[b*]]</f>
        <v>42.65_11.84_5.99</v>
      </c>
      <c r="L623" s="11" t="s">
        <v>58</v>
      </c>
      <c r="M623" s="11" t="str">
        <f>IF(ISBLANK([1]!Tab_labo[[#This Row],[Composant 1]]),"","&gt;")</f>
        <v>&gt;</v>
      </c>
      <c r="N623" s="11">
        <v>168.3</v>
      </c>
      <c r="O623" s="11" t="str">
        <f>IF(ISBLANK([1]!Tab_labo[[#This Row],[Qt-g]]),"","g")</f>
        <v>g</v>
      </c>
      <c r="P623" s="11" t="s">
        <v>100</v>
      </c>
      <c r="Q623" s="11" t="str">
        <f>IF(ISBLANK([1]!Tab_labo[[#This Row],[Composant 2]]),"","&gt;")</f>
        <v>&gt;</v>
      </c>
      <c r="R623" s="11">
        <v>141</v>
      </c>
      <c r="S623" s="11" t="str">
        <f>IF(ISBLANK([1]!Tab_labo[[#This Row],[Qt-g2]]),"","g")</f>
        <v>g</v>
      </c>
      <c r="T623" s="11" t="s">
        <v>68</v>
      </c>
      <c r="U623" s="11" t="str">
        <f>IF(ISBLANK([1]!Tab_labo[[#This Row],[Composant 3]]),"","&gt;")</f>
        <v>&gt;</v>
      </c>
      <c r="V623" s="11">
        <v>111.7</v>
      </c>
      <c r="W623" s="11" t="str">
        <f>IF(ISBLANK([1]!Tab_labo[[#This Row],[Qt-g3]]),"","g")</f>
        <v>g</v>
      </c>
      <c r="X623" s="11" t="s">
        <v>49</v>
      </c>
      <c r="Y623" s="11" t="str">
        <f>IF(ISBLANK([1]!Tab_labo[[#This Row],[Composant 4]]),"","&gt;")</f>
        <v>&gt;</v>
      </c>
      <c r="Z623" s="11">
        <v>579</v>
      </c>
      <c r="AA623" s="11" t="str">
        <f>IF(ISBLANK([1]!Tab_labo[[#This Row],[Qt-g4]]),"","g")</f>
        <v>g</v>
      </c>
      <c r="AB623" s="11"/>
      <c r="AC623" s="11" t="str">
        <f>IF(ISBLANK([1]!Tab_labo[[#This Row],[Composant 5]]),"","&gt;")</f>
        <v/>
      </c>
      <c r="AD623" s="11"/>
      <c r="AE623" s="11" t="str">
        <f>IF(ISBLANK([1]!Tab_labo[[#This Row],[Qt-g5]]),"","g")</f>
        <v/>
      </c>
      <c r="AF623" s="11" t="str">
        <f>IF([1]!Tab_labo[[#This Row],[verif]]=0,"","Total")</f>
        <v>Total</v>
      </c>
      <c r="AG623" s="11" t="str">
        <f>IF([1]!Tab_labo[[#This Row],[Total]]="Total","&gt;","")</f>
        <v>&gt;</v>
      </c>
      <c r="AH62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23" s="11" t="str">
        <f>IF([1]!Tab_labo[[#This Row],[Total]]="Total","g","")</f>
        <v>g</v>
      </c>
      <c r="AJ623" s="15" t="s">
        <v>42</v>
      </c>
      <c r="AK623" s="11" t="s">
        <v>42</v>
      </c>
      <c r="AL62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3" s="11" t="str">
        <f>IF([1]!Tab_labo[[#This Row],[Total2]]&lt;&gt;1000,IF(ISBLANK(V623),[1]!Tab_labo[[#This Row],[Qt-g]]+(2*[1]!Tab_labo[[#This Row],[Qt-g2]]),IF(ISBLANK(Z623),[1]!Tab_labo[[#This Row],[Qt-g]]+[1]!Tab_labo[[#This Row],[Qt-g2]]+(2*[1]!Tab_labo[[#This Row],[Qt-g3]]),IF(ISBLANK(AD623),[1]!Tab_labo[[#This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23" s="11" t="str">
        <f>[1]!Tab_labo[[#This Row],[Teintes]]</f>
        <v>4091 C</v>
      </c>
    </row>
    <row r="624" spans="1:40" ht="30" x14ac:dyDescent="0.25">
      <c r="A624" s="1" t="s">
        <v>681</v>
      </c>
      <c r="B624" s="1" t="s">
        <v>41</v>
      </c>
      <c r="C624" s="2" t="s">
        <v>42</v>
      </c>
      <c r="D624" s="3" t="s">
        <v>42</v>
      </c>
      <c r="E624" s="3" t="s">
        <v>42</v>
      </c>
      <c r="F624" s="4">
        <v>0.43</v>
      </c>
      <c r="G624" s="4">
        <v>69.95</v>
      </c>
      <c r="H624" s="4">
        <v>16.34</v>
      </c>
      <c r="I624" s="4">
        <v>-0.95</v>
      </c>
      <c r="J624" s="5" t="s">
        <v>42</v>
      </c>
      <c r="K624" s="6" t="str">
        <f>[1]!Tab_labo[[#This Row],[L*]]&amp;"_"&amp;[1]!Tab_labo[[#This Row],[a*]]&amp;"_"&amp;[1]!Tab_labo[[#This Row],[b*]]</f>
        <v>69.95_16.34_-0.95</v>
      </c>
      <c r="L624" s="3" t="s">
        <v>60</v>
      </c>
      <c r="M624" s="3" t="str">
        <f>IF(ISBLANK([1]!Tab_labo[[#This Row],[Composant 1]]),"","&gt;")</f>
        <v>&gt;</v>
      </c>
      <c r="N624" s="3">
        <v>43.7</v>
      </c>
      <c r="O624" s="3" t="str">
        <f>IF(ISBLANK([1]!Tab_labo[[#This Row],[Qt-g]]),"","g")</f>
        <v>g</v>
      </c>
      <c r="P624" s="3" t="s">
        <v>69</v>
      </c>
      <c r="Q624" s="3" t="str">
        <f>IF(ISBLANK([1]!Tab_labo[[#This Row],[Composant 2]]),"","&gt;")</f>
        <v>&gt;</v>
      </c>
      <c r="R624" s="3">
        <v>27.6</v>
      </c>
      <c r="S624" s="3" t="str">
        <f>IF(ISBLANK([1]!Tab_labo[[#This Row],[Qt-g2]]),"","g")</f>
        <v>g</v>
      </c>
      <c r="T624" s="3" t="s">
        <v>100</v>
      </c>
      <c r="U624" s="3" t="str">
        <f>IF(ISBLANK([1]!Tab_labo[[#This Row],[Composant 3]]),"","&gt;")</f>
        <v>&gt;</v>
      </c>
      <c r="V624" s="3">
        <v>26.3</v>
      </c>
      <c r="W624" s="3" t="str">
        <f>IF(ISBLANK([1]!Tab_labo[[#This Row],[Qt-g3]]),"","g")</f>
        <v>g</v>
      </c>
      <c r="X624" s="3" t="s">
        <v>49</v>
      </c>
      <c r="Y624" s="3" t="str">
        <f>IF(ISBLANK([1]!Tab_labo[[#This Row],[Composant 4]]),"","&gt;")</f>
        <v>&gt;</v>
      </c>
      <c r="Z624" s="3">
        <v>451.2</v>
      </c>
      <c r="AA624" s="3" t="str">
        <f>IF(ISBLANK([1]!Tab_labo[[#This Row],[Qt-g4]]),"","g")</f>
        <v>g</v>
      </c>
      <c r="AB624" s="3"/>
      <c r="AC624" s="3" t="str">
        <f>IF(ISBLANK([1]!Tab_labo[[#This Row],[Composant 5]]),"","&gt;")</f>
        <v/>
      </c>
      <c r="AD624" s="3"/>
      <c r="AE624" s="3" t="str">
        <f>IF(ISBLANK([1]!Tab_labo[[#This Row],[Qt-g5]]),"","g")</f>
        <v/>
      </c>
      <c r="AF624" s="3" t="str">
        <f>IF([1]!Tab_labo[[#This Row],[verif]]=0,"","Total")</f>
        <v>Total</v>
      </c>
      <c r="AG624" s="3" t="str">
        <f>IF([1]!Tab_labo[[#This Row],[Total]]="Total","&gt;","")</f>
        <v>&gt;</v>
      </c>
      <c r="AH62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548.79999999999995</v>
      </c>
      <c r="AI624" s="3" t="str">
        <f>IF([1]!Tab_labo[[#This Row],[Total]]="Total","g","")</f>
        <v>g</v>
      </c>
      <c r="AJ624" s="8" t="s">
        <v>42</v>
      </c>
      <c r="AK624" s="3" t="s">
        <v>42</v>
      </c>
      <c r="AL62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4" s="3">
        <f>IF([1]!Tab_labo[[#This Row],[Total2]]&lt;&gt;1000,IF(ISBLANK(V624),[1]!Tab_labo[[#This Row],[Qt-g]]+(2*[1]!Tab_labo[[#This Row],[Qt-g2]]),IF(ISBLANK(Z624),[1]!Tab_labo[[#This Row],[Qt-g]]+[1]!Tab_labo[[#This Row],[Qt-g2]]+(2*[1]!Tab_labo[[#This Row],[Qt-g3]]),IF(ISBLANK(AD624),[1]!Tab_labo[[#This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24" s="3" t="str">
        <f>[1]!Tab_labo[[#This Row],[Teintes]]</f>
        <v>4092 C</v>
      </c>
    </row>
    <row r="625" spans="1:40" ht="30" x14ac:dyDescent="0.25">
      <c r="A625" s="9" t="s">
        <v>682</v>
      </c>
      <c r="B625" s="9" t="s">
        <v>41</v>
      </c>
      <c r="C625" s="10" t="s">
        <v>42</v>
      </c>
      <c r="D625" s="11" t="s">
        <v>42</v>
      </c>
      <c r="E625" s="11" t="s">
        <v>42</v>
      </c>
      <c r="F625" s="12">
        <v>0.56999999999999995</v>
      </c>
      <c r="G625" s="12">
        <v>60.37</v>
      </c>
      <c r="H625" s="12">
        <v>13.12</v>
      </c>
      <c r="I625" s="12">
        <v>3.68</v>
      </c>
      <c r="J625" s="13" t="s">
        <v>42</v>
      </c>
      <c r="K625" s="14" t="str">
        <f>[1]!Tab_labo[[#This Row],[L*]]&amp;"_"&amp;[1]!Tab_labo[[#This Row],[a*]]&amp;"_"&amp;[1]!Tab_labo[[#This Row],[b*]]</f>
        <v>60.37_13.12_3.68</v>
      </c>
      <c r="L625" s="11" t="s">
        <v>170</v>
      </c>
      <c r="M625" s="11" t="str">
        <f>IF(ISBLANK([1]!Tab_labo[[#This Row],[Composant 1]]),"","&gt;")</f>
        <v>&gt;</v>
      </c>
      <c r="N625" s="11">
        <v>73.099999999999994</v>
      </c>
      <c r="O625" s="11" t="str">
        <f>IF(ISBLANK([1]!Tab_labo[[#This Row],[Qt-g]]),"","g")</f>
        <v>g</v>
      </c>
      <c r="P625" s="11" t="s">
        <v>69</v>
      </c>
      <c r="Q625" s="11" t="str">
        <f>IF(ISBLANK([1]!Tab_labo[[#This Row],[Composant 2]]),"","&gt;")</f>
        <v>&gt;</v>
      </c>
      <c r="R625" s="11">
        <v>11.6</v>
      </c>
      <c r="S625" s="11" t="str">
        <f>IF(ISBLANK([1]!Tab_labo[[#This Row],[Qt-g2]]),"","g")</f>
        <v>g</v>
      </c>
      <c r="T625" s="11" t="s">
        <v>54</v>
      </c>
      <c r="U625" s="11" t="str">
        <f>IF(ISBLANK([1]!Tab_labo[[#This Row],[Composant 3]]),"","&gt;")</f>
        <v>&gt;</v>
      </c>
      <c r="V625" s="11">
        <v>50.8</v>
      </c>
      <c r="W625" s="11" t="str">
        <f>IF(ISBLANK([1]!Tab_labo[[#This Row],[Qt-g3]]),"","g")</f>
        <v>g</v>
      </c>
      <c r="X625" s="11" t="s">
        <v>49</v>
      </c>
      <c r="Y625" s="11" t="str">
        <f>IF(ISBLANK([1]!Tab_labo[[#This Row],[Composant 4]]),"","&gt;")</f>
        <v>&gt;</v>
      </c>
      <c r="Z625" s="11">
        <v>432.3</v>
      </c>
      <c r="AA625" s="11" t="str">
        <f>IF(ISBLANK([1]!Tab_labo[[#This Row],[Qt-g4]]),"","g")</f>
        <v>g</v>
      </c>
      <c r="AB625" s="11"/>
      <c r="AC625" s="11" t="str">
        <f>IF(ISBLANK([1]!Tab_labo[[#This Row],[Composant 5]]),"","&gt;")</f>
        <v/>
      </c>
      <c r="AD625" s="11"/>
      <c r="AE625" s="11" t="str">
        <f>IF(ISBLANK([1]!Tab_labo[[#This Row],[Qt-g5]]),"","g")</f>
        <v/>
      </c>
      <c r="AF625" s="11" t="str">
        <f>IF([1]!Tab_labo[[#This Row],[verif]]=0,"","Total")</f>
        <v>Total</v>
      </c>
      <c r="AG625" s="11" t="str">
        <f>IF([1]!Tab_labo[[#This Row],[Total]]="Total","&gt;","")</f>
        <v>&gt;</v>
      </c>
      <c r="AH62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567.79999999999995</v>
      </c>
      <c r="AI625" s="11" t="str">
        <f>IF([1]!Tab_labo[[#This Row],[Total]]="Total","g","")</f>
        <v>g</v>
      </c>
      <c r="AJ625" s="15" t="s">
        <v>42</v>
      </c>
      <c r="AK625" s="11" t="s">
        <v>42</v>
      </c>
      <c r="AL62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5" s="11">
        <f>IF([1]!Tab_labo[[#This Row],[Total2]]&lt;&gt;1000,IF(ISBLANK(V625),[1]!Tab_labo[[#This Row],[Qt-g]]+(2*[1]!Tab_labo[[#This Row],[Qt-g2]]),IF(ISBLANK(Z625),[1]!Tab_labo[[#This Row],[Qt-g]]+[1]!Tab_labo[[#This Row],[Qt-g2]]+(2*[1]!Tab_labo[[#This Row],[Qt-g3]]),IF(ISBLANK(AD625),[1]!Tab_labo[[#This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25" s="11" t="str">
        <f>[1]!Tab_labo[[#This Row],[Teintes]]</f>
        <v>4093 C</v>
      </c>
    </row>
    <row r="626" spans="1:40" ht="30" x14ac:dyDescent="0.25">
      <c r="A626" s="1" t="s">
        <v>683</v>
      </c>
      <c r="B626" s="1" t="s">
        <v>41</v>
      </c>
      <c r="C626" s="2" t="s">
        <v>42</v>
      </c>
      <c r="D626" s="3" t="s">
        <v>42</v>
      </c>
      <c r="E626" s="3" t="s">
        <v>42</v>
      </c>
      <c r="F626" s="4">
        <v>0.87</v>
      </c>
      <c r="G626" s="4">
        <v>47.75</v>
      </c>
      <c r="H626" s="4">
        <v>18.940000000000001</v>
      </c>
      <c r="I626" s="4">
        <v>0.97</v>
      </c>
      <c r="J626" s="5" t="s">
        <v>42</v>
      </c>
      <c r="K626" s="6" t="str">
        <f>[1]!Tab_labo[[#This Row],[L*]]&amp;"_"&amp;[1]!Tab_labo[[#This Row],[a*]]&amp;"_"&amp;[1]!Tab_labo[[#This Row],[b*]]</f>
        <v>47.75_18.94_0.97</v>
      </c>
      <c r="L626" s="3" t="s">
        <v>173</v>
      </c>
      <c r="M626" s="3" t="str">
        <f>IF(ISBLANK([1]!Tab_labo[[#This Row],[Composant 1]]),"","&gt;")</f>
        <v>&gt;</v>
      </c>
      <c r="N626" s="3">
        <v>135</v>
      </c>
      <c r="O626" s="3" t="str">
        <f>IF(ISBLANK([1]!Tab_labo[[#This Row],[Qt-g]]),"","g")</f>
        <v>g</v>
      </c>
      <c r="P626" s="3" t="s">
        <v>69</v>
      </c>
      <c r="Q626" s="3" t="str">
        <f>IF(ISBLANK([1]!Tab_labo[[#This Row],[Composant 2]]),"","&gt;")</f>
        <v>&gt;</v>
      </c>
      <c r="R626" s="3">
        <v>95</v>
      </c>
      <c r="S626" s="3" t="str">
        <f>IF(ISBLANK([1]!Tab_labo[[#This Row],[Qt-g2]]),"","g")</f>
        <v>g</v>
      </c>
      <c r="T626" s="3" t="s">
        <v>350</v>
      </c>
      <c r="U626" s="3" t="str">
        <f>IF(ISBLANK([1]!Tab_labo[[#This Row],[Composant 3]]),"","&gt;")</f>
        <v>&gt;</v>
      </c>
      <c r="V626" s="3">
        <v>70.3</v>
      </c>
      <c r="W626" s="3" t="str">
        <f>IF(ISBLANK([1]!Tab_labo[[#This Row],[Qt-g3]]),"","g")</f>
        <v>g</v>
      </c>
      <c r="X626" s="3" t="s">
        <v>49</v>
      </c>
      <c r="Y626" s="3" t="str">
        <f>IF(ISBLANK([1]!Tab_labo[[#This Row],[Composant 4]]),"","&gt;")</f>
        <v>&gt;</v>
      </c>
      <c r="Z626" s="3">
        <v>349.9</v>
      </c>
      <c r="AA626" s="3" t="str">
        <f>IF(ISBLANK([1]!Tab_labo[[#This Row],[Qt-g4]]),"","g")</f>
        <v>g</v>
      </c>
      <c r="AB626" s="3"/>
      <c r="AC626" s="3" t="str">
        <f>IF(ISBLANK([1]!Tab_labo[[#This Row],[Composant 5]]),"","&gt;")</f>
        <v/>
      </c>
      <c r="AD626" s="3"/>
      <c r="AE626" s="3" t="str">
        <f>IF(ISBLANK([1]!Tab_labo[[#This Row],[Qt-g5]]),"","g")</f>
        <v/>
      </c>
      <c r="AF626" s="3" t="str">
        <f>IF([1]!Tab_labo[[#This Row],[verif]]=0,"","Total")</f>
        <v>Total</v>
      </c>
      <c r="AG626" s="3" t="str">
        <f>IF([1]!Tab_labo[[#This Row],[Total]]="Total","&gt;","")</f>
        <v>&gt;</v>
      </c>
      <c r="AH62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650.20000000000005</v>
      </c>
      <c r="AI626" s="3" t="str">
        <f>IF([1]!Tab_labo[[#This Row],[Total]]="Total","g","")</f>
        <v>g</v>
      </c>
      <c r="AJ626" s="8" t="s">
        <v>42</v>
      </c>
      <c r="AK626" s="3" t="s">
        <v>42</v>
      </c>
      <c r="AL62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6" s="3">
        <f>IF([1]!Tab_labo[[#This Row],[Total2]]&lt;&gt;1000,IF(ISBLANK(V626),[1]!Tab_labo[[#This Row],[Qt-g]]+(2*[1]!Tab_labo[[#This Row],[Qt-g2]]),IF(ISBLANK(Z626),[1]!Tab_labo[[#This Row],[Qt-g]]+[1]!Tab_labo[[#This Row],[Qt-g2]]+(2*[1]!Tab_labo[[#This Row],[Qt-g3]]),IF(ISBLANK(AD626),[1]!Tab_labo[[#This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626" s="3" t="str">
        <f>[1]!Tab_labo[[#This Row],[Teintes]]</f>
        <v>4094 C</v>
      </c>
    </row>
    <row r="627" spans="1:40" ht="30" x14ac:dyDescent="0.25">
      <c r="A627" s="9" t="s">
        <v>684</v>
      </c>
      <c r="B627" s="9" t="s">
        <v>41</v>
      </c>
      <c r="C627" s="10" t="s">
        <v>42</v>
      </c>
      <c r="D627" s="11" t="s">
        <v>42</v>
      </c>
      <c r="E627" s="11" t="s">
        <v>42</v>
      </c>
      <c r="F627" s="12">
        <v>0.97</v>
      </c>
      <c r="G627" s="12">
        <v>43.97</v>
      </c>
      <c r="H627" s="12">
        <v>22.86</v>
      </c>
      <c r="I627" s="12">
        <v>0.44</v>
      </c>
      <c r="J627" s="13" t="s">
        <v>42</v>
      </c>
      <c r="K627" s="14" t="str">
        <f>[1]!Tab_labo[[#This Row],[L*]]&amp;"_"&amp;[1]!Tab_labo[[#This Row],[a*]]&amp;"_"&amp;[1]!Tab_labo[[#This Row],[b*]]</f>
        <v>43.97_22.86_0.44</v>
      </c>
      <c r="L627" s="11" t="s">
        <v>173</v>
      </c>
      <c r="M627" s="11" t="str">
        <f>IF(ISBLANK([1]!Tab_labo[[#This Row],[Composant 1]]),"","&gt;")</f>
        <v>&gt;</v>
      </c>
      <c r="N627" s="11">
        <v>196.2</v>
      </c>
      <c r="O627" s="11" t="str">
        <f>IF(ISBLANK([1]!Tab_labo[[#This Row],[Qt-g]]),"","g")</f>
        <v>g</v>
      </c>
      <c r="P627" s="11" t="s">
        <v>69</v>
      </c>
      <c r="Q627" s="11" t="str">
        <f>IF(ISBLANK([1]!Tab_labo[[#This Row],[Composant 2]]),"","&gt;")</f>
        <v>&gt;</v>
      </c>
      <c r="R627" s="11">
        <v>127.8</v>
      </c>
      <c r="S627" s="11" t="str">
        <f>IF(ISBLANK([1]!Tab_labo[[#This Row],[Qt-g2]]),"","g")</f>
        <v>g</v>
      </c>
      <c r="T627" s="11" t="s">
        <v>350</v>
      </c>
      <c r="U627" s="11" t="str">
        <f>IF(ISBLANK([1]!Tab_labo[[#This Row],[Composant 3]]),"","&gt;")</f>
        <v>&gt;</v>
      </c>
      <c r="V627" s="11">
        <v>65.7</v>
      </c>
      <c r="W627" s="11" t="str">
        <f>IF(ISBLANK([1]!Tab_labo[[#This Row],[Qt-g3]]),"","g")</f>
        <v>g</v>
      </c>
      <c r="X627" s="11" t="s">
        <v>49</v>
      </c>
      <c r="Y627" s="11" t="str">
        <f>IF(ISBLANK([1]!Tab_labo[[#This Row],[Composant 4]]),"","&gt;")</f>
        <v>&gt;</v>
      </c>
      <c r="Z627" s="11">
        <v>305.2</v>
      </c>
      <c r="AA627" s="11" t="str">
        <f>IF(ISBLANK([1]!Tab_labo[[#This Row],[Qt-g4]]),"","g")</f>
        <v>g</v>
      </c>
      <c r="AB627" s="11"/>
      <c r="AC627" s="11" t="str">
        <f>IF(ISBLANK([1]!Tab_labo[[#This Row],[Composant 5]]),"","&gt;")</f>
        <v/>
      </c>
      <c r="AD627" s="11"/>
      <c r="AE627" s="11" t="str">
        <f>IF(ISBLANK([1]!Tab_labo[[#This Row],[Qt-g5]]),"","g")</f>
        <v/>
      </c>
      <c r="AF627" s="11" t="str">
        <f>IF([1]!Tab_labo[[#This Row],[verif]]=0,"","Total")</f>
        <v>Total</v>
      </c>
      <c r="AG627" s="11" t="str">
        <f>IF([1]!Tab_labo[[#This Row],[Total]]="Total","&gt;","")</f>
        <v>&gt;</v>
      </c>
      <c r="AH62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694.9</v>
      </c>
      <c r="AI627" s="11" t="str">
        <f>IF([1]!Tab_labo[[#This Row],[Total]]="Total","g","")</f>
        <v>g</v>
      </c>
      <c r="AJ627" s="15" t="s">
        <v>42</v>
      </c>
      <c r="AK627" s="11" t="s">
        <v>42</v>
      </c>
      <c r="AL62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7" s="11">
        <f>IF([1]!Tab_labo[[#This Row],[Total2]]&lt;&gt;1000,IF(ISBLANK(V627),[1]!Tab_labo[[#This Row],[Qt-g]]+(2*[1]!Tab_labo[[#This Row],[Qt-g2]]),IF(ISBLANK(Z627),[1]!Tab_labo[[#This Row],[Qt-g]]+[1]!Tab_labo[[#This Row],[Qt-g2]]+(2*[1]!Tab_labo[[#This Row],[Qt-g3]]),IF(ISBLANK(AD627),[1]!Tab_labo[[#This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627" s="11" t="str">
        <f>[1]!Tab_labo[[#This Row],[Teintes]]</f>
        <v>4095 C</v>
      </c>
    </row>
    <row r="628" spans="1:40" ht="30" x14ac:dyDescent="0.25">
      <c r="A628" s="1" t="s">
        <v>685</v>
      </c>
      <c r="B628" s="1" t="s">
        <v>41</v>
      </c>
      <c r="C628" s="2" t="s">
        <v>42</v>
      </c>
      <c r="D628" s="3" t="s">
        <v>42</v>
      </c>
      <c r="E628" s="3" t="s">
        <v>42</v>
      </c>
      <c r="F628" s="4">
        <v>1.1399999999999999</v>
      </c>
      <c r="G628" s="4">
        <v>37.619999999999997</v>
      </c>
      <c r="H628" s="4">
        <v>21.43</v>
      </c>
      <c r="I628" s="4">
        <v>5.84</v>
      </c>
      <c r="J628" s="5" t="s">
        <v>42</v>
      </c>
      <c r="K628" s="6" t="str">
        <f>[1]!Tab_labo[[#This Row],[L*]]&amp;"_"&amp;[1]!Tab_labo[[#This Row],[a*]]&amp;"_"&amp;[1]!Tab_labo[[#This Row],[b*]]</f>
        <v>37.62_21.43_5.84</v>
      </c>
      <c r="L628" s="3" t="s">
        <v>170</v>
      </c>
      <c r="M628" s="3" t="str">
        <f>IF(ISBLANK([1]!Tab_labo[[#This Row],[Composant 1]]),"","&gt;")</f>
        <v>&gt;</v>
      </c>
      <c r="N628" s="3">
        <v>270.5</v>
      </c>
      <c r="O628" s="3" t="str">
        <f>IF(ISBLANK([1]!Tab_labo[[#This Row],[Qt-g]]),"","g")</f>
        <v>g</v>
      </c>
      <c r="P628" s="3" t="s">
        <v>69</v>
      </c>
      <c r="Q628" s="3" t="str">
        <f>IF(ISBLANK([1]!Tab_labo[[#This Row],[Composant 2]]),"","&gt;")</f>
        <v>&gt;</v>
      </c>
      <c r="R628" s="3">
        <v>246.7</v>
      </c>
      <c r="S628" s="3" t="str">
        <f>IF(ISBLANK([1]!Tab_labo[[#This Row],[Qt-g2]]),"","g")</f>
        <v>g</v>
      </c>
      <c r="T628" s="3" t="s">
        <v>100</v>
      </c>
      <c r="U628" s="3" t="str">
        <f>IF(ISBLANK([1]!Tab_labo[[#This Row],[Composant 3]]),"","&gt;")</f>
        <v>&gt;</v>
      </c>
      <c r="V628" s="3">
        <v>197.2</v>
      </c>
      <c r="W628" s="3" t="str">
        <f>IF(ISBLANK([1]!Tab_labo[[#This Row],[Qt-g3]]),"","g")</f>
        <v>g</v>
      </c>
      <c r="X628" s="3" t="s">
        <v>49</v>
      </c>
      <c r="Y628" s="3" t="str">
        <f>IF(ISBLANK([1]!Tab_labo[[#This Row],[Composant 4]]),"","&gt;")</f>
        <v>&gt;</v>
      </c>
      <c r="Z628" s="3">
        <v>285.60000000000002</v>
      </c>
      <c r="AA628" s="3" t="str">
        <f>IF(ISBLANK([1]!Tab_labo[[#This Row],[Qt-g4]]),"","g")</f>
        <v>g</v>
      </c>
      <c r="AB628" s="3"/>
      <c r="AC628" s="3" t="str">
        <f>IF(ISBLANK([1]!Tab_labo[[#This Row],[Composant 5]]),"","&gt;")</f>
        <v/>
      </c>
      <c r="AD628" s="3"/>
      <c r="AE628" s="3" t="str">
        <f>IF(ISBLANK([1]!Tab_labo[[#This Row],[Qt-g5]]),"","g")</f>
        <v/>
      </c>
      <c r="AF628" s="3" t="str">
        <f>IF([1]!Tab_labo[[#This Row],[verif]]=0,"","Total")</f>
        <v>Total</v>
      </c>
      <c r="AG628" s="3" t="str">
        <f>IF([1]!Tab_labo[[#This Row],[Total]]="Total","&gt;","")</f>
        <v>&gt;</v>
      </c>
      <c r="AH62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628" s="3" t="str">
        <f>IF([1]!Tab_labo[[#This Row],[Total]]="Total","g","")</f>
        <v>g</v>
      </c>
      <c r="AJ628" s="8" t="s">
        <v>42</v>
      </c>
      <c r="AK628" s="3" t="s">
        <v>42</v>
      </c>
      <c r="AL62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8" s="3" t="str">
        <f>IF([1]!Tab_labo[[#This Row],[Total2]]&lt;&gt;1000,IF(ISBLANK(V628),[1]!Tab_labo[[#This Row],[Qt-g]]+(2*[1]!Tab_labo[[#This Row],[Qt-g2]]),IF(ISBLANK(Z628),[1]!Tab_labo[[#This Row],[Qt-g]]+[1]!Tab_labo[[#This Row],[Qt-g2]]+(2*[1]!Tab_labo[[#This Row],[Qt-g3]]),IF(ISBLANK(AD628),[1]!Tab_labo[[#This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28" s="3" t="str">
        <f>[1]!Tab_labo[[#This Row],[Teintes]]</f>
        <v>4096 C</v>
      </c>
    </row>
    <row r="629" spans="1:40" ht="30" x14ac:dyDescent="0.25">
      <c r="A629" s="9" t="s">
        <v>686</v>
      </c>
      <c r="B629" s="9" t="s">
        <v>41</v>
      </c>
      <c r="C629" s="10" t="s">
        <v>42</v>
      </c>
      <c r="D629" s="11" t="s">
        <v>42</v>
      </c>
      <c r="E629" s="11" t="s">
        <v>42</v>
      </c>
      <c r="F629" s="12">
        <v>1.07</v>
      </c>
      <c r="G629" s="12">
        <v>37.630000000000003</v>
      </c>
      <c r="H629" s="12">
        <v>17.87</v>
      </c>
      <c r="I629" s="12">
        <v>2.71</v>
      </c>
      <c r="J629" s="13" t="s">
        <v>42</v>
      </c>
      <c r="K629" s="14" t="str">
        <f>[1]!Tab_labo[[#This Row],[L*]]&amp;"_"&amp;[1]!Tab_labo[[#This Row],[a*]]&amp;"_"&amp;[1]!Tab_labo[[#This Row],[b*]]</f>
        <v>37.63_17.87_2.71</v>
      </c>
      <c r="L629" s="11" t="s">
        <v>173</v>
      </c>
      <c r="M629" s="11" t="str">
        <f>IF(ISBLANK([1]!Tab_labo[[#This Row],[Composant 1]]),"","&gt;")</f>
        <v>&gt;</v>
      </c>
      <c r="N629" s="11">
        <v>329.5</v>
      </c>
      <c r="O629" s="11" t="str">
        <f>IF(ISBLANK([1]!Tab_labo[[#This Row],[Qt-g]]),"","g")</f>
        <v>g</v>
      </c>
      <c r="P629" s="11" t="s">
        <v>68</v>
      </c>
      <c r="Q629" s="11" t="str">
        <f>IF(ISBLANK([1]!Tab_labo[[#This Row],[Composant 2]]),"","&gt;")</f>
        <v>&gt;</v>
      </c>
      <c r="R629" s="11">
        <v>213.9</v>
      </c>
      <c r="S629" s="11" t="str">
        <f>IF(ISBLANK([1]!Tab_labo[[#This Row],[Qt-g2]]),"","g")</f>
        <v>g</v>
      </c>
      <c r="T629" s="11" t="s">
        <v>350</v>
      </c>
      <c r="U629" s="11" t="str">
        <f>IF(ISBLANK([1]!Tab_labo[[#This Row],[Composant 3]]),"","&gt;")</f>
        <v>&gt;</v>
      </c>
      <c r="V629" s="11">
        <v>36.5</v>
      </c>
      <c r="W629" s="11" t="str">
        <f>IF(ISBLANK([1]!Tab_labo[[#This Row],[Qt-g3]]),"","g")</f>
        <v>g</v>
      </c>
      <c r="X629" s="11" t="s">
        <v>49</v>
      </c>
      <c r="Y629" s="11" t="str">
        <f>IF(ISBLANK([1]!Tab_labo[[#This Row],[Composant 4]]),"","&gt;")</f>
        <v>&gt;</v>
      </c>
      <c r="Z629" s="11">
        <v>420.1</v>
      </c>
      <c r="AA629" s="11" t="str">
        <f>IF(ISBLANK([1]!Tab_labo[[#This Row],[Qt-g4]]),"","g")</f>
        <v>g</v>
      </c>
      <c r="AB629" s="11"/>
      <c r="AC629" s="11" t="str">
        <f>IF(ISBLANK([1]!Tab_labo[[#This Row],[Composant 5]]),"","&gt;")</f>
        <v/>
      </c>
      <c r="AD629" s="11"/>
      <c r="AE629" s="11" t="str">
        <f>IF(ISBLANK([1]!Tab_labo[[#This Row],[Qt-g5]]),"","g")</f>
        <v/>
      </c>
      <c r="AF629" s="11" t="str">
        <f>IF([1]!Tab_labo[[#This Row],[verif]]=0,"","Total")</f>
        <v>Total</v>
      </c>
      <c r="AG629" s="11" t="str">
        <f>IF([1]!Tab_labo[[#This Row],[Total]]="Total","&gt;","")</f>
        <v>&gt;</v>
      </c>
      <c r="AH62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29" s="11" t="str">
        <f>IF([1]!Tab_labo[[#This Row],[Total]]="Total","g","")</f>
        <v>g</v>
      </c>
      <c r="AJ629" s="15" t="s">
        <v>42</v>
      </c>
      <c r="AK629" s="11" t="s">
        <v>42</v>
      </c>
      <c r="AL62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29" s="11" t="str">
        <f>IF([1]!Tab_labo[[#This Row],[Total2]]&lt;&gt;1000,IF(ISBLANK(V629),[1]!Tab_labo[[#This Row],[Qt-g]]+(2*[1]!Tab_labo[[#This Row],[Qt-g2]]),IF(ISBLANK(Z629),[1]!Tab_labo[[#This Row],[Qt-g]]+[1]!Tab_labo[[#This Row],[Qt-g2]]+(2*[1]!Tab_labo[[#This Row],[Qt-g3]]),IF(ISBLANK(AD629),[1]!Tab_labo[[#This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29" s="11" t="str">
        <f>[1]!Tab_labo[[#This Row],[Teintes]]</f>
        <v>4097 C</v>
      </c>
    </row>
    <row r="630" spans="1:40" ht="30" x14ac:dyDescent="0.25">
      <c r="A630" s="1" t="s">
        <v>687</v>
      </c>
      <c r="B630" s="1" t="s">
        <v>41</v>
      </c>
      <c r="C630" s="2" t="s">
        <v>42</v>
      </c>
      <c r="D630" s="3" t="s">
        <v>42</v>
      </c>
      <c r="E630" s="3" t="s">
        <v>42</v>
      </c>
      <c r="F630" s="4">
        <v>1.27</v>
      </c>
      <c r="G630" s="4">
        <v>32.89</v>
      </c>
      <c r="H630" s="4">
        <v>13.78</v>
      </c>
      <c r="I630" s="4">
        <v>9.02</v>
      </c>
      <c r="J630" s="5" t="s">
        <v>42</v>
      </c>
      <c r="K630" s="6" t="str">
        <f>[1]!Tab_labo[[#This Row],[L*]]&amp;"_"&amp;[1]!Tab_labo[[#This Row],[a*]]&amp;"_"&amp;[1]!Tab_labo[[#This Row],[b*]]</f>
        <v>32.89_13.78_9.02</v>
      </c>
      <c r="L630" s="3" t="s">
        <v>58</v>
      </c>
      <c r="M630" s="3" t="str">
        <f>IF(ISBLANK([1]!Tab_labo[[#This Row],[Composant 1]]),"","&gt;")</f>
        <v>&gt;</v>
      </c>
      <c r="N630" s="3">
        <v>274.5</v>
      </c>
      <c r="O630" s="3" t="str">
        <f>IF(ISBLANK([1]!Tab_labo[[#This Row],[Qt-g]]),"","g")</f>
        <v>g</v>
      </c>
      <c r="P630" s="3" t="s">
        <v>100</v>
      </c>
      <c r="Q630" s="3" t="str">
        <f>IF(ISBLANK([1]!Tab_labo[[#This Row],[Composant 2]]),"","&gt;")</f>
        <v>&gt;</v>
      </c>
      <c r="R630" s="3">
        <v>203.6</v>
      </c>
      <c r="S630" s="3" t="str">
        <f>IF(ISBLANK([1]!Tab_labo[[#This Row],[Qt-g2]]),"","g")</f>
        <v>g</v>
      </c>
      <c r="T630" s="3" t="s">
        <v>68</v>
      </c>
      <c r="U630" s="3" t="str">
        <f>IF(ISBLANK([1]!Tab_labo[[#This Row],[Composant 3]]),"","&gt;")</f>
        <v>&gt;</v>
      </c>
      <c r="V630" s="3">
        <v>200.8</v>
      </c>
      <c r="W630" s="3" t="str">
        <f>IF(ISBLANK([1]!Tab_labo[[#This Row],[Qt-g3]]),"","g")</f>
        <v>g</v>
      </c>
      <c r="X630" s="3" t="s">
        <v>49</v>
      </c>
      <c r="Y630" s="3" t="str">
        <f>IF(ISBLANK([1]!Tab_labo[[#This Row],[Composant 4]]),"","&gt;")</f>
        <v>&gt;</v>
      </c>
      <c r="Z630" s="3">
        <v>321.10000000000002</v>
      </c>
      <c r="AA630" s="3" t="str">
        <f>IF(ISBLANK([1]!Tab_labo[[#This Row],[Qt-g4]]),"","g")</f>
        <v>g</v>
      </c>
      <c r="AB630" s="3"/>
      <c r="AC630" s="3" t="str">
        <f>IF(ISBLANK([1]!Tab_labo[[#This Row],[Composant 5]]),"","&gt;")</f>
        <v/>
      </c>
      <c r="AD630" s="3"/>
      <c r="AE630" s="3" t="str">
        <f>IF(ISBLANK([1]!Tab_labo[[#This Row],[Qt-g5]]),"","g")</f>
        <v/>
      </c>
      <c r="AF630" s="3" t="str">
        <f>IF([1]!Tab_labo[[#This Row],[verif]]=0,"","Total")</f>
        <v>Total</v>
      </c>
      <c r="AG630" s="3" t="str">
        <f>IF([1]!Tab_labo[[#This Row],[Total]]="Total","&gt;","")</f>
        <v>&gt;</v>
      </c>
      <c r="AH63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630" s="3" t="str">
        <f>IF([1]!Tab_labo[[#This Row],[Total]]="Total","g","")</f>
        <v>g</v>
      </c>
      <c r="AJ630" s="8" t="s">
        <v>42</v>
      </c>
      <c r="AK630" s="3" t="s">
        <v>42</v>
      </c>
      <c r="AL63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0" s="3" t="str">
        <f>IF([1]!Tab_labo[[#This Row],[Total2]]&lt;&gt;1000,IF(ISBLANK(V630),[1]!Tab_labo[[#This Row],[Qt-g]]+(2*[1]!Tab_labo[[#This Row],[Qt-g2]]),IF(ISBLANK(Z630),[1]!Tab_labo[[#This Row],[Qt-g]]+[1]!Tab_labo[[#This Row],[Qt-g2]]+(2*[1]!Tab_labo[[#This Row],[Qt-g3]]),IF(ISBLANK(AD630),[1]!Tab_labo[[#This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30" s="3" t="str">
        <f>[1]!Tab_labo[[#This Row],[Teintes]]</f>
        <v>4098 C</v>
      </c>
    </row>
    <row r="631" spans="1:40" ht="30" x14ac:dyDescent="0.25">
      <c r="A631" s="9" t="s">
        <v>688</v>
      </c>
      <c r="B631" s="9" t="s">
        <v>41</v>
      </c>
      <c r="C631" s="10" t="s">
        <v>42</v>
      </c>
      <c r="D631" s="11" t="s">
        <v>42</v>
      </c>
      <c r="E631" s="11" t="s">
        <v>42</v>
      </c>
      <c r="F631" s="12">
        <v>0.32</v>
      </c>
      <c r="G631" s="12">
        <v>78.37</v>
      </c>
      <c r="H631" s="12">
        <v>11.56</v>
      </c>
      <c r="I631" s="12">
        <v>6.16</v>
      </c>
      <c r="J631" s="13" t="s">
        <v>42</v>
      </c>
      <c r="K631" s="14" t="str">
        <f>[1]!Tab_labo[[#This Row],[L*]]&amp;"_"&amp;[1]!Tab_labo[[#This Row],[a*]]&amp;"_"&amp;[1]!Tab_labo[[#This Row],[b*]]</f>
        <v>78.37_11.56_6.16</v>
      </c>
      <c r="L631" s="11" t="s">
        <v>64</v>
      </c>
      <c r="M631" s="11" t="str">
        <f>IF(ISBLANK([1]!Tab_labo[[#This Row],[Composant 1]]),"","&gt;")</f>
        <v>&gt;</v>
      </c>
      <c r="N631" s="11">
        <v>9</v>
      </c>
      <c r="O631" s="11" t="str">
        <f>IF(ISBLANK([1]!Tab_labo[[#This Row],[Qt-g]]),"","g")</f>
        <v>g</v>
      </c>
      <c r="P631" s="11" t="s">
        <v>98</v>
      </c>
      <c r="Q631" s="11" t="str">
        <f>IF(ISBLANK([1]!Tab_labo[[#This Row],[Composant 2]]),"","&gt;")</f>
        <v>&gt;</v>
      </c>
      <c r="R631" s="11">
        <v>2</v>
      </c>
      <c r="S631" s="11" t="str">
        <f>IF(ISBLANK([1]!Tab_labo[[#This Row],[Qt-g2]]),"","g")</f>
        <v>g</v>
      </c>
      <c r="T631" s="11" t="s">
        <v>54</v>
      </c>
      <c r="U631" s="11" t="str">
        <f>IF(ISBLANK([1]!Tab_labo[[#This Row],[Composant 3]]),"","&gt;")</f>
        <v>&gt;</v>
      </c>
      <c r="V631" s="11">
        <v>4</v>
      </c>
      <c r="W631" s="11" t="str">
        <f>IF(ISBLANK([1]!Tab_labo[[#This Row],[Qt-g3]]),"","g")</f>
        <v>g</v>
      </c>
      <c r="X631" s="11" t="s">
        <v>49</v>
      </c>
      <c r="Y631" s="11" t="str">
        <f>IF(ISBLANK([1]!Tab_labo[[#This Row],[Composant 4]]),"","&gt;")</f>
        <v>&gt;</v>
      </c>
      <c r="Z631" s="11">
        <v>492.5</v>
      </c>
      <c r="AA631" s="11" t="str">
        <f>IF(ISBLANK([1]!Tab_labo[[#This Row],[Qt-g4]]),"","g")</f>
        <v>g</v>
      </c>
      <c r="AB631" s="11"/>
      <c r="AC631" s="11" t="str">
        <f>IF(ISBLANK([1]!Tab_labo[[#This Row],[Composant 5]]),"","&gt;")</f>
        <v/>
      </c>
      <c r="AD631" s="11"/>
      <c r="AE631" s="11" t="str">
        <f>IF(ISBLANK([1]!Tab_labo[[#This Row],[Qt-g5]]),"","g")</f>
        <v/>
      </c>
      <c r="AF631" s="11" t="str">
        <f>IF([1]!Tab_labo[[#This Row],[verif]]=0,"","Total")</f>
        <v>Total</v>
      </c>
      <c r="AG631" s="11" t="str">
        <f>IF([1]!Tab_labo[[#This Row],[Total]]="Total","&gt;","")</f>
        <v>&gt;</v>
      </c>
      <c r="AH63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507.5</v>
      </c>
      <c r="AI631" s="11" t="str">
        <f>IF([1]!Tab_labo[[#This Row],[Total]]="Total","g","")</f>
        <v>g</v>
      </c>
      <c r="AJ631" s="15" t="s">
        <v>42</v>
      </c>
      <c r="AK631" s="11" t="s">
        <v>42</v>
      </c>
      <c r="AL63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1" s="11">
        <f>IF([1]!Tab_labo[[#This Row],[Total2]]&lt;&gt;1000,IF(ISBLANK(V631),[1]!Tab_labo[[#This Row],[Qt-g]]+(2*[1]!Tab_labo[[#This Row],[Qt-g2]]),IF(ISBLANK(Z631),[1]!Tab_labo[[#This Row],[Qt-g]]+[1]!Tab_labo[[#This Row],[Qt-g2]]+(2*[1]!Tab_labo[[#This Row],[Qt-g3]]),IF(ISBLANK(AD631),[1]!Tab_labo[[#This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31" s="11" t="str">
        <f>[1]!Tab_labo[[#This Row],[Teintes]]</f>
        <v>5035 C</v>
      </c>
    </row>
    <row r="632" spans="1:40" ht="30" x14ac:dyDescent="0.25">
      <c r="A632" s="1" t="s">
        <v>689</v>
      </c>
      <c r="B632" s="1" t="s">
        <v>41</v>
      </c>
      <c r="C632" s="2" t="s">
        <v>42</v>
      </c>
      <c r="D632" s="3" t="s">
        <v>42</v>
      </c>
      <c r="E632" s="3" t="s">
        <v>42</v>
      </c>
      <c r="F632" s="4">
        <v>0.32</v>
      </c>
      <c r="G632" s="4">
        <v>77</v>
      </c>
      <c r="H632" s="4">
        <v>13.53</v>
      </c>
      <c r="I632" s="4">
        <v>4.95</v>
      </c>
      <c r="J632" s="5" t="s">
        <v>42</v>
      </c>
      <c r="K632" s="6" t="str">
        <f>[1]!Tab_labo[[#This Row],[L*]]&amp;"_"&amp;[1]!Tab_labo[[#This Row],[a*]]&amp;"_"&amp;[1]!Tab_labo[[#This Row],[b*]]</f>
        <v>77_13.53_4.95</v>
      </c>
      <c r="L632" s="3" t="s">
        <v>64</v>
      </c>
      <c r="M632" s="3" t="str">
        <f>IF(ISBLANK([1]!Tab_labo[[#This Row],[Composant 1]]),"","&gt;")</f>
        <v>&gt;</v>
      </c>
      <c r="N632" s="3">
        <v>18</v>
      </c>
      <c r="O632" s="3" t="str">
        <f>IF(ISBLANK([1]!Tab_labo[[#This Row],[Qt-g]]),"","g")</f>
        <v>g</v>
      </c>
      <c r="P632" s="3" t="s">
        <v>98</v>
      </c>
      <c r="Q632" s="3" t="str">
        <f>IF(ISBLANK([1]!Tab_labo[[#This Row],[Composant 2]]),"","&gt;")</f>
        <v>&gt;</v>
      </c>
      <c r="R632" s="3">
        <v>4</v>
      </c>
      <c r="S632" s="3" t="str">
        <f>IF(ISBLANK([1]!Tab_labo[[#This Row],[Qt-g2]]),"","g")</f>
        <v>g</v>
      </c>
      <c r="T632" s="3" t="s">
        <v>54</v>
      </c>
      <c r="U632" s="3" t="str">
        <f>IF(ISBLANK([1]!Tab_labo[[#This Row],[Composant 3]]),"","&gt;")</f>
        <v>&gt;</v>
      </c>
      <c r="V632" s="3">
        <v>8</v>
      </c>
      <c r="W632" s="3" t="str">
        <f>IF(ISBLANK([1]!Tab_labo[[#This Row],[Qt-g3]]),"","g")</f>
        <v>g</v>
      </c>
      <c r="X632" s="3" t="s">
        <v>49</v>
      </c>
      <c r="Y632" s="3" t="str">
        <f>IF(ISBLANK([1]!Tab_labo[[#This Row],[Composant 4]]),"","&gt;")</f>
        <v>&gt;</v>
      </c>
      <c r="Z632" s="3">
        <v>485</v>
      </c>
      <c r="AA632" s="3" t="str">
        <f>IF(ISBLANK([1]!Tab_labo[[#This Row],[Qt-g4]]),"","g")</f>
        <v>g</v>
      </c>
      <c r="AB632" s="3"/>
      <c r="AC632" s="3" t="str">
        <f>IF(ISBLANK([1]!Tab_labo[[#This Row],[Composant 5]]),"","&gt;")</f>
        <v/>
      </c>
      <c r="AD632" s="3"/>
      <c r="AE632" s="3" t="str">
        <f>IF(ISBLANK([1]!Tab_labo[[#This Row],[Qt-g5]]),"","g")</f>
        <v/>
      </c>
      <c r="AF632" s="3" t="str">
        <f>IF([1]!Tab_labo[[#This Row],[verif]]=0,"","Total")</f>
        <v>Total</v>
      </c>
      <c r="AG632" s="3" t="str">
        <f>IF([1]!Tab_labo[[#This Row],[Total]]="Total","&gt;","")</f>
        <v>&gt;</v>
      </c>
      <c r="AH63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</v>
      </c>
      <c r="AI632" s="3" t="str">
        <f>IF([1]!Tab_labo[[#This Row],[Total]]="Total","g","")</f>
        <v>g</v>
      </c>
      <c r="AJ632" s="8" t="s">
        <v>42</v>
      </c>
      <c r="AK632" s="3" t="s">
        <v>42</v>
      </c>
      <c r="AL63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2" s="3">
        <f>IF([1]!Tab_labo[[#This Row],[Total2]]&lt;&gt;1000,IF(ISBLANK(V632),[1]!Tab_labo[[#This Row],[Qt-g]]+(2*[1]!Tab_labo[[#This Row],[Qt-g2]]),IF(ISBLANK(Z632),[1]!Tab_labo[[#This Row],[Qt-g]]+[1]!Tab_labo[[#This Row],[Qt-g2]]+(2*[1]!Tab_labo[[#This Row],[Qt-g3]]),IF(ISBLANK(AD632),[1]!Tab_labo[[#This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32" s="3" t="str">
        <f>[1]!Tab_labo[[#This Row],[Teintes]]</f>
        <v>5025 C</v>
      </c>
    </row>
    <row r="633" spans="1:40" ht="30" x14ac:dyDescent="0.25">
      <c r="A633" s="9" t="s">
        <v>690</v>
      </c>
      <c r="B633" s="9" t="s">
        <v>41</v>
      </c>
      <c r="C633" s="10" t="s">
        <v>42</v>
      </c>
      <c r="D633" s="11" t="s">
        <v>42</v>
      </c>
      <c r="E633" s="11" t="s">
        <v>42</v>
      </c>
      <c r="F633" s="12">
        <v>0.46</v>
      </c>
      <c r="G633" s="12">
        <v>69.02</v>
      </c>
      <c r="H633" s="12">
        <v>163.80000000000001</v>
      </c>
      <c r="I633" s="12">
        <v>6.02</v>
      </c>
      <c r="J633" s="13" t="s">
        <v>42</v>
      </c>
      <c r="K633" s="14" t="str">
        <f>[1]!Tab_labo[[#This Row],[L*]]&amp;"_"&amp;[1]!Tab_labo[[#This Row],[a*]]&amp;"_"&amp;[1]!Tab_labo[[#This Row],[b*]]</f>
        <v>69.02_163.8_6.02</v>
      </c>
      <c r="L633" s="11" t="s">
        <v>64</v>
      </c>
      <c r="M633" s="11" t="str">
        <f>IF(ISBLANK([1]!Tab_labo[[#This Row],[Composant 1]]),"","&gt;")</f>
        <v>&gt;</v>
      </c>
      <c r="N633" s="11">
        <v>37</v>
      </c>
      <c r="O633" s="11" t="str">
        <f>IF(ISBLANK([1]!Tab_labo[[#This Row],[Qt-g]]),"","g")</f>
        <v>g</v>
      </c>
      <c r="P633" s="11" t="s">
        <v>98</v>
      </c>
      <c r="Q633" s="11" t="str">
        <f>IF(ISBLANK([1]!Tab_labo[[#This Row],[Composant 2]]),"","&gt;")</f>
        <v>&gt;</v>
      </c>
      <c r="R633" s="11">
        <v>9</v>
      </c>
      <c r="S633" s="11" t="str">
        <f>IF(ISBLANK([1]!Tab_labo[[#This Row],[Qt-g2]]),"","g")</f>
        <v>g</v>
      </c>
      <c r="T633" s="11" t="s">
        <v>54</v>
      </c>
      <c r="U633" s="11" t="str">
        <f>IF(ISBLANK([1]!Tab_labo[[#This Row],[Composant 3]]),"","&gt;")</f>
        <v>&gt;</v>
      </c>
      <c r="V633" s="11">
        <v>17</v>
      </c>
      <c r="W633" s="11" t="str">
        <f>IF(ISBLANK([1]!Tab_labo[[#This Row],[Qt-g3]]),"","g")</f>
        <v>g</v>
      </c>
      <c r="X633" s="11" t="s">
        <v>49</v>
      </c>
      <c r="Y633" s="11" t="str">
        <f>IF(ISBLANK([1]!Tab_labo[[#This Row],[Composant 4]]),"","&gt;")</f>
        <v>&gt;</v>
      </c>
      <c r="Z633" s="11">
        <v>468.5</v>
      </c>
      <c r="AA633" s="11" t="str">
        <f>IF(ISBLANK([1]!Tab_labo[[#This Row],[Qt-g4]]),"","g")</f>
        <v>g</v>
      </c>
      <c r="AB633" s="11"/>
      <c r="AC633" s="11" t="str">
        <f>IF(ISBLANK([1]!Tab_labo[[#This Row],[Composant 5]]),"","&gt;")</f>
        <v/>
      </c>
      <c r="AD633" s="11"/>
      <c r="AE633" s="11" t="str">
        <f>IF(ISBLANK([1]!Tab_labo[[#This Row],[Qt-g5]]),"","g")</f>
        <v/>
      </c>
      <c r="AF633" s="11" t="str">
        <f>IF([1]!Tab_labo[[#This Row],[verif]]=0,"","Total")</f>
        <v>Total</v>
      </c>
      <c r="AG633" s="11" t="str">
        <f>IF([1]!Tab_labo[[#This Row],[Total]]="Total","&gt;","")</f>
        <v>&gt;</v>
      </c>
      <c r="AH63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531.5</v>
      </c>
      <c r="AI633" s="11" t="str">
        <f>IF([1]!Tab_labo[[#This Row],[Total]]="Total","g","")</f>
        <v>g</v>
      </c>
      <c r="AJ633" s="15" t="s">
        <v>42</v>
      </c>
      <c r="AK633" s="11" t="s">
        <v>42</v>
      </c>
      <c r="AL63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3" s="11">
        <f>IF([1]!Tab_labo[[#This Row],[Total2]]&lt;&gt;1000,IF(ISBLANK(V633),[1]!Tab_labo[[#This Row],[Qt-g]]+(2*[1]!Tab_labo[[#This Row],[Qt-g2]]),IF(ISBLANK(Z633),[1]!Tab_labo[[#This Row],[Qt-g]]+[1]!Tab_labo[[#This Row],[Qt-g2]]+(2*[1]!Tab_labo[[#This Row],[Qt-g3]]),IF(ISBLANK(AD633),[1]!Tab_labo[[#This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33" s="11" t="str">
        <f>[1]!Tab_labo[[#This Row],[Teintes]]</f>
        <v>5015 C</v>
      </c>
    </row>
    <row r="634" spans="1:40" ht="30" x14ac:dyDescent="0.25">
      <c r="A634" s="1" t="s">
        <v>691</v>
      </c>
      <c r="B634" s="1" t="s">
        <v>41</v>
      </c>
      <c r="C634" s="2" t="s">
        <v>42</v>
      </c>
      <c r="D634" s="3" t="s">
        <v>42</v>
      </c>
      <c r="E634" s="3" t="s">
        <v>42</v>
      </c>
      <c r="F634" s="4">
        <v>0.71</v>
      </c>
      <c r="G634" s="4">
        <v>56.71</v>
      </c>
      <c r="H634" s="4">
        <v>20.28</v>
      </c>
      <c r="I634" s="4">
        <v>6.44</v>
      </c>
      <c r="J634" s="5" t="s">
        <v>42</v>
      </c>
      <c r="K634" s="6" t="str">
        <f>[1]!Tab_labo[[#This Row],[L*]]&amp;"_"&amp;[1]!Tab_labo[[#This Row],[a*]]&amp;"_"&amp;[1]!Tab_labo[[#This Row],[b*]]</f>
        <v>56.71_20.28_6.44</v>
      </c>
      <c r="L634" s="3" t="s">
        <v>64</v>
      </c>
      <c r="M634" s="3" t="str">
        <f>IF(ISBLANK([1]!Tab_labo[[#This Row],[Composant 1]]),"","&gt;")</f>
        <v>&gt;</v>
      </c>
      <c r="N634" s="3">
        <v>74</v>
      </c>
      <c r="O634" s="3" t="str">
        <f>IF(ISBLANK([1]!Tab_labo[[#This Row],[Qt-g]]),"","g")</f>
        <v>g</v>
      </c>
      <c r="P634" s="3" t="s">
        <v>98</v>
      </c>
      <c r="Q634" s="3" t="str">
        <f>IF(ISBLANK([1]!Tab_labo[[#This Row],[Composant 2]]),"","&gt;")</f>
        <v>&gt;</v>
      </c>
      <c r="R634" s="3">
        <v>17</v>
      </c>
      <c r="S634" s="3" t="str">
        <f>IF(ISBLANK([1]!Tab_labo[[#This Row],[Qt-g2]]),"","g")</f>
        <v>g</v>
      </c>
      <c r="T634" s="3" t="s">
        <v>54</v>
      </c>
      <c r="U634" s="3" t="str">
        <f>IF(ISBLANK([1]!Tab_labo[[#This Row],[Composant 3]]),"","&gt;")</f>
        <v>&gt;</v>
      </c>
      <c r="V634" s="3">
        <v>34</v>
      </c>
      <c r="W634" s="3" t="str">
        <f>IF(ISBLANK([1]!Tab_labo[[#This Row],[Qt-g3]]),"","g")</f>
        <v>g</v>
      </c>
      <c r="X634" s="3" t="s">
        <v>49</v>
      </c>
      <c r="Y634" s="3" t="str">
        <f>IF(ISBLANK([1]!Tab_labo[[#This Row],[Composant 4]]),"","&gt;")</f>
        <v>&gt;</v>
      </c>
      <c r="Z634" s="3">
        <v>437.5</v>
      </c>
      <c r="AA634" s="3" t="str">
        <f>IF(ISBLANK([1]!Tab_labo[[#This Row],[Qt-g4]]),"","g")</f>
        <v>g</v>
      </c>
      <c r="AB634" s="3"/>
      <c r="AC634" s="3" t="str">
        <f>IF(ISBLANK([1]!Tab_labo[[#This Row],[Composant 5]]),"","&gt;")</f>
        <v/>
      </c>
      <c r="AD634" s="3"/>
      <c r="AE634" s="3" t="str">
        <f>IF(ISBLANK([1]!Tab_labo[[#This Row],[Qt-g5]]),"","g")</f>
        <v/>
      </c>
      <c r="AF634" s="3" t="str">
        <f>IF([1]!Tab_labo[[#This Row],[verif]]=0,"","Total")</f>
        <v>Total</v>
      </c>
      <c r="AG634" s="3" t="str">
        <f>IF([1]!Tab_labo[[#This Row],[Total]]="Total","&gt;","")</f>
        <v>&gt;</v>
      </c>
      <c r="AH63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34" s="3" t="str">
        <f>IF([1]!Tab_labo[[#This Row],[Total]]="Total","g","")</f>
        <v>g</v>
      </c>
      <c r="AJ634" s="8" t="s">
        <v>42</v>
      </c>
      <c r="AK634" s="3" t="s">
        <v>42</v>
      </c>
      <c r="AL63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4" s="3">
        <f>IF([1]!Tab_labo[[#This Row],[Total2]]&lt;&gt;1000,IF(ISBLANK(V634),[1]!Tab_labo[[#This Row],[Qt-g]]+(2*[1]!Tab_labo[[#This Row],[Qt-g2]]),IF(ISBLANK(Z634),[1]!Tab_labo[[#This Row],[Qt-g]]+[1]!Tab_labo[[#This Row],[Qt-g2]]+(2*[1]!Tab_labo[[#This Row],[Qt-g3]]),IF(ISBLANK(AD634),[1]!Tab_labo[[#This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34" s="3" t="str">
        <f>[1]!Tab_labo[[#This Row],[Teintes]]</f>
        <v>5005 C</v>
      </c>
    </row>
    <row r="635" spans="1:40" ht="30" x14ac:dyDescent="0.25">
      <c r="A635" s="9" t="s">
        <v>692</v>
      </c>
      <c r="B635" s="9" t="s">
        <v>41</v>
      </c>
      <c r="C635" s="10" t="s">
        <v>42</v>
      </c>
      <c r="D635" s="11" t="s">
        <v>42</v>
      </c>
      <c r="E635" s="11" t="s">
        <v>42</v>
      </c>
      <c r="F635" s="12">
        <v>0.92</v>
      </c>
      <c r="G635" s="12">
        <v>48.15</v>
      </c>
      <c r="H635" s="12">
        <v>24.19</v>
      </c>
      <c r="I635" s="12">
        <v>6.53</v>
      </c>
      <c r="J635" s="13" t="s">
        <v>42</v>
      </c>
      <c r="K635" s="14" t="str">
        <f>[1]!Tab_labo[[#This Row],[L*]]&amp;"_"&amp;[1]!Tab_labo[[#This Row],[a*]]&amp;"_"&amp;[1]!Tab_labo[[#This Row],[b*]]</f>
        <v>48.15_24.19_6.53</v>
      </c>
      <c r="L635" s="11" t="s">
        <v>64</v>
      </c>
      <c r="M635" s="11" t="str">
        <f>IF(ISBLANK([1]!Tab_labo[[#This Row],[Composant 1]]),"","&gt;")</f>
        <v>&gt;</v>
      </c>
      <c r="N635" s="11">
        <v>148</v>
      </c>
      <c r="O635" s="11" t="str">
        <f>IF(ISBLANK([1]!Tab_labo[[#This Row],[Qt-g]]),"","g")</f>
        <v>g</v>
      </c>
      <c r="P635" s="11" t="s">
        <v>98</v>
      </c>
      <c r="Q635" s="11" t="str">
        <f>IF(ISBLANK([1]!Tab_labo[[#This Row],[Composant 2]]),"","&gt;")</f>
        <v>&gt;</v>
      </c>
      <c r="R635" s="11">
        <v>34</v>
      </c>
      <c r="S635" s="11" t="str">
        <f>IF(ISBLANK([1]!Tab_labo[[#This Row],[Qt-g2]]),"","g")</f>
        <v>g</v>
      </c>
      <c r="T635" s="11" t="s">
        <v>54</v>
      </c>
      <c r="U635" s="11" t="str">
        <f>IF(ISBLANK([1]!Tab_labo[[#This Row],[Composant 3]]),"","&gt;")</f>
        <v>&gt;</v>
      </c>
      <c r="V635" s="11">
        <v>68</v>
      </c>
      <c r="W635" s="11" t="str">
        <f>IF(ISBLANK([1]!Tab_labo[[#This Row],[Qt-g3]]),"","g")</f>
        <v>g</v>
      </c>
      <c r="X635" s="11" t="s">
        <v>49</v>
      </c>
      <c r="Y635" s="11" t="str">
        <f>IF(ISBLANK([1]!Tab_labo[[#This Row],[Composant 4]]),"","&gt;")</f>
        <v>&gt;</v>
      </c>
      <c r="Z635" s="11">
        <v>375</v>
      </c>
      <c r="AA635" s="11" t="str">
        <f>IF(ISBLANK([1]!Tab_labo[[#This Row],[Qt-g4]]),"","g")</f>
        <v>g</v>
      </c>
      <c r="AB635" s="11"/>
      <c r="AC635" s="11" t="str">
        <f>IF(ISBLANK([1]!Tab_labo[[#This Row],[Composant 5]]),"","&gt;")</f>
        <v/>
      </c>
      <c r="AD635" s="11"/>
      <c r="AE635" s="11" t="str">
        <f>IF(ISBLANK([1]!Tab_labo[[#This Row],[Qt-g5]]),"","g")</f>
        <v/>
      </c>
      <c r="AF635" s="11" t="str">
        <f>IF([1]!Tab_labo[[#This Row],[verif]]=0,"","Total")</f>
        <v>Total</v>
      </c>
      <c r="AG635" s="11" t="str">
        <f>IF([1]!Tab_labo[[#This Row],[Total]]="Total","&gt;","")</f>
        <v>&gt;</v>
      </c>
      <c r="AH63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35" s="11" t="str">
        <f>IF([1]!Tab_labo[[#This Row],[Total]]="Total","g","")</f>
        <v>g</v>
      </c>
      <c r="AJ635" s="15" t="s">
        <v>42</v>
      </c>
      <c r="AK635" s="11" t="s">
        <v>42</v>
      </c>
      <c r="AL63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5" s="11">
        <f>IF([1]!Tab_labo[[#This Row],[Total2]]&lt;&gt;1000,IF(ISBLANK(V635),[1]!Tab_labo[[#This Row],[Qt-g]]+(2*[1]!Tab_labo[[#This Row],[Qt-g2]]),IF(ISBLANK(Z635),[1]!Tab_labo[[#This Row],[Qt-g]]+[1]!Tab_labo[[#This Row],[Qt-g2]]+(2*[1]!Tab_labo[[#This Row],[Qt-g3]]),IF(ISBLANK(AD635),[1]!Tab_labo[[#This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35" s="11" t="str">
        <f>[1]!Tab_labo[[#This Row],[Teintes]]</f>
        <v>4995 C</v>
      </c>
    </row>
    <row r="636" spans="1:40" ht="30" x14ac:dyDescent="0.25">
      <c r="A636" s="1" t="s">
        <v>693</v>
      </c>
      <c r="B636" s="1" t="s">
        <v>41</v>
      </c>
      <c r="C636" s="2" t="s">
        <v>42</v>
      </c>
      <c r="D636" s="3" t="s">
        <v>42</v>
      </c>
      <c r="E636" s="3" t="s">
        <v>42</v>
      </c>
      <c r="F636" s="4">
        <v>1.18</v>
      </c>
      <c r="G636" s="4">
        <v>39.33</v>
      </c>
      <c r="H636" s="4">
        <v>25.49</v>
      </c>
      <c r="I636" s="4">
        <v>7.74</v>
      </c>
      <c r="J636" s="5" t="s">
        <v>42</v>
      </c>
      <c r="K636" s="6" t="str">
        <f>[1]!Tab_labo[[#This Row],[L*]]&amp;"_"&amp;[1]!Tab_labo[[#This Row],[a*]]&amp;"_"&amp;[1]!Tab_labo[[#This Row],[b*]]</f>
        <v>39.33_25.49_7.74</v>
      </c>
      <c r="L636" s="3" t="s">
        <v>64</v>
      </c>
      <c r="M636" s="3" t="str">
        <f>IF(ISBLANK([1]!Tab_labo[[#This Row],[Composant 1]]),"","&gt;")</f>
        <v>&gt;</v>
      </c>
      <c r="N636" s="3">
        <v>296</v>
      </c>
      <c r="O636" s="3" t="str">
        <f>IF(ISBLANK([1]!Tab_labo[[#This Row],[Qt-g]]),"","g")</f>
        <v>g</v>
      </c>
      <c r="P636" s="3" t="s">
        <v>98</v>
      </c>
      <c r="Q636" s="3" t="str">
        <f>IF(ISBLANK([1]!Tab_labo[[#This Row],[Composant 2]]),"","&gt;")</f>
        <v>&gt;</v>
      </c>
      <c r="R636" s="3">
        <v>68</v>
      </c>
      <c r="S636" s="3" t="str">
        <f>IF(ISBLANK([1]!Tab_labo[[#This Row],[Qt-g2]]),"","g")</f>
        <v>g</v>
      </c>
      <c r="T636" s="3" t="s">
        <v>54</v>
      </c>
      <c r="U636" s="3" t="str">
        <f>IF(ISBLANK([1]!Tab_labo[[#This Row],[Composant 3]]),"","&gt;")</f>
        <v>&gt;</v>
      </c>
      <c r="V636" s="3">
        <v>136</v>
      </c>
      <c r="W636" s="3" t="str">
        <f>IF(ISBLANK([1]!Tab_labo[[#This Row],[Qt-g3]]),"","g")</f>
        <v>g</v>
      </c>
      <c r="X636" s="3" t="s">
        <v>49</v>
      </c>
      <c r="Y636" s="3" t="str">
        <f>IF(ISBLANK([1]!Tab_labo[[#This Row],[Composant 4]]),"","&gt;")</f>
        <v>&gt;</v>
      </c>
      <c r="Z636" s="3">
        <v>500</v>
      </c>
      <c r="AA636" s="3" t="str">
        <f>IF(ISBLANK([1]!Tab_labo[[#This Row],[Qt-g4]]),"","g")</f>
        <v>g</v>
      </c>
      <c r="AB636" s="3"/>
      <c r="AC636" s="3" t="str">
        <f>IF(ISBLANK([1]!Tab_labo[[#This Row],[Composant 5]]),"","&gt;")</f>
        <v/>
      </c>
      <c r="AD636" s="3"/>
      <c r="AE636" s="3" t="str">
        <f>IF(ISBLANK([1]!Tab_labo[[#This Row],[Qt-g5]]),"","g")</f>
        <v/>
      </c>
      <c r="AF636" s="3" t="str">
        <f>IF([1]!Tab_labo[[#This Row],[verif]]=0,"","Total")</f>
        <v>Total</v>
      </c>
      <c r="AG636" s="3" t="str">
        <f>IF([1]!Tab_labo[[#This Row],[Total]]="Total","&gt;","")</f>
        <v>&gt;</v>
      </c>
      <c r="AH63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36" s="3" t="str">
        <f>IF([1]!Tab_labo[[#This Row],[Total]]="Total","g","")</f>
        <v>g</v>
      </c>
      <c r="AJ636" s="8" t="s">
        <v>42</v>
      </c>
      <c r="AK636" s="3" t="s">
        <v>42</v>
      </c>
      <c r="AL63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6" s="3" t="str">
        <f>IF([1]!Tab_labo[[#This Row],[Total2]]&lt;&gt;1000,IF(ISBLANK(V636),[1]!Tab_labo[[#This Row],[Qt-g]]+(2*[1]!Tab_labo[[#This Row],[Qt-g2]]),IF(ISBLANK(Z636),[1]!Tab_labo[[#This Row],[Qt-g]]+[1]!Tab_labo[[#This Row],[Qt-g2]]+(2*[1]!Tab_labo[[#This Row],[Qt-g3]]),IF(ISBLANK(AD636),[1]!Tab_labo[[#This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36" s="3" t="str">
        <f>[1]!Tab_labo[[#This Row],[Teintes]]</f>
        <v>4985 C</v>
      </c>
    </row>
    <row r="637" spans="1:40" ht="30" x14ac:dyDescent="0.25">
      <c r="A637" s="9" t="s">
        <v>694</v>
      </c>
      <c r="B637" s="9" t="s">
        <v>41</v>
      </c>
      <c r="C637" s="10" t="s">
        <v>42</v>
      </c>
      <c r="D637" s="11" t="s">
        <v>42</v>
      </c>
      <c r="E637" s="11" t="s">
        <v>42</v>
      </c>
      <c r="F637" s="12">
        <v>1.85</v>
      </c>
      <c r="G637" s="12">
        <v>16.940000000000001</v>
      </c>
      <c r="H637" s="12">
        <v>15.17</v>
      </c>
      <c r="I637" s="12">
        <v>6.21</v>
      </c>
      <c r="J637" s="13" t="s">
        <v>42</v>
      </c>
      <c r="K637" s="14" t="str">
        <f>[1]!Tab_labo[[#This Row],[L*]]&amp;"_"&amp;[1]!Tab_labo[[#This Row],[a*]]&amp;"_"&amp;[1]!Tab_labo[[#This Row],[b*]]</f>
        <v>16.94_15.17_6.21</v>
      </c>
      <c r="L637" s="11" t="s">
        <v>64</v>
      </c>
      <c r="M637" s="11" t="str">
        <f>IF(ISBLANK([1]!Tab_labo[[#This Row],[Composant 1]]),"","&gt;")</f>
        <v>&gt;</v>
      </c>
      <c r="N637" s="11">
        <v>591</v>
      </c>
      <c r="O637" s="11" t="str">
        <f>IF(ISBLANK([1]!Tab_labo[[#This Row],[Qt-g]]),"","g")</f>
        <v>g</v>
      </c>
      <c r="P637" s="11" t="s">
        <v>98</v>
      </c>
      <c r="Q637" s="11" t="str">
        <f>IF(ISBLANK([1]!Tab_labo[[#This Row],[Composant 2]]),"","&gt;")</f>
        <v>&gt;</v>
      </c>
      <c r="R637" s="11">
        <v>136</v>
      </c>
      <c r="S637" s="11" t="str">
        <f>IF(ISBLANK([1]!Tab_labo[[#This Row],[Qt-g2]]),"","g")</f>
        <v>g</v>
      </c>
      <c r="T637" s="11" t="s">
        <v>54</v>
      </c>
      <c r="U637" s="11" t="str">
        <f>IF(ISBLANK([1]!Tab_labo[[#This Row],[Composant 3]]),"","&gt;")</f>
        <v>&gt;</v>
      </c>
      <c r="V637" s="11">
        <v>273</v>
      </c>
      <c r="W637" s="11" t="str">
        <f>IF(ISBLANK([1]!Tab_labo[[#This Row],[Qt-g3]]),"","g")</f>
        <v>g</v>
      </c>
      <c r="X637" s="11"/>
      <c r="Y637" s="11" t="str">
        <f>IF(ISBLANK([1]!Tab_labo[[#This Row],[Composant 4]]),"","&gt;")</f>
        <v/>
      </c>
      <c r="Z637" s="11"/>
      <c r="AA637" s="11" t="str">
        <f>IF(ISBLANK([1]!Tab_labo[[#This Row],[Qt-g4]]),"","g")</f>
        <v/>
      </c>
      <c r="AB637" s="11"/>
      <c r="AC637" s="11" t="str">
        <f>IF(ISBLANK([1]!Tab_labo[[#This Row],[Composant 5]]),"","&gt;")</f>
        <v/>
      </c>
      <c r="AD637" s="11"/>
      <c r="AE637" s="11" t="str">
        <f>IF(ISBLANK([1]!Tab_labo[[#This Row],[Qt-g5]]),"","g")</f>
        <v/>
      </c>
      <c r="AF637" s="11" t="str">
        <f>IF([1]!Tab_labo[[#This Row],[verif]]=0,"","Total")</f>
        <v>Total</v>
      </c>
      <c r="AG637" s="11" t="str">
        <f>IF([1]!Tab_labo[[#This Row],[Total]]="Total","&gt;","")</f>
        <v>&gt;</v>
      </c>
      <c r="AH63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37" s="11" t="str">
        <f>IF([1]!Tab_labo[[#This Row],[Total]]="Total","g","")</f>
        <v>g</v>
      </c>
      <c r="AJ637" s="15" t="s">
        <v>42</v>
      </c>
      <c r="AK637" s="11" t="s">
        <v>42</v>
      </c>
      <c r="AL63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37" s="11" t="str">
        <f>IF([1]!Tab_labo[[#This Row],[Total2]]&lt;&gt;1000,IF(ISBLANK(V637),[1]!Tab_labo[[#This Row],[Qt-g]]+(2*[1]!Tab_labo[[#This Row],[Qt-g2]]),IF(ISBLANK(Z637),[1]!Tab_labo[[#This Row],[Qt-g]]+[1]!Tab_labo[[#This Row],[Qt-g2]]+(2*[1]!Tab_labo[[#This Row],[Qt-g3]]),IF(ISBLANK(AD637),[1]!Tab_labo[[#This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37" s="11" t="str">
        <f>[1]!Tab_labo[[#This Row],[Teintes]]</f>
        <v>4975 C</v>
      </c>
    </row>
    <row r="638" spans="1:40" ht="30" x14ac:dyDescent="0.25">
      <c r="A638" s="1" t="s">
        <v>695</v>
      </c>
      <c r="B638" s="1" t="s">
        <v>41</v>
      </c>
      <c r="C638" s="2" t="s">
        <v>42</v>
      </c>
      <c r="D638" s="3" t="s">
        <v>42</v>
      </c>
      <c r="E638" s="3" t="s">
        <v>42</v>
      </c>
      <c r="F638" s="4">
        <v>0.62</v>
      </c>
      <c r="G638" s="4">
        <v>58.98</v>
      </c>
      <c r="H638" s="4">
        <v>16.72</v>
      </c>
      <c r="I638" s="4">
        <v>6.2</v>
      </c>
      <c r="J638" s="5" t="s">
        <v>42</v>
      </c>
      <c r="K638" s="6" t="str">
        <f>[1]!Tab_labo[[#This Row],[L*]]&amp;"_"&amp;[1]!Tab_labo[[#This Row],[a*]]&amp;"_"&amp;[1]!Tab_labo[[#This Row],[b*]]</f>
        <v>58.98_16.72_6.2</v>
      </c>
      <c r="L638" s="3" t="s">
        <v>410</v>
      </c>
      <c r="M638" s="3" t="str">
        <f>IF(ISBLANK([1]!Tab_labo[[#This Row],[Composant 1]]),"","&gt;")</f>
        <v>&gt;</v>
      </c>
      <c r="N638" s="3">
        <v>101.8</v>
      </c>
      <c r="O638" s="3" t="str">
        <f>IF(ISBLANK([1]!Tab_labo[[#This Row],[Qt-g]]),"","g")</f>
        <v>g</v>
      </c>
      <c r="P638" s="3" t="s">
        <v>54</v>
      </c>
      <c r="Q638" s="3" t="str">
        <f>IF(ISBLANK([1]!Tab_labo[[#This Row],[Composant 2]]),"","&gt;")</f>
        <v>&gt;</v>
      </c>
      <c r="R638" s="3">
        <v>60.4</v>
      </c>
      <c r="S638" s="3" t="str">
        <f>IF(ISBLANK([1]!Tab_labo[[#This Row],[Qt-g2]]),"","g")</f>
        <v>g</v>
      </c>
      <c r="T638" s="3" t="s">
        <v>68</v>
      </c>
      <c r="U638" s="3" t="str">
        <f>IF(ISBLANK([1]!Tab_labo[[#This Row],[Composant 3]]),"","&gt;")</f>
        <v>&gt;</v>
      </c>
      <c r="V638" s="3">
        <v>28.5</v>
      </c>
      <c r="W638" s="3" t="str">
        <f>IF(ISBLANK([1]!Tab_labo[[#This Row],[Qt-g3]]),"","g")</f>
        <v>g</v>
      </c>
      <c r="X638" s="3" t="s">
        <v>49</v>
      </c>
      <c r="Y638" s="3" t="str">
        <f>IF(ISBLANK([1]!Tab_labo[[#This Row],[Composant 4]]),"","&gt;")</f>
        <v>&gt;</v>
      </c>
      <c r="Z638" s="3">
        <v>404.7</v>
      </c>
      <c r="AA638" s="3" t="str">
        <f>IF(ISBLANK([1]!Tab_labo[[#This Row],[Qt-g4]]),"","g")</f>
        <v>g</v>
      </c>
      <c r="AB638" s="3"/>
      <c r="AC638" s="3" t="str">
        <f>IF(ISBLANK([1]!Tab_labo[[#This Row],[Composant 5]]),"","&gt;")</f>
        <v/>
      </c>
      <c r="AD638" s="3"/>
      <c r="AE638" s="3" t="str">
        <f>IF(ISBLANK([1]!Tab_labo[[#This Row],[Qt-g5]]),"","g")</f>
        <v/>
      </c>
      <c r="AF638" s="3" t="str">
        <f>IF([1]!Tab_labo[[#This Row],[verif]]=0,"","Total")</f>
        <v>Total</v>
      </c>
      <c r="AG638" s="3" t="str">
        <f>IF([1]!Tab_labo[[#This Row],[Total]]="Total","&gt;","")</f>
        <v>&gt;</v>
      </c>
      <c r="AH63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595.4</v>
      </c>
      <c r="AI638" s="3" t="str">
        <f>IF([1]!Tab_labo[[#This Row],[Total]]="Total","g","")</f>
        <v>g</v>
      </c>
      <c r="AJ638" s="8" t="s">
        <v>42</v>
      </c>
      <c r="AK638" s="3" t="s">
        <v>42</v>
      </c>
      <c r="AL63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8" s="3">
        <f>IF([1]!Tab_labo[[#This Row],[Total2]]&lt;&gt;1000,IF(ISBLANK(V638),[1]!Tab_labo[[#This Row],[Qt-g]]+(2*[1]!Tab_labo[[#This Row],[Qt-g2]]),IF(ISBLANK(Z638),[1]!Tab_labo[[#This Row],[Qt-g]]+[1]!Tab_labo[[#This Row],[Qt-g2]]+(2*[1]!Tab_labo[[#This Row],[Qt-g3]]),IF(ISBLANK(AD638),[1]!Tab_labo[[#This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1000.0999999999999</v>
      </c>
      <c r="AN638" s="3" t="str">
        <f>[1]!Tab_labo[[#This Row],[Teintes]]</f>
        <v>4099 C</v>
      </c>
    </row>
    <row r="639" spans="1:40" ht="30" x14ac:dyDescent="0.25">
      <c r="A639" s="9" t="s">
        <v>696</v>
      </c>
      <c r="B639" s="9" t="s">
        <v>41</v>
      </c>
      <c r="C639" s="10" t="s">
        <v>42</v>
      </c>
      <c r="D639" s="11" t="s">
        <v>42</v>
      </c>
      <c r="E639" s="11" t="s">
        <v>42</v>
      </c>
      <c r="F639" s="12">
        <v>1.1299999999999999</v>
      </c>
      <c r="G639" s="12">
        <v>39.26</v>
      </c>
      <c r="H639" s="12">
        <v>21.49</v>
      </c>
      <c r="I639" s="12">
        <v>8.59</v>
      </c>
      <c r="J639" s="13" t="s">
        <v>42</v>
      </c>
      <c r="K639" s="14" t="str">
        <f>[1]!Tab_labo[[#This Row],[L*]]&amp;"_"&amp;[1]!Tab_labo[[#This Row],[a*]]&amp;"_"&amp;[1]!Tab_labo[[#This Row],[b*]]</f>
        <v>39.26_21.49_8.59</v>
      </c>
      <c r="L639" s="11" t="s">
        <v>173</v>
      </c>
      <c r="M639" s="11" t="str">
        <f>IF(ISBLANK([1]!Tab_labo[[#This Row],[Composant 1]]),"","&gt;")</f>
        <v>&gt;</v>
      </c>
      <c r="N639" s="11">
        <v>101.9</v>
      </c>
      <c r="O639" s="11" t="str">
        <f>IF(ISBLANK([1]!Tab_labo[[#This Row],[Qt-g]]),"","g")</f>
        <v>g</v>
      </c>
      <c r="P639" s="11" t="s">
        <v>69</v>
      </c>
      <c r="Q639" s="11" t="str">
        <f>IF(ISBLANK([1]!Tab_labo[[#This Row],[Composant 2]]),"","&gt;")</f>
        <v>&gt;</v>
      </c>
      <c r="R639" s="11">
        <v>92.2</v>
      </c>
      <c r="S639" s="11" t="str">
        <f>IF(ISBLANK([1]!Tab_labo[[#This Row],[Qt-g2]]),"","g")</f>
        <v>g</v>
      </c>
      <c r="T639" s="11" t="s">
        <v>350</v>
      </c>
      <c r="U639" s="11" t="str">
        <f>IF(ISBLANK([1]!Tab_labo[[#This Row],[Composant 3]]),"","&gt;")</f>
        <v>&gt;</v>
      </c>
      <c r="V639" s="11">
        <v>50</v>
      </c>
      <c r="W639" s="11" t="str">
        <f>IF(ISBLANK([1]!Tab_labo[[#This Row],[Qt-g3]]),"","g")</f>
        <v>g</v>
      </c>
      <c r="X639" s="11" t="s">
        <v>49</v>
      </c>
      <c r="Y639" s="11" t="str">
        <f>IF(ISBLANK([1]!Tab_labo[[#This Row],[Composant 4]]),"","&gt;")</f>
        <v>&gt;</v>
      </c>
      <c r="Z639" s="11">
        <v>378</v>
      </c>
      <c r="AA639" s="11" t="str">
        <f>IF(ISBLANK([1]!Tab_labo[[#This Row],[Qt-g4]]),"","g")</f>
        <v>g</v>
      </c>
      <c r="AB639" s="11"/>
      <c r="AC639" s="11" t="str">
        <f>IF(ISBLANK([1]!Tab_labo[[#This Row],[Composant 5]]),"","&gt;")</f>
        <v/>
      </c>
      <c r="AD639" s="11"/>
      <c r="AE639" s="11" t="str">
        <f>IF(ISBLANK([1]!Tab_labo[[#This Row],[Qt-g5]]),"","g")</f>
        <v/>
      </c>
      <c r="AF639" s="11" t="str">
        <f>IF([1]!Tab_labo[[#This Row],[verif]]=0,"","Total")</f>
        <v>Total</v>
      </c>
      <c r="AG639" s="11" t="str">
        <f>IF([1]!Tab_labo[[#This Row],[Total]]="Total","&gt;","")</f>
        <v>&gt;</v>
      </c>
      <c r="AH63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622.1</v>
      </c>
      <c r="AI639" s="11" t="str">
        <f>IF([1]!Tab_labo[[#This Row],[Total]]="Total","g","")</f>
        <v>g</v>
      </c>
      <c r="AJ639" s="15" t="s">
        <v>42</v>
      </c>
      <c r="AK639" s="11" t="s">
        <v>42</v>
      </c>
      <c r="AL63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39" s="11">
        <f>IF([1]!Tab_labo[[#This Row],[Total2]]&lt;&gt;1000,IF(ISBLANK(V639),[1]!Tab_labo[[#This Row],[Qt-g]]+(2*[1]!Tab_labo[[#This Row],[Qt-g2]]),IF(ISBLANK(Z639),[1]!Tab_labo[[#This Row],[Qt-g]]+[1]!Tab_labo[[#This Row],[Qt-g2]]+(2*[1]!Tab_labo[[#This Row],[Qt-g3]]),IF(ISBLANK(AD639),[1]!Tab_labo[[#This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39" s="11" t="str">
        <f>[1]!Tab_labo[[#This Row],[Teintes]]</f>
        <v>4100 C</v>
      </c>
    </row>
    <row r="640" spans="1:40" ht="30" x14ac:dyDescent="0.25">
      <c r="A640" s="1" t="s">
        <v>697</v>
      </c>
      <c r="B640" s="1" t="s">
        <v>41</v>
      </c>
      <c r="C640" s="2" t="s">
        <v>42</v>
      </c>
      <c r="D640" s="3" t="s">
        <v>42</v>
      </c>
      <c r="E640" s="3" t="s">
        <v>42</v>
      </c>
      <c r="F640" s="4">
        <v>1.77</v>
      </c>
      <c r="G640" s="4">
        <v>2.52</v>
      </c>
      <c r="H640" s="4">
        <v>27.81</v>
      </c>
      <c r="I640" s="4">
        <v>11.01</v>
      </c>
      <c r="J640" s="5" t="s">
        <v>42</v>
      </c>
      <c r="K640" s="6" t="str">
        <f>[1]!Tab_labo[[#This Row],[L*]]&amp;"_"&amp;[1]!Tab_labo[[#This Row],[a*]]&amp;"_"&amp;[1]!Tab_labo[[#This Row],[b*]]</f>
        <v>2.52_27.81_11.01</v>
      </c>
      <c r="L640" s="3" t="s">
        <v>64</v>
      </c>
      <c r="M640" s="3" t="str">
        <f>IF(ISBLANK([1]!Tab_labo[[#This Row],[Composant 1]]),"","&gt;")</f>
        <v>&gt;</v>
      </c>
      <c r="N640" s="3">
        <v>522.70000000000005</v>
      </c>
      <c r="O640" s="3" t="str">
        <f>IF(ISBLANK([1]!Tab_labo[[#This Row],[Qt-g]]),"","g")</f>
        <v>g</v>
      </c>
      <c r="P640" s="3" t="s">
        <v>60</v>
      </c>
      <c r="Q640" s="3" t="str">
        <f>IF(ISBLANK([1]!Tab_labo[[#This Row],[Composant 2]]),"","&gt;")</f>
        <v>&gt;</v>
      </c>
      <c r="R640" s="3">
        <v>236.9</v>
      </c>
      <c r="S640" s="3" t="str">
        <f>IF(ISBLANK([1]!Tab_labo[[#This Row],[Qt-g2]]),"","g")</f>
        <v>g</v>
      </c>
      <c r="T640" s="3" t="s">
        <v>54</v>
      </c>
      <c r="U640" s="3" t="str">
        <f>IF(ISBLANK([1]!Tab_labo[[#This Row],[Composant 3]]),"","&gt;")</f>
        <v>&gt;</v>
      </c>
      <c r="V640" s="3">
        <v>240.4</v>
      </c>
      <c r="W640" s="3" t="str">
        <f>IF(ISBLANK([1]!Tab_labo[[#This Row],[Qt-g3]]),"","g")</f>
        <v>g</v>
      </c>
      <c r="X640" s="3"/>
      <c r="Y640" s="3" t="str">
        <f>IF(ISBLANK([1]!Tab_labo[[#This Row],[Composant 4]]),"","&gt;")</f>
        <v/>
      </c>
      <c r="Z640" s="3"/>
      <c r="AA640" s="3" t="str">
        <f>IF(ISBLANK([1]!Tab_labo[[#This Row],[Qt-g4]]),"","g")</f>
        <v/>
      </c>
      <c r="AB640" s="3"/>
      <c r="AC640" s="3" t="str">
        <f>IF(ISBLANK([1]!Tab_labo[[#This Row],[Composant 5]]),"","&gt;")</f>
        <v/>
      </c>
      <c r="AD640" s="3"/>
      <c r="AE640" s="3" t="str">
        <f>IF(ISBLANK([1]!Tab_labo[[#This Row],[Qt-g5]]),"","g")</f>
        <v/>
      </c>
      <c r="AF640" s="3" t="str">
        <f>IF([1]!Tab_labo[[#This Row],[verif]]=0,"","Total")</f>
        <v>Total</v>
      </c>
      <c r="AG640" s="3" t="str">
        <f>IF([1]!Tab_labo[[#This Row],[Total]]="Total","&gt;","")</f>
        <v>&gt;</v>
      </c>
      <c r="AH64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0" s="3" t="str">
        <f>IF([1]!Tab_labo[[#This Row],[Total]]="Total","g","")</f>
        <v>g</v>
      </c>
      <c r="AJ640" s="8" t="s">
        <v>42</v>
      </c>
      <c r="AK640" s="3" t="s">
        <v>42</v>
      </c>
      <c r="AL64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0" s="3" t="str">
        <f>IF([1]!Tab_labo[[#This Row],[Total2]]&lt;&gt;1000,IF(ISBLANK(V640),[1]!Tab_labo[[#This Row],[Qt-g]]+(2*[1]!Tab_labo[[#This Row],[Qt-g2]]),IF(ISBLANK(Z640),[1]!Tab_labo[[#This Row],[Qt-g]]+[1]!Tab_labo[[#This Row],[Qt-g2]]+(2*[1]!Tab_labo[[#This Row],[Qt-g3]]),IF(ISBLANK(AD640),[1]!Tab_labo[[#This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0" s="3" t="str">
        <f>[1]!Tab_labo[[#This Row],[Teintes]]</f>
        <v>4101 C</v>
      </c>
    </row>
    <row r="641" spans="1:40" ht="30" x14ac:dyDescent="0.25">
      <c r="A641" s="9" t="s">
        <v>698</v>
      </c>
      <c r="B641" s="9" t="s">
        <v>41</v>
      </c>
      <c r="C641" s="10" t="s">
        <v>42</v>
      </c>
      <c r="D641" s="11" t="s">
        <v>42</v>
      </c>
      <c r="E641" s="11" t="s">
        <v>42</v>
      </c>
      <c r="F641" s="12">
        <v>1.79</v>
      </c>
      <c r="G641" s="12">
        <v>19.8</v>
      </c>
      <c r="H641" s="12">
        <v>25.58</v>
      </c>
      <c r="I641" s="12">
        <v>6.9</v>
      </c>
      <c r="J641" s="13" t="s">
        <v>42</v>
      </c>
      <c r="K641" s="14" t="str">
        <f>[1]!Tab_labo[[#This Row],[L*]]&amp;"_"&amp;[1]!Tab_labo[[#This Row],[a*]]&amp;"_"&amp;[1]!Tab_labo[[#This Row],[b*]]</f>
        <v>19.8_25.58_6.9</v>
      </c>
      <c r="L641" s="11" t="s">
        <v>60</v>
      </c>
      <c r="M641" s="11" t="str">
        <f>IF(ISBLANK([1]!Tab_labo[[#This Row],[Composant 1]]),"","&gt;")</f>
        <v>&gt;</v>
      </c>
      <c r="N641" s="11">
        <v>614.6</v>
      </c>
      <c r="O641" s="11" t="str">
        <f>IF(ISBLANK([1]!Tab_labo[[#This Row],[Qt-g]]),"","g")</f>
        <v>g</v>
      </c>
      <c r="P641" s="11" t="s">
        <v>69</v>
      </c>
      <c r="Q641" s="11" t="str">
        <f>IF(ISBLANK([1]!Tab_labo[[#This Row],[Composant 2]]),"","&gt;")</f>
        <v>&gt;</v>
      </c>
      <c r="R641" s="11">
        <v>150</v>
      </c>
      <c r="S641" s="11" t="str">
        <f>IF(ISBLANK([1]!Tab_labo[[#This Row],[Qt-g2]]),"","g")</f>
        <v>g</v>
      </c>
      <c r="T641" s="11" t="s">
        <v>54</v>
      </c>
      <c r="U641" s="11" t="str">
        <f>IF(ISBLANK([1]!Tab_labo[[#This Row],[Composant 3]]),"","&gt;")</f>
        <v>&gt;</v>
      </c>
      <c r="V641" s="11">
        <v>235.4</v>
      </c>
      <c r="W641" s="11" t="str">
        <f>IF(ISBLANK([1]!Tab_labo[[#This Row],[Qt-g3]]),"","g")</f>
        <v>g</v>
      </c>
      <c r="X641" s="11"/>
      <c r="Y641" s="11" t="str">
        <f>IF(ISBLANK([1]!Tab_labo[[#This Row],[Composant 4]]),"","&gt;")</f>
        <v/>
      </c>
      <c r="Z641" s="11"/>
      <c r="AA641" s="11" t="str">
        <f>IF(ISBLANK([1]!Tab_labo[[#This Row],[Qt-g4]]),"","g")</f>
        <v/>
      </c>
      <c r="AB641" s="11"/>
      <c r="AC641" s="11" t="str">
        <f>IF(ISBLANK([1]!Tab_labo[[#This Row],[Composant 5]]),"","&gt;")</f>
        <v/>
      </c>
      <c r="AD641" s="11"/>
      <c r="AE641" s="11" t="str">
        <f>IF(ISBLANK([1]!Tab_labo[[#This Row],[Qt-g5]]),"","g")</f>
        <v/>
      </c>
      <c r="AF641" s="11" t="str">
        <f>IF([1]!Tab_labo[[#This Row],[verif]]=0,"","Total")</f>
        <v>Total</v>
      </c>
      <c r="AG641" s="11" t="str">
        <f>IF([1]!Tab_labo[[#This Row],[Total]]="Total","&gt;","")</f>
        <v>&gt;</v>
      </c>
      <c r="AH64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1" s="11" t="str">
        <f>IF([1]!Tab_labo[[#This Row],[Total]]="Total","g","")</f>
        <v>g</v>
      </c>
      <c r="AJ641" s="15" t="s">
        <v>42</v>
      </c>
      <c r="AK641" s="11" t="s">
        <v>42</v>
      </c>
      <c r="AL64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1" s="11" t="str">
        <f>IF([1]!Tab_labo[[#This Row],[Total2]]&lt;&gt;1000,IF(ISBLANK(V641),[1]!Tab_labo[[#This Row],[Qt-g]]+(2*[1]!Tab_labo[[#This Row],[Qt-g2]]),IF(ISBLANK(Z641),[1]!Tab_labo[[#This Row],[Qt-g]]+[1]!Tab_labo[[#This Row],[Qt-g2]]+(2*[1]!Tab_labo[[#This Row],[Qt-g3]]),IF(ISBLANK(AD641),[1]!Tab_labo[[#This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1" s="11" t="str">
        <f>[1]!Tab_labo[[#This Row],[Teintes]]</f>
        <v>4102 C</v>
      </c>
    </row>
    <row r="642" spans="1:40" ht="30" x14ac:dyDescent="0.25">
      <c r="A642" s="1" t="s">
        <v>699</v>
      </c>
      <c r="B642" s="1" t="s">
        <v>41</v>
      </c>
      <c r="C642" s="2" t="s">
        <v>42</v>
      </c>
      <c r="D642" s="3" t="s">
        <v>42</v>
      </c>
      <c r="E642" s="3" t="s">
        <v>42</v>
      </c>
      <c r="F642" s="4">
        <v>1.8</v>
      </c>
      <c r="G642" s="4">
        <v>19.25</v>
      </c>
      <c r="H642" s="4">
        <v>21.64</v>
      </c>
      <c r="I642" s="4">
        <v>3.88</v>
      </c>
      <c r="J642" s="5" t="s">
        <v>42</v>
      </c>
      <c r="K642" s="6" t="str">
        <f>[1]!Tab_labo[[#This Row],[L*]]&amp;"_"&amp;[1]!Tab_labo[[#This Row],[a*]]&amp;"_"&amp;[1]!Tab_labo[[#This Row],[b*]]</f>
        <v>19.25_21.64_3.88</v>
      </c>
      <c r="L642" s="3" t="s">
        <v>64</v>
      </c>
      <c r="M642" s="3" t="str">
        <f>IF(ISBLANK([1]!Tab_labo[[#This Row],[Composant 1]]),"","&gt;")</f>
        <v>&gt;</v>
      </c>
      <c r="N642" s="3">
        <v>686.7</v>
      </c>
      <c r="O642" s="3" t="str">
        <f>IF(ISBLANK([1]!Tab_labo[[#This Row],[Qt-g]]),"","g")</f>
        <v>g</v>
      </c>
      <c r="P642" s="3" t="s">
        <v>366</v>
      </c>
      <c r="Q642" s="3" t="str">
        <f>IF(ISBLANK([1]!Tab_labo[[#This Row],[Composant 2]]),"","&gt;")</f>
        <v>&gt;</v>
      </c>
      <c r="R642" s="3">
        <v>187.2</v>
      </c>
      <c r="S642" s="3" t="str">
        <f>IF(ISBLANK([1]!Tab_labo[[#This Row],[Qt-g2]]),"","g")</f>
        <v>g</v>
      </c>
      <c r="T642" s="3" t="s">
        <v>54</v>
      </c>
      <c r="U642" s="3" t="str">
        <f>IF(ISBLANK([1]!Tab_labo[[#This Row],[Composant 3]]),"","&gt;")</f>
        <v>&gt;</v>
      </c>
      <c r="V642" s="3">
        <v>126.1</v>
      </c>
      <c r="W642" s="3" t="str">
        <f>IF(ISBLANK([1]!Tab_labo[[#This Row],[Qt-g3]]),"","g")</f>
        <v>g</v>
      </c>
      <c r="X642" s="3"/>
      <c r="Y642" s="3" t="str">
        <f>IF(ISBLANK([1]!Tab_labo[[#This Row],[Composant 4]]),"","&gt;")</f>
        <v/>
      </c>
      <c r="Z642" s="3"/>
      <c r="AA642" s="3" t="str">
        <f>IF(ISBLANK([1]!Tab_labo[[#This Row],[Qt-g4]]),"","g")</f>
        <v/>
      </c>
      <c r="AB642" s="3"/>
      <c r="AC642" s="3" t="str">
        <f>IF(ISBLANK([1]!Tab_labo[[#This Row],[Composant 5]]),"","&gt;")</f>
        <v/>
      </c>
      <c r="AD642" s="3"/>
      <c r="AE642" s="3" t="str">
        <f>IF(ISBLANK([1]!Tab_labo[[#This Row],[Qt-g5]]),"","g")</f>
        <v/>
      </c>
      <c r="AF642" s="3" t="str">
        <f>IF([1]!Tab_labo[[#This Row],[verif]]=0,"","Total")</f>
        <v>Total</v>
      </c>
      <c r="AG642" s="3" t="str">
        <f>IF([1]!Tab_labo[[#This Row],[Total]]="Total","&gt;","")</f>
        <v>&gt;</v>
      </c>
      <c r="AH64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642" s="3" t="str">
        <f>IF([1]!Tab_labo[[#This Row],[Total]]="Total","g","")</f>
        <v>g</v>
      </c>
      <c r="AJ642" s="8" t="s">
        <v>42</v>
      </c>
      <c r="AK642" s="3" t="s">
        <v>42</v>
      </c>
      <c r="AL64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2" s="3" t="str">
        <f>IF([1]!Tab_labo[[#This Row],[Total2]]&lt;&gt;1000,IF(ISBLANK(V642),[1]!Tab_labo[[#This Row],[Qt-g]]+(2*[1]!Tab_labo[[#This Row],[Qt-g2]]),IF(ISBLANK(Z642),[1]!Tab_labo[[#This Row],[Qt-g]]+[1]!Tab_labo[[#This Row],[Qt-g2]]+(2*[1]!Tab_labo[[#This Row],[Qt-g3]]),IF(ISBLANK(AD642),[1]!Tab_labo[[#This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2" s="3" t="str">
        <f>[1]!Tab_labo[[#This Row],[Teintes]]</f>
        <v>4103 C</v>
      </c>
    </row>
    <row r="643" spans="1:40" ht="30" x14ac:dyDescent="0.25">
      <c r="A643" s="9" t="s">
        <v>700</v>
      </c>
      <c r="B643" s="9" t="s">
        <v>41</v>
      </c>
      <c r="C643" s="10" t="s">
        <v>42</v>
      </c>
      <c r="D643" s="11" t="s">
        <v>42</v>
      </c>
      <c r="E643" s="11" t="s">
        <v>42</v>
      </c>
      <c r="F643" s="12">
        <v>1.2</v>
      </c>
      <c r="G643" s="12">
        <v>27.66</v>
      </c>
      <c r="H643" s="12">
        <v>11.42</v>
      </c>
      <c r="I643" s="12">
        <v>4.5999999999999996</v>
      </c>
      <c r="J643" s="13" t="s">
        <v>42</v>
      </c>
      <c r="K643" s="14" t="str">
        <f>[1]!Tab_labo[[#This Row],[L*]]&amp;"_"&amp;[1]!Tab_labo[[#This Row],[a*]]&amp;"_"&amp;[1]!Tab_labo[[#This Row],[b*]]</f>
        <v>27.66_11.42_4.6</v>
      </c>
      <c r="L643" s="11" t="s">
        <v>69</v>
      </c>
      <c r="M643" s="11" t="str">
        <f>IF(ISBLANK([1]!Tab_labo[[#This Row],[Composant 1]]),"","&gt;")</f>
        <v>&gt;</v>
      </c>
      <c r="N643" s="11">
        <v>321.3</v>
      </c>
      <c r="O643" s="11" t="str">
        <f>IF(ISBLANK([1]!Tab_labo[[#This Row],[Qt-g]]),"","g")</f>
        <v>g</v>
      </c>
      <c r="P643" s="11" t="s">
        <v>100</v>
      </c>
      <c r="Q643" s="11" t="str">
        <f>IF(ISBLANK([1]!Tab_labo[[#This Row],[Composant 2]]),"","&gt;")</f>
        <v>&gt;</v>
      </c>
      <c r="R643" s="11">
        <v>313.10000000000002</v>
      </c>
      <c r="S643" s="11" t="str">
        <f>IF(ISBLANK([1]!Tab_labo[[#This Row],[Qt-g2]]),"","g")</f>
        <v>g</v>
      </c>
      <c r="T643" s="11" t="s">
        <v>170</v>
      </c>
      <c r="U643" s="11" t="str">
        <f>IF(ISBLANK([1]!Tab_labo[[#This Row],[Composant 3]]),"","&gt;")</f>
        <v>&gt;</v>
      </c>
      <c r="V643" s="11">
        <v>188.3</v>
      </c>
      <c r="W643" s="11" t="str">
        <f>IF(ISBLANK([1]!Tab_labo[[#This Row],[Qt-g3]]),"","g")</f>
        <v>g</v>
      </c>
      <c r="X643" s="11" t="s">
        <v>49</v>
      </c>
      <c r="Y643" s="11" t="str">
        <f>IF(ISBLANK([1]!Tab_labo[[#This Row],[Composant 4]]),"","&gt;")</f>
        <v>&gt;</v>
      </c>
      <c r="Z643" s="11">
        <v>177.3</v>
      </c>
      <c r="AA643" s="11" t="str">
        <f>IF(ISBLANK([1]!Tab_labo[[#This Row],[Qt-g4]]),"","g")</f>
        <v>g</v>
      </c>
      <c r="AB643" s="11"/>
      <c r="AC643" s="11" t="str">
        <f>IF(ISBLANK([1]!Tab_labo[[#This Row],[Composant 5]]),"","&gt;")</f>
        <v/>
      </c>
      <c r="AD643" s="11"/>
      <c r="AE643" s="11" t="str">
        <f>IF(ISBLANK([1]!Tab_labo[[#This Row],[Qt-g5]]),"","g")</f>
        <v/>
      </c>
      <c r="AF643" s="11" t="str">
        <f>IF([1]!Tab_labo[[#This Row],[verif]]=0,"","Total")</f>
        <v>Total</v>
      </c>
      <c r="AG643" s="11" t="str">
        <f>IF([1]!Tab_labo[[#This Row],[Total]]="Total","&gt;","")</f>
        <v>&gt;</v>
      </c>
      <c r="AH64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3" s="11" t="str">
        <f>IF([1]!Tab_labo[[#This Row],[Total]]="Total","g","")</f>
        <v>g</v>
      </c>
      <c r="AJ643" s="15" t="s">
        <v>42</v>
      </c>
      <c r="AK643" s="11" t="s">
        <v>42</v>
      </c>
      <c r="AL64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43" s="11" t="str">
        <f>IF([1]!Tab_labo[[#This Row],[Total2]]&lt;&gt;1000,IF(ISBLANK(V643),[1]!Tab_labo[[#This Row],[Qt-g]]+(2*[1]!Tab_labo[[#This Row],[Qt-g2]]),IF(ISBLANK(Z643),[1]!Tab_labo[[#This Row],[Qt-g]]+[1]!Tab_labo[[#This Row],[Qt-g2]]+(2*[1]!Tab_labo[[#This Row],[Qt-g3]]),IF(ISBLANK(AD643),[1]!Tab_labo[[#This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3" s="11" t="str">
        <f>[1]!Tab_labo[[#This Row],[Teintes]]</f>
        <v>4104 C</v>
      </c>
    </row>
    <row r="644" spans="1:40" ht="30" x14ac:dyDescent="0.25">
      <c r="A644" s="1" t="s">
        <v>701</v>
      </c>
      <c r="B644" s="1" t="s">
        <v>41</v>
      </c>
      <c r="C644" s="2" t="s">
        <v>42</v>
      </c>
      <c r="D644" s="3" t="s">
        <v>42</v>
      </c>
      <c r="E644" s="3" t="s">
        <v>42</v>
      </c>
      <c r="F644" s="4">
        <v>1.38</v>
      </c>
      <c r="G644" s="4">
        <v>31.49</v>
      </c>
      <c r="H644" s="4">
        <v>14.79</v>
      </c>
      <c r="I644" s="4">
        <v>12.73</v>
      </c>
      <c r="J644" s="5" t="s">
        <v>42</v>
      </c>
      <c r="K644" s="6" t="str">
        <f>[1]!Tab_labo[[#This Row],[L*]]&amp;"_"&amp;[1]!Tab_labo[[#This Row],[a*]]&amp;"_"&amp;[1]!Tab_labo[[#This Row],[b*]]</f>
        <v>31.49_14.79_12.73</v>
      </c>
      <c r="L644" s="3" t="s">
        <v>104</v>
      </c>
      <c r="M644" s="3" t="str">
        <f>IF(ISBLANK([1]!Tab_labo[[#This Row],[Composant 1]]),"","&gt;")</f>
        <v>&gt;</v>
      </c>
      <c r="N644" s="3">
        <v>124.9</v>
      </c>
      <c r="O644" s="3" t="str">
        <f>IF(ISBLANK([1]!Tab_labo[[#This Row],[Qt-g]]),"","g")</f>
        <v>g</v>
      </c>
      <c r="P644" s="3" t="s">
        <v>69</v>
      </c>
      <c r="Q644" s="3" t="str">
        <f>IF(ISBLANK([1]!Tab_labo[[#This Row],[Composant 2]]),"","&gt;")</f>
        <v>&gt;</v>
      </c>
      <c r="R644" s="3">
        <v>88.1</v>
      </c>
      <c r="S644" s="3" t="str">
        <f>IF(ISBLANK([1]!Tab_labo[[#This Row],[Qt-g2]]),"","g")</f>
        <v>g</v>
      </c>
      <c r="T644" s="3" t="s">
        <v>54</v>
      </c>
      <c r="U644" s="3" t="str">
        <f>IF(ISBLANK([1]!Tab_labo[[#This Row],[Composant 3]]),"","&gt;")</f>
        <v>&gt;</v>
      </c>
      <c r="V644" s="3">
        <v>240.8</v>
      </c>
      <c r="W644" s="3" t="str">
        <f>IF(ISBLANK([1]!Tab_labo[[#This Row],[Qt-g3]]),"","g")</f>
        <v>g</v>
      </c>
      <c r="X644" s="3" t="s">
        <v>49</v>
      </c>
      <c r="Y644" s="3" t="str">
        <f>IF(ISBLANK([1]!Tab_labo[[#This Row],[Composant 4]]),"","&gt;")</f>
        <v>&gt;</v>
      </c>
      <c r="Z644" s="3">
        <v>546.20000000000005</v>
      </c>
      <c r="AA644" s="3" t="str">
        <f>IF(ISBLANK([1]!Tab_labo[[#This Row],[Qt-g4]]),"","g")</f>
        <v>g</v>
      </c>
      <c r="AB644" s="3"/>
      <c r="AC644" s="3" t="str">
        <f>IF(ISBLANK([1]!Tab_labo[[#This Row],[Composant 5]]),"","&gt;")</f>
        <v/>
      </c>
      <c r="AD644" s="3"/>
      <c r="AE644" s="3" t="str">
        <f>IF(ISBLANK([1]!Tab_labo[[#This Row],[Qt-g5]]),"","g")</f>
        <v/>
      </c>
      <c r="AF644" s="3" t="str">
        <f>IF([1]!Tab_labo[[#This Row],[verif]]=0,"","Total")</f>
        <v>Total</v>
      </c>
      <c r="AG644" s="3" t="str">
        <f>IF([1]!Tab_labo[[#This Row],[Total]]="Total","&gt;","")</f>
        <v>&gt;</v>
      </c>
      <c r="AH64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4" s="3" t="str">
        <f>IF([1]!Tab_labo[[#This Row],[Total]]="Total","g","")</f>
        <v>g</v>
      </c>
      <c r="AJ644" s="8" t="s">
        <v>42</v>
      </c>
      <c r="AK644" s="3" t="s">
        <v>42</v>
      </c>
      <c r="AL64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44" s="3" t="str">
        <f>IF([1]!Tab_labo[[#This Row],[Total2]]&lt;&gt;1000,IF(ISBLANK(V644),[1]!Tab_labo[[#This Row],[Qt-g]]+(2*[1]!Tab_labo[[#This Row],[Qt-g2]]),IF(ISBLANK(Z644),[1]!Tab_labo[[#This Row],[Qt-g]]+[1]!Tab_labo[[#This Row],[Qt-g2]]+(2*[1]!Tab_labo[[#This Row],[Qt-g3]]),IF(ISBLANK(AD644),[1]!Tab_labo[[#This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4" s="3" t="str">
        <f>[1]!Tab_labo[[#This Row],[Teintes]]</f>
        <v>4105 C</v>
      </c>
    </row>
    <row r="645" spans="1:40" ht="30" x14ac:dyDescent="0.25">
      <c r="A645" s="9" t="s">
        <v>702</v>
      </c>
      <c r="B645" s="9" t="s">
        <v>41</v>
      </c>
      <c r="C645" s="10" t="s">
        <v>42</v>
      </c>
      <c r="D645" s="11" t="s">
        <v>42</v>
      </c>
      <c r="E645" s="11" t="s">
        <v>42</v>
      </c>
      <c r="F645" s="12">
        <v>0.39</v>
      </c>
      <c r="G645" s="12">
        <v>77.08</v>
      </c>
      <c r="H645" s="12">
        <v>34.090000000000003</v>
      </c>
      <c r="I645" s="12">
        <v>-12.3</v>
      </c>
      <c r="J645" s="13" t="s">
        <v>42</v>
      </c>
      <c r="K645" s="14" t="str">
        <f>[1]!Tab_labo[[#This Row],[L*]]&amp;"_"&amp;[1]!Tab_labo[[#This Row],[a*]]&amp;"_"&amp;[1]!Tab_labo[[#This Row],[b*]]</f>
        <v>77.08_34.09_-12.3</v>
      </c>
      <c r="L645" s="11" t="s">
        <v>410</v>
      </c>
      <c r="M645" s="11" t="str">
        <f>IF(ISBLANK([1]!Tab_labo[[#This Row],[Composant 1]]),"","&gt;")</f>
        <v>&gt;</v>
      </c>
      <c r="N645" s="11">
        <v>102</v>
      </c>
      <c r="O645" s="11" t="str">
        <f>IF(ISBLANK([1]!Tab_labo[[#This Row],[Qt-g]]),"","g")</f>
        <v>g</v>
      </c>
      <c r="P645" s="11" t="s">
        <v>703</v>
      </c>
      <c r="Q645" s="11" t="str">
        <f>IF(ISBLANK([1]!Tab_labo[[#This Row],[Composant 2]]),"","&gt;")</f>
        <v>&gt;</v>
      </c>
      <c r="R645" s="11">
        <v>23</v>
      </c>
      <c r="S645" s="11" t="str">
        <f>IF(ISBLANK([1]!Tab_labo[[#This Row],[Qt-g2]]),"","g")</f>
        <v>g</v>
      </c>
      <c r="T645" s="11" t="s">
        <v>49</v>
      </c>
      <c r="U645" s="11" t="str">
        <f>IF(ISBLANK([1]!Tab_labo[[#This Row],[Composant 3]]),"","&gt;")</f>
        <v>&gt;</v>
      </c>
      <c r="V645" s="11">
        <v>437.5</v>
      </c>
      <c r="W645" s="11" t="str">
        <f>IF(ISBLANK([1]!Tab_labo[[#This Row],[Qt-g3]]),"","g")</f>
        <v>g</v>
      </c>
      <c r="X645" s="11"/>
      <c r="Y645" s="11" t="str">
        <f>IF(ISBLANK([1]!Tab_labo[[#This Row],[Composant 4]]),"","&gt;")</f>
        <v/>
      </c>
      <c r="Z645" s="11"/>
      <c r="AA645" s="11" t="str">
        <f>IF(ISBLANK([1]!Tab_labo[[#This Row],[Qt-g4]]),"","g")</f>
        <v/>
      </c>
      <c r="AB645" s="11"/>
      <c r="AC645" s="11" t="str">
        <f>IF(ISBLANK([1]!Tab_labo[[#This Row],[Composant 5]]),"","&gt;")</f>
        <v/>
      </c>
      <c r="AD645" s="11"/>
      <c r="AE645" s="11" t="str">
        <f>IF(ISBLANK([1]!Tab_labo[[#This Row],[Qt-g5]]),"","g")</f>
        <v/>
      </c>
      <c r="AF645" s="11" t="str">
        <f>IF([1]!Tab_labo[[#This Row],[verif]]=0,"","Total")</f>
        <v>Total</v>
      </c>
      <c r="AG645" s="11" t="str">
        <f>IF([1]!Tab_labo[[#This Row],[Total]]="Total","&gt;","")</f>
        <v>&gt;</v>
      </c>
      <c r="AH64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45" s="11" t="str">
        <f>IF([1]!Tab_labo[[#This Row],[Total]]="Total","g","")</f>
        <v>g</v>
      </c>
      <c r="AJ645" s="15" t="s">
        <v>42</v>
      </c>
      <c r="AK645" s="11" t="s">
        <v>42</v>
      </c>
      <c r="AL64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5" s="11">
        <f>IF([1]!Tab_labo[[#This Row],[Total2]]&lt;&gt;1000,IF(ISBLANK(V645),[1]!Tab_labo[[#This Row],[Qt-g]]+(2*[1]!Tab_labo[[#This Row],[Qt-g2]]),IF(ISBLANK(Z645),[1]!Tab_labo[[#This Row],[Qt-g]]+[1]!Tab_labo[[#This Row],[Qt-g2]]+(2*[1]!Tab_labo[[#This Row],[Qt-g3]]),IF(ISBLANK(AD645),[1]!Tab_labo[[#This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45" s="11" t="str">
        <f>[1]!Tab_labo[[#This Row],[Teintes]]</f>
        <v>236 C</v>
      </c>
    </row>
    <row r="646" spans="1:40" ht="30" x14ac:dyDescent="0.25">
      <c r="A646" s="1" t="s">
        <v>704</v>
      </c>
      <c r="B646" s="1" t="s">
        <v>41</v>
      </c>
      <c r="C646" s="2" t="s">
        <v>42</v>
      </c>
      <c r="D646" s="3" t="s">
        <v>42</v>
      </c>
      <c r="E646" s="3" t="s">
        <v>42</v>
      </c>
      <c r="F646" s="4">
        <v>0.59</v>
      </c>
      <c r="G646" s="4">
        <v>68.599999999999994</v>
      </c>
      <c r="H646" s="4">
        <v>47.61</v>
      </c>
      <c r="I646" s="4">
        <v>-17.16</v>
      </c>
      <c r="J646" s="5" t="s">
        <v>42</v>
      </c>
      <c r="K646" s="6" t="str">
        <f>[1]!Tab_labo[[#This Row],[L*]]&amp;"_"&amp;[1]!Tab_labo[[#This Row],[a*]]&amp;"_"&amp;[1]!Tab_labo[[#This Row],[b*]]</f>
        <v>68.6_47.61_-17.16</v>
      </c>
      <c r="L646" s="3" t="s">
        <v>410</v>
      </c>
      <c r="M646" s="3" t="str">
        <f>IF(ISBLANK([1]!Tab_labo[[#This Row],[Composant 1]]),"","&gt;")</f>
        <v>&gt;</v>
      </c>
      <c r="N646" s="3">
        <v>203</v>
      </c>
      <c r="O646" s="3" t="str">
        <f>IF(ISBLANK([1]!Tab_labo[[#This Row],[Qt-g]]),"","g")</f>
        <v>g</v>
      </c>
      <c r="P646" s="3" t="s">
        <v>703</v>
      </c>
      <c r="Q646" s="3" t="str">
        <f>IF(ISBLANK([1]!Tab_labo[[#This Row],[Composant 2]]),"","&gt;")</f>
        <v>&gt;</v>
      </c>
      <c r="R646" s="3">
        <v>47</v>
      </c>
      <c r="S646" s="3" t="str">
        <f>IF(ISBLANK([1]!Tab_labo[[#This Row],[Qt-g2]]),"","g")</f>
        <v>g</v>
      </c>
      <c r="T646" s="3" t="s">
        <v>49</v>
      </c>
      <c r="U646" s="3" t="str">
        <f>IF(ISBLANK([1]!Tab_labo[[#This Row],[Composant 3]]),"","&gt;")</f>
        <v>&gt;</v>
      </c>
      <c r="V646" s="3">
        <v>375</v>
      </c>
      <c r="W646" s="3" t="str">
        <f>IF(ISBLANK([1]!Tab_labo[[#This Row],[Qt-g3]]),"","g")</f>
        <v>g</v>
      </c>
      <c r="X646" s="3"/>
      <c r="Y646" s="3" t="str">
        <f>IF(ISBLANK([1]!Tab_labo[[#This Row],[Composant 4]]),"","&gt;")</f>
        <v/>
      </c>
      <c r="Z646" s="3"/>
      <c r="AA646" s="3" t="str">
        <f>IF(ISBLANK([1]!Tab_labo[[#This Row],[Qt-g4]]),"","g")</f>
        <v/>
      </c>
      <c r="AB646" s="3"/>
      <c r="AC646" s="3" t="str">
        <f>IF(ISBLANK([1]!Tab_labo[[#This Row],[Composant 5]]),"","&gt;")</f>
        <v/>
      </c>
      <c r="AD646" s="3"/>
      <c r="AE646" s="3" t="str">
        <f>IF(ISBLANK([1]!Tab_labo[[#This Row],[Qt-g5]]),"","g")</f>
        <v/>
      </c>
      <c r="AF646" s="3" t="str">
        <f>IF([1]!Tab_labo[[#This Row],[verif]]=0,"","Total")</f>
        <v>Total</v>
      </c>
      <c r="AG646" s="3" t="str">
        <f>IF([1]!Tab_labo[[#This Row],[Total]]="Total","&gt;","")</f>
        <v>&gt;</v>
      </c>
      <c r="AH64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46" s="3" t="str">
        <f>IF([1]!Tab_labo[[#This Row],[Total]]="Total","g","")</f>
        <v>g</v>
      </c>
      <c r="AJ646" s="8" t="s">
        <v>42</v>
      </c>
      <c r="AK646" s="3" t="s">
        <v>42</v>
      </c>
      <c r="AL64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6" s="3">
        <f>IF([1]!Tab_labo[[#This Row],[Total2]]&lt;&gt;1000,IF(ISBLANK(V646),[1]!Tab_labo[[#This Row],[Qt-g]]+(2*[1]!Tab_labo[[#This Row],[Qt-g2]]),IF(ISBLANK(Z646),[1]!Tab_labo[[#This Row],[Qt-g]]+[1]!Tab_labo[[#This Row],[Qt-g2]]+(2*[1]!Tab_labo[[#This Row],[Qt-g3]]),IF(ISBLANK(AD646),[1]!Tab_labo[[#This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46" s="3" t="str">
        <f>[1]!Tab_labo[[#This Row],[Teintes]]</f>
        <v>237 C</v>
      </c>
    </row>
    <row r="647" spans="1:40" ht="45" x14ac:dyDescent="0.25">
      <c r="A647" s="9" t="s">
        <v>705</v>
      </c>
      <c r="B647" s="9" t="s">
        <v>41</v>
      </c>
      <c r="C647" s="10" t="s">
        <v>42</v>
      </c>
      <c r="D647" s="11" t="s">
        <v>42</v>
      </c>
      <c r="E647" s="11" t="s">
        <v>42</v>
      </c>
      <c r="F647" s="12">
        <v>0.86</v>
      </c>
      <c r="G647" s="12">
        <v>60.18</v>
      </c>
      <c r="H647" s="12">
        <v>60.26</v>
      </c>
      <c r="I647" s="12">
        <v>-20.170000000000002</v>
      </c>
      <c r="J647" s="13" t="s">
        <v>42</v>
      </c>
      <c r="K647" s="14" t="str">
        <f>[1]!Tab_labo[[#This Row],[L*]]&amp;"_"&amp;[1]!Tab_labo[[#This Row],[a*]]&amp;"_"&amp;[1]!Tab_labo[[#This Row],[b*]]</f>
        <v>60.18_60.26_-20.17</v>
      </c>
      <c r="L647" s="11" t="s">
        <v>410</v>
      </c>
      <c r="M647" s="11" t="str">
        <f>IF(ISBLANK([1]!Tab_labo[[#This Row],[Composant 1]]),"","&gt;")</f>
        <v>&gt;</v>
      </c>
      <c r="N647" s="11">
        <v>406</v>
      </c>
      <c r="O647" s="11" t="str">
        <f>IF(ISBLANK([1]!Tab_labo[[#This Row],[Qt-g]]),"","g")</f>
        <v>g</v>
      </c>
      <c r="P647" s="11" t="s">
        <v>703</v>
      </c>
      <c r="Q647" s="11" t="str">
        <f>IF(ISBLANK([1]!Tab_labo[[#This Row],[Composant 2]]),"","&gt;")</f>
        <v>&gt;</v>
      </c>
      <c r="R647" s="11">
        <v>94</v>
      </c>
      <c r="S647" s="11" t="str">
        <f>IF(ISBLANK([1]!Tab_labo[[#This Row],[Qt-g2]]),"","g")</f>
        <v>g</v>
      </c>
      <c r="T647" s="11" t="s">
        <v>49</v>
      </c>
      <c r="U647" s="11" t="str">
        <f>IF(ISBLANK([1]!Tab_labo[[#This Row],[Composant 3]]),"","&gt;")</f>
        <v>&gt;</v>
      </c>
      <c r="V647" s="11">
        <v>500</v>
      </c>
      <c r="W647" s="11" t="str">
        <f>IF(ISBLANK([1]!Tab_labo[[#This Row],[Qt-g3]]),"","g")</f>
        <v>g</v>
      </c>
      <c r="X647" s="11"/>
      <c r="Y647" s="11" t="str">
        <f>IF(ISBLANK([1]!Tab_labo[[#This Row],[Composant 4]]),"","&gt;")</f>
        <v/>
      </c>
      <c r="Z647" s="11"/>
      <c r="AA647" s="11" t="str">
        <f>IF(ISBLANK([1]!Tab_labo[[#This Row],[Qt-g4]]),"","g")</f>
        <v/>
      </c>
      <c r="AB647" s="11"/>
      <c r="AC647" s="11" t="str">
        <f>IF(ISBLANK([1]!Tab_labo[[#This Row],[Composant 5]]),"","&gt;")</f>
        <v/>
      </c>
      <c r="AD647" s="11"/>
      <c r="AE647" s="11" t="str">
        <f>IF(ISBLANK([1]!Tab_labo[[#This Row],[Qt-g5]]),"","g")</f>
        <v/>
      </c>
      <c r="AF647" s="11" t="str">
        <f>IF([1]!Tab_labo[[#This Row],[verif]]=0,"","Total")</f>
        <v>Total</v>
      </c>
      <c r="AG647" s="11" t="str">
        <f>IF([1]!Tab_labo[[#This Row],[Total]]="Total","&gt;","")</f>
        <v>&gt;</v>
      </c>
      <c r="AH64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7" s="11" t="str">
        <f>IF([1]!Tab_labo[[#This Row],[Total]]="Total","g","")</f>
        <v>g</v>
      </c>
      <c r="AJ647" s="15" t="s">
        <v>42</v>
      </c>
      <c r="AK647" s="11" t="s">
        <v>42</v>
      </c>
      <c r="AL64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7" s="11" t="str">
        <f>IF([1]!Tab_labo[[#This Row],[Total2]]&lt;&gt;1000,IF(ISBLANK(V647),[1]!Tab_labo[[#This Row],[Qt-g]]+(2*[1]!Tab_labo[[#This Row],[Qt-g2]]),IF(ISBLANK(Z647),[1]!Tab_labo[[#This Row],[Qt-g]]+[1]!Tab_labo[[#This Row],[Qt-g2]]+(2*[1]!Tab_labo[[#This Row],[Qt-g3]]),IF(ISBLANK(AD647),[1]!Tab_labo[[#This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7" s="11" t="str">
        <f>[1]!Tab_labo[[#This Row],[Teintes]]</f>
        <v>238 C</v>
      </c>
    </row>
    <row r="648" spans="1:40" ht="45" x14ac:dyDescent="0.25">
      <c r="A648" s="1" t="s">
        <v>706</v>
      </c>
      <c r="B648" s="1" t="s">
        <v>41</v>
      </c>
      <c r="C648" s="2" t="s">
        <v>42</v>
      </c>
      <c r="D648" s="3" t="s">
        <v>42</v>
      </c>
      <c r="E648" s="3" t="s">
        <v>42</v>
      </c>
      <c r="F648" s="4">
        <v>1.1299999999999999</v>
      </c>
      <c r="G648" s="4">
        <v>53.92</v>
      </c>
      <c r="H648" s="4">
        <v>67.87</v>
      </c>
      <c r="I648" s="4">
        <v>-21.39</v>
      </c>
      <c r="J648" s="5" t="s">
        <v>42</v>
      </c>
      <c r="K648" s="6" t="str">
        <f>[1]!Tab_labo[[#This Row],[L*]]&amp;"_"&amp;[1]!Tab_labo[[#This Row],[a*]]&amp;"_"&amp;[1]!Tab_labo[[#This Row],[b*]]</f>
        <v>53.92_67.87_-21.39</v>
      </c>
      <c r="L648" s="3" t="s">
        <v>410</v>
      </c>
      <c r="M648" s="3" t="str">
        <f>IF(ISBLANK([1]!Tab_labo[[#This Row],[Composant 1]]),"","&gt;")</f>
        <v>&gt;</v>
      </c>
      <c r="N648" s="3">
        <v>813</v>
      </c>
      <c r="O648" s="3" t="str">
        <f>IF(ISBLANK([1]!Tab_labo[[#This Row],[Qt-g]]),"","g")</f>
        <v>g</v>
      </c>
      <c r="P648" s="3" t="s">
        <v>703</v>
      </c>
      <c r="Q648" s="3" t="str">
        <f>IF(ISBLANK([1]!Tab_labo[[#This Row],[Composant 2]]),"","&gt;")</f>
        <v>&gt;</v>
      </c>
      <c r="R648" s="3">
        <v>187</v>
      </c>
      <c r="S648" s="3" t="str">
        <f>IF(ISBLANK([1]!Tab_labo[[#This Row],[Qt-g2]]),"","g")</f>
        <v>g</v>
      </c>
      <c r="T648" s="3"/>
      <c r="U648" s="3" t="str">
        <f>IF(ISBLANK([1]!Tab_labo[[#This Row],[Composant 3]]),"","&gt;")</f>
        <v/>
      </c>
      <c r="V648" s="3"/>
      <c r="W648" s="3" t="str">
        <f>IF(ISBLANK([1]!Tab_labo[[#This Row],[Qt-g3]]),"","g")</f>
        <v/>
      </c>
      <c r="X648" s="3"/>
      <c r="Y648" s="3" t="str">
        <f>IF(ISBLANK([1]!Tab_labo[[#This Row],[Composant 4]]),"","&gt;")</f>
        <v/>
      </c>
      <c r="Z648" s="3"/>
      <c r="AA648" s="3" t="str">
        <f>IF(ISBLANK([1]!Tab_labo[[#This Row],[Qt-g4]]),"","g")</f>
        <v/>
      </c>
      <c r="AB648" s="3"/>
      <c r="AC648" s="3" t="str">
        <f>IF(ISBLANK([1]!Tab_labo[[#This Row],[Composant 5]]),"","&gt;")</f>
        <v/>
      </c>
      <c r="AD648" s="3"/>
      <c r="AE648" s="3" t="str">
        <f>IF(ISBLANK([1]!Tab_labo[[#This Row],[Qt-g5]]),"","g")</f>
        <v/>
      </c>
      <c r="AF648" s="3" t="str">
        <f>IF([1]!Tab_labo[[#This Row],[verif]]=0,"","Total")</f>
        <v>Total</v>
      </c>
      <c r="AG648" s="3" t="str">
        <f>IF([1]!Tab_labo[[#This Row],[Total]]="Total","&gt;","")</f>
        <v>&gt;</v>
      </c>
      <c r="AH64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8" s="3" t="str">
        <f>IF([1]!Tab_labo[[#This Row],[Total]]="Total","g","")</f>
        <v>g</v>
      </c>
      <c r="AJ648" s="8" t="s">
        <v>42</v>
      </c>
      <c r="AK648" s="3" t="s">
        <v>42</v>
      </c>
      <c r="AL64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48" s="3" t="str">
        <f>IF([1]!Tab_labo[[#This Row],[Total2]]&lt;&gt;1000,IF(ISBLANK(V648),[1]!Tab_labo[[#This Row],[Qt-g]]+(2*[1]!Tab_labo[[#This Row],[Qt-g2]]),IF(ISBLANK(Z648),[1]!Tab_labo[[#This Row],[Qt-g]]+[1]!Tab_labo[[#This Row],[Qt-g2]]+(2*[1]!Tab_labo[[#This Row],[Qt-g3]]),IF(ISBLANK(AD648),[1]!Tab_labo[[#This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8" s="3" t="str">
        <f>[1]!Tab_labo[[#This Row],[Teintes]]</f>
        <v>239 C</v>
      </c>
    </row>
    <row r="649" spans="1:40" ht="45" x14ac:dyDescent="0.25">
      <c r="A649" s="9" t="s">
        <v>707</v>
      </c>
      <c r="B649" s="9" t="s">
        <v>41</v>
      </c>
      <c r="C649" s="10" t="s">
        <v>42</v>
      </c>
      <c r="D649" s="11" t="s">
        <v>42</v>
      </c>
      <c r="E649" s="11" t="s">
        <v>42</v>
      </c>
      <c r="F649" s="12">
        <v>1.31</v>
      </c>
      <c r="G649" s="12">
        <v>46.73</v>
      </c>
      <c r="H649" s="12">
        <v>64.22</v>
      </c>
      <c r="I649" s="12">
        <v>-17.010000000000002</v>
      </c>
      <c r="J649" s="13" t="s">
        <v>42</v>
      </c>
      <c r="K649" s="14" t="str">
        <f>[1]!Tab_labo[[#This Row],[L*]]&amp;"_"&amp;[1]!Tab_labo[[#This Row],[a*]]&amp;"_"&amp;[1]!Tab_labo[[#This Row],[b*]]</f>
        <v>46.73_64.22_-17.01</v>
      </c>
      <c r="L649" s="11" t="s">
        <v>410</v>
      </c>
      <c r="M649" s="11" t="str">
        <f>IF(ISBLANK([1]!Tab_labo[[#This Row],[Composant 1]]),"","&gt;")</f>
        <v>&gt;</v>
      </c>
      <c r="N649" s="11">
        <v>788</v>
      </c>
      <c r="O649" s="11" t="str">
        <f>IF(ISBLANK([1]!Tab_labo[[#This Row],[Qt-g]]),"","g")</f>
        <v>g</v>
      </c>
      <c r="P649" s="11" t="s">
        <v>703</v>
      </c>
      <c r="Q649" s="11" t="str">
        <f>IF(ISBLANK([1]!Tab_labo[[#This Row],[Composant 2]]),"","&gt;")</f>
        <v>&gt;</v>
      </c>
      <c r="R649" s="11">
        <v>182</v>
      </c>
      <c r="S649" s="11" t="str">
        <f>IF(ISBLANK([1]!Tab_labo[[#This Row],[Qt-g2]]),"","g")</f>
        <v>g</v>
      </c>
      <c r="T649" s="11" t="s">
        <v>54</v>
      </c>
      <c r="U649" s="11" t="str">
        <f>IF(ISBLANK([1]!Tab_labo[[#This Row],[Composant 3]]),"","&gt;")</f>
        <v>&gt;</v>
      </c>
      <c r="V649" s="11">
        <v>30</v>
      </c>
      <c r="W649" s="11" t="str">
        <f>IF(ISBLANK([1]!Tab_labo[[#This Row],[Qt-g3]]),"","g")</f>
        <v>g</v>
      </c>
      <c r="X649" s="11"/>
      <c r="Y649" s="11" t="str">
        <f>IF(ISBLANK([1]!Tab_labo[[#This Row],[Composant 4]]),"","&gt;")</f>
        <v/>
      </c>
      <c r="Z649" s="11"/>
      <c r="AA649" s="11" t="str">
        <f>IF(ISBLANK([1]!Tab_labo[[#This Row],[Qt-g4]]),"","g")</f>
        <v/>
      </c>
      <c r="AB649" s="11"/>
      <c r="AC649" s="11" t="str">
        <f>IF(ISBLANK([1]!Tab_labo[[#This Row],[Composant 5]]),"","&gt;")</f>
        <v/>
      </c>
      <c r="AD649" s="11"/>
      <c r="AE649" s="11" t="str">
        <f>IF(ISBLANK([1]!Tab_labo[[#This Row],[Qt-g5]]),"","g")</f>
        <v/>
      </c>
      <c r="AF649" s="11" t="str">
        <f>IF([1]!Tab_labo[[#This Row],[verif]]=0,"","Total")</f>
        <v>Total</v>
      </c>
      <c r="AG649" s="11" t="str">
        <f>IF([1]!Tab_labo[[#This Row],[Total]]="Total","&gt;","")</f>
        <v>&gt;</v>
      </c>
      <c r="AH64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49" s="11" t="str">
        <f>IF([1]!Tab_labo[[#This Row],[Total]]="Total","g","")</f>
        <v>g</v>
      </c>
      <c r="AJ649" s="15" t="s">
        <v>42</v>
      </c>
      <c r="AK649" s="11" t="s">
        <v>42</v>
      </c>
      <c r="AL64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49" s="11" t="str">
        <f>IF([1]!Tab_labo[[#This Row],[Total2]]&lt;&gt;1000,IF(ISBLANK(V649),[1]!Tab_labo[[#This Row],[Qt-g]]+(2*[1]!Tab_labo[[#This Row],[Qt-g2]]),IF(ISBLANK(Z649),[1]!Tab_labo[[#This Row],[Qt-g]]+[1]!Tab_labo[[#This Row],[Qt-g2]]+(2*[1]!Tab_labo[[#This Row],[Qt-g3]]),IF(ISBLANK(AD649),[1]!Tab_labo[[#This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49" s="11" t="str">
        <f>[1]!Tab_labo[[#This Row],[Teintes]]</f>
        <v>240 C</v>
      </c>
    </row>
    <row r="650" spans="1:40" ht="30" x14ac:dyDescent="0.25">
      <c r="A650" s="1" t="s">
        <v>708</v>
      </c>
      <c r="B650" s="1" t="s">
        <v>41</v>
      </c>
      <c r="C650" s="2" t="s">
        <v>42</v>
      </c>
      <c r="D650" s="3" t="s">
        <v>42</v>
      </c>
      <c r="E650" s="3" t="s">
        <v>42</v>
      </c>
      <c r="F650" s="4">
        <v>1.45</v>
      </c>
      <c r="G650" s="4">
        <v>40.65</v>
      </c>
      <c r="H650" s="4">
        <v>60.3</v>
      </c>
      <c r="I650" s="4">
        <v>-15.39</v>
      </c>
      <c r="J650" s="5" t="s">
        <v>42</v>
      </c>
      <c r="K650" s="6" t="str">
        <f>[1]!Tab_labo[[#This Row],[L*]]&amp;"_"&amp;[1]!Tab_labo[[#This Row],[a*]]&amp;"_"&amp;[1]!Tab_labo[[#This Row],[b*]]</f>
        <v>40.65_60.3_-15.39</v>
      </c>
      <c r="L650" s="3" t="s">
        <v>410</v>
      </c>
      <c r="M650" s="3" t="str">
        <f>IF(ISBLANK([1]!Tab_labo[[#This Row],[Composant 1]]),"","&gt;")</f>
        <v>&gt;</v>
      </c>
      <c r="N650" s="3">
        <v>765</v>
      </c>
      <c r="O650" s="3" t="str">
        <f>IF(ISBLANK([1]!Tab_labo[[#This Row],[Qt-g]]),"","g")</f>
        <v>g</v>
      </c>
      <c r="P650" s="3" t="s">
        <v>703</v>
      </c>
      <c r="Q650" s="3" t="str">
        <f>IF(ISBLANK([1]!Tab_labo[[#This Row],[Composant 2]]),"","&gt;")</f>
        <v>&gt;</v>
      </c>
      <c r="R650" s="3">
        <v>176</v>
      </c>
      <c r="S650" s="3" t="str">
        <f>IF(ISBLANK([1]!Tab_labo[[#This Row],[Qt-g2]]),"","g")</f>
        <v>g</v>
      </c>
      <c r="T650" s="3" t="s">
        <v>54</v>
      </c>
      <c r="U650" s="3" t="str">
        <f>IF(ISBLANK([1]!Tab_labo[[#This Row],[Composant 3]]),"","&gt;")</f>
        <v>&gt;</v>
      </c>
      <c r="V650" s="3">
        <v>59</v>
      </c>
      <c r="W650" s="3" t="str">
        <f>IF(ISBLANK([1]!Tab_labo[[#This Row],[Qt-g3]]),"","g")</f>
        <v>g</v>
      </c>
      <c r="X650" s="3"/>
      <c r="Y650" s="3" t="str">
        <f>IF(ISBLANK([1]!Tab_labo[[#This Row],[Composant 4]]),"","&gt;")</f>
        <v/>
      </c>
      <c r="Z650" s="3"/>
      <c r="AA650" s="3" t="str">
        <f>IF(ISBLANK([1]!Tab_labo[[#This Row],[Qt-g4]]),"","g")</f>
        <v/>
      </c>
      <c r="AB650" s="3"/>
      <c r="AC650" s="3" t="str">
        <f>IF(ISBLANK([1]!Tab_labo[[#This Row],[Composant 5]]),"","&gt;")</f>
        <v/>
      </c>
      <c r="AD650" s="3"/>
      <c r="AE650" s="3" t="str">
        <f>IF(ISBLANK([1]!Tab_labo[[#This Row],[Qt-g5]]),"","g")</f>
        <v/>
      </c>
      <c r="AF650" s="3" t="str">
        <f>IF([1]!Tab_labo[[#This Row],[verif]]=0,"","Total")</f>
        <v>Total</v>
      </c>
      <c r="AG650" s="3" t="str">
        <f>IF([1]!Tab_labo[[#This Row],[Total]]="Total","&gt;","")</f>
        <v>&gt;</v>
      </c>
      <c r="AH65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50" s="3" t="str">
        <f>IF([1]!Tab_labo[[#This Row],[Total]]="Total","g","")</f>
        <v>g</v>
      </c>
      <c r="AJ650" s="8" t="s">
        <v>42</v>
      </c>
      <c r="AK650" s="3" t="s">
        <v>42</v>
      </c>
      <c r="AL65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0" s="3" t="str">
        <f>IF([1]!Tab_labo[[#This Row],[Total2]]&lt;&gt;1000,IF(ISBLANK(V650),[1]!Tab_labo[[#This Row],[Qt-g]]+(2*[1]!Tab_labo[[#This Row],[Qt-g2]]),IF(ISBLANK(Z650),[1]!Tab_labo[[#This Row],[Qt-g]]+[1]!Tab_labo[[#This Row],[Qt-g2]]+(2*[1]!Tab_labo[[#This Row],[Qt-g3]]),IF(ISBLANK(AD650),[1]!Tab_labo[[#This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50" s="3" t="str">
        <f>[1]!Tab_labo[[#This Row],[Teintes]]</f>
        <v>241 C</v>
      </c>
    </row>
    <row r="651" spans="1:40" ht="30" x14ac:dyDescent="0.25">
      <c r="A651" s="9" t="s">
        <v>709</v>
      </c>
      <c r="B651" s="9" t="s">
        <v>41</v>
      </c>
      <c r="C651" s="10" t="s">
        <v>42</v>
      </c>
      <c r="D651" s="11" t="s">
        <v>42</v>
      </c>
      <c r="E651" s="11" t="s">
        <v>42</v>
      </c>
      <c r="F651" s="12">
        <v>1.6</v>
      </c>
      <c r="G651" s="12">
        <v>31.08</v>
      </c>
      <c r="H651" s="12">
        <v>41.98</v>
      </c>
      <c r="I651" s="12">
        <v>-8.86</v>
      </c>
      <c r="J651" s="13" t="s">
        <v>42</v>
      </c>
      <c r="K651" s="14" t="str">
        <f>[1]!Tab_labo[[#This Row],[L*]]&amp;"_"&amp;[1]!Tab_labo[[#This Row],[a*]]&amp;"_"&amp;[1]!Tab_labo[[#This Row],[b*]]</f>
        <v>31.08_41.98_-8.86</v>
      </c>
      <c r="L651" s="11" t="s">
        <v>410</v>
      </c>
      <c r="M651" s="11" t="str">
        <f>IF(ISBLANK([1]!Tab_labo[[#This Row],[Composant 1]]),"","&gt;")</f>
        <v>&gt;</v>
      </c>
      <c r="N651" s="11">
        <v>650</v>
      </c>
      <c r="O651" s="11" t="str">
        <f>IF(ISBLANK([1]!Tab_labo[[#This Row],[Qt-g]]),"","g")</f>
        <v>g</v>
      </c>
      <c r="P651" s="11" t="s">
        <v>703</v>
      </c>
      <c r="Q651" s="11" t="str">
        <f>IF(ISBLANK([1]!Tab_labo[[#This Row],[Composant 2]]),"","&gt;")</f>
        <v>&gt;</v>
      </c>
      <c r="R651" s="11">
        <v>150</v>
      </c>
      <c r="S651" s="11" t="str">
        <f>IF(ISBLANK([1]!Tab_labo[[#This Row],[Qt-g2]]),"","g")</f>
        <v>g</v>
      </c>
      <c r="T651" s="11" t="s">
        <v>54</v>
      </c>
      <c r="U651" s="11" t="str">
        <f>IF(ISBLANK([1]!Tab_labo[[#This Row],[Composant 3]]),"","&gt;")</f>
        <v>&gt;</v>
      </c>
      <c r="V651" s="11">
        <v>200</v>
      </c>
      <c r="W651" s="11" t="str">
        <f>IF(ISBLANK([1]!Tab_labo[[#This Row],[Qt-g3]]),"","g")</f>
        <v>g</v>
      </c>
      <c r="X651" s="11"/>
      <c r="Y651" s="11" t="str">
        <f>IF(ISBLANK([1]!Tab_labo[[#This Row],[Composant 4]]),"","&gt;")</f>
        <v/>
      </c>
      <c r="Z651" s="11"/>
      <c r="AA651" s="11" t="str">
        <f>IF(ISBLANK([1]!Tab_labo[[#This Row],[Qt-g4]]),"","g")</f>
        <v/>
      </c>
      <c r="AB651" s="11"/>
      <c r="AC651" s="11" t="str">
        <f>IF(ISBLANK([1]!Tab_labo[[#This Row],[Composant 5]]),"","&gt;")</f>
        <v/>
      </c>
      <c r="AD651" s="11"/>
      <c r="AE651" s="11" t="str">
        <f>IF(ISBLANK([1]!Tab_labo[[#This Row],[Qt-g5]]),"","g")</f>
        <v/>
      </c>
      <c r="AF651" s="11" t="str">
        <f>IF([1]!Tab_labo[[#This Row],[verif]]=0,"","Total")</f>
        <v>Total</v>
      </c>
      <c r="AG651" s="11" t="str">
        <f>IF([1]!Tab_labo[[#This Row],[Total]]="Total","&gt;","")</f>
        <v>&gt;</v>
      </c>
      <c r="AH65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51" s="11" t="str">
        <f>IF([1]!Tab_labo[[#This Row],[Total]]="Total","g","")</f>
        <v>g</v>
      </c>
      <c r="AJ651" s="15" t="s">
        <v>42</v>
      </c>
      <c r="AK651" s="11" t="s">
        <v>42</v>
      </c>
      <c r="AL65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1" s="11" t="str">
        <f>IF([1]!Tab_labo[[#This Row],[Total2]]&lt;&gt;1000,IF(ISBLANK(V651),[1]!Tab_labo[[#This Row],[Qt-g]]+(2*[1]!Tab_labo[[#This Row],[Qt-g2]]),IF(ISBLANK(Z651),[1]!Tab_labo[[#This Row],[Qt-g]]+[1]!Tab_labo[[#This Row],[Qt-g2]]+(2*[1]!Tab_labo[[#This Row],[Qt-g3]]),IF(ISBLANK(AD651),[1]!Tab_labo[[#This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51" s="11" t="str">
        <f>[1]!Tab_labo[[#This Row],[Teintes]]</f>
        <v>242 C</v>
      </c>
    </row>
    <row r="652" spans="1:40" ht="30" x14ac:dyDescent="0.25">
      <c r="A652" s="1" t="s">
        <v>710</v>
      </c>
      <c r="B652" s="1" t="s">
        <v>41</v>
      </c>
      <c r="C652" s="2" t="s">
        <v>42</v>
      </c>
      <c r="D652" s="3" t="s">
        <v>42</v>
      </c>
      <c r="E652" s="3" t="s">
        <v>42</v>
      </c>
      <c r="F652" s="4">
        <v>0.53</v>
      </c>
      <c r="G652" s="4">
        <v>66.7</v>
      </c>
      <c r="H652" s="4">
        <v>31.59</v>
      </c>
      <c r="I652" s="4">
        <v>-4.8899999999999997</v>
      </c>
      <c r="J652" s="5" t="s">
        <v>42</v>
      </c>
      <c r="K652" s="6" t="str">
        <f>[1]!Tab_labo[[#This Row],[L*]]&amp;"_"&amp;[1]!Tab_labo[[#This Row],[a*]]&amp;"_"&amp;[1]!Tab_labo[[#This Row],[b*]]</f>
        <v>66.7_31.59_-4.89</v>
      </c>
      <c r="L652" s="3" t="s">
        <v>60</v>
      </c>
      <c r="M652" s="3" t="str">
        <f>IF(ISBLANK([1]!Tab_labo[[#This Row],[Composant 1]]),"","&gt;")</f>
        <v>&gt;</v>
      </c>
      <c r="N652" s="3">
        <v>55.7</v>
      </c>
      <c r="O652" s="3" t="str">
        <f>IF(ISBLANK([1]!Tab_labo[[#This Row],[Qt-g]]),"","g")</f>
        <v>g</v>
      </c>
      <c r="P652" s="3" t="s">
        <v>54</v>
      </c>
      <c r="Q652" s="3" t="str">
        <f>IF(ISBLANK([1]!Tab_labo[[#This Row],[Composant 2]]),"","&gt;")</f>
        <v>&gt;</v>
      </c>
      <c r="R652" s="3">
        <v>9.3000000000000007</v>
      </c>
      <c r="S652" s="3" t="str">
        <f>IF(ISBLANK([1]!Tab_labo[[#This Row],[Qt-g2]]),"","g")</f>
        <v>g</v>
      </c>
      <c r="T652" s="3" t="s">
        <v>49</v>
      </c>
      <c r="U652" s="3" t="str">
        <f>IF(ISBLANK([1]!Tab_labo[[#This Row],[Composant 3]]),"","&gt;")</f>
        <v>&gt;</v>
      </c>
      <c r="V652" s="3">
        <v>467.5</v>
      </c>
      <c r="W652" s="3" t="str">
        <f>IF(ISBLANK([1]!Tab_labo[[#This Row],[Qt-g3]]),"","g")</f>
        <v>g</v>
      </c>
      <c r="X652" s="3"/>
      <c r="Y652" s="3" t="str">
        <f>IF(ISBLANK([1]!Tab_labo[[#This Row],[Composant 4]]),"","&gt;")</f>
        <v/>
      </c>
      <c r="Z652" s="3"/>
      <c r="AA652" s="3" t="str">
        <f>IF(ISBLANK([1]!Tab_labo[[#This Row],[Qt-g4]]),"","g")</f>
        <v/>
      </c>
      <c r="AB652" s="3"/>
      <c r="AC652" s="3" t="str">
        <f>IF(ISBLANK([1]!Tab_labo[[#This Row],[Composant 5]]),"","&gt;")</f>
        <v/>
      </c>
      <c r="AD652" s="3"/>
      <c r="AE652" s="3" t="str">
        <f>IF(ISBLANK([1]!Tab_labo[[#This Row],[Qt-g5]]),"","g")</f>
        <v/>
      </c>
      <c r="AF652" s="3" t="str">
        <f>IF([1]!Tab_labo[[#This Row],[verif]]=0,"","Total")</f>
        <v>Total</v>
      </c>
      <c r="AG652" s="3" t="str">
        <f>IF([1]!Tab_labo[[#This Row],[Total]]="Total","&gt;","")</f>
        <v>&gt;</v>
      </c>
      <c r="AH65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532.5</v>
      </c>
      <c r="AI652" s="3" t="str">
        <f>IF([1]!Tab_labo[[#This Row],[Total]]="Total","g","")</f>
        <v>g</v>
      </c>
      <c r="AJ652" s="8" t="s">
        <v>42</v>
      </c>
      <c r="AK652" s="3" t="s">
        <v>42</v>
      </c>
      <c r="AL65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2" s="3">
        <f>IF([1]!Tab_labo[[#This Row],[Total2]]&lt;&gt;1000,IF(ISBLANK(V652),[1]!Tab_labo[[#This Row],[Qt-g]]+(2*[1]!Tab_labo[[#This Row],[Qt-g2]]),IF(ISBLANK(Z652),[1]!Tab_labo[[#This Row],[Qt-g]]+[1]!Tab_labo[[#This Row],[Qt-g2]]+(2*[1]!Tab_labo[[#This Row],[Qt-g3]]),IF(ISBLANK(AD652),[1]!Tab_labo[[#This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52" s="3" t="str">
        <f>[1]!Tab_labo[[#This Row],[Teintes]]</f>
        <v>2057 C</v>
      </c>
    </row>
    <row r="653" spans="1:40" ht="30" x14ac:dyDescent="0.25">
      <c r="A653" s="9" t="s">
        <v>711</v>
      </c>
      <c r="B653" s="9" t="s">
        <v>41</v>
      </c>
      <c r="C653" s="10" t="s">
        <v>42</v>
      </c>
      <c r="D653" s="11" t="s">
        <v>42</v>
      </c>
      <c r="E653" s="11" t="s">
        <v>42</v>
      </c>
      <c r="F653" s="12">
        <v>0.64</v>
      </c>
      <c r="G653" s="12">
        <v>60.6</v>
      </c>
      <c r="H653" s="12">
        <v>23.92</v>
      </c>
      <c r="I653" s="12">
        <v>-8.7899999999999991</v>
      </c>
      <c r="J653" s="13" t="s">
        <v>42</v>
      </c>
      <c r="K653" s="14" t="str">
        <f>[1]!Tab_labo[[#This Row],[L*]]&amp;"_"&amp;[1]!Tab_labo[[#This Row],[a*]]&amp;"_"&amp;[1]!Tab_labo[[#This Row],[b*]]</f>
        <v>60.6_23.92_-8.79</v>
      </c>
      <c r="L653" s="11" t="s">
        <v>104</v>
      </c>
      <c r="M653" s="11" t="str">
        <f>IF(ISBLANK([1]!Tab_labo[[#This Row],[Composant 1]]),"","&gt;")</f>
        <v>&gt;</v>
      </c>
      <c r="N653" s="11">
        <v>101.2</v>
      </c>
      <c r="O653" s="11" t="str">
        <f>IF(ISBLANK([1]!Tab_labo[[#This Row],[Qt-g]]),"","g")</f>
        <v>g</v>
      </c>
      <c r="P653" s="11" t="s">
        <v>98</v>
      </c>
      <c r="Q653" s="11" t="str">
        <f>IF(ISBLANK([1]!Tab_labo[[#This Row],[Composant 2]]),"","&gt;")</f>
        <v>&gt;</v>
      </c>
      <c r="R653" s="11">
        <v>57.7</v>
      </c>
      <c r="S653" s="11" t="str">
        <f>IF(ISBLANK([1]!Tab_labo[[#This Row],[Qt-g2]]),"","g")</f>
        <v>g</v>
      </c>
      <c r="T653" s="11" t="s">
        <v>49</v>
      </c>
      <c r="U653" s="11" t="str">
        <f>IF(ISBLANK([1]!Tab_labo[[#This Row],[Composant 3]]),"","&gt;")</f>
        <v>&gt;</v>
      </c>
      <c r="V653" s="11">
        <v>420.6</v>
      </c>
      <c r="W653" s="11" t="str">
        <f>IF(ISBLANK([1]!Tab_labo[[#This Row],[Qt-g3]]),"","g")</f>
        <v>g</v>
      </c>
      <c r="X653" s="11"/>
      <c r="Y653" s="11" t="str">
        <f>IF(ISBLANK([1]!Tab_labo[[#This Row],[Composant 4]]),"","&gt;")</f>
        <v/>
      </c>
      <c r="Z653" s="11"/>
      <c r="AA653" s="11" t="str">
        <f>IF(ISBLANK([1]!Tab_labo[[#This Row],[Qt-g4]]),"","g")</f>
        <v/>
      </c>
      <c r="AB653" s="11"/>
      <c r="AC653" s="11" t="str">
        <f>IF(ISBLANK([1]!Tab_labo[[#This Row],[Composant 5]]),"","&gt;")</f>
        <v/>
      </c>
      <c r="AD653" s="11"/>
      <c r="AE653" s="11" t="str">
        <f>IF(ISBLANK([1]!Tab_labo[[#This Row],[Qt-g5]]),"","g")</f>
        <v/>
      </c>
      <c r="AF653" s="11" t="str">
        <f>IF([1]!Tab_labo[[#This Row],[verif]]=0,"","Total")</f>
        <v>Total</v>
      </c>
      <c r="AG653" s="11" t="str">
        <f>IF([1]!Tab_labo[[#This Row],[Total]]="Total","&gt;","")</f>
        <v>&gt;</v>
      </c>
      <c r="AH65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579.5</v>
      </c>
      <c r="AI653" s="11" t="str">
        <f>IF([1]!Tab_labo[[#This Row],[Total]]="Total","g","")</f>
        <v>g</v>
      </c>
      <c r="AJ653" s="15" t="s">
        <v>42</v>
      </c>
      <c r="AK653" s="11" t="s">
        <v>42</v>
      </c>
      <c r="AL65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3" s="11">
        <f>IF([1]!Tab_labo[[#This Row],[Total2]]&lt;&gt;1000,IF(ISBLANK(V653),[1]!Tab_labo[[#This Row],[Qt-g]]+(2*[1]!Tab_labo[[#This Row],[Qt-g2]]),IF(ISBLANK(Z653),[1]!Tab_labo[[#This Row],[Qt-g]]+[1]!Tab_labo[[#This Row],[Qt-g2]]+(2*[1]!Tab_labo[[#This Row],[Qt-g3]]),IF(ISBLANK(AD653),[1]!Tab_labo[[#This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53" s="11" t="str">
        <f>[1]!Tab_labo[[#This Row],[Teintes]]</f>
        <v>2058 C</v>
      </c>
    </row>
    <row r="654" spans="1:40" ht="30" x14ac:dyDescent="0.25">
      <c r="A654" s="1" t="s">
        <v>712</v>
      </c>
      <c r="B654" s="1" t="s">
        <v>41</v>
      </c>
      <c r="C654" s="2" t="s">
        <v>42</v>
      </c>
      <c r="D654" s="3" t="s">
        <v>42</v>
      </c>
      <c r="E654" s="3" t="s">
        <v>42</v>
      </c>
      <c r="F654" s="4">
        <v>0.68</v>
      </c>
      <c r="G654" s="4">
        <v>58.46</v>
      </c>
      <c r="H654" s="4">
        <v>29.55</v>
      </c>
      <c r="I654" s="4">
        <v>-6.94</v>
      </c>
      <c r="J654" s="5" t="s">
        <v>42</v>
      </c>
      <c r="K654" s="6" t="str">
        <f>[1]!Tab_labo[[#This Row],[L*]]&amp;"_"&amp;[1]!Tab_labo[[#This Row],[a*]]&amp;"_"&amp;[1]!Tab_labo[[#This Row],[b*]]</f>
        <v>58.46_29.55_-6.94</v>
      </c>
      <c r="L654" s="3" t="s">
        <v>170</v>
      </c>
      <c r="M654" s="3" t="str">
        <f>IF(ISBLANK([1]!Tab_labo[[#This Row],[Composant 1]]),"","&gt;")</f>
        <v>&gt;</v>
      </c>
      <c r="N654" s="3">
        <v>197.6</v>
      </c>
      <c r="O654" s="3" t="str">
        <f>IF(ISBLANK([1]!Tab_labo[[#This Row],[Qt-g]]),"","g")</f>
        <v>g</v>
      </c>
      <c r="P654" s="3" t="s">
        <v>54</v>
      </c>
      <c r="Q654" s="3" t="str">
        <f>IF(ISBLANK([1]!Tab_labo[[#This Row],[Composant 2]]),"","&gt;")</f>
        <v>&gt;</v>
      </c>
      <c r="R654" s="3">
        <v>32.4</v>
      </c>
      <c r="S654" s="3" t="str">
        <f>IF(ISBLANK([1]!Tab_labo[[#This Row],[Qt-g2]]),"","g")</f>
        <v>g</v>
      </c>
      <c r="T654" s="3" t="s">
        <v>49</v>
      </c>
      <c r="U654" s="3" t="str">
        <f>IF(ISBLANK([1]!Tab_labo[[#This Row],[Composant 3]]),"","&gt;")</f>
        <v>&gt;</v>
      </c>
      <c r="V654" s="3">
        <v>385</v>
      </c>
      <c r="W654" s="3" t="str">
        <f>IF(ISBLANK([1]!Tab_labo[[#This Row],[Qt-g3]]),"","g")</f>
        <v>g</v>
      </c>
      <c r="X654" s="3"/>
      <c r="Y654" s="3" t="str">
        <f>IF(ISBLANK([1]!Tab_labo[[#This Row],[Composant 4]]),"","&gt;")</f>
        <v/>
      </c>
      <c r="Z654" s="3"/>
      <c r="AA654" s="3" t="str">
        <f>IF(ISBLANK([1]!Tab_labo[[#This Row],[Qt-g4]]),"","g")</f>
        <v/>
      </c>
      <c r="AB654" s="3"/>
      <c r="AC654" s="3" t="str">
        <f>IF(ISBLANK([1]!Tab_labo[[#This Row],[Composant 5]]),"","&gt;")</f>
        <v/>
      </c>
      <c r="AD654" s="3"/>
      <c r="AE654" s="3" t="str">
        <f>IF(ISBLANK([1]!Tab_labo[[#This Row],[Qt-g5]]),"","g")</f>
        <v/>
      </c>
      <c r="AF654" s="3" t="str">
        <f>IF([1]!Tab_labo[[#This Row],[verif]]=0,"","Total")</f>
        <v>Total</v>
      </c>
      <c r="AG654" s="3" t="str">
        <f>IF([1]!Tab_labo[[#This Row],[Total]]="Total","&gt;","")</f>
        <v>&gt;</v>
      </c>
      <c r="AH65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615</v>
      </c>
      <c r="AI654" s="3" t="str">
        <f>IF([1]!Tab_labo[[#This Row],[Total]]="Total","g","")</f>
        <v>g</v>
      </c>
      <c r="AJ654" s="8" t="s">
        <v>42</v>
      </c>
      <c r="AK654" s="3" t="s">
        <v>42</v>
      </c>
      <c r="AL65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4" s="3">
        <f>IF([1]!Tab_labo[[#This Row],[Total2]]&lt;&gt;1000,IF(ISBLANK(V654),[1]!Tab_labo[[#This Row],[Qt-g]]+(2*[1]!Tab_labo[[#This Row],[Qt-g2]]),IF(ISBLANK(Z654),[1]!Tab_labo[[#This Row],[Qt-g]]+[1]!Tab_labo[[#This Row],[Qt-g2]]+(2*[1]!Tab_labo[[#This Row],[Qt-g3]]),IF(ISBLANK(AD654),[1]!Tab_labo[[#This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54" s="3" t="str">
        <f>[1]!Tab_labo[[#This Row],[Teintes]]</f>
        <v>2059 C</v>
      </c>
    </row>
    <row r="655" spans="1:40" ht="45" x14ac:dyDescent="0.25">
      <c r="A655" s="9" t="s">
        <v>713</v>
      </c>
      <c r="B655" s="9" t="s">
        <v>41</v>
      </c>
      <c r="C655" s="10" t="s">
        <v>42</v>
      </c>
      <c r="D655" s="11" t="s">
        <v>42</v>
      </c>
      <c r="E655" s="11" t="s">
        <v>42</v>
      </c>
      <c r="F655" s="12">
        <v>0.77</v>
      </c>
      <c r="G655" s="12">
        <v>58.31</v>
      </c>
      <c r="H655" s="12">
        <v>45.17</v>
      </c>
      <c r="I655" s="12">
        <v>-12.21</v>
      </c>
      <c r="J655" s="13" t="s">
        <v>42</v>
      </c>
      <c r="K655" s="14" t="str">
        <f>[1]!Tab_labo[[#This Row],[L*]]&amp;"_"&amp;[1]!Tab_labo[[#This Row],[a*]]&amp;"_"&amp;[1]!Tab_labo[[#This Row],[b*]]</f>
        <v>58.31_45.17_-12.21</v>
      </c>
      <c r="L655" s="11" t="s">
        <v>170</v>
      </c>
      <c r="M655" s="11" t="str">
        <f>IF(ISBLANK([1]!Tab_labo[[#This Row],[Composant 1]]),"","&gt;")</f>
        <v>&gt;</v>
      </c>
      <c r="N655" s="11">
        <v>274</v>
      </c>
      <c r="O655" s="11" t="str">
        <f>IF(ISBLANK([1]!Tab_labo[[#This Row],[Qt-g]]),"","g")</f>
        <v>g</v>
      </c>
      <c r="P655" s="11" t="s">
        <v>54</v>
      </c>
      <c r="Q655" s="11" t="str">
        <f>IF(ISBLANK([1]!Tab_labo[[#This Row],[Composant 2]]),"","&gt;")</f>
        <v>&gt;</v>
      </c>
      <c r="R655" s="11">
        <v>14.5</v>
      </c>
      <c r="S655" s="11" t="str">
        <f>IF(ISBLANK([1]!Tab_labo[[#This Row],[Qt-g2]]),"","g")</f>
        <v>g</v>
      </c>
      <c r="T655" s="11" t="s">
        <v>49</v>
      </c>
      <c r="U655" s="11" t="str">
        <f>IF(ISBLANK([1]!Tab_labo[[#This Row],[Composant 3]]),"","&gt;")</f>
        <v>&gt;</v>
      </c>
      <c r="V655" s="11">
        <v>355.8</v>
      </c>
      <c r="W655" s="11" t="str">
        <f>IF(ISBLANK([1]!Tab_labo[[#This Row],[Qt-g3]]),"","g")</f>
        <v>g</v>
      </c>
      <c r="X655" s="11"/>
      <c r="Y655" s="11" t="str">
        <f>IF(ISBLANK([1]!Tab_labo[[#This Row],[Composant 4]]),"","&gt;")</f>
        <v/>
      </c>
      <c r="Z655" s="11"/>
      <c r="AA655" s="11" t="str">
        <f>IF(ISBLANK([1]!Tab_labo[[#This Row],[Qt-g4]]),"","g")</f>
        <v/>
      </c>
      <c r="AB655" s="11"/>
      <c r="AC655" s="11" t="str">
        <f>IF(ISBLANK([1]!Tab_labo[[#This Row],[Composant 5]]),"","&gt;")</f>
        <v/>
      </c>
      <c r="AD655" s="11"/>
      <c r="AE655" s="11" t="str">
        <f>IF(ISBLANK([1]!Tab_labo[[#This Row],[Qt-g5]]),"","g")</f>
        <v/>
      </c>
      <c r="AF655" s="11" t="str">
        <f>IF([1]!Tab_labo[[#This Row],[verif]]=0,"","Total")</f>
        <v>Total</v>
      </c>
      <c r="AG655" s="11" t="str">
        <f>IF([1]!Tab_labo[[#This Row],[Total]]="Total","&gt;","")</f>
        <v>&gt;</v>
      </c>
      <c r="AH65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644.29999999999995</v>
      </c>
      <c r="AI655" s="11" t="str">
        <f>IF([1]!Tab_labo[[#This Row],[Total]]="Total","g","")</f>
        <v>g</v>
      </c>
      <c r="AJ655" s="15" t="s">
        <v>42</v>
      </c>
      <c r="AK655" s="11" t="s">
        <v>42</v>
      </c>
      <c r="AL65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5" s="11">
        <f>IF([1]!Tab_labo[[#This Row],[Total2]]&lt;&gt;1000,IF(ISBLANK(V655),[1]!Tab_labo[[#This Row],[Qt-g]]+(2*[1]!Tab_labo[[#This Row],[Qt-g2]]),IF(ISBLANK(Z655),[1]!Tab_labo[[#This Row],[Qt-g]]+[1]!Tab_labo[[#This Row],[Qt-g2]]+(2*[1]!Tab_labo[[#This Row],[Qt-g3]]),IF(ISBLANK(AD655),[1]!Tab_labo[[#This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55" s="11" t="str">
        <f>[1]!Tab_labo[[#This Row],[Teintes]]</f>
        <v>2060 C</v>
      </c>
    </row>
    <row r="656" spans="1:40" ht="30" x14ac:dyDescent="0.25">
      <c r="A656" s="1" t="s">
        <v>714</v>
      </c>
      <c r="B656" s="1" t="s">
        <v>41</v>
      </c>
      <c r="C656" s="2" t="s">
        <v>42</v>
      </c>
      <c r="D656" s="3" t="s">
        <v>42</v>
      </c>
      <c r="E656" s="3" t="s">
        <v>42</v>
      </c>
      <c r="F656" s="4">
        <v>0.98</v>
      </c>
      <c r="G656" s="4">
        <v>50.55</v>
      </c>
      <c r="H656" s="4">
        <v>47.78</v>
      </c>
      <c r="I656" s="4">
        <v>-3.96</v>
      </c>
      <c r="J656" s="5" t="s">
        <v>42</v>
      </c>
      <c r="K656" s="6" t="str">
        <f>[1]!Tab_labo[[#This Row],[L*]]&amp;"_"&amp;[1]!Tab_labo[[#This Row],[a*]]&amp;"_"&amp;[1]!Tab_labo[[#This Row],[b*]]</f>
        <v>50.55_47.78_-3.96</v>
      </c>
      <c r="L656" s="3" t="s">
        <v>60</v>
      </c>
      <c r="M656" s="3" t="str">
        <f>IF(ISBLANK([1]!Tab_labo[[#This Row],[Composant 1]]),"","&gt;")</f>
        <v>&gt;</v>
      </c>
      <c r="N656" s="3">
        <v>171.5</v>
      </c>
      <c r="O656" s="3" t="str">
        <f>IF(ISBLANK([1]!Tab_labo[[#This Row],[Qt-g]]),"","g")</f>
        <v>g</v>
      </c>
      <c r="P656" s="3" t="s">
        <v>54</v>
      </c>
      <c r="Q656" s="3" t="str">
        <f>IF(ISBLANK([1]!Tab_labo[[#This Row],[Composant 2]]),"","&gt;")</f>
        <v>&gt;</v>
      </c>
      <c r="R656" s="3">
        <v>28.7</v>
      </c>
      <c r="S656" s="3" t="str">
        <f>IF(ISBLANK([1]!Tab_labo[[#This Row],[Qt-g2]]),"","g")</f>
        <v>g</v>
      </c>
      <c r="T656" s="3" t="s">
        <v>49</v>
      </c>
      <c r="U656" s="3" t="str">
        <f>IF(ISBLANK([1]!Tab_labo[[#This Row],[Composant 3]]),"","&gt;")</f>
        <v>&gt;</v>
      </c>
      <c r="V656" s="3">
        <v>399.9</v>
      </c>
      <c r="W656" s="3" t="str">
        <f>IF(ISBLANK([1]!Tab_labo[[#This Row],[Qt-g3]]),"","g")</f>
        <v>g</v>
      </c>
      <c r="X656" s="3"/>
      <c r="Y656" s="3" t="str">
        <f>IF(ISBLANK([1]!Tab_labo[[#This Row],[Composant 4]]),"","&gt;")</f>
        <v/>
      </c>
      <c r="Z656" s="3"/>
      <c r="AA656" s="3" t="str">
        <f>IF(ISBLANK([1]!Tab_labo[[#This Row],[Qt-g4]]),"","g")</f>
        <v/>
      </c>
      <c r="AB656" s="3"/>
      <c r="AC656" s="3" t="str">
        <f>IF(ISBLANK([1]!Tab_labo[[#This Row],[Composant 5]]),"","&gt;")</f>
        <v/>
      </c>
      <c r="AD656" s="3"/>
      <c r="AE656" s="3" t="str">
        <f>IF(ISBLANK([1]!Tab_labo[[#This Row],[Qt-g5]]),"","g")</f>
        <v/>
      </c>
      <c r="AF656" s="3" t="str">
        <f>IF([1]!Tab_labo[[#This Row],[verif]]=0,"","Total")</f>
        <v>Total</v>
      </c>
      <c r="AG656" s="3" t="str">
        <f>IF([1]!Tab_labo[[#This Row],[Total]]="Total","&gt;","")</f>
        <v>&gt;</v>
      </c>
      <c r="AH65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600.09999999999991</v>
      </c>
      <c r="AI656" s="3" t="str">
        <f>IF([1]!Tab_labo[[#This Row],[Total]]="Total","g","")</f>
        <v>g</v>
      </c>
      <c r="AJ656" s="8" t="s">
        <v>42</v>
      </c>
      <c r="AK656" s="3" t="s">
        <v>42</v>
      </c>
      <c r="AL65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6" s="3">
        <f>IF([1]!Tab_labo[[#This Row],[Total2]]&lt;&gt;1000,IF(ISBLANK(V656),[1]!Tab_labo[[#This Row],[Qt-g]]+(2*[1]!Tab_labo[[#This Row],[Qt-g2]]),IF(ISBLANK(Z656),[1]!Tab_labo[[#This Row],[Qt-g]]+[1]!Tab_labo[[#This Row],[Qt-g2]]+(2*[1]!Tab_labo[[#This Row],[Qt-g3]]),IF(ISBLANK(AD656),[1]!Tab_labo[[#This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56" s="3" t="str">
        <f>[1]!Tab_labo[[#This Row],[Teintes]]</f>
        <v>2061 C</v>
      </c>
    </row>
    <row r="657" spans="1:40" ht="45" x14ac:dyDescent="0.25">
      <c r="A657" s="9" t="s">
        <v>715</v>
      </c>
      <c r="B657" s="9" t="s">
        <v>41</v>
      </c>
      <c r="C657" s="10" t="s">
        <v>42</v>
      </c>
      <c r="D657" s="11" t="s">
        <v>42</v>
      </c>
      <c r="E657" s="11" t="s">
        <v>42</v>
      </c>
      <c r="F657" s="12">
        <v>1.08</v>
      </c>
      <c r="G657" s="12">
        <v>47.74</v>
      </c>
      <c r="H657" s="12">
        <v>49.52</v>
      </c>
      <c r="I657" s="12">
        <v>-13.95</v>
      </c>
      <c r="J657" s="13" t="s">
        <v>42</v>
      </c>
      <c r="K657" s="14" t="str">
        <f>[1]!Tab_labo[[#This Row],[L*]]&amp;"_"&amp;[1]!Tab_labo[[#This Row],[a*]]&amp;"_"&amp;[1]!Tab_labo[[#This Row],[b*]]</f>
        <v>47.74_49.52_-13.95</v>
      </c>
      <c r="L657" s="11" t="s">
        <v>170</v>
      </c>
      <c r="M657" s="11" t="str">
        <f>IF(ISBLANK([1]!Tab_labo[[#This Row],[Composant 1]]),"","&gt;")</f>
        <v>&gt;</v>
      </c>
      <c r="N657" s="11">
        <v>589.29999999999995</v>
      </c>
      <c r="O657" s="11" t="str">
        <f>IF(ISBLANK([1]!Tab_labo[[#This Row],[Qt-g]]),"","g")</f>
        <v>g</v>
      </c>
      <c r="P657" s="11" t="s">
        <v>54</v>
      </c>
      <c r="Q657" s="11" t="str">
        <f>IF(ISBLANK([1]!Tab_labo[[#This Row],[Composant 2]]),"","&gt;")</f>
        <v>&gt;</v>
      </c>
      <c r="R657" s="11">
        <v>31.2</v>
      </c>
      <c r="S657" s="11" t="str">
        <f>IF(ISBLANK([1]!Tab_labo[[#This Row],[Qt-g2]]),"","g")</f>
        <v>g</v>
      </c>
      <c r="T657" s="11" t="s">
        <v>49</v>
      </c>
      <c r="U657" s="11" t="str">
        <f>IF(ISBLANK([1]!Tab_labo[[#This Row],[Composant 3]]),"","&gt;")</f>
        <v>&gt;</v>
      </c>
      <c r="V657" s="11">
        <v>379.5</v>
      </c>
      <c r="W657" s="11" t="str">
        <f>IF(ISBLANK([1]!Tab_labo[[#This Row],[Qt-g3]]),"","g")</f>
        <v>g</v>
      </c>
      <c r="X657" s="11"/>
      <c r="Y657" s="11" t="str">
        <f>IF(ISBLANK([1]!Tab_labo[[#This Row],[Composant 4]]),"","&gt;")</f>
        <v/>
      </c>
      <c r="Z657" s="11"/>
      <c r="AA657" s="11" t="str">
        <f>IF(ISBLANK([1]!Tab_labo[[#This Row],[Qt-g4]]),"","g")</f>
        <v/>
      </c>
      <c r="AB657" s="11"/>
      <c r="AC657" s="11" t="str">
        <f>IF(ISBLANK([1]!Tab_labo[[#This Row],[Composant 5]]),"","&gt;")</f>
        <v/>
      </c>
      <c r="AD657" s="11"/>
      <c r="AE657" s="11" t="str">
        <f>IF(ISBLANK([1]!Tab_labo[[#This Row],[Qt-g5]]),"","g")</f>
        <v/>
      </c>
      <c r="AF657" s="11" t="str">
        <f>IF([1]!Tab_labo[[#This Row],[verif]]=0,"","Total")</f>
        <v>Total</v>
      </c>
      <c r="AG657" s="11" t="str">
        <f>IF([1]!Tab_labo[[#This Row],[Total]]="Total","&gt;","")</f>
        <v>&gt;</v>
      </c>
      <c r="AH65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57" s="11" t="str">
        <f>IF([1]!Tab_labo[[#This Row],[Total]]="Total","g","")</f>
        <v>g</v>
      </c>
      <c r="AJ657" s="15" t="s">
        <v>42</v>
      </c>
      <c r="AK657" s="11" t="s">
        <v>42</v>
      </c>
      <c r="AL65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7" s="11" t="str">
        <f>IF([1]!Tab_labo[[#This Row],[Total2]]&lt;&gt;1000,IF(ISBLANK(V657),[1]!Tab_labo[[#This Row],[Qt-g]]+(2*[1]!Tab_labo[[#This Row],[Qt-g2]]),IF(ISBLANK(Z657),[1]!Tab_labo[[#This Row],[Qt-g]]+[1]!Tab_labo[[#This Row],[Qt-g2]]+(2*[1]!Tab_labo[[#This Row],[Qt-g3]]),IF(ISBLANK(AD657),[1]!Tab_labo[[#This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57" s="11" t="str">
        <f>[1]!Tab_labo[[#This Row],[Teintes]]</f>
        <v>2062 C</v>
      </c>
    </row>
    <row r="658" spans="1:40" ht="30" x14ac:dyDescent="0.25">
      <c r="A658" s="1" t="s">
        <v>716</v>
      </c>
      <c r="B658" s="1" t="s">
        <v>41</v>
      </c>
      <c r="C658" s="2" t="s">
        <v>42</v>
      </c>
      <c r="D658" s="3" t="s">
        <v>42</v>
      </c>
      <c r="E658" s="3" t="s">
        <v>42</v>
      </c>
      <c r="F658" s="4">
        <v>1.25</v>
      </c>
      <c r="G658" s="4">
        <v>43.94</v>
      </c>
      <c r="H658" s="4">
        <v>54.84</v>
      </c>
      <c r="I658" s="4">
        <v>-8.32</v>
      </c>
      <c r="J658" s="5" t="s">
        <v>42</v>
      </c>
      <c r="K658" s="6" t="str">
        <f>[1]!Tab_labo[[#This Row],[L*]]&amp;"_"&amp;[1]!Tab_labo[[#This Row],[a*]]&amp;"_"&amp;[1]!Tab_labo[[#This Row],[b*]]</f>
        <v>43.94_54.84_-8.32</v>
      </c>
      <c r="L658" s="3" t="s">
        <v>170</v>
      </c>
      <c r="M658" s="3" t="str">
        <f>IF(ISBLANK([1]!Tab_labo[[#This Row],[Composant 1]]),"","&gt;")</f>
        <v>&gt;</v>
      </c>
      <c r="N658" s="3">
        <v>712.3</v>
      </c>
      <c r="O658" s="3" t="str">
        <f>IF(ISBLANK([1]!Tab_labo[[#This Row],[Qt-g]]),"","g")</f>
        <v>g</v>
      </c>
      <c r="P658" s="3" t="s">
        <v>54</v>
      </c>
      <c r="Q658" s="3" t="str">
        <f>IF(ISBLANK([1]!Tab_labo[[#This Row],[Composant 2]]),"","&gt;")</f>
        <v>&gt;</v>
      </c>
      <c r="R658" s="3">
        <v>37.700000000000003</v>
      </c>
      <c r="S658" s="3" t="str">
        <f>IF(ISBLANK([1]!Tab_labo[[#This Row],[Qt-g2]]),"","g")</f>
        <v>g</v>
      </c>
      <c r="T658" s="3" t="s">
        <v>49</v>
      </c>
      <c r="U658" s="3" t="str">
        <f>IF(ISBLANK([1]!Tab_labo[[#This Row],[Composant 3]]),"","&gt;")</f>
        <v>&gt;</v>
      </c>
      <c r="V658" s="3">
        <v>250</v>
      </c>
      <c r="W658" s="3" t="str">
        <f>IF(ISBLANK([1]!Tab_labo[[#This Row],[Qt-g3]]),"","g")</f>
        <v>g</v>
      </c>
      <c r="X658" s="3"/>
      <c r="Y658" s="3" t="str">
        <f>IF(ISBLANK([1]!Tab_labo[[#This Row],[Composant 4]]),"","&gt;")</f>
        <v/>
      </c>
      <c r="Z658" s="3"/>
      <c r="AA658" s="3" t="str">
        <f>IF(ISBLANK([1]!Tab_labo[[#This Row],[Qt-g4]]),"","g")</f>
        <v/>
      </c>
      <c r="AB658" s="3"/>
      <c r="AC658" s="3" t="str">
        <f>IF(ISBLANK([1]!Tab_labo[[#This Row],[Composant 5]]),"","&gt;")</f>
        <v/>
      </c>
      <c r="AD658" s="3"/>
      <c r="AE658" s="3" t="str">
        <f>IF(ISBLANK([1]!Tab_labo[[#This Row],[Qt-g5]]),"","g")</f>
        <v/>
      </c>
      <c r="AF658" s="3" t="str">
        <f>IF([1]!Tab_labo[[#This Row],[verif]]=0,"","Total")</f>
        <v>Total</v>
      </c>
      <c r="AG658" s="3" t="str">
        <f>IF([1]!Tab_labo[[#This Row],[Total]]="Total","&gt;","")</f>
        <v>&gt;</v>
      </c>
      <c r="AH65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58" s="3" t="str">
        <f>IF([1]!Tab_labo[[#This Row],[Total]]="Total","g","")</f>
        <v>g</v>
      </c>
      <c r="AJ658" s="8" t="s">
        <v>42</v>
      </c>
      <c r="AK658" s="3" t="s">
        <v>42</v>
      </c>
      <c r="AL65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8" s="3" t="str">
        <f>IF([1]!Tab_labo[[#This Row],[Total2]]&lt;&gt;1000,IF(ISBLANK(V658),[1]!Tab_labo[[#This Row],[Qt-g]]+(2*[1]!Tab_labo[[#This Row],[Qt-g2]]),IF(ISBLANK(Z658),[1]!Tab_labo[[#This Row],[Qt-g]]+[1]!Tab_labo[[#This Row],[Qt-g2]]+(2*[1]!Tab_labo[[#This Row],[Qt-g3]]),IF(ISBLANK(AD658),[1]!Tab_labo[[#This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58" s="3" t="str">
        <f>[1]!Tab_labo[[#This Row],[Teintes]]</f>
        <v>2063 C</v>
      </c>
    </row>
    <row r="659" spans="1:40" ht="30" x14ac:dyDescent="0.25">
      <c r="A659" s="9" t="s">
        <v>717</v>
      </c>
      <c r="B659" s="9" t="s">
        <v>41</v>
      </c>
      <c r="C659" s="10" t="s">
        <v>42</v>
      </c>
      <c r="D659" s="11" t="s">
        <v>42</v>
      </c>
      <c r="E659" s="11" t="s">
        <v>42</v>
      </c>
      <c r="F659" s="12">
        <v>0.28000000000000003</v>
      </c>
      <c r="G659" s="12">
        <v>81.28</v>
      </c>
      <c r="H659" s="12">
        <v>24.28</v>
      </c>
      <c r="I659" s="12">
        <v>-8.44</v>
      </c>
      <c r="J659" s="13" t="s">
        <v>42</v>
      </c>
      <c r="K659" s="14" t="str">
        <f>[1]!Tab_labo[[#This Row],[L*]]&amp;"_"&amp;[1]!Tab_labo[[#This Row],[a*]]&amp;"_"&amp;[1]!Tab_labo[[#This Row],[b*]]</f>
        <v>81.28_24.28_-8.44</v>
      </c>
      <c r="L659" s="11" t="s">
        <v>410</v>
      </c>
      <c r="M659" s="11" t="str">
        <f>IF(ISBLANK([1]!Tab_labo[[#This Row],[Composant 1]]),"","&gt;")</f>
        <v>&gt;</v>
      </c>
      <c r="N659" s="11">
        <v>19</v>
      </c>
      <c r="O659" s="11" t="str">
        <f>IF(ISBLANK([1]!Tab_labo[[#This Row],[Qt-g]]),"","g")</f>
        <v>g</v>
      </c>
      <c r="P659" s="11" t="s">
        <v>703</v>
      </c>
      <c r="Q659" s="11" t="str">
        <f>IF(ISBLANK([1]!Tab_labo[[#This Row],[Composant 2]]),"","&gt;")</f>
        <v>&gt;</v>
      </c>
      <c r="R659" s="11">
        <v>12</v>
      </c>
      <c r="S659" s="11" t="str">
        <f>IF(ISBLANK([1]!Tab_labo[[#This Row],[Qt-g2]]),"","g")</f>
        <v>g</v>
      </c>
      <c r="T659" s="11" t="s">
        <v>49</v>
      </c>
      <c r="U659" s="11" t="str">
        <f>IF(ISBLANK([1]!Tab_labo[[#This Row],[Composant 3]]),"","&gt;")</f>
        <v>&gt;</v>
      </c>
      <c r="V659" s="11">
        <v>484.5</v>
      </c>
      <c r="W659" s="11" t="str">
        <f>IF(ISBLANK([1]!Tab_labo[[#This Row],[Qt-g3]]),"","g")</f>
        <v>g</v>
      </c>
      <c r="X659" s="11"/>
      <c r="Y659" s="11" t="str">
        <f>IF(ISBLANK([1]!Tab_labo[[#This Row],[Composant 4]]),"","&gt;")</f>
        <v/>
      </c>
      <c r="Z659" s="11"/>
      <c r="AA659" s="11" t="str">
        <f>IF(ISBLANK([1]!Tab_labo[[#This Row],[Qt-g4]]),"","g")</f>
        <v/>
      </c>
      <c r="AB659" s="11"/>
      <c r="AC659" s="11" t="str">
        <f>IF(ISBLANK([1]!Tab_labo[[#This Row],[Composant 5]]),"","&gt;")</f>
        <v/>
      </c>
      <c r="AD659" s="11"/>
      <c r="AE659" s="11" t="str">
        <f>IF(ISBLANK([1]!Tab_labo[[#This Row],[Qt-g5]]),"","g")</f>
        <v/>
      </c>
      <c r="AF659" s="11" t="str">
        <f>IF([1]!Tab_labo[[#This Row],[verif]]=0,"","Total")</f>
        <v>Total</v>
      </c>
      <c r="AG659" s="11" t="str">
        <f>IF([1]!Tab_labo[[#This Row],[Total]]="Total","&gt;","")</f>
        <v>&gt;</v>
      </c>
      <c r="AH65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659" s="11" t="str">
        <f>IF([1]!Tab_labo[[#This Row],[Total]]="Total","g","")</f>
        <v>g</v>
      </c>
      <c r="AJ659" s="15" t="s">
        <v>42</v>
      </c>
      <c r="AK659" s="11" t="s">
        <v>42</v>
      </c>
      <c r="AL65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59" s="11">
        <f>IF([1]!Tab_labo[[#This Row],[Total2]]&lt;&gt;1000,IF(ISBLANK(V659),[1]!Tab_labo[[#This Row],[Qt-g]]+(2*[1]!Tab_labo[[#This Row],[Qt-g2]]),IF(ISBLANK(Z659),[1]!Tab_labo[[#This Row],[Qt-g]]+[1]!Tab_labo[[#This Row],[Qt-g2]]+(2*[1]!Tab_labo[[#This Row],[Qt-g3]]),IF(ISBLANK(AD659),[1]!Tab_labo[[#This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59" s="11" t="str">
        <f>[1]!Tab_labo[[#This Row],[Teintes]]</f>
        <v>2365 C</v>
      </c>
    </row>
    <row r="660" spans="1:40" ht="45" x14ac:dyDescent="0.25">
      <c r="A660" s="1" t="s">
        <v>718</v>
      </c>
      <c r="B660" s="1" t="s">
        <v>41</v>
      </c>
      <c r="C660" s="2" t="s">
        <v>42</v>
      </c>
      <c r="D660" s="3" t="s">
        <v>42</v>
      </c>
      <c r="E660" s="3" t="s">
        <v>42</v>
      </c>
      <c r="F660" s="4">
        <v>0.66</v>
      </c>
      <c r="G660" s="4">
        <v>66.48</v>
      </c>
      <c r="H660" s="4">
        <v>55.17</v>
      </c>
      <c r="I660" s="4">
        <v>-21.93</v>
      </c>
      <c r="J660" s="5" t="s">
        <v>42</v>
      </c>
      <c r="K660" s="6" t="str">
        <f>[1]!Tab_labo[[#This Row],[L*]]&amp;"_"&amp;[1]!Tab_labo[[#This Row],[a*]]&amp;"_"&amp;[1]!Tab_labo[[#This Row],[b*]]</f>
        <v>66.48_55.17_-21.93</v>
      </c>
      <c r="L660" s="3" t="s">
        <v>410</v>
      </c>
      <c r="M660" s="3" t="str">
        <f>IF(ISBLANK([1]!Tab_labo[[#This Row],[Composant 1]]),"","&gt;")</f>
        <v>&gt;</v>
      </c>
      <c r="N660" s="3">
        <v>156</v>
      </c>
      <c r="O660" s="3" t="str">
        <f>IF(ISBLANK([1]!Tab_labo[[#This Row],[Qt-g]]),"","g")</f>
        <v>g</v>
      </c>
      <c r="P660" s="3" t="s">
        <v>703</v>
      </c>
      <c r="Q660" s="3" t="str">
        <f>IF(ISBLANK([1]!Tab_labo[[#This Row],[Composant 2]]),"","&gt;")</f>
        <v>&gt;</v>
      </c>
      <c r="R660" s="3">
        <v>94</v>
      </c>
      <c r="S660" s="3" t="str">
        <f>IF(ISBLANK([1]!Tab_labo[[#This Row],[Qt-g2]]),"","g")</f>
        <v>g</v>
      </c>
      <c r="T660" s="3" t="s">
        <v>49</v>
      </c>
      <c r="U660" s="3" t="str">
        <f>IF(ISBLANK([1]!Tab_labo[[#This Row],[Composant 3]]),"","&gt;")</f>
        <v>&gt;</v>
      </c>
      <c r="V660" s="3">
        <v>375</v>
      </c>
      <c r="W660" s="3" t="str">
        <f>IF(ISBLANK([1]!Tab_labo[[#This Row],[Qt-g3]]),"","g")</f>
        <v>g</v>
      </c>
      <c r="X660" s="3"/>
      <c r="Y660" s="3" t="str">
        <f>IF(ISBLANK([1]!Tab_labo[[#This Row],[Composant 4]]),"","&gt;")</f>
        <v/>
      </c>
      <c r="Z660" s="3"/>
      <c r="AA660" s="3" t="str">
        <f>IF(ISBLANK([1]!Tab_labo[[#This Row],[Qt-g4]]),"","g")</f>
        <v/>
      </c>
      <c r="AB660" s="3"/>
      <c r="AC660" s="3" t="str">
        <f>IF(ISBLANK([1]!Tab_labo[[#This Row],[Composant 5]]),"","&gt;")</f>
        <v/>
      </c>
      <c r="AD660" s="3"/>
      <c r="AE660" s="3" t="str">
        <f>IF(ISBLANK([1]!Tab_labo[[#This Row],[Qt-g5]]),"","g")</f>
        <v/>
      </c>
      <c r="AF660" s="3" t="str">
        <f>IF([1]!Tab_labo[[#This Row],[verif]]=0,"","Total")</f>
        <v>Total</v>
      </c>
      <c r="AG660" s="3" t="str">
        <f>IF([1]!Tab_labo[[#This Row],[Total]]="Total","&gt;","")</f>
        <v>&gt;</v>
      </c>
      <c r="AH66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60" s="3" t="str">
        <f>IF([1]!Tab_labo[[#This Row],[Total]]="Total","g","")</f>
        <v>g</v>
      </c>
      <c r="AJ660" s="8" t="s">
        <v>42</v>
      </c>
      <c r="AK660" s="3" t="s">
        <v>42</v>
      </c>
      <c r="AL66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0" s="3">
        <f>IF([1]!Tab_labo[[#This Row],[Total2]]&lt;&gt;1000,IF(ISBLANK(V660),[1]!Tab_labo[[#This Row],[Qt-g]]+(2*[1]!Tab_labo[[#This Row],[Qt-g2]]),IF(ISBLANK(Z660),[1]!Tab_labo[[#This Row],[Qt-g]]+[1]!Tab_labo[[#This Row],[Qt-g2]]+(2*[1]!Tab_labo[[#This Row],[Qt-g3]]),IF(ISBLANK(AD660),[1]!Tab_labo[[#This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60" s="3" t="str">
        <f>[1]!Tab_labo[[#This Row],[Teintes]]</f>
        <v>2375 C</v>
      </c>
    </row>
    <row r="661" spans="1:40" ht="30" x14ac:dyDescent="0.25">
      <c r="A661" s="9" t="s">
        <v>719</v>
      </c>
      <c r="B661" s="9" t="s">
        <v>41</v>
      </c>
      <c r="C661" s="10" t="s">
        <v>42</v>
      </c>
      <c r="D661" s="11" t="s">
        <v>42</v>
      </c>
      <c r="E661" s="11" t="s">
        <v>42</v>
      </c>
      <c r="F661" s="12">
        <v>1.1200000000000001</v>
      </c>
      <c r="G661" s="12">
        <v>54.04</v>
      </c>
      <c r="H661" s="12">
        <v>73.5</v>
      </c>
      <c r="I661" s="12">
        <v>-28.14</v>
      </c>
      <c r="J661" s="13" t="s">
        <v>42</v>
      </c>
      <c r="K661" s="14" t="str">
        <f>[1]!Tab_labo[[#This Row],[L*]]&amp;"_"&amp;[1]!Tab_labo[[#This Row],[a*]]&amp;"_"&amp;[1]!Tab_labo[[#This Row],[b*]]</f>
        <v>54.04_73.5_-28.14</v>
      </c>
      <c r="L661" s="11" t="s">
        <v>410</v>
      </c>
      <c r="M661" s="11" t="str">
        <f>IF(ISBLANK([1]!Tab_labo[[#This Row],[Composant 1]]),"","&gt;")</f>
        <v>&gt;</v>
      </c>
      <c r="N661" s="11">
        <v>313</v>
      </c>
      <c r="O661" s="11" t="str">
        <f>IF(ISBLANK([1]!Tab_labo[[#This Row],[Qt-g]]),"","g")</f>
        <v>g</v>
      </c>
      <c r="P661" s="11" t="s">
        <v>703</v>
      </c>
      <c r="Q661" s="11" t="str">
        <f>IF(ISBLANK([1]!Tab_labo[[#This Row],[Composant 2]]),"","&gt;")</f>
        <v>&gt;</v>
      </c>
      <c r="R661" s="11">
        <v>187</v>
      </c>
      <c r="S661" s="11" t="str">
        <f>IF(ISBLANK([1]!Tab_labo[[#This Row],[Qt-g2]]),"","g")</f>
        <v>g</v>
      </c>
      <c r="T661" s="11" t="s">
        <v>49</v>
      </c>
      <c r="U661" s="11" t="str">
        <f>IF(ISBLANK([1]!Tab_labo[[#This Row],[Composant 3]]),"","&gt;")</f>
        <v>&gt;</v>
      </c>
      <c r="V661" s="11">
        <v>500</v>
      </c>
      <c r="W661" s="11" t="str">
        <f>IF(ISBLANK([1]!Tab_labo[[#This Row],[Qt-g3]]),"","g")</f>
        <v>g</v>
      </c>
      <c r="X661" s="11"/>
      <c r="Y661" s="11" t="str">
        <f>IF(ISBLANK([1]!Tab_labo[[#This Row],[Composant 4]]),"","&gt;")</f>
        <v/>
      </c>
      <c r="Z661" s="11"/>
      <c r="AA661" s="11" t="str">
        <f>IF(ISBLANK([1]!Tab_labo[[#This Row],[Qt-g4]]),"","g")</f>
        <v/>
      </c>
      <c r="AB661" s="11"/>
      <c r="AC661" s="11" t="str">
        <f>IF(ISBLANK([1]!Tab_labo[[#This Row],[Composant 5]]),"","&gt;")</f>
        <v/>
      </c>
      <c r="AD661" s="11"/>
      <c r="AE661" s="11" t="str">
        <f>IF(ISBLANK([1]!Tab_labo[[#This Row],[Qt-g5]]),"","g")</f>
        <v/>
      </c>
      <c r="AF661" s="11" t="str">
        <f>IF([1]!Tab_labo[[#This Row],[verif]]=0,"","Total")</f>
        <v>Total</v>
      </c>
      <c r="AG661" s="11" t="str">
        <f>IF([1]!Tab_labo[[#This Row],[Total]]="Total","&gt;","")</f>
        <v>&gt;</v>
      </c>
      <c r="AH66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1" s="11" t="str">
        <f>IF([1]!Tab_labo[[#This Row],[Total]]="Total","g","")</f>
        <v>g</v>
      </c>
      <c r="AJ661" s="15" t="s">
        <v>42</v>
      </c>
      <c r="AK661" s="11" t="s">
        <v>42</v>
      </c>
      <c r="AL66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1" s="11" t="str">
        <f>IF([1]!Tab_labo[[#This Row],[Total2]]&lt;&gt;1000,IF(ISBLANK(V661),[1]!Tab_labo[[#This Row],[Qt-g]]+(2*[1]!Tab_labo[[#This Row],[Qt-g2]]),IF(ISBLANK(Z661),[1]!Tab_labo[[#This Row],[Qt-g]]+[1]!Tab_labo[[#This Row],[Qt-g2]]+(2*[1]!Tab_labo[[#This Row],[Qt-g3]]),IF(ISBLANK(AD661),[1]!Tab_labo[[#This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1" s="11" t="str">
        <f>[1]!Tab_labo[[#This Row],[Teintes]]</f>
        <v>2385 C</v>
      </c>
    </row>
    <row r="662" spans="1:40" ht="45" x14ac:dyDescent="0.25">
      <c r="A662" s="1" t="s">
        <v>720</v>
      </c>
      <c r="B662" s="1" t="s">
        <v>41</v>
      </c>
      <c r="C662" s="2" t="s">
        <v>42</v>
      </c>
      <c r="D662" s="3" t="s">
        <v>42</v>
      </c>
      <c r="E662" s="3" t="s">
        <v>42</v>
      </c>
      <c r="F662" s="4">
        <v>1.49</v>
      </c>
      <c r="G662" s="4">
        <v>46.71</v>
      </c>
      <c r="H662" s="4">
        <v>79.52</v>
      </c>
      <c r="I662" s="4">
        <v>-28.41</v>
      </c>
      <c r="J662" s="5" t="s">
        <v>42</v>
      </c>
      <c r="K662" s="6" t="str">
        <f>[1]!Tab_labo[[#This Row],[L*]]&amp;"_"&amp;[1]!Tab_labo[[#This Row],[a*]]&amp;"_"&amp;[1]!Tab_labo[[#This Row],[b*]]</f>
        <v>46.71_79.52_-28.41</v>
      </c>
      <c r="L662" s="3" t="s">
        <v>410</v>
      </c>
      <c r="M662" s="3" t="str">
        <f>IF(ISBLANK([1]!Tab_labo[[#This Row],[Composant 1]]),"","&gt;")</f>
        <v>&gt;</v>
      </c>
      <c r="N662" s="3">
        <v>625</v>
      </c>
      <c r="O662" s="3" t="str">
        <f>IF(ISBLANK([1]!Tab_labo[[#This Row],[Qt-g]]),"","g")</f>
        <v>g</v>
      </c>
      <c r="P662" s="3" t="s">
        <v>703</v>
      </c>
      <c r="Q662" s="3" t="str">
        <f>IF(ISBLANK([1]!Tab_labo[[#This Row],[Composant 2]]),"","&gt;")</f>
        <v>&gt;</v>
      </c>
      <c r="R662" s="3">
        <v>375</v>
      </c>
      <c r="S662" s="3" t="str">
        <f>IF(ISBLANK([1]!Tab_labo[[#This Row],[Qt-g2]]),"","g")</f>
        <v>g</v>
      </c>
      <c r="T662" s="3"/>
      <c r="U662" s="3" t="str">
        <f>IF(ISBLANK([1]!Tab_labo[[#This Row],[Composant 3]]),"","&gt;")</f>
        <v/>
      </c>
      <c r="V662" s="3"/>
      <c r="W662" s="3" t="str">
        <f>IF(ISBLANK([1]!Tab_labo[[#This Row],[Qt-g3]]),"","g")</f>
        <v/>
      </c>
      <c r="X662" s="3"/>
      <c r="Y662" s="3" t="str">
        <f>IF(ISBLANK([1]!Tab_labo[[#This Row],[Composant 4]]),"","&gt;")</f>
        <v/>
      </c>
      <c r="Z662" s="3"/>
      <c r="AA662" s="3" t="str">
        <f>IF(ISBLANK([1]!Tab_labo[[#This Row],[Qt-g4]]),"","g")</f>
        <v/>
      </c>
      <c r="AB662" s="3"/>
      <c r="AC662" s="3" t="str">
        <f>IF(ISBLANK([1]!Tab_labo[[#This Row],[Composant 5]]),"","&gt;")</f>
        <v/>
      </c>
      <c r="AD662" s="3"/>
      <c r="AE662" s="3" t="str">
        <f>IF(ISBLANK([1]!Tab_labo[[#This Row],[Qt-g5]]),"","g")</f>
        <v/>
      </c>
      <c r="AF662" s="3" t="str">
        <f>IF([1]!Tab_labo[[#This Row],[verif]]=0,"","Total")</f>
        <v>Total</v>
      </c>
      <c r="AG662" s="3" t="str">
        <f>IF([1]!Tab_labo[[#This Row],[Total]]="Total","&gt;","")</f>
        <v>&gt;</v>
      </c>
      <c r="AH66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2" s="3" t="str">
        <f>IF([1]!Tab_labo[[#This Row],[Total]]="Total","g","")</f>
        <v>g</v>
      </c>
      <c r="AJ662" s="8" t="s">
        <v>42</v>
      </c>
      <c r="AK662" s="3" t="s">
        <v>42</v>
      </c>
      <c r="AL66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62" s="3" t="str">
        <f>IF([1]!Tab_labo[[#This Row],[Total2]]&lt;&gt;1000,IF(ISBLANK(V662),[1]!Tab_labo[[#This Row],[Qt-g]]+(2*[1]!Tab_labo[[#This Row],[Qt-g2]]),IF(ISBLANK(Z662),[1]!Tab_labo[[#This Row],[Qt-g]]+[1]!Tab_labo[[#This Row],[Qt-g2]]+(2*[1]!Tab_labo[[#This Row],[Qt-g3]]),IF(ISBLANK(AD662),[1]!Tab_labo[[#This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2" s="3" t="str">
        <f>[1]!Tab_labo[[#This Row],[Teintes]]</f>
        <v>2395 C</v>
      </c>
    </row>
    <row r="663" spans="1:40" ht="45" x14ac:dyDescent="0.25">
      <c r="A663" s="9" t="s">
        <v>721</v>
      </c>
      <c r="B663" s="9" t="s">
        <v>41</v>
      </c>
      <c r="C663" s="10" t="s">
        <v>42</v>
      </c>
      <c r="D663" s="11" t="s">
        <v>42</v>
      </c>
      <c r="E663" s="11" t="s">
        <v>42</v>
      </c>
      <c r="F663" s="12">
        <v>1.52</v>
      </c>
      <c r="G663" s="12">
        <v>41.36</v>
      </c>
      <c r="H663" s="12">
        <v>67.41</v>
      </c>
      <c r="I663" s="12">
        <v>-23.88</v>
      </c>
      <c r="J663" s="13" t="s">
        <v>42</v>
      </c>
      <c r="K663" s="14" t="str">
        <f>[1]!Tab_labo[[#This Row],[L*]]&amp;"_"&amp;[1]!Tab_labo[[#This Row],[a*]]&amp;"_"&amp;[1]!Tab_labo[[#This Row],[b*]]</f>
        <v>41.36_67.41_-23.88</v>
      </c>
      <c r="L663" s="11" t="s">
        <v>410</v>
      </c>
      <c r="M663" s="11" t="str">
        <f>IF(ISBLANK([1]!Tab_labo[[#This Row],[Composant 1]]),"","&gt;")</f>
        <v>&gt;</v>
      </c>
      <c r="N663" s="11">
        <v>606</v>
      </c>
      <c r="O663" s="11" t="str">
        <f>IF(ISBLANK([1]!Tab_labo[[#This Row],[Qt-g]]),"","g")</f>
        <v>g</v>
      </c>
      <c r="P663" s="11" t="s">
        <v>703</v>
      </c>
      <c r="Q663" s="11" t="str">
        <f>IF(ISBLANK([1]!Tab_labo[[#This Row],[Composant 2]]),"","&gt;")</f>
        <v>&gt;</v>
      </c>
      <c r="R663" s="11">
        <v>364</v>
      </c>
      <c r="S663" s="11" t="str">
        <f>IF(ISBLANK([1]!Tab_labo[[#This Row],[Qt-g2]]),"","g")</f>
        <v>g</v>
      </c>
      <c r="T663" s="11" t="s">
        <v>54</v>
      </c>
      <c r="U663" s="11" t="str">
        <f>IF(ISBLANK([1]!Tab_labo[[#This Row],[Composant 3]]),"","&gt;")</f>
        <v>&gt;</v>
      </c>
      <c r="V663" s="11">
        <v>30</v>
      </c>
      <c r="W663" s="11" t="str">
        <f>IF(ISBLANK([1]!Tab_labo[[#This Row],[Qt-g3]]),"","g")</f>
        <v>g</v>
      </c>
      <c r="X663" s="11"/>
      <c r="Y663" s="11" t="str">
        <f>IF(ISBLANK([1]!Tab_labo[[#This Row],[Composant 4]]),"","&gt;")</f>
        <v/>
      </c>
      <c r="Z663" s="11"/>
      <c r="AA663" s="11" t="str">
        <f>IF(ISBLANK([1]!Tab_labo[[#This Row],[Qt-g4]]),"","g")</f>
        <v/>
      </c>
      <c r="AB663" s="11"/>
      <c r="AC663" s="11" t="str">
        <f>IF(ISBLANK([1]!Tab_labo[[#This Row],[Composant 5]]),"","&gt;")</f>
        <v/>
      </c>
      <c r="AD663" s="11"/>
      <c r="AE663" s="11" t="str">
        <f>IF(ISBLANK([1]!Tab_labo[[#This Row],[Qt-g5]]),"","g")</f>
        <v/>
      </c>
      <c r="AF663" s="11" t="str">
        <f>IF([1]!Tab_labo[[#This Row],[verif]]=0,"","Total")</f>
        <v>Total</v>
      </c>
      <c r="AG663" s="11" t="str">
        <f>IF([1]!Tab_labo[[#This Row],[Total]]="Total","&gt;","")</f>
        <v>&gt;</v>
      </c>
      <c r="AH66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3" s="11" t="str">
        <f>IF([1]!Tab_labo[[#This Row],[Total]]="Total","g","")</f>
        <v>g</v>
      </c>
      <c r="AJ663" s="15" t="s">
        <v>42</v>
      </c>
      <c r="AK663" s="11" t="s">
        <v>42</v>
      </c>
      <c r="AL66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3" s="11" t="str">
        <f>IF([1]!Tab_labo[[#This Row],[Total2]]&lt;&gt;1000,IF(ISBLANK(V663),[1]!Tab_labo[[#This Row],[Qt-g]]+(2*[1]!Tab_labo[[#This Row],[Qt-g2]]),IF(ISBLANK(Z663),[1]!Tab_labo[[#This Row],[Qt-g]]+[1]!Tab_labo[[#This Row],[Qt-g2]]+(2*[1]!Tab_labo[[#This Row],[Qt-g3]]),IF(ISBLANK(AD663),[1]!Tab_labo[[#This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3" s="11" t="str">
        <f>[1]!Tab_labo[[#This Row],[Teintes]]</f>
        <v>2405 C</v>
      </c>
    </row>
    <row r="664" spans="1:40" ht="45" x14ac:dyDescent="0.25">
      <c r="A664" s="1" t="s">
        <v>722</v>
      </c>
      <c r="B664" s="1" t="s">
        <v>41</v>
      </c>
      <c r="C664" s="2" t="s">
        <v>42</v>
      </c>
      <c r="D664" s="3" t="s">
        <v>42</v>
      </c>
      <c r="E664" s="3" t="s">
        <v>42</v>
      </c>
      <c r="F664" s="4">
        <v>1.61</v>
      </c>
      <c r="G664" s="4">
        <v>36.630000000000003</v>
      </c>
      <c r="H664" s="4">
        <v>60.57</v>
      </c>
      <c r="I664" s="4">
        <v>-21.37</v>
      </c>
      <c r="J664" s="5" t="s">
        <v>42</v>
      </c>
      <c r="K664" s="6" t="str">
        <f>[1]!Tab_labo[[#This Row],[L*]]&amp;"_"&amp;[1]!Tab_labo[[#This Row],[a*]]&amp;"_"&amp;[1]!Tab_labo[[#This Row],[b*]]</f>
        <v>36.63_60.57_-21.37</v>
      </c>
      <c r="L664" s="3" t="s">
        <v>410</v>
      </c>
      <c r="M664" s="3" t="str">
        <f>IF(ISBLANK([1]!Tab_labo[[#This Row],[Composant 1]]),"","&gt;")</f>
        <v>&gt;</v>
      </c>
      <c r="N664" s="3">
        <v>588</v>
      </c>
      <c r="O664" s="3" t="str">
        <f>IF(ISBLANK([1]!Tab_labo[[#This Row],[Qt-g]]),"","g")</f>
        <v>g</v>
      </c>
      <c r="P664" s="3" t="s">
        <v>703</v>
      </c>
      <c r="Q664" s="3" t="str">
        <f>IF(ISBLANK([1]!Tab_labo[[#This Row],[Composant 2]]),"","&gt;")</f>
        <v>&gt;</v>
      </c>
      <c r="R664" s="3">
        <v>353</v>
      </c>
      <c r="S664" s="3" t="str">
        <f>IF(ISBLANK([1]!Tab_labo[[#This Row],[Qt-g2]]),"","g")</f>
        <v>g</v>
      </c>
      <c r="T664" s="3" t="s">
        <v>54</v>
      </c>
      <c r="U664" s="3" t="str">
        <f>IF(ISBLANK([1]!Tab_labo[[#This Row],[Composant 3]]),"","&gt;")</f>
        <v>&gt;</v>
      </c>
      <c r="V664" s="3">
        <v>59</v>
      </c>
      <c r="W664" s="3" t="str">
        <f>IF(ISBLANK([1]!Tab_labo[[#This Row],[Qt-g3]]),"","g")</f>
        <v>g</v>
      </c>
      <c r="X664" s="3"/>
      <c r="Y664" s="3" t="str">
        <f>IF(ISBLANK([1]!Tab_labo[[#This Row],[Composant 4]]),"","&gt;")</f>
        <v/>
      </c>
      <c r="Z664" s="3"/>
      <c r="AA664" s="3" t="str">
        <f>IF(ISBLANK([1]!Tab_labo[[#This Row],[Qt-g4]]),"","g")</f>
        <v/>
      </c>
      <c r="AB664" s="3"/>
      <c r="AC664" s="3" t="str">
        <f>IF(ISBLANK([1]!Tab_labo[[#This Row],[Composant 5]]),"","&gt;")</f>
        <v/>
      </c>
      <c r="AD664" s="3"/>
      <c r="AE664" s="3" t="str">
        <f>IF(ISBLANK([1]!Tab_labo[[#This Row],[Qt-g5]]),"","g")</f>
        <v/>
      </c>
      <c r="AF664" s="3" t="str">
        <f>IF([1]!Tab_labo[[#This Row],[verif]]=0,"","Total")</f>
        <v>Total</v>
      </c>
      <c r="AG664" s="3" t="str">
        <f>IF([1]!Tab_labo[[#This Row],[Total]]="Total","&gt;","")</f>
        <v>&gt;</v>
      </c>
      <c r="AH66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4" s="3" t="str">
        <f>IF([1]!Tab_labo[[#This Row],[Total]]="Total","g","")</f>
        <v>g</v>
      </c>
      <c r="AJ664" s="8" t="s">
        <v>42</v>
      </c>
      <c r="AK664" s="3" t="s">
        <v>42</v>
      </c>
      <c r="AL66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4" s="3" t="str">
        <f>IF([1]!Tab_labo[[#This Row],[Total2]]&lt;&gt;1000,IF(ISBLANK(V664),[1]!Tab_labo[[#This Row],[Qt-g]]+(2*[1]!Tab_labo[[#This Row],[Qt-g2]]),IF(ISBLANK(Z664),[1]!Tab_labo[[#This Row],[Qt-g]]+[1]!Tab_labo[[#This Row],[Qt-g2]]+(2*[1]!Tab_labo[[#This Row],[Qt-g3]]),IF(ISBLANK(AD664),[1]!Tab_labo[[#This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4" s="3" t="str">
        <f>[1]!Tab_labo[[#This Row],[Teintes]]</f>
        <v>2415 C</v>
      </c>
    </row>
    <row r="665" spans="1:40" ht="30" x14ac:dyDescent="0.25">
      <c r="A665" s="9" t="s">
        <v>723</v>
      </c>
      <c r="B665" s="9" t="s">
        <v>41</v>
      </c>
      <c r="C665" s="10" t="s">
        <v>42</v>
      </c>
      <c r="D665" s="11" t="s">
        <v>42</v>
      </c>
      <c r="E665" s="11" t="s">
        <v>42</v>
      </c>
      <c r="F665" s="12">
        <v>1.71</v>
      </c>
      <c r="G665" s="12">
        <v>31.4</v>
      </c>
      <c r="H665" s="12">
        <v>51.7</v>
      </c>
      <c r="I665" s="12">
        <v>-15.65</v>
      </c>
      <c r="J665" s="13" t="s">
        <v>42</v>
      </c>
      <c r="K665" s="14" t="str">
        <f>[1]!Tab_labo[[#This Row],[L*]]&amp;"_"&amp;[1]!Tab_labo[[#This Row],[a*]]&amp;"_"&amp;[1]!Tab_labo[[#This Row],[b*]]</f>
        <v>31.4_51.7_-15.65</v>
      </c>
      <c r="L665" s="11" t="s">
        <v>410</v>
      </c>
      <c r="M665" s="11" t="str">
        <f>IF(ISBLANK([1]!Tab_labo[[#This Row],[Composant 1]]),"","&gt;")</f>
        <v>&gt;</v>
      </c>
      <c r="N665" s="11">
        <v>556</v>
      </c>
      <c r="O665" s="11" t="str">
        <f>IF(ISBLANK([1]!Tab_labo[[#This Row],[Qt-g]]),"","g")</f>
        <v>g</v>
      </c>
      <c r="P665" s="11" t="s">
        <v>703</v>
      </c>
      <c r="Q665" s="11" t="str">
        <f>IF(ISBLANK([1]!Tab_labo[[#This Row],[Composant 2]]),"","&gt;")</f>
        <v>&gt;</v>
      </c>
      <c r="R665" s="11">
        <v>333</v>
      </c>
      <c r="S665" s="11" t="str">
        <f>IF(ISBLANK([1]!Tab_labo[[#This Row],[Qt-g2]]),"","g")</f>
        <v>g</v>
      </c>
      <c r="T665" s="11" t="s">
        <v>54</v>
      </c>
      <c r="U665" s="11" t="str">
        <f>IF(ISBLANK([1]!Tab_labo[[#This Row],[Composant 3]]),"","&gt;")</f>
        <v>&gt;</v>
      </c>
      <c r="V665" s="11">
        <v>111</v>
      </c>
      <c r="W665" s="11" t="str">
        <f>IF(ISBLANK([1]!Tab_labo[[#This Row],[Qt-g3]]),"","g")</f>
        <v>g</v>
      </c>
      <c r="X665" s="11"/>
      <c r="Y665" s="11" t="str">
        <f>IF(ISBLANK([1]!Tab_labo[[#This Row],[Composant 4]]),"","&gt;")</f>
        <v/>
      </c>
      <c r="Z665" s="11"/>
      <c r="AA665" s="11" t="str">
        <f>IF(ISBLANK([1]!Tab_labo[[#This Row],[Qt-g4]]),"","g")</f>
        <v/>
      </c>
      <c r="AB665" s="11"/>
      <c r="AC665" s="11" t="str">
        <f>IF(ISBLANK([1]!Tab_labo[[#This Row],[Composant 5]]),"","&gt;")</f>
        <v/>
      </c>
      <c r="AD665" s="11"/>
      <c r="AE665" s="11" t="str">
        <f>IF(ISBLANK([1]!Tab_labo[[#This Row],[Qt-g5]]),"","g")</f>
        <v/>
      </c>
      <c r="AF665" s="11" t="str">
        <f>IF([1]!Tab_labo[[#This Row],[verif]]=0,"","Total")</f>
        <v>Total</v>
      </c>
      <c r="AG665" s="11" t="str">
        <f>IF([1]!Tab_labo[[#This Row],[Total]]="Total","&gt;","")</f>
        <v>&gt;</v>
      </c>
      <c r="AH66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5" s="11" t="str">
        <f>IF([1]!Tab_labo[[#This Row],[Total]]="Total","g","")</f>
        <v>g</v>
      </c>
      <c r="AJ665" s="15" t="s">
        <v>42</v>
      </c>
      <c r="AK665" s="11" t="s">
        <v>42</v>
      </c>
      <c r="AL66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5" s="11" t="str">
        <f>IF([1]!Tab_labo[[#This Row],[Total2]]&lt;&gt;1000,IF(ISBLANK(V665),[1]!Tab_labo[[#This Row],[Qt-g]]+(2*[1]!Tab_labo[[#This Row],[Qt-g2]]),IF(ISBLANK(Z665),[1]!Tab_labo[[#This Row],[Qt-g]]+[1]!Tab_labo[[#This Row],[Qt-g2]]+(2*[1]!Tab_labo[[#This Row],[Qt-g3]]),IF(ISBLANK(AD665),[1]!Tab_labo[[#This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5" s="11" t="str">
        <f>[1]!Tab_labo[[#This Row],[Teintes]]</f>
        <v>2425 C</v>
      </c>
    </row>
    <row r="666" spans="1:40" ht="45" x14ac:dyDescent="0.25">
      <c r="A666" s="1" t="s">
        <v>724</v>
      </c>
      <c r="B666" s="1" t="s">
        <v>41</v>
      </c>
      <c r="C666" s="2" t="s">
        <v>42</v>
      </c>
      <c r="D666" s="3" t="s">
        <v>42</v>
      </c>
      <c r="E666" s="3" t="s">
        <v>42</v>
      </c>
      <c r="F666" s="4">
        <v>0.28999999999999998</v>
      </c>
      <c r="G666" s="4">
        <v>79.84</v>
      </c>
      <c r="H666" s="4">
        <v>23.67</v>
      </c>
      <c r="I666" s="4">
        <v>-11.86</v>
      </c>
      <c r="J666" s="5" t="s">
        <v>42</v>
      </c>
      <c r="K666" s="6" t="str">
        <f>[1]!Tab_labo[[#This Row],[L*]]&amp;"_"&amp;[1]!Tab_labo[[#This Row],[a*]]&amp;"_"&amp;[1]!Tab_labo[[#This Row],[b*]]</f>
        <v>79.84_23.67_-11.86</v>
      </c>
      <c r="L666" s="3" t="s">
        <v>703</v>
      </c>
      <c r="M666" s="3" t="str">
        <f>IF(ISBLANK([1]!Tab_labo[[#This Row],[Composant 1]]),"","&gt;")</f>
        <v>&gt;</v>
      </c>
      <c r="N666" s="3">
        <v>35</v>
      </c>
      <c r="O666" s="3" t="str">
        <f>IF(ISBLANK([1]!Tab_labo[[#This Row],[Qt-g]]),"","g")</f>
        <v>g</v>
      </c>
      <c r="P666" s="3" t="s">
        <v>410</v>
      </c>
      <c r="Q666" s="3" t="str">
        <f>IF(ISBLANK([1]!Tab_labo[[#This Row],[Composant 2]]),"","&gt;")</f>
        <v>&gt;</v>
      </c>
      <c r="R666" s="3">
        <v>27</v>
      </c>
      <c r="S666" s="3" t="str">
        <f>IF(ISBLANK([1]!Tab_labo[[#This Row],[Qt-g2]]),"","g")</f>
        <v>g</v>
      </c>
      <c r="T666" s="3" t="s">
        <v>49</v>
      </c>
      <c r="U666" s="3" t="str">
        <f>IF(ISBLANK([1]!Tab_labo[[#This Row],[Composant 3]]),"","&gt;")</f>
        <v>&gt;</v>
      </c>
      <c r="V666" s="3">
        <v>469</v>
      </c>
      <c r="W666" s="3" t="str">
        <f>IF(ISBLANK([1]!Tab_labo[[#This Row],[Qt-g3]]),"","g")</f>
        <v>g</v>
      </c>
      <c r="X666" s="3"/>
      <c r="Y666" s="3" t="str">
        <f>IF(ISBLANK([1]!Tab_labo[[#This Row],[Composant 4]]),"","&gt;")</f>
        <v/>
      </c>
      <c r="Z666" s="3"/>
      <c r="AA666" s="3" t="str">
        <f>IF(ISBLANK([1]!Tab_labo[[#This Row],[Qt-g4]]),"","g")</f>
        <v/>
      </c>
      <c r="AB666" s="3"/>
      <c r="AC666" s="3" t="str">
        <f>IF(ISBLANK([1]!Tab_labo[[#This Row],[Composant 5]]),"","&gt;")</f>
        <v/>
      </c>
      <c r="AD666" s="3"/>
      <c r="AE666" s="3" t="str">
        <f>IF(ISBLANK([1]!Tab_labo[[#This Row],[Qt-g5]]),"","g")</f>
        <v/>
      </c>
      <c r="AF666" s="3" t="str">
        <f>IF([1]!Tab_labo[[#This Row],[verif]]=0,"","Total")</f>
        <v>Total</v>
      </c>
      <c r="AG666" s="3" t="str">
        <f>IF([1]!Tab_labo[[#This Row],[Total]]="Total","&gt;","")</f>
        <v>&gt;</v>
      </c>
      <c r="AH66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531</v>
      </c>
      <c r="AI666" s="3" t="str">
        <f>IF([1]!Tab_labo[[#This Row],[Total]]="Total","g","")</f>
        <v>g</v>
      </c>
      <c r="AJ666" s="8" t="s">
        <v>42</v>
      </c>
      <c r="AK666" s="3" t="s">
        <v>42</v>
      </c>
      <c r="AL66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6" s="3">
        <f>IF([1]!Tab_labo[[#This Row],[Total2]]&lt;&gt;1000,IF(ISBLANK(V666),[1]!Tab_labo[[#This Row],[Qt-g]]+(2*[1]!Tab_labo[[#This Row],[Qt-g2]]),IF(ISBLANK(Z666),[1]!Tab_labo[[#This Row],[Qt-g]]+[1]!Tab_labo[[#This Row],[Qt-g2]]+(2*[1]!Tab_labo[[#This Row],[Qt-g3]]),IF(ISBLANK(AD666),[1]!Tab_labo[[#This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66" s="3" t="str">
        <f>[1]!Tab_labo[[#This Row],[Teintes]]</f>
        <v>243 C</v>
      </c>
    </row>
    <row r="667" spans="1:40" ht="45" x14ac:dyDescent="0.25">
      <c r="A667" s="9" t="s">
        <v>725</v>
      </c>
      <c r="B667" s="9" t="s">
        <v>41</v>
      </c>
      <c r="C667" s="10" t="s">
        <v>42</v>
      </c>
      <c r="D667" s="11" t="s">
        <v>42</v>
      </c>
      <c r="E667" s="11" t="s">
        <v>42</v>
      </c>
      <c r="F667" s="12">
        <v>0.43</v>
      </c>
      <c r="G667" s="12">
        <v>74.13</v>
      </c>
      <c r="H667" s="12">
        <v>36.21</v>
      </c>
      <c r="I667" s="12">
        <v>-15.32</v>
      </c>
      <c r="J667" s="13" t="s">
        <v>42</v>
      </c>
      <c r="K667" s="14" t="str">
        <f>[1]!Tab_labo[[#This Row],[L*]]&amp;"_"&amp;[1]!Tab_labo[[#This Row],[a*]]&amp;"_"&amp;[1]!Tab_labo[[#This Row],[b*]]</f>
        <v>74.13_36.21_-15.32</v>
      </c>
      <c r="L667" s="11" t="s">
        <v>703</v>
      </c>
      <c r="M667" s="11" t="str">
        <f>IF(ISBLANK([1]!Tab_labo[[#This Row],[Composant 1]]),"","&gt;")</f>
        <v>&gt;</v>
      </c>
      <c r="N667" s="11">
        <v>70</v>
      </c>
      <c r="O667" s="11" t="str">
        <f>IF(ISBLANK([1]!Tab_labo[[#This Row],[Qt-g]]),"","g")</f>
        <v>g</v>
      </c>
      <c r="P667" s="11" t="s">
        <v>410</v>
      </c>
      <c r="Q667" s="11" t="str">
        <f>IF(ISBLANK([1]!Tab_labo[[#This Row],[Composant 2]]),"","&gt;")</f>
        <v>&gt;</v>
      </c>
      <c r="R667" s="11">
        <v>55</v>
      </c>
      <c r="S667" s="11" t="str">
        <f>IF(ISBLANK([1]!Tab_labo[[#This Row],[Qt-g2]]),"","g")</f>
        <v>g</v>
      </c>
      <c r="T667" s="11" t="s">
        <v>49</v>
      </c>
      <c r="U667" s="11" t="str">
        <f>IF(ISBLANK([1]!Tab_labo[[#This Row],[Composant 3]]),"","&gt;")</f>
        <v>&gt;</v>
      </c>
      <c r="V667" s="11">
        <v>437.5</v>
      </c>
      <c r="W667" s="11" t="str">
        <f>IF(ISBLANK([1]!Tab_labo[[#This Row],[Qt-g3]]),"","g")</f>
        <v>g</v>
      </c>
      <c r="X667" s="11"/>
      <c r="Y667" s="11" t="str">
        <f>IF(ISBLANK([1]!Tab_labo[[#This Row],[Composant 4]]),"","&gt;")</f>
        <v/>
      </c>
      <c r="Z667" s="11"/>
      <c r="AA667" s="11" t="str">
        <f>IF(ISBLANK([1]!Tab_labo[[#This Row],[Qt-g4]]),"","g")</f>
        <v/>
      </c>
      <c r="AB667" s="11"/>
      <c r="AC667" s="11" t="str">
        <f>IF(ISBLANK([1]!Tab_labo[[#This Row],[Composant 5]]),"","&gt;")</f>
        <v/>
      </c>
      <c r="AD667" s="11"/>
      <c r="AE667" s="11" t="str">
        <f>IF(ISBLANK([1]!Tab_labo[[#This Row],[Qt-g5]]),"","g")</f>
        <v/>
      </c>
      <c r="AF667" s="11" t="str">
        <f>IF([1]!Tab_labo[[#This Row],[verif]]=0,"","Total")</f>
        <v>Total</v>
      </c>
      <c r="AG667" s="11" t="str">
        <f>IF([1]!Tab_labo[[#This Row],[Total]]="Total","&gt;","")</f>
        <v>&gt;</v>
      </c>
      <c r="AH66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67" s="11" t="str">
        <f>IF([1]!Tab_labo[[#This Row],[Total]]="Total","g","")</f>
        <v>g</v>
      </c>
      <c r="AJ667" s="15" t="s">
        <v>42</v>
      </c>
      <c r="AK667" s="11" t="s">
        <v>42</v>
      </c>
      <c r="AL66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7" s="11">
        <f>IF([1]!Tab_labo[[#This Row],[Total2]]&lt;&gt;1000,IF(ISBLANK(V667),[1]!Tab_labo[[#This Row],[Qt-g]]+(2*[1]!Tab_labo[[#This Row],[Qt-g2]]),IF(ISBLANK(Z667),[1]!Tab_labo[[#This Row],[Qt-g]]+[1]!Tab_labo[[#This Row],[Qt-g2]]+(2*[1]!Tab_labo[[#This Row],[Qt-g3]]),IF(ISBLANK(AD667),[1]!Tab_labo[[#This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67" s="11" t="str">
        <f>[1]!Tab_labo[[#This Row],[Teintes]]</f>
        <v>244 C</v>
      </c>
    </row>
    <row r="668" spans="1:40" ht="45" x14ac:dyDescent="0.25">
      <c r="A668" s="1" t="s">
        <v>726</v>
      </c>
      <c r="B668" s="1" t="s">
        <v>41</v>
      </c>
      <c r="C668" s="2" t="s">
        <v>42</v>
      </c>
      <c r="D668" s="3" t="s">
        <v>42</v>
      </c>
      <c r="E668" s="3" t="s">
        <v>42</v>
      </c>
      <c r="F668" s="4">
        <v>0.6</v>
      </c>
      <c r="G668" s="4">
        <v>66.69</v>
      </c>
      <c r="H668" s="4">
        <v>48.48</v>
      </c>
      <c r="I668" s="4">
        <v>-20.58</v>
      </c>
      <c r="J668" s="5" t="s">
        <v>42</v>
      </c>
      <c r="K668" s="6" t="str">
        <f>[1]!Tab_labo[[#This Row],[L*]]&amp;"_"&amp;[1]!Tab_labo[[#This Row],[a*]]&amp;"_"&amp;[1]!Tab_labo[[#This Row],[b*]]</f>
        <v>66.69_48.48_-20.58</v>
      </c>
      <c r="L668" s="3" t="s">
        <v>703</v>
      </c>
      <c r="M668" s="3" t="str">
        <f>IF(ISBLANK([1]!Tab_labo[[#This Row],[Composant 1]]),"","&gt;")</f>
        <v>&gt;</v>
      </c>
      <c r="N668" s="3">
        <v>141</v>
      </c>
      <c r="O668" s="3" t="str">
        <f>IF(ISBLANK([1]!Tab_labo[[#This Row],[Qt-g]]),"","g")</f>
        <v>g</v>
      </c>
      <c r="P668" s="3" t="s">
        <v>410</v>
      </c>
      <c r="Q668" s="3" t="str">
        <f>IF(ISBLANK([1]!Tab_labo[[#This Row],[Composant 2]]),"","&gt;")</f>
        <v>&gt;</v>
      </c>
      <c r="R668" s="3">
        <v>109</v>
      </c>
      <c r="S668" s="3" t="str">
        <f>IF(ISBLANK([1]!Tab_labo[[#This Row],[Qt-g2]]),"","g")</f>
        <v>g</v>
      </c>
      <c r="T668" s="3" t="s">
        <v>49</v>
      </c>
      <c r="U668" s="3" t="str">
        <f>IF(ISBLANK([1]!Tab_labo[[#This Row],[Composant 3]]),"","&gt;")</f>
        <v>&gt;</v>
      </c>
      <c r="V668" s="3">
        <v>375</v>
      </c>
      <c r="W668" s="3" t="str">
        <f>IF(ISBLANK([1]!Tab_labo[[#This Row],[Qt-g3]]),"","g")</f>
        <v>g</v>
      </c>
      <c r="X668" s="3"/>
      <c r="Y668" s="3" t="str">
        <f>IF(ISBLANK([1]!Tab_labo[[#This Row],[Composant 4]]),"","&gt;")</f>
        <v/>
      </c>
      <c r="Z668" s="3"/>
      <c r="AA668" s="3" t="str">
        <f>IF(ISBLANK([1]!Tab_labo[[#This Row],[Qt-g4]]),"","g")</f>
        <v/>
      </c>
      <c r="AB668" s="3"/>
      <c r="AC668" s="3" t="str">
        <f>IF(ISBLANK([1]!Tab_labo[[#This Row],[Composant 5]]),"","&gt;")</f>
        <v/>
      </c>
      <c r="AD668" s="3"/>
      <c r="AE668" s="3" t="str">
        <f>IF(ISBLANK([1]!Tab_labo[[#This Row],[Qt-g5]]),"","g")</f>
        <v/>
      </c>
      <c r="AF668" s="3" t="str">
        <f>IF([1]!Tab_labo[[#This Row],[verif]]=0,"","Total")</f>
        <v>Total</v>
      </c>
      <c r="AG668" s="3" t="str">
        <f>IF([1]!Tab_labo[[#This Row],[Total]]="Total","&gt;","")</f>
        <v>&gt;</v>
      </c>
      <c r="AH66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625</v>
      </c>
      <c r="AI668" s="3" t="str">
        <f>IF([1]!Tab_labo[[#This Row],[Total]]="Total","g","")</f>
        <v>g</v>
      </c>
      <c r="AJ668" s="8" t="s">
        <v>42</v>
      </c>
      <c r="AK668" s="3" t="s">
        <v>42</v>
      </c>
      <c r="AL66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68" s="3">
        <f>IF([1]!Tab_labo[[#This Row],[Total2]]&lt;&gt;1000,IF(ISBLANK(V668),[1]!Tab_labo[[#This Row],[Qt-g]]+(2*[1]!Tab_labo[[#This Row],[Qt-g2]]),IF(ISBLANK(Z668),[1]!Tab_labo[[#This Row],[Qt-g]]+[1]!Tab_labo[[#This Row],[Qt-g2]]+(2*[1]!Tab_labo[[#This Row],[Qt-g3]]),IF(ISBLANK(AD668),[1]!Tab_labo[[#This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68" s="3" t="str">
        <f>[1]!Tab_labo[[#This Row],[Teintes]]</f>
        <v>245 C</v>
      </c>
    </row>
    <row r="669" spans="1:40" ht="45" x14ac:dyDescent="0.25">
      <c r="A669" s="9" t="s">
        <v>727</v>
      </c>
      <c r="B669" s="9" t="s">
        <v>41</v>
      </c>
      <c r="C669" s="10" t="s">
        <v>42</v>
      </c>
      <c r="D669" s="11" t="s">
        <v>42</v>
      </c>
      <c r="E669" s="11" t="s">
        <v>42</v>
      </c>
      <c r="F669" s="12">
        <v>1.21</v>
      </c>
      <c r="G669" s="12">
        <v>49.76</v>
      </c>
      <c r="H669" s="12">
        <v>72.53</v>
      </c>
      <c r="I669" s="12">
        <v>-29.98</v>
      </c>
      <c r="J669" s="13" t="s">
        <v>42</v>
      </c>
      <c r="K669" s="14" t="str">
        <f>[1]!Tab_labo[[#This Row],[L*]]&amp;"_"&amp;[1]!Tab_labo[[#This Row],[a*]]&amp;"_"&amp;[1]!Tab_labo[[#This Row],[b*]]</f>
        <v>49.76_72.53_-29.98</v>
      </c>
      <c r="L669" s="11" t="s">
        <v>703</v>
      </c>
      <c r="M669" s="11" t="str">
        <f>IF(ISBLANK([1]!Tab_labo[[#This Row],[Composant 1]]),"","&gt;")</f>
        <v>&gt;</v>
      </c>
      <c r="N669" s="11">
        <v>562</v>
      </c>
      <c r="O669" s="11" t="str">
        <f>IF(ISBLANK([1]!Tab_labo[[#This Row],[Qt-g]]),"","g")</f>
        <v>g</v>
      </c>
      <c r="P669" s="11" t="s">
        <v>410</v>
      </c>
      <c r="Q669" s="11" t="str">
        <f>IF(ISBLANK([1]!Tab_labo[[#This Row],[Composant 2]]),"","&gt;")</f>
        <v>&gt;</v>
      </c>
      <c r="R669" s="11">
        <v>438</v>
      </c>
      <c r="S669" s="11" t="str">
        <f>IF(ISBLANK([1]!Tab_labo[[#This Row],[Qt-g2]]),"","g")</f>
        <v>g</v>
      </c>
      <c r="T669" s="11"/>
      <c r="U669" s="11" t="str">
        <f>IF(ISBLANK([1]!Tab_labo[[#This Row],[Composant 3]]),"","&gt;")</f>
        <v/>
      </c>
      <c r="V669" s="11"/>
      <c r="W669" s="11" t="str">
        <f>IF(ISBLANK([1]!Tab_labo[[#This Row],[Qt-g3]]),"","g")</f>
        <v/>
      </c>
      <c r="X669" s="11"/>
      <c r="Y669" s="11" t="str">
        <f>IF(ISBLANK([1]!Tab_labo[[#This Row],[Composant 4]]),"","&gt;")</f>
        <v/>
      </c>
      <c r="Z669" s="11"/>
      <c r="AA669" s="11" t="str">
        <f>IF(ISBLANK([1]!Tab_labo[[#This Row],[Qt-g4]]),"","g")</f>
        <v/>
      </c>
      <c r="AB669" s="11"/>
      <c r="AC669" s="11" t="str">
        <f>IF(ISBLANK([1]!Tab_labo[[#This Row],[Composant 5]]),"","&gt;")</f>
        <v/>
      </c>
      <c r="AD669" s="11"/>
      <c r="AE669" s="11" t="str">
        <f>IF(ISBLANK([1]!Tab_labo[[#This Row],[Qt-g5]]),"","g")</f>
        <v/>
      </c>
      <c r="AF669" s="11" t="str">
        <f>IF([1]!Tab_labo[[#This Row],[verif]]=0,"","Total")</f>
        <v>Total</v>
      </c>
      <c r="AG669" s="11" t="str">
        <f>IF([1]!Tab_labo[[#This Row],[Total]]="Total","&gt;","")</f>
        <v>&gt;</v>
      </c>
      <c r="AH66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69" s="11" t="str">
        <f>IF([1]!Tab_labo[[#This Row],[Total]]="Total","g","")</f>
        <v>g</v>
      </c>
      <c r="AJ669" s="15" t="s">
        <v>42</v>
      </c>
      <c r="AK669" s="11" t="s">
        <v>42</v>
      </c>
      <c r="AL66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69" s="11" t="str">
        <f>IF([1]!Tab_labo[[#This Row],[Total2]]&lt;&gt;1000,IF(ISBLANK(V669),[1]!Tab_labo[[#This Row],[Qt-g]]+(2*[1]!Tab_labo[[#This Row],[Qt-g2]]),IF(ISBLANK(Z669),[1]!Tab_labo[[#This Row],[Qt-g]]+[1]!Tab_labo[[#This Row],[Qt-g2]]+(2*[1]!Tab_labo[[#This Row],[Qt-g3]]),IF(ISBLANK(AD669),[1]!Tab_labo[[#This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69" s="11" t="str">
        <f>[1]!Tab_labo[[#This Row],[Teintes]]</f>
        <v>246 C</v>
      </c>
    </row>
    <row r="670" spans="1:40" ht="30" x14ac:dyDescent="0.25">
      <c r="A670" s="1" t="s">
        <v>728</v>
      </c>
      <c r="B670" s="1" t="s">
        <v>41</v>
      </c>
      <c r="C670" s="2" t="s">
        <v>42</v>
      </c>
      <c r="D670" s="3" t="s">
        <v>42</v>
      </c>
      <c r="E670" s="3" t="s">
        <v>42</v>
      </c>
      <c r="F670" s="4">
        <v>1.26</v>
      </c>
      <c r="G670" s="4">
        <v>45.9</v>
      </c>
      <c r="H670" s="4">
        <v>65.75</v>
      </c>
      <c r="I670" s="4">
        <v>-28.06</v>
      </c>
      <c r="J670" s="5" t="s">
        <v>42</v>
      </c>
      <c r="K670" s="6" t="str">
        <f>[1]!Tab_labo[[#This Row],[L*]]&amp;"_"&amp;[1]!Tab_labo[[#This Row],[a*]]&amp;"_"&amp;[1]!Tab_labo[[#This Row],[b*]]</f>
        <v>45.9_65.75_-28.06</v>
      </c>
      <c r="L670" s="3" t="s">
        <v>703</v>
      </c>
      <c r="M670" s="3" t="str">
        <f>IF(ISBLANK([1]!Tab_labo[[#This Row],[Composant 1]]),"","&gt;")</f>
        <v>&gt;</v>
      </c>
      <c r="N670" s="3">
        <v>554</v>
      </c>
      <c r="O670" s="3" t="str">
        <f>IF(ISBLANK([1]!Tab_labo[[#This Row],[Qt-g]]),"","g")</f>
        <v>g</v>
      </c>
      <c r="P670" s="3" t="s">
        <v>410</v>
      </c>
      <c r="Q670" s="3" t="str">
        <f>IF(ISBLANK([1]!Tab_labo[[#This Row],[Composant 2]]),"","&gt;")</f>
        <v>&gt;</v>
      </c>
      <c r="R670" s="3">
        <v>431</v>
      </c>
      <c r="S670" s="3" t="str">
        <f>IF(ISBLANK([1]!Tab_labo[[#This Row],[Qt-g2]]),"","g")</f>
        <v>g</v>
      </c>
      <c r="T670" s="3" t="s">
        <v>54</v>
      </c>
      <c r="U670" s="3" t="str">
        <f>IF(ISBLANK([1]!Tab_labo[[#This Row],[Composant 3]]),"","&gt;")</f>
        <v>&gt;</v>
      </c>
      <c r="V670" s="3">
        <v>15</v>
      </c>
      <c r="W670" s="3" t="str">
        <f>IF(ISBLANK([1]!Tab_labo[[#This Row],[Qt-g3]]),"","g")</f>
        <v>g</v>
      </c>
      <c r="X670" s="3"/>
      <c r="Y670" s="3" t="str">
        <f>IF(ISBLANK([1]!Tab_labo[[#This Row],[Composant 4]]),"","&gt;")</f>
        <v/>
      </c>
      <c r="Z670" s="3"/>
      <c r="AA670" s="3" t="str">
        <f>IF(ISBLANK([1]!Tab_labo[[#This Row],[Qt-g4]]),"","g")</f>
        <v/>
      </c>
      <c r="AB670" s="3"/>
      <c r="AC670" s="3" t="str">
        <f>IF(ISBLANK([1]!Tab_labo[[#This Row],[Composant 5]]),"","&gt;")</f>
        <v/>
      </c>
      <c r="AD670" s="3"/>
      <c r="AE670" s="3" t="str">
        <f>IF(ISBLANK([1]!Tab_labo[[#This Row],[Qt-g5]]),"","g")</f>
        <v/>
      </c>
      <c r="AF670" s="3" t="str">
        <f>IF([1]!Tab_labo[[#This Row],[verif]]=0,"","Total")</f>
        <v>Total</v>
      </c>
      <c r="AG670" s="3" t="str">
        <f>IF([1]!Tab_labo[[#This Row],[Total]]="Total","&gt;","")</f>
        <v>&gt;</v>
      </c>
      <c r="AH67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0" s="3" t="str">
        <f>IF([1]!Tab_labo[[#This Row],[Total]]="Total","g","")</f>
        <v>g</v>
      </c>
      <c r="AJ670" s="8" t="s">
        <v>42</v>
      </c>
      <c r="AK670" s="3" t="s">
        <v>42</v>
      </c>
      <c r="AL67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70" s="3" t="str">
        <f>IF([1]!Tab_labo[[#This Row],[Total2]]&lt;&gt;1000,IF(ISBLANK(V670),[1]!Tab_labo[[#This Row],[Qt-g]]+(2*[1]!Tab_labo[[#This Row],[Qt-g2]]),IF(ISBLANK(Z670),[1]!Tab_labo[[#This Row],[Qt-g]]+[1]!Tab_labo[[#This Row],[Qt-g2]]+(2*[1]!Tab_labo[[#This Row],[Qt-g3]]),IF(ISBLANK(AD670),[1]!Tab_labo[[#This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0" s="3" t="str">
        <f>[1]!Tab_labo[[#This Row],[Teintes]]</f>
        <v>247 C</v>
      </c>
    </row>
    <row r="671" spans="1:40" ht="30" x14ac:dyDescent="0.25">
      <c r="A671" s="9" t="s">
        <v>729</v>
      </c>
      <c r="B671" s="9" t="s">
        <v>41</v>
      </c>
      <c r="C671" s="10" t="s">
        <v>42</v>
      </c>
      <c r="D671" s="11" t="s">
        <v>42</v>
      </c>
      <c r="E671" s="11" t="s">
        <v>42</v>
      </c>
      <c r="F671" s="12">
        <v>1.39</v>
      </c>
      <c r="G671" s="12">
        <v>40.53</v>
      </c>
      <c r="H671" s="12">
        <v>60.65</v>
      </c>
      <c r="I671" s="12">
        <v>-26</v>
      </c>
      <c r="J671" s="13" t="s">
        <v>42</v>
      </c>
      <c r="K671" s="14" t="str">
        <f>[1]!Tab_labo[[#This Row],[L*]]&amp;"_"&amp;[1]!Tab_labo[[#This Row],[a*]]&amp;"_"&amp;[1]!Tab_labo[[#This Row],[b*]]</f>
        <v>40.53_60.65_-26</v>
      </c>
      <c r="L671" s="11" t="s">
        <v>703</v>
      </c>
      <c r="M671" s="11" t="str">
        <f>IF(ISBLANK([1]!Tab_labo[[#This Row],[Composant 1]]),"","&gt;")</f>
        <v>&gt;</v>
      </c>
      <c r="N671" s="11">
        <v>529</v>
      </c>
      <c r="O671" s="11" t="str">
        <f>IF(ISBLANK([1]!Tab_labo[[#This Row],[Qt-g]]),"","g")</f>
        <v>g</v>
      </c>
      <c r="P671" s="11" t="s">
        <v>410</v>
      </c>
      <c r="Q671" s="11" t="str">
        <f>IF(ISBLANK([1]!Tab_labo[[#This Row],[Composant 2]]),"","&gt;")</f>
        <v>&gt;</v>
      </c>
      <c r="R671" s="11">
        <v>412</v>
      </c>
      <c r="S671" s="11" t="str">
        <f>IF(ISBLANK([1]!Tab_labo[[#This Row],[Qt-g2]]),"","g")</f>
        <v>g</v>
      </c>
      <c r="T671" s="11" t="s">
        <v>54</v>
      </c>
      <c r="U671" s="11" t="str">
        <f>IF(ISBLANK([1]!Tab_labo[[#This Row],[Composant 3]]),"","&gt;")</f>
        <v>&gt;</v>
      </c>
      <c r="V671" s="11">
        <v>59</v>
      </c>
      <c r="W671" s="11" t="str">
        <f>IF(ISBLANK([1]!Tab_labo[[#This Row],[Qt-g3]]),"","g")</f>
        <v>g</v>
      </c>
      <c r="X671" s="11"/>
      <c r="Y671" s="11" t="str">
        <f>IF(ISBLANK([1]!Tab_labo[[#This Row],[Composant 4]]),"","&gt;")</f>
        <v/>
      </c>
      <c r="Z671" s="11"/>
      <c r="AA671" s="11" t="str">
        <f>IF(ISBLANK([1]!Tab_labo[[#This Row],[Qt-g4]]),"","g")</f>
        <v/>
      </c>
      <c r="AB671" s="11"/>
      <c r="AC671" s="11" t="str">
        <f>IF(ISBLANK([1]!Tab_labo[[#This Row],[Composant 5]]),"","&gt;")</f>
        <v/>
      </c>
      <c r="AD671" s="11"/>
      <c r="AE671" s="11" t="str">
        <f>IF(ISBLANK([1]!Tab_labo[[#This Row],[Qt-g5]]),"","g")</f>
        <v/>
      </c>
      <c r="AF671" s="11" t="str">
        <f>IF([1]!Tab_labo[[#This Row],[verif]]=0,"","Total")</f>
        <v>Total</v>
      </c>
      <c r="AG671" s="11" t="str">
        <f>IF([1]!Tab_labo[[#This Row],[Total]]="Total","&gt;","")</f>
        <v>&gt;</v>
      </c>
      <c r="AH67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1" s="11" t="str">
        <f>IF([1]!Tab_labo[[#This Row],[Total]]="Total","g","")</f>
        <v>g</v>
      </c>
      <c r="AJ671" s="15" t="s">
        <v>42</v>
      </c>
      <c r="AK671" s="11" t="s">
        <v>42</v>
      </c>
      <c r="AL67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71" s="11" t="str">
        <f>IF([1]!Tab_labo[[#This Row],[Total2]]&lt;&gt;1000,IF(ISBLANK(V671),[1]!Tab_labo[[#This Row],[Qt-g]]+(2*[1]!Tab_labo[[#This Row],[Qt-g2]]),IF(ISBLANK(Z671),[1]!Tab_labo[[#This Row],[Qt-g]]+[1]!Tab_labo[[#This Row],[Qt-g2]]+(2*[1]!Tab_labo[[#This Row],[Qt-g3]]),IF(ISBLANK(AD671),[1]!Tab_labo[[#This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1" s="11" t="str">
        <f>[1]!Tab_labo[[#This Row],[Teintes]]</f>
        <v>248 C</v>
      </c>
    </row>
    <row r="672" spans="1:40" ht="45" x14ac:dyDescent="0.25">
      <c r="A672" s="1" t="s">
        <v>730</v>
      </c>
      <c r="B672" s="1" t="s">
        <v>41</v>
      </c>
      <c r="C672" s="2" t="s">
        <v>42</v>
      </c>
      <c r="D672" s="3" t="s">
        <v>42</v>
      </c>
      <c r="E672" s="3" t="s">
        <v>42</v>
      </c>
      <c r="F672" s="4">
        <v>1.47</v>
      </c>
      <c r="G672" s="4">
        <v>32.81</v>
      </c>
      <c r="H672" s="4">
        <v>43.69</v>
      </c>
      <c r="I672" s="4">
        <v>-17.62</v>
      </c>
      <c r="J672" s="5" t="s">
        <v>42</v>
      </c>
      <c r="K672" s="6" t="str">
        <f>[1]!Tab_labo[[#This Row],[L*]]&amp;"_"&amp;[1]!Tab_labo[[#This Row],[a*]]&amp;"_"&amp;[1]!Tab_labo[[#This Row],[b*]]</f>
        <v>32.81_43.69_-17.62</v>
      </c>
      <c r="L672" s="3" t="s">
        <v>703</v>
      </c>
      <c r="M672" s="3" t="str">
        <f>IF(ISBLANK([1]!Tab_labo[[#This Row],[Composant 1]]),"","&gt;")</f>
        <v>&gt;</v>
      </c>
      <c r="N672" s="3">
        <v>450</v>
      </c>
      <c r="O672" s="3" t="str">
        <f>IF(ISBLANK([1]!Tab_labo[[#This Row],[Qt-g]]),"","g")</f>
        <v>g</v>
      </c>
      <c r="P672" s="3" t="s">
        <v>410</v>
      </c>
      <c r="Q672" s="3" t="str">
        <f>IF(ISBLANK([1]!Tab_labo[[#This Row],[Composant 2]]),"","&gt;")</f>
        <v>&gt;</v>
      </c>
      <c r="R672" s="3">
        <v>350</v>
      </c>
      <c r="S672" s="3" t="str">
        <f>IF(ISBLANK([1]!Tab_labo[[#This Row],[Qt-g2]]),"","g")</f>
        <v>g</v>
      </c>
      <c r="T672" s="3" t="s">
        <v>54</v>
      </c>
      <c r="U672" s="3" t="str">
        <f>IF(ISBLANK([1]!Tab_labo[[#This Row],[Composant 3]]),"","&gt;")</f>
        <v>&gt;</v>
      </c>
      <c r="V672" s="3">
        <v>200</v>
      </c>
      <c r="W672" s="3" t="str">
        <f>IF(ISBLANK([1]!Tab_labo[[#This Row],[Qt-g3]]),"","g")</f>
        <v>g</v>
      </c>
      <c r="X672" s="3"/>
      <c r="Y672" s="3" t="str">
        <f>IF(ISBLANK([1]!Tab_labo[[#This Row],[Composant 4]]),"","&gt;")</f>
        <v/>
      </c>
      <c r="Z672" s="3"/>
      <c r="AA672" s="3" t="str">
        <f>IF(ISBLANK([1]!Tab_labo[[#This Row],[Qt-g4]]),"","g")</f>
        <v/>
      </c>
      <c r="AB672" s="3"/>
      <c r="AC672" s="3" t="str">
        <f>IF(ISBLANK([1]!Tab_labo[[#This Row],[Composant 5]]),"","&gt;")</f>
        <v/>
      </c>
      <c r="AD672" s="3"/>
      <c r="AE672" s="3" t="str">
        <f>IF(ISBLANK([1]!Tab_labo[[#This Row],[Qt-g5]]),"","g")</f>
        <v/>
      </c>
      <c r="AF672" s="3" t="str">
        <f>IF([1]!Tab_labo[[#This Row],[verif]]=0,"","Total")</f>
        <v>Total</v>
      </c>
      <c r="AG672" s="3" t="str">
        <f>IF([1]!Tab_labo[[#This Row],[Total]]="Total","&gt;","")</f>
        <v>&gt;</v>
      </c>
      <c r="AH67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2" s="3" t="str">
        <f>IF([1]!Tab_labo[[#This Row],[Total]]="Total","g","")</f>
        <v>g</v>
      </c>
      <c r="AJ672" s="8" t="s">
        <v>42</v>
      </c>
      <c r="AK672" s="3" t="s">
        <v>42</v>
      </c>
      <c r="AL67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72" s="3" t="str">
        <f>IF([1]!Tab_labo[[#This Row],[Total2]]&lt;&gt;1000,IF(ISBLANK(V672),[1]!Tab_labo[[#This Row],[Qt-g]]+(2*[1]!Tab_labo[[#This Row],[Qt-g2]]),IF(ISBLANK(Z672),[1]!Tab_labo[[#This Row],[Qt-g]]+[1]!Tab_labo[[#This Row],[Qt-g2]]+(2*[1]!Tab_labo[[#This Row],[Qt-g3]]),IF(ISBLANK(AD672),[1]!Tab_labo[[#This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2" s="3" t="str">
        <f>[1]!Tab_labo[[#This Row],[Teintes]]</f>
        <v>249 C</v>
      </c>
    </row>
    <row r="673" spans="1:40" ht="30" x14ac:dyDescent="0.25">
      <c r="A673" s="9" t="s">
        <v>731</v>
      </c>
      <c r="B673" s="9" t="s">
        <v>41</v>
      </c>
      <c r="C673" s="10" t="s">
        <v>42</v>
      </c>
      <c r="D673" s="11" t="s">
        <v>42</v>
      </c>
      <c r="E673" s="11" t="s">
        <v>42</v>
      </c>
      <c r="F673" s="12">
        <v>0.73</v>
      </c>
      <c r="G673" s="12">
        <v>53.75</v>
      </c>
      <c r="H673" s="12">
        <v>29.54</v>
      </c>
      <c r="I673" s="12">
        <v>-2.2000000000000002</v>
      </c>
      <c r="J673" s="13" t="s">
        <v>42</v>
      </c>
      <c r="K673" s="14" t="str">
        <f>[1]!Tab_labo[[#This Row],[L*]]&amp;"_"&amp;[1]!Tab_labo[[#This Row],[a*]]&amp;"_"&amp;[1]!Tab_labo[[#This Row],[b*]]</f>
        <v>53.75_29.54_-2.2</v>
      </c>
      <c r="L673" s="11" t="s">
        <v>60</v>
      </c>
      <c r="M673" s="11" t="str">
        <f>IF(ISBLANK([1]!Tab_labo[[#This Row],[Composant 1]]),"","&gt;")</f>
        <v>&gt;</v>
      </c>
      <c r="N673" s="11">
        <v>169</v>
      </c>
      <c r="O673" s="11" t="str">
        <f>IF(ISBLANK([1]!Tab_labo[[#This Row],[Qt-g]]),"","g")</f>
        <v>g</v>
      </c>
      <c r="P673" s="11" t="s">
        <v>98</v>
      </c>
      <c r="Q673" s="11" t="str">
        <f>IF(ISBLANK([1]!Tab_labo[[#This Row],[Composant 2]]),"","&gt;")</f>
        <v>&gt;</v>
      </c>
      <c r="R673" s="11">
        <v>57.6</v>
      </c>
      <c r="S673" s="11" t="str">
        <f>IF(ISBLANK([1]!Tab_labo[[#This Row],[Qt-g2]]),"","g")</f>
        <v>g</v>
      </c>
      <c r="T673" s="11" t="s">
        <v>68</v>
      </c>
      <c r="U673" s="11" t="str">
        <f>IF(ISBLANK([1]!Tab_labo[[#This Row],[Composant 3]]),"","&gt;")</f>
        <v>&gt;</v>
      </c>
      <c r="V673" s="11">
        <v>53.2</v>
      </c>
      <c r="W673" s="11" t="str">
        <f>IF(ISBLANK([1]!Tab_labo[[#This Row],[Qt-g3]]),"","g")</f>
        <v>g</v>
      </c>
      <c r="X673" s="11" t="s">
        <v>49</v>
      </c>
      <c r="Y673" s="11" t="str">
        <f>IF(ISBLANK([1]!Tab_labo[[#This Row],[Composant 4]]),"","&gt;")</f>
        <v>&gt;</v>
      </c>
      <c r="Z673" s="11">
        <v>360.1</v>
      </c>
      <c r="AA673" s="11" t="str">
        <f>IF(ISBLANK([1]!Tab_labo[[#This Row],[Qt-g4]]),"","g")</f>
        <v>g</v>
      </c>
      <c r="AB673" s="11"/>
      <c r="AC673" s="11" t="str">
        <f>IF(ISBLANK([1]!Tab_labo[[#This Row],[Composant 5]]),"","&gt;")</f>
        <v/>
      </c>
      <c r="AD673" s="11"/>
      <c r="AE673" s="11" t="str">
        <f>IF(ISBLANK([1]!Tab_labo[[#This Row],[Qt-g5]]),"","g")</f>
        <v/>
      </c>
      <c r="AF673" s="11" t="str">
        <f>IF([1]!Tab_labo[[#This Row],[verif]]=0,"","Total")</f>
        <v>Total</v>
      </c>
      <c r="AG673" s="11" t="str">
        <f>IF([1]!Tab_labo[[#This Row],[Total]]="Total","&gt;","")</f>
        <v>&gt;</v>
      </c>
      <c r="AH673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639.90000000000009</v>
      </c>
      <c r="AI673" s="11" t="str">
        <f>IF([1]!Tab_labo[[#This Row],[Total]]="Total","g","")</f>
        <v>g</v>
      </c>
      <c r="AJ673" s="15" t="s">
        <v>42</v>
      </c>
      <c r="AK673" s="11" t="s">
        <v>42</v>
      </c>
      <c r="AL67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3" s="11">
        <f>IF([1]!Tab_labo[[#This Row],[Total2]]&lt;&gt;1000,IF(ISBLANK(V673),[1]!Tab_labo[[#This Row],[Qt-g]]+(2*[1]!Tab_labo[[#This Row],[Qt-g2]]),IF(ISBLANK(Z673),[1]!Tab_labo[[#This Row],[Qt-g]]+[1]!Tab_labo[[#This Row],[Qt-g2]]+(2*[1]!Tab_labo[[#This Row],[Qt-g3]]),IF(ISBLANK(AD673),[1]!Tab_labo[[#This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73" s="11" t="str">
        <f>[1]!Tab_labo[[#This Row],[Teintes]]</f>
        <v>7646 C</v>
      </c>
    </row>
    <row r="674" spans="1:40" ht="30" x14ac:dyDescent="0.25">
      <c r="A674" s="1" t="s">
        <v>732</v>
      </c>
      <c r="B674" s="1" t="s">
        <v>41</v>
      </c>
      <c r="C674" s="2" t="s">
        <v>42</v>
      </c>
      <c r="D674" s="3" t="s">
        <v>42</v>
      </c>
      <c r="E674" s="3" t="s">
        <v>42</v>
      </c>
      <c r="F674" s="4">
        <v>1.18</v>
      </c>
      <c r="G674" s="4">
        <v>43.06</v>
      </c>
      <c r="H674" s="4">
        <v>52.24</v>
      </c>
      <c r="I674" s="4">
        <v>-4.49</v>
      </c>
      <c r="J674" s="5" t="s">
        <v>42</v>
      </c>
      <c r="K674" s="6" t="str">
        <f>[1]!Tab_labo[[#This Row],[L*]]&amp;"_"&amp;[1]!Tab_labo[[#This Row],[a*]]&amp;"_"&amp;[1]!Tab_labo[[#This Row],[b*]]</f>
        <v>43.06_52.24_-4.49</v>
      </c>
      <c r="L674" s="3" t="s">
        <v>60</v>
      </c>
      <c r="M674" s="3" t="str">
        <f>IF(ISBLANK([1]!Tab_labo[[#This Row],[Composant 1]]),"","&gt;")</f>
        <v>&gt;</v>
      </c>
      <c r="N674" s="3">
        <v>380.6</v>
      </c>
      <c r="O674" s="3" t="str">
        <f>IF(ISBLANK([1]!Tab_labo[[#This Row],[Qt-g]]),"","g")</f>
        <v>g</v>
      </c>
      <c r="P674" s="3" t="s">
        <v>68</v>
      </c>
      <c r="Q674" s="3" t="str">
        <f>IF(ISBLANK([1]!Tab_labo[[#This Row],[Composant 2]]),"","&gt;")</f>
        <v>&gt;</v>
      </c>
      <c r="R674" s="3">
        <v>51.9</v>
      </c>
      <c r="S674" s="3" t="str">
        <f>IF(ISBLANK([1]!Tab_labo[[#This Row],[Qt-g2]]),"","g")</f>
        <v>g</v>
      </c>
      <c r="T674" s="3" t="s">
        <v>98</v>
      </c>
      <c r="U674" s="3" t="str">
        <f>IF(ISBLANK([1]!Tab_labo[[#This Row],[Composant 3]]),"","&gt;")</f>
        <v>&gt;</v>
      </c>
      <c r="V674" s="3">
        <v>49.8</v>
      </c>
      <c r="W674" s="3" t="str">
        <f>IF(ISBLANK([1]!Tab_labo[[#This Row],[Qt-g3]]),"","g")</f>
        <v>g</v>
      </c>
      <c r="X674" s="3" t="s">
        <v>49</v>
      </c>
      <c r="Y674" s="3" t="str">
        <f>IF(ISBLANK([1]!Tab_labo[[#This Row],[Composant 4]]),"","&gt;")</f>
        <v>&gt;</v>
      </c>
      <c r="Z674" s="3">
        <v>517.70000000000005</v>
      </c>
      <c r="AA674" s="3" t="str">
        <f>IF(ISBLANK([1]!Tab_labo[[#This Row],[Qt-g4]]),"","g")</f>
        <v>g</v>
      </c>
      <c r="AB674" s="3"/>
      <c r="AC674" s="3" t="str">
        <f>IF(ISBLANK([1]!Tab_labo[[#This Row],[Composant 5]]),"","&gt;")</f>
        <v/>
      </c>
      <c r="AD674" s="3"/>
      <c r="AE674" s="3" t="str">
        <f>IF(ISBLANK([1]!Tab_labo[[#This Row],[Qt-g5]]),"","g")</f>
        <v/>
      </c>
      <c r="AF674" s="3" t="str">
        <f>IF([1]!Tab_labo[[#This Row],[verif]]=0,"","Total")</f>
        <v>Total</v>
      </c>
      <c r="AG674" s="3" t="str">
        <f>IF([1]!Tab_labo[[#This Row],[Total]]="Total","&gt;","")</f>
        <v>&gt;</v>
      </c>
      <c r="AH67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4" s="3" t="str">
        <f>IF([1]!Tab_labo[[#This Row],[Total]]="Total","g","")</f>
        <v>g</v>
      </c>
      <c r="AJ674" s="8" t="s">
        <v>42</v>
      </c>
      <c r="AK674" s="3" t="s">
        <v>42</v>
      </c>
      <c r="AL67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4" s="3" t="str">
        <f>IF([1]!Tab_labo[[#This Row],[Total2]]&lt;&gt;1000,IF(ISBLANK(V674),[1]!Tab_labo[[#This Row],[Qt-g]]+(2*[1]!Tab_labo[[#This Row],[Qt-g2]]),IF(ISBLANK(Z674),[1]!Tab_labo[[#This Row],[Qt-g]]+[1]!Tab_labo[[#This Row],[Qt-g2]]+(2*[1]!Tab_labo[[#This Row],[Qt-g3]]),IF(ISBLANK(AD674),[1]!Tab_labo[[#This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4" s="3" t="str">
        <f>[1]!Tab_labo[[#This Row],[Teintes]]</f>
        <v>7647 C</v>
      </c>
    </row>
    <row r="675" spans="1:40" ht="30" x14ac:dyDescent="0.25">
      <c r="A675" s="9" t="s">
        <v>733</v>
      </c>
      <c r="B675" s="9" t="s">
        <v>41</v>
      </c>
      <c r="C675" s="10" t="s">
        <v>42</v>
      </c>
      <c r="D675" s="11" t="s">
        <v>42</v>
      </c>
      <c r="E675" s="11" t="s">
        <v>42</v>
      </c>
      <c r="F675" s="12">
        <v>1.52</v>
      </c>
      <c r="G675" s="12">
        <v>36.07</v>
      </c>
      <c r="H675" s="12">
        <v>54.53</v>
      </c>
      <c r="I675" s="12">
        <v>-7.64</v>
      </c>
      <c r="J675" s="13" t="s">
        <v>42</v>
      </c>
      <c r="K675" s="14" t="str">
        <f>[1]!Tab_labo[[#This Row],[L*]]&amp;"_"&amp;[1]!Tab_labo[[#This Row],[a*]]&amp;"_"&amp;[1]!Tab_labo[[#This Row],[b*]]</f>
        <v>36.07_54.53_-7.64</v>
      </c>
      <c r="L675" s="11" t="s">
        <v>60</v>
      </c>
      <c r="M675" s="11" t="str">
        <f>IF(ISBLANK([1]!Tab_labo[[#This Row],[Composant 1]]),"","&gt;")</f>
        <v>&gt;</v>
      </c>
      <c r="N675" s="11">
        <v>640.20000000000005</v>
      </c>
      <c r="O675" s="11" t="str">
        <f>IF(ISBLANK([1]!Tab_labo[[#This Row],[Qt-g]]),"","g")</f>
        <v>g</v>
      </c>
      <c r="P675" s="11" t="s">
        <v>98</v>
      </c>
      <c r="Q675" s="11" t="str">
        <f>IF(ISBLANK([1]!Tab_labo[[#This Row],[Composant 2]]),"","&gt;")</f>
        <v>&gt;</v>
      </c>
      <c r="R675" s="11">
        <v>76</v>
      </c>
      <c r="S675" s="11" t="str">
        <f>IF(ISBLANK([1]!Tab_labo[[#This Row],[Qt-g2]]),"","g")</f>
        <v>g</v>
      </c>
      <c r="T675" s="11" t="s">
        <v>68</v>
      </c>
      <c r="U675" s="11" t="str">
        <f>IF(ISBLANK([1]!Tab_labo[[#This Row],[Composant 3]]),"","&gt;")</f>
        <v>&gt;</v>
      </c>
      <c r="V675" s="11">
        <v>34.700000000000003</v>
      </c>
      <c r="W675" s="11" t="str">
        <f>IF(ISBLANK([1]!Tab_labo[[#This Row],[Qt-g3]]),"","g")</f>
        <v>g</v>
      </c>
      <c r="X675" s="11" t="s">
        <v>49</v>
      </c>
      <c r="Y675" s="11" t="str">
        <f>IF(ISBLANK([1]!Tab_labo[[#This Row],[Composant 4]]),"","&gt;")</f>
        <v>&gt;</v>
      </c>
      <c r="Z675" s="11">
        <v>249.1</v>
      </c>
      <c r="AA675" s="11" t="str">
        <f>IF(ISBLANK([1]!Tab_labo[[#This Row],[Qt-g4]]),"","g")</f>
        <v>g</v>
      </c>
      <c r="AB675" s="11"/>
      <c r="AC675" s="11" t="str">
        <f>IF(ISBLANK([1]!Tab_labo[[#This Row],[Composant 5]]),"","&gt;")</f>
        <v/>
      </c>
      <c r="AD675" s="11"/>
      <c r="AE675" s="11" t="str">
        <f>IF(ISBLANK([1]!Tab_labo[[#This Row],[Qt-g5]]),"","g")</f>
        <v/>
      </c>
      <c r="AF675" s="11" t="str">
        <f>IF([1]!Tab_labo[[#This Row],[verif]]=0,"","Total")</f>
        <v>Total</v>
      </c>
      <c r="AG675" s="11" t="str">
        <f>IF([1]!Tab_labo[[#This Row],[Total]]="Total","&gt;","")</f>
        <v>&gt;</v>
      </c>
      <c r="AH67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1000.0000000000001</v>
      </c>
      <c r="AI675" s="11" t="str">
        <f>IF([1]!Tab_labo[[#This Row],[Total]]="Total","g","")</f>
        <v>g</v>
      </c>
      <c r="AJ675" s="15" t="s">
        <v>42</v>
      </c>
      <c r="AK675" s="11" t="s">
        <v>42</v>
      </c>
      <c r="AL67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5" s="11" t="str">
        <f>IF([1]!Tab_labo[[#This Row],[Total2]]&lt;&gt;1000,IF(ISBLANK(V675),[1]!Tab_labo[[#This Row],[Qt-g]]+(2*[1]!Tab_labo[[#This Row],[Qt-g2]]),IF(ISBLANK(Z675),[1]!Tab_labo[[#This Row],[Qt-g]]+[1]!Tab_labo[[#This Row],[Qt-g2]]+(2*[1]!Tab_labo[[#This Row],[Qt-g3]]),IF(ISBLANK(AD675),[1]!Tab_labo[[#This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5" s="11" t="str">
        <f>[1]!Tab_labo[[#This Row],[Teintes]]</f>
        <v>7648 C</v>
      </c>
    </row>
    <row r="676" spans="1:40" ht="30" x14ac:dyDescent="0.25">
      <c r="A676" s="1" t="s">
        <v>734</v>
      </c>
      <c r="B676" s="1" t="s">
        <v>41</v>
      </c>
      <c r="C676" s="2" t="s">
        <v>42</v>
      </c>
      <c r="D676" s="3" t="s">
        <v>42</v>
      </c>
      <c r="E676" s="3" t="s">
        <v>42</v>
      </c>
      <c r="F676" s="4">
        <v>1.59</v>
      </c>
      <c r="G676" s="4">
        <v>31.91</v>
      </c>
      <c r="H676" s="4">
        <v>48.33</v>
      </c>
      <c r="I676" s="4">
        <v>-9.82</v>
      </c>
      <c r="J676" s="5" t="s">
        <v>42</v>
      </c>
      <c r="K676" s="6" t="str">
        <f>[1]!Tab_labo[[#This Row],[L*]]&amp;"_"&amp;[1]!Tab_labo[[#This Row],[a*]]&amp;"_"&amp;[1]!Tab_labo[[#This Row],[b*]]</f>
        <v>31.91_48.33_-9.82</v>
      </c>
      <c r="L676" s="3" t="s">
        <v>60</v>
      </c>
      <c r="M676" s="3" t="str">
        <f>IF(ISBLANK([1]!Tab_labo[[#This Row],[Composant 1]]),"","&gt;")</f>
        <v>&gt;</v>
      </c>
      <c r="N676" s="3">
        <v>641.79999999999995</v>
      </c>
      <c r="O676" s="3" t="str">
        <f>IF(ISBLANK([1]!Tab_labo[[#This Row],[Qt-g]]),"","g")</f>
        <v>g</v>
      </c>
      <c r="P676" s="3" t="s">
        <v>98</v>
      </c>
      <c r="Q676" s="3" t="str">
        <f>IF(ISBLANK([1]!Tab_labo[[#This Row],[Composant 2]]),"","&gt;")</f>
        <v>&gt;</v>
      </c>
      <c r="R676" s="3">
        <v>49</v>
      </c>
      <c r="S676" s="3" t="str">
        <f>IF(ISBLANK([1]!Tab_labo[[#This Row],[Qt-g2]]),"","g")</f>
        <v>g</v>
      </c>
      <c r="T676" s="3" t="s">
        <v>68</v>
      </c>
      <c r="U676" s="3" t="str">
        <f>IF(ISBLANK([1]!Tab_labo[[#This Row],[Composant 3]]),"","&gt;")</f>
        <v>&gt;</v>
      </c>
      <c r="V676" s="3">
        <v>49.3</v>
      </c>
      <c r="W676" s="3" t="str">
        <f>IF(ISBLANK([1]!Tab_labo[[#This Row],[Qt-g3]]),"","g")</f>
        <v>g</v>
      </c>
      <c r="X676" s="3" t="s">
        <v>49</v>
      </c>
      <c r="Y676" s="3" t="str">
        <f>IF(ISBLANK([1]!Tab_labo[[#This Row],[Composant 4]]),"","&gt;")</f>
        <v>&gt;</v>
      </c>
      <c r="Z676" s="3">
        <v>259.89999999999998</v>
      </c>
      <c r="AA676" s="3" t="str">
        <f>IF(ISBLANK([1]!Tab_labo[[#This Row],[Qt-g4]]),"","g")</f>
        <v>g</v>
      </c>
      <c r="AB676" s="3"/>
      <c r="AC676" s="3" t="str">
        <f>IF(ISBLANK([1]!Tab_labo[[#This Row],[Composant 5]]),"","&gt;")</f>
        <v/>
      </c>
      <c r="AD676" s="3"/>
      <c r="AE676" s="3" t="str">
        <f>IF(ISBLANK([1]!Tab_labo[[#This Row],[Qt-g5]]),"","g")</f>
        <v/>
      </c>
      <c r="AF676" s="3" t="str">
        <f>IF([1]!Tab_labo[[#This Row],[verif]]=0,"","Total")</f>
        <v>Total</v>
      </c>
      <c r="AG676" s="3" t="str">
        <f>IF([1]!Tab_labo[[#This Row],[Total]]="Total","&gt;","")</f>
        <v>&gt;</v>
      </c>
      <c r="AH67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999.99999999999989</v>
      </c>
      <c r="AI676" s="3" t="str">
        <f>IF([1]!Tab_labo[[#This Row],[Total]]="Total","g","")</f>
        <v>g</v>
      </c>
      <c r="AJ676" s="8" t="s">
        <v>42</v>
      </c>
      <c r="AK676" s="3" t="s">
        <v>42</v>
      </c>
      <c r="AL67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6" s="3" t="str">
        <f>IF([1]!Tab_labo[[#This Row],[Total2]]&lt;&gt;1000,IF(ISBLANK(V676),[1]!Tab_labo[[#This Row],[Qt-g]]+(2*[1]!Tab_labo[[#This Row],[Qt-g2]]),IF(ISBLANK(Z676),[1]!Tab_labo[[#This Row],[Qt-g]]+[1]!Tab_labo[[#This Row],[Qt-g2]]+(2*[1]!Tab_labo[[#This Row],[Qt-g3]]),IF(ISBLANK(AD676),[1]!Tab_labo[[#This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6" s="3" t="str">
        <f>[1]!Tab_labo[[#This Row],[Teintes]]</f>
        <v>7649 C</v>
      </c>
    </row>
    <row r="677" spans="1:40" ht="30" x14ac:dyDescent="0.25">
      <c r="A677" s="9" t="s">
        <v>735</v>
      </c>
      <c r="B677" s="9" t="s">
        <v>41</v>
      </c>
      <c r="C677" s="10" t="s">
        <v>42</v>
      </c>
      <c r="D677" s="11" t="s">
        <v>42</v>
      </c>
      <c r="E677" s="11" t="s">
        <v>42</v>
      </c>
      <c r="F677" s="12">
        <v>1.57</v>
      </c>
      <c r="G677" s="12">
        <v>27.7</v>
      </c>
      <c r="H677" s="12">
        <v>37.75</v>
      </c>
      <c r="I677" s="12">
        <v>-10.85</v>
      </c>
      <c r="J677" s="13" t="s">
        <v>42</v>
      </c>
      <c r="K677" s="14" t="str">
        <f>[1]!Tab_labo[[#This Row],[L*]]&amp;"_"&amp;[1]!Tab_labo[[#This Row],[a*]]&amp;"_"&amp;[1]!Tab_labo[[#This Row],[b*]]</f>
        <v>27.7_37.75_-10.85</v>
      </c>
      <c r="L677" s="11" t="s">
        <v>60</v>
      </c>
      <c r="M677" s="11" t="str">
        <f>IF(ISBLANK([1]!Tab_labo[[#This Row],[Composant 1]]),"","&gt;")</f>
        <v>&gt;</v>
      </c>
      <c r="N677" s="11">
        <v>598.6</v>
      </c>
      <c r="O677" s="11" t="str">
        <f>IF(ISBLANK([1]!Tab_labo[[#This Row],[Qt-g]]),"","g")</f>
        <v>g</v>
      </c>
      <c r="P677" s="11" t="s">
        <v>98</v>
      </c>
      <c r="Q677" s="11" t="str">
        <f>IF(ISBLANK([1]!Tab_labo[[#This Row],[Composant 2]]),"","&gt;")</f>
        <v>&gt;</v>
      </c>
      <c r="R677" s="11">
        <v>72.900000000000006</v>
      </c>
      <c r="S677" s="11" t="str">
        <f>IF(ISBLANK([1]!Tab_labo[[#This Row],[Qt-g2]]),"","g")</f>
        <v>g</v>
      </c>
      <c r="T677" s="11" t="s">
        <v>54</v>
      </c>
      <c r="U677" s="11" t="str">
        <f>IF(ISBLANK([1]!Tab_labo[[#This Row],[Composant 3]]),"","&gt;")</f>
        <v>&gt;</v>
      </c>
      <c r="V677" s="11">
        <v>98</v>
      </c>
      <c r="W677" s="11" t="str">
        <f>IF(ISBLANK([1]!Tab_labo[[#This Row],[Qt-g3]]),"","g")</f>
        <v>g</v>
      </c>
      <c r="X677" s="11" t="s">
        <v>49</v>
      </c>
      <c r="Y677" s="11" t="str">
        <f>IF(ISBLANK([1]!Tab_labo[[#This Row],[Composant 4]]),"","&gt;")</f>
        <v>&gt;</v>
      </c>
      <c r="Z677" s="11">
        <v>230.5</v>
      </c>
      <c r="AA677" s="11" t="str">
        <f>IF(ISBLANK([1]!Tab_labo[[#This Row],[Qt-g4]]),"","g")</f>
        <v>g</v>
      </c>
      <c r="AB677" s="11"/>
      <c r="AC677" s="11" t="str">
        <f>IF(ISBLANK([1]!Tab_labo[[#This Row],[Composant 5]]),"","&gt;")</f>
        <v/>
      </c>
      <c r="AD677" s="11"/>
      <c r="AE677" s="11" t="str">
        <f>IF(ISBLANK([1]!Tab_labo[[#This Row],[Qt-g5]]),"","g")</f>
        <v/>
      </c>
      <c r="AF677" s="11" t="str">
        <f>IF([1]!Tab_labo[[#This Row],[verif]]=0,"","Total")</f>
        <v>Total</v>
      </c>
      <c r="AG677" s="11" t="str">
        <f>IF([1]!Tab_labo[[#This Row],[Total]]="Total","&gt;","")</f>
        <v>&gt;</v>
      </c>
      <c r="AH67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7" s="11" t="str">
        <f>IF([1]!Tab_labo[[#This Row],[Total]]="Total","g","")</f>
        <v>g</v>
      </c>
      <c r="AJ677" s="15" t="s">
        <v>42</v>
      </c>
      <c r="AK677" s="11" t="s">
        <v>42</v>
      </c>
      <c r="AL67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7" s="11" t="str">
        <f>IF([1]!Tab_labo[[#This Row],[Total2]]&lt;&gt;1000,IF(ISBLANK(V677),[1]!Tab_labo[[#This Row],[Qt-g]]+(2*[1]!Tab_labo[[#This Row],[Qt-g2]]),IF(ISBLANK(Z677),[1]!Tab_labo[[#This Row],[Qt-g]]+[1]!Tab_labo[[#This Row],[Qt-g2]]+(2*[1]!Tab_labo[[#This Row],[Qt-g3]]),IF(ISBLANK(AD677),[1]!Tab_labo[[#This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7" s="11" t="str">
        <f>[1]!Tab_labo[[#This Row],[Teintes]]</f>
        <v>7650 C</v>
      </c>
    </row>
    <row r="678" spans="1:40" ht="45" x14ac:dyDescent="0.25">
      <c r="A678" s="1" t="s">
        <v>736</v>
      </c>
      <c r="B678" s="1" t="s">
        <v>41</v>
      </c>
      <c r="C678" s="2" t="s">
        <v>42</v>
      </c>
      <c r="D678" s="3" t="s">
        <v>42</v>
      </c>
      <c r="E678" s="3" t="s">
        <v>42</v>
      </c>
      <c r="F678" s="4">
        <v>1.5</v>
      </c>
      <c r="G678" s="4">
        <v>27.84</v>
      </c>
      <c r="H678" s="4">
        <v>33.93</v>
      </c>
      <c r="I678" s="4">
        <v>-13.34</v>
      </c>
      <c r="J678" s="5" t="s">
        <v>42</v>
      </c>
      <c r="K678" s="6" t="str">
        <f>[1]!Tab_labo[[#This Row],[L*]]&amp;"_"&amp;[1]!Tab_labo[[#This Row],[a*]]&amp;"_"&amp;[1]!Tab_labo[[#This Row],[b*]]</f>
        <v>27.84_33.93_-13.34</v>
      </c>
      <c r="L678" s="3" t="s">
        <v>60</v>
      </c>
      <c r="M678" s="3" t="str">
        <f>IF(ISBLANK([1]!Tab_labo[[#This Row],[Composant 1]]),"","&gt;")</f>
        <v>&gt;</v>
      </c>
      <c r="N678" s="3">
        <v>532.79999999999995</v>
      </c>
      <c r="O678" s="3" t="str">
        <f>IF(ISBLANK([1]!Tab_labo[[#This Row],[Qt-g]]),"","g")</f>
        <v>g</v>
      </c>
      <c r="P678" s="3" t="s">
        <v>98</v>
      </c>
      <c r="Q678" s="3" t="str">
        <f>IF(ISBLANK([1]!Tab_labo[[#This Row],[Composant 2]]),"","&gt;")</f>
        <v>&gt;</v>
      </c>
      <c r="R678" s="3">
        <v>89.5</v>
      </c>
      <c r="S678" s="3" t="str">
        <f>IF(ISBLANK([1]!Tab_labo[[#This Row],[Qt-g2]]),"","g")</f>
        <v>g</v>
      </c>
      <c r="T678" s="3" t="s">
        <v>54</v>
      </c>
      <c r="U678" s="3" t="str">
        <f>IF(ISBLANK([1]!Tab_labo[[#This Row],[Composant 3]]),"","&gt;")</f>
        <v>&gt;</v>
      </c>
      <c r="V678" s="3">
        <v>110.2</v>
      </c>
      <c r="W678" s="3" t="str">
        <f>IF(ISBLANK([1]!Tab_labo[[#This Row],[Qt-g3]]),"","g")</f>
        <v>g</v>
      </c>
      <c r="X678" s="3" t="s">
        <v>49</v>
      </c>
      <c r="Y678" s="3" t="str">
        <f>IF(ISBLANK([1]!Tab_labo[[#This Row],[Composant 4]]),"","&gt;")</f>
        <v>&gt;</v>
      </c>
      <c r="Z678" s="3">
        <v>267.5</v>
      </c>
      <c r="AA678" s="3" t="str">
        <f>IF(ISBLANK([1]!Tab_labo[[#This Row],[Qt-g4]]),"","g")</f>
        <v>g</v>
      </c>
      <c r="AB678" s="3"/>
      <c r="AC678" s="3" t="str">
        <f>IF(ISBLANK([1]!Tab_labo[[#This Row],[Composant 5]]),"","&gt;")</f>
        <v/>
      </c>
      <c r="AD678" s="3"/>
      <c r="AE678" s="3" t="str">
        <f>IF(ISBLANK([1]!Tab_labo[[#This Row],[Qt-g5]]),"","g")</f>
        <v/>
      </c>
      <c r="AF678" s="3" t="str">
        <f>IF([1]!Tab_labo[[#This Row],[verif]]=0,"","Total")</f>
        <v>Total</v>
      </c>
      <c r="AG678" s="3" t="str">
        <f>IF([1]!Tab_labo[[#This Row],[Total]]="Total","&gt;","")</f>
        <v>&gt;</v>
      </c>
      <c r="AH67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8" s="3" t="str">
        <f>IF([1]!Tab_labo[[#This Row],[Total]]="Total","g","")</f>
        <v>g</v>
      </c>
      <c r="AJ678" s="8" t="s">
        <v>42</v>
      </c>
      <c r="AK678" s="3" t="s">
        <v>42</v>
      </c>
      <c r="AL67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8" s="3" t="str">
        <f>IF([1]!Tab_labo[[#This Row],[Total2]]&lt;&gt;1000,IF(ISBLANK(V678),[1]!Tab_labo[[#This Row],[Qt-g]]+(2*[1]!Tab_labo[[#This Row],[Qt-g2]]),IF(ISBLANK(Z678),[1]!Tab_labo[[#This Row],[Qt-g]]+[1]!Tab_labo[[#This Row],[Qt-g2]]+(2*[1]!Tab_labo[[#This Row],[Qt-g3]]),IF(ISBLANK(AD678),[1]!Tab_labo[[#This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8" s="3" t="str">
        <f>[1]!Tab_labo[[#This Row],[Teintes]]</f>
        <v>7651 C</v>
      </c>
    </row>
    <row r="679" spans="1:40" ht="30" x14ac:dyDescent="0.25">
      <c r="A679" s="9" t="s">
        <v>737</v>
      </c>
      <c r="B679" s="9" t="s">
        <v>41</v>
      </c>
      <c r="C679" s="10" t="s">
        <v>42</v>
      </c>
      <c r="D679" s="11" t="s">
        <v>42</v>
      </c>
      <c r="E679" s="11" t="s">
        <v>42</v>
      </c>
      <c r="F679" s="12">
        <v>1.51</v>
      </c>
      <c r="G679" s="12">
        <v>26</v>
      </c>
      <c r="H679" s="12">
        <v>28.72</v>
      </c>
      <c r="I679" s="12">
        <v>-11.57</v>
      </c>
      <c r="J679" s="13" t="s">
        <v>42</v>
      </c>
      <c r="K679" s="14" t="str">
        <f>[1]!Tab_labo[[#This Row],[L*]]&amp;"_"&amp;[1]!Tab_labo[[#This Row],[a*]]&amp;"_"&amp;[1]!Tab_labo[[#This Row],[b*]]</f>
        <v>26_28.72_-11.57</v>
      </c>
      <c r="L679" s="11" t="s">
        <v>60</v>
      </c>
      <c r="M679" s="11" t="str">
        <f>IF(ISBLANK([1]!Tab_labo[[#This Row],[Composant 1]]),"","&gt;")</f>
        <v>&gt;</v>
      </c>
      <c r="N679" s="11">
        <v>498.7</v>
      </c>
      <c r="O679" s="11" t="str">
        <f>IF(ISBLANK([1]!Tab_labo[[#This Row],[Qt-g]]),"","g")</f>
        <v>g</v>
      </c>
      <c r="P679" s="11" t="s">
        <v>98</v>
      </c>
      <c r="Q679" s="11" t="str">
        <f>IF(ISBLANK([1]!Tab_labo[[#This Row],[Composant 2]]),"","&gt;")</f>
        <v>&gt;</v>
      </c>
      <c r="R679" s="11">
        <v>113.7</v>
      </c>
      <c r="S679" s="11" t="str">
        <f>IF(ISBLANK([1]!Tab_labo[[#This Row],[Qt-g2]]),"","g")</f>
        <v>g</v>
      </c>
      <c r="T679" s="11" t="s">
        <v>54</v>
      </c>
      <c r="U679" s="11" t="str">
        <f>IF(ISBLANK([1]!Tab_labo[[#This Row],[Composant 3]]),"","&gt;")</f>
        <v>&gt;</v>
      </c>
      <c r="V679" s="11">
        <v>136</v>
      </c>
      <c r="W679" s="11" t="str">
        <f>IF(ISBLANK([1]!Tab_labo[[#This Row],[Qt-g3]]),"","g")</f>
        <v>g</v>
      </c>
      <c r="X679" s="11" t="s">
        <v>49</v>
      </c>
      <c r="Y679" s="11" t="str">
        <f>IF(ISBLANK([1]!Tab_labo[[#This Row],[Composant 4]]),"","&gt;")</f>
        <v>&gt;</v>
      </c>
      <c r="Z679" s="11">
        <v>251.6</v>
      </c>
      <c r="AA679" s="11" t="str">
        <f>IF(ISBLANK([1]!Tab_labo[[#This Row],[Qt-g4]]),"","g")</f>
        <v>g</v>
      </c>
      <c r="AB679" s="11"/>
      <c r="AC679" s="11" t="str">
        <f>IF(ISBLANK([1]!Tab_labo[[#This Row],[Composant 5]]),"","&gt;")</f>
        <v/>
      </c>
      <c r="AD679" s="11"/>
      <c r="AE679" s="11" t="str">
        <f>IF(ISBLANK([1]!Tab_labo[[#This Row],[Qt-g5]]),"","g")</f>
        <v/>
      </c>
      <c r="AF679" s="11" t="str">
        <f>IF([1]!Tab_labo[[#This Row],[verif]]=0,"","Total")</f>
        <v>Total</v>
      </c>
      <c r="AG679" s="11" t="str">
        <f>IF([1]!Tab_labo[[#This Row],[Total]]="Total","&gt;","")</f>
        <v>&gt;</v>
      </c>
      <c r="AH67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79" s="11" t="str">
        <f>IF([1]!Tab_labo[[#This Row],[Total]]="Total","g","")</f>
        <v>g</v>
      </c>
      <c r="AJ679" s="15" t="s">
        <v>42</v>
      </c>
      <c r="AK679" s="11" t="s">
        <v>42</v>
      </c>
      <c r="AL67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4</v>
      </c>
      <c r="AM679" s="11" t="str">
        <f>IF([1]!Tab_labo[[#This Row],[Total2]]&lt;&gt;1000,IF(ISBLANK(V679),[1]!Tab_labo[[#This Row],[Qt-g]]+(2*[1]!Tab_labo[[#This Row],[Qt-g2]]),IF(ISBLANK(Z679),[1]!Tab_labo[[#This Row],[Qt-g]]+[1]!Tab_labo[[#This Row],[Qt-g2]]+(2*[1]!Tab_labo[[#This Row],[Qt-g3]]),IF(ISBLANK(AD679),[1]!Tab_labo[[#This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79" s="11" t="str">
        <f>[1]!Tab_labo[[#This Row],[Teintes]]</f>
        <v>7652 C</v>
      </c>
    </row>
    <row r="680" spans="1:40" ht="30" x14ac:dyDescent="0.25">
      <c r="A680" s="1" t="s">
        <v>738</v>
      </c>
      <c r="B680" s="1" t="s">
        <v>41</v>
      </c>
      <c r="C680" s="2" t="s">
        <v>42</v>
      </c>
      <c r="D680" s="3" t="s">
        <v>42</v>
      </c>
      <c r="E680" s="3" t="s">
        <v>42</v>
      </c>
      <c r="F680" s="4">
        <v>0.27</v>
      </c>
      <c r="G680" s="4">
        <v>80.03</v>
      </c>
      <c r="H680" s="4">
        <v>24.23</v>
      </c>
      <c r="I680" s="4">
        <v>-9.86</v>
      </c>
      <c r="J680" s="5" t="s">
        <v>42</v>
      </c>
      <c r="K680" s="6" t="str">
        <f>[1]!Tab_labo[[#This Row],[L*]]&amp;"_"&amp;[1]!Tab_labo[[#This Row],[a*]]&amp;"_"&amp;[1]!Tab_labo[[#This Row],[b*]]</f>
        <v>80.03_24.23_-9.86</v>
      </c>
      <c r="L680" s="3" t="s">
        <v>703</v>
      </c>
      <c r="M680" s="3" t="str">
        <f>IF(ISBLANK([1]!Tab_labo[[#This Row],[Composant 1]]),"","&gt;")</f>
        <v>&gt;</v>
      </c>
      <c r="N680" s="3">
        <v>31</v>
      </c>
      <c r="O680" s="3" t="str">
        <f>IF(ISBLANK([1]!Tab_labo[[#This Row],[Qt-g]]),"","g")</f>
        <v>g</v>
      </c>
      <c r="P680" s="3" t="s">
        <v>49</v>
      </c>
      <c r="Q680" s="3" t="str">
        <f>IF(ISBLANK([1]!Tab_labo[[#This Row],[Composant 2]]),"","&gt;")</f>
        <v>&gt;</v>
      </c>
      <c r="R680" s="3">
        <v>484.5</v>
      </c>
      <c r="S680" s="3" t="str">
        <f>IF(ISBLANK([1]!Tab_labo[[#This Row],[Qt-g2]]),"","g")</f>
        <v>g</v>
      </c>
      <c r="T680" s="3"/>
      <c r="U680" s="3" t="str">
        <f>IF(ISBLANK([1]!Tab_labo[[#This Row],[Composant 3]]),"","&gt;")</f>
        <v/>
      </c>
      <c r="V680" s="3"/>
      <c r="W680" s="3" t="str">
        <f>IF(ISBLANK([1]!Tab_labo[[#This Row],[Qt-g3]]),"","g")</f>
        <v/>
      </c>
      <c r="X680" s="3"/>
      <c r="Y680" s="3" t="str">
        <f>IF(ISBLANK([1]!Tab_labo[[#This Row],[Composant 4]]),"","&gt;")</f>
        <v/>
      </c>
      <c r="Z680" s="3"/>
      <c r="AA680" s="3" t="str">
        <f>IF(ISBLANK([1]!Tab_labo[[#This Row],[Qt-g4]]),"","g")</f>
        <v/>
      </c>
      <c r="AB680" s="3"/>
      <c r="AC680" s="3" t="str">
        <f>IF(ISBLANK([1]!Tab_labo[[#This Row],[Composant 5]]),"","&gt;")</f>
        <v/>
      </c>
      <c r="AD680" s="3"/>
      <c r="AE680" s="3" t="str">
        <f>IF(ISBLANK([1]!Tab_labo[[#This Row],[Qt-g5]]),"","g")</f>
        <v/>
      </c>
      <c r="AF680" s="3" t="str">
        <f>IF([1]!Tab_labo[[#This Row],[verif]]=0,"","Total")</f>
        <v>Total</v>
      </c>
      <c r="AG680" s="3" t="str">
        <f>IF([1]!Tab_labo[[#This Row],[Total]]="Total","&gt;","")</f>
        <v>&gt;</v>
      </c>
      <c r="AH68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515.5</v>
      </c>
      <c r="AI680" s="3" t="str">
        <f>IF([1]!Tab_labo[[#This Row],[Total]]="Total","g","")</f>
        <v>g</v>
      </c>
      <c r="AJ680" s="8" t="s">
        <v>42</v>
      </c>
      <c r="AK680" s="3" t="s">
        <v>42</v>
      </c>
      <c r="AL68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80" s="3">
        <f>IF([1]!Tab_labo[[#This Row],[Total2]]&lt;&gt;1000,IF(ISBLANK(V680),[1]!Tab_labo[[#This Row],[Qt-g]]+(2*[1]!Tab_labo[[#This Row],[Qt-g2]]),IF(ISBLANK(Z680),[1]!Tab_labo[[#This Row],[Qt-g]]+[1]!Tab_labo[[#This Row],[Qt-g2]]+(2*[1]!Tab_labo[[#This Row],[Qt-g3]]),IF(ISBLANK(AD680),[1]!Tab_labo[[#This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80" s="3" t="str">
        <f>[1]!Tab_labo[[#This Row],[Teintes]]</f>
        <v>250 C</v>
      </c>
    </row>
    <row r="681" spans="1:40" ht="45" x14ac:dyDescent="0.25">
      <c r="A681" s="9" t="s">
        <v>739</v>
      </c>
      <c r="B681" s="9" t="s">
        <v>41</v>
      </c>
      <c r="C681" s="10" t="s">
        <v>42</v>
      </c>
      <c r="D681" s="11" t="s">
        <v>42</v>
      </c>
      <c r="E681" s="11" t="s">
        <v>42</v>
      </c>
      <c r="F681" s="12">
        <v>0.43</v>
      </c>
      <c r="G681" s="12">
        <v>71.94</v>
      </c>
      <c r="H681" s="12">
        <v>37.39</v>
      </c>
      <c r="I681" s="12">
        <v>-19.86</v>
      </c>
      <c r="J681" s="13" t="s">
        <v>42</v>
      </c>
      <c r="K681" s="14" t="str">
        <f>[1]!Tab_labo[[#This Row],[L*]]&amp;"_"&amp;[1]!Tab_labo[[#This Row],[a*]]&amp;"_"&amp;[1]!Tab_labo[[#This Row],[b*]]</f>
        <v>71.94_37.39_-19.86</v>
      </c>
      <c r="L681" s="11" t="s">
        <v>703</v>
      </c>
      <c r="M681" s="11" t="str">
        <f>IF(ISBLANK([1]!Tab_labo[[#This Row],[Composant 1]]),"","&gt;")</f>
        <v>&gt;</v>
      </c>
      <c r="N681" s="11">
        <v>125</v>
      </c>
      <c r="O681" s="11" t="str">
        <f>IF(ISBLANK([1]!Tab_labo[[#This Row],[Qt-g]]),"","g")</f>
        <v>g</v>
      </c>
      <c r="P681" s="11" t="s">
        <v>49</v>
      </c>
      <c r="Q681" s="11" t="str">
        <f>IF(ISBLANK([1]!Tab_labo[[#This Row],[Composant 2]]),"","&gt;")</f>
        <v>&gt;</v>
      </c>
      <c r="R681" s="11">
        <v>437.5</v>
      </c>
      <c r="S681" s="11" t="str">
        <f>IF(ISBLANK([1]!Tab_labo[[#This Row],[Qt-g2]]),"","g")</f>
        <v>g</v>
      </c>
      <c r="T681" s="11"/>
      <c r="U681" s="11" t="str">
        <f>IF(ISBLANK([1]!Tab_labo[[#This Row],[Composant 3]]),"","&gt;")</f>
        <v/>
      </c>
      <c r="V681" s="11"/>
      <c r="W681" s="11" t="str">
        <f>IF(ISBLANK([1]!Tab_labo[[#This Row],[Qt-g3]]),"","g")</f>
        <v/>
      </c>
      <c r="X681" s="11"/>
      <c r="Y681" s="11" t="str">
        <f>IF(ISBLANK([1]!Tab_labo[[#This Row],[Composant 4]]),"","&gt;")</f>
        <v/>
      </c>
      <c r="Z681" s="11"/>
      <c r="AA681" s="11" t="str">
        <f>IF(ISBLANK([1]!Tab_labo[[#This Row],[Qt-g4]]),"","g")</f>
        <v/>
      </c>
      <c r="AB681" s="11"/>
      <c r="AC681" s="11" t="str">
        <f>IF(ISBLANK([1]!Tab_labo[[#This Row],[Composant 5]]),"","&gt;")</f>
        <v/>
      </c>
      <c r="AD681" s="11"/>
      <c r="AE681" s="11" t="str">
        <f>IF(ISBLANK([1]!Tab_labo[[#This Row],[Qt-g5]]),"","g")</f>
        <v/>
      </c>
      <c r="AF681" s="11" t="str">
        <f>IF([1]!Tab_labo[[#This Row],[verif]]=0,"","Total")</f>
        <v>Total</v>
      </c>
      <c r="AG681" s="11" t="str">
        <f>IF([1]!Tab_labo[[#This Row],[Total]]="Total","&gt;","")</f>
        <v>&gt;</v>
      </c>
      <c r="AH68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562.5</v>
      </c>
      <c r="AI681" s="11" t="str">
        <f>IF([1]!Tab_labo[[#This Row],[Total]]="Total","g","")</f>
        <v>g</v>
      </c>
      <c r="AJ681" s="15" t="s">
        <v>42</v>
      </c>
      <c r="AK681" s="11" t="s">
        <v>42</v>
      </c>
      <c r="AL68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81" s="11">
        <f>IF([1]!Tab_labo[[#This Row],[Total2]]&lt;&gt;1000,IF(ISBLANK(V681),[1]!Tab_labo[[#This Row],[Qt-g]]+(2*[1]!Tab_labo[[#This Row],[Qt-g2]]),IF(ISBLANK(Z681),[1]!Tab_labo[[#This Row],[Qt-g]]+[1]!Tab_labo[[#This Row],[Qt-g2]]+(2*[1]!Tab_labo[[#This Row],[Qt-g3]]),IF(ISBLANK(AD681),[1]!Tab_labo[[#This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81" s="11" t="str">
        <f>[1]!Tab_labo[[#This Row],[Teintes]]</f>
        <v>251 C</v>
      </c>
    </row>
    <row r="682" spans="1:40" ht="45" x14ac:dyDescent="0.25">
      <c r="A682" s="1" t="s">
        <v>740</v>
      </c>
      <c r="B682" s="1" t="s">
        <v>41</v>
      </c>
      <c r="C682" s="2" t="s">
        <v>42</v>
      </c>
      <c r="D682" s="3" t="s">
        <v>42</v>
      </c>
      <c r="E682" s="3" t="s">
        <v>42</v>
      </c>
      <c r="F682" s="4">
        <v>0.75</v>
      </c>
      <c r="G682" s="4">
        <v>58.64</v>
      </c>
      <c r="H682" s="4">
        <v>55.17</v>
      </c>
      <c r="I682" s="4">
        <v>-31.63</v>
      </c>
      <c r="J682" s="5" t="s">
        <v>42</v>
      </c>
      <c r="K682" s="6" t="str">
        <f>[1]!Tab_labo[[#This Row],[L*]]&amp;"_"&amp;[1]!Tab_labo[[#This Row],[a*]]&amp;"_"&amp;[1]!Tab_labo[[#This Row],[b*]]</f>
        <v>58.64_55.17_-31.63</v>
      </c>
      <c r="L682" s="3" t="s">
        <v>703</v>
      </c>
      <c r="M682" s="3" t="str">
        <f>IF(ISBLANK([1]!Tab_labo[[#This Row],[Composant 1]]),"","&gt;")</f>
        <v>&gt;</v>
      </c>
      <c r="N682" s="3">
        <v>500</v>
      </c>
      <c r="O682" s="3" t="str">
        <f>IF(ISBLANK([1]!Tab_labo[[#This Row],[Qt-g]]),"","g")</f>
        <v>g</v>
      </c>
      <c r="P682" s="3" t="s">
        <v>49</v>
      </c>
      <c r="Q682" s="3" t="str">
        <f>IF(ISBLANK([1]!Tab_labo[[#This Row],[Composant 2]]),"","&gt;")</f>
        <v>&gt;</v>
      </c>
      <c r="R682" s="3">
        <v>500</v>
      </c>
      <c r="S682" s="3" t="str">
        <f>IF(ISBLANK([1]!Tab_labo[[#This Row],[Qt-g2]]),"","g")</f>
        <v>g</v>
      </c>
      <c r="T682" s="3"/>
      <c r="U682" s="3" t="str">
        <f>IF(ISBLANK([1]!Tab_labo[[#This Row],[Composant 3]]),"","&gt;")</f>
        <v/>
      </c>
      <c r="V682" s="3"/>
      <c r="W682" s="3" t="str">
        <f>IF(ISBLANK([1]!Tab_labo[[#This Row],[Qt-g3]]),"","g")</f>
        <v/>
      </c>
      <c r="X682" s="3"/>
      <c r="Y682" s="3" t="str">
        <f>IF(ISBLANK([1]!Tab_labo[[#This Row],[Composant 4]]),"","&gt;")</f>
        <v/>
      </c>
      <c r="Z682" s="3"/>
      <c r="AA682" s="3" t="str">
        <f>IF(ISBLANK([1]!Tab_labo[[#This Row],[Qt-g4]]),"","g")</f>
        <v/>
      </c>
      <c r="AB682" s="3"/>
      <c r="AC682" s="3" t="str">
        <f>IF(ISBLANK([1]!Tab_labo[[#This Row],[Composant 5]]),"","&gt;")</f>
        <v/>
      </c>
      <c r="AD682" s="3"/>
      <c r="AE682" s="3" t="str">
        <f>IF(ISBLANK([1]!Tab_labo[[#This Row],[Qt-g5]]),"","g")</f>
        <v/>
      </c>
      <c r="AF682" s="3" t="str">
        <f>IF([1]!Tab_labo[[#This Row],[verif]]=0,"","Total")</f>
        <v>Total</v>
      </c>
      <c r="AG682" s="3" t="str">
        <f>IF([1]!Tab_labo[[#This Row],[Total]]="Total","&gt;","")</f>
        <v>&gt;</v>
      </c>
      <c r="AH68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82" s="3" t="str">
        <f>IF([1]!Tab_labo[[#This Row],[Total]]="Total","g","")</f>
        <v>g</v>
      </c>
      <c r="AJ682" s="8" t="s">
        <v>42</v>
      </c>
      <c r="AK682" s="3" t="s">
        <v>42</v>
      </c>
      <c r="AL68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82" s="3" t="str">
        <f>IF([1]!Tab_labo[[#This Row],[Total2]]&lt;&gt;1000,IF(ISBLANK(V682),[1]!Tab_labo[[#This Row],[Qt-g]]+(2*[1]!Tab_labo[[#This Row],[Qt-g2]]),IF(ISBLANK(Z682),[1]!Tab_labo[[#This Row],[Qt-g]]+[1]!Tab_labo[[#This Row],[Qt-g2]]+(2*[1]!Tab_labo[[#This Row],[Qt-g3]]),IF(ISBLANK(AD682),[1]!Tab_labo[[#This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82" s="3" t="str">
        <f>[1]!Tab_labo[[#This Row],[Teintes]]</f>
        <v>252 C</v>
      </c>
    </row>
    <row r="683" spans="1:40" ht="45" x14ac:dyDescent="0.25">
      <c r="A683" s="9" t="s">
        <v>741</v>
      </c>
      <c r="B683" s="9" t="s">
        <v>41</v>
      </c>
      <c r="C683" s="10" t="s">
        <v>42</v>
      </c>
      <c r="D683" s="11" t="s">
        <v>42</v>
      </c>
      <c r="E683" s="11" t="s">
        <v>42</v>
      </c>
      <c r="F683" s="12">
        <v>1.1599999999999999</v>
      </c>
      <c r="G683" s="12">
        <v>47.95</v>
      </c>
      <c r="H683" s="12">
        <v>71.209999999999994</v>
      </c>
      <c r="I683" s="12">
        <v>-37.03</v>
      </c>
      <c r="J683" s="13" t="s">
        <v>42</v>
      </c>
      <c r="K683" s="14" t="str">
        <f>[1]!Tab_labo[[#This Row],[L*]]&amp;"_"&amp;[1]!Tab_labo[[#This Row],[a*]]&amp;"_"&amp;[1]!Tab_labo[[#This Row],[b*]]</f>
        <v>47.95_71.21_-37.03</v>
      </c>
      <c r="L683" s="11"/>
      <c r="M683" s="11" t="str">
        <f>IF(ISBLANK([1]!Tab_labo[[#This Row],[Composant 1]]),"","&gt;")</f>
        <v/>
      </c>
      <c r="N683" s="11"/>
      <c r="O683" s="11" t="str">
        <f>IF(ISBLANK([1]!Tab_labo[[#This Row],[Qt-g]]),"","g")</f>
        <v/>
      </c>
      <c r="P683" s="11"/>
      <c r="Q683" s="11" t="str">
        <f>IF(ISBLANK([1]!Tab_labo[[#This Row],[Composant 2]]),"","&gt;")</f>
        <v/>
      </c>
      <c r="R683" s="11"/>
      <c r="S683" s="11" t="str">
        <f>IF(ISBLANK([1]!Tab_labo[[#This Row],[Qt-g2]]),"","g")</f>
        <v/>
      </c>
      <c r="T683" s="11"/>
      <c r="U683" s="11" t="str">
        <f>IF(ISBLANK([1]!Tab_labo[[#This Row],[Composant 3]]),"","&gt;")</f>
        <v/>
      </c>
      <c r="V683" s="11"/>
      <c r="W683" s="11" t="str">
        <f>IF(ISBLANK([1]!Tab_labo[[#This Row],[Qt-g3]]),"","g")</f>
        <v/>
      </c>
      <c r="X683" s="11"/>
      <c r="Y683" s="11" t="str">
        <f>IF(ISBLANK([1]!Tab_labo[[#This Row],[Composant 4]]),"","&gt;")</f>
        <v/>
      </c>
      <c r="Z683" s="11"/>
      <c r="AA683" s="11" t="str">
        <f>IF(ISBLANK([1]!Tab_labo[[#This Row],[Qt-g4]]),"","g")</f>
        <v/>
      </c>
      <c r="AB683" s="11"/>
      <c r="AC683" s="11" t="str">
        <f>IF(ISBLANK([1]!Tab_labo[[#This Row],[Composant 5]]),"","&gt;")</f>
        <v/>
      </c>
      <c r="AD683" s="11"/>
      <c r="AE683" s="11" t="str">
        <f>IF(ISBLANK([1]!Tab_labo[[#This Row],[Qt-g5]]),"","g")</f>
        <v/>
      </c>
      <c r="AF683" s="11" t="str">
        <f>IF([1]!Tab_labo[[#This Row],[verif]]=0,"","Total")</f>
        <v/>
      </c>
      <c r="AG683" s="11" t="str">
        <f>IF([1]!Tab_labo[[#This Row],[Total]]="Total","&gt;","")</f>
        <v/>
      </c>
      <c r="AH683" s="7" t="str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/>
      </c>
      <c r="AI683" s="11" t="str">
        <f>IF([1]!Tab_labo[[#This Row],[Total]]="Total","g","")</f>
        <v/>
      </c>
      <c r="AJ683" s="15" t="s">
        <v>42</v>
      </c>
      <c r="AK683" s="11" t="s">
        <v>42</v>
      </c>
      <c r="AL683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0</v>
      </c>
      <c r="AM683" s="11">
        <f>IF([1]!Tab_labo[[#This Row],[Total2]]&lt;&gt;1000,IF(ISBLANK(V683),[1]!Tab_labo[[#This Row],[Qt-g]]+(2*[1]!Tab_labo[[#This Row],[Qt-g2]]),IF(ISBLANK(Z683),[1]!Tab_labo[[#This Row],[Qt-g]]+[1]!Tab_labo[[#This Row],[Qt-g2]]+(2*[1]!Tab_labo[[#This Row],[Qt-g3]]),IF(ISBLANK(AD683),[1]!Tab_labo[[#This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0</v>
      </c>
      <c r="AN683" s="11" t="str">
        <f>[1]!Tab_labo[[#This Row],[Teintes]]</f>
        <v>Purple C</v>
      </c>
    </row>
    <row r="684" spans="1:40" ht="45" x14ac:dyDescent="0.25">
      <c r="A684" s="1" t="s">
        <v>742</v>
      </c>
      <c r="B684" s="1" t="s">
        <v>41</v>
      </c>
      <c r="C684" s="2" t="s">
        <v>42</v>
      </c>
      <c r="D684" s="3" t="s">
        <v>42</v>
      </c>
      <c r="E684" s="3" t="s">
        <v>42</v>
      </c>
      <c r="F684" s="4">
        <v>1.29</v>
      </c>
      <c r="G684" s="4">
        <v>42.48</v>
      </c>
      <c r="H684" s="4">
        <v>65.819999999999993</v>
      </c>
      <c r="I684" s="4">
        <v>-35.46</v>
      </c>
      <c r="J684" s="5" t="s">
        <v>42</v>
      </c>
      <c r="K684" s="6" t="str">
        <f>[1]!Tab_labo[[#This Row],[L*]]&amp;"_"&amp;[1]!Tab_labo[[#This Row],[a*]]&amp;"_"&amp;[1]!Tab_labo[[#This Row],[b*]]</f>
        <v>42.48_65.82_-35.46</v>
      </c>
      <c r="L684" s="3" t="s">
        <v>703</v>
      </c>
      <c r="M684" s="3" t="str">
        <f>IF(ISBLANK([1]!Tab_labo[[#This Row],[Composant 1]]),"","&gt;")</f>
        <v>&gt;</v>
      </c>
      <c r="N684" s="3">
        <v>985</v>
      </c>
      <c r="O684" s="3" t="str">
        <f>IF(ISBLANK([1]!Tab_labo[[#This Row],[Qt-g]]),"","g")</f>
        <v>g</v>
      </c>
      <c r="P684" s="3" t="s">
        <v>54</v>
      </c>
      <c r="Q684" s="3" t="str">
        <f>IF(ISBLANK([1]!Tab_labo[[#This Row],[Composant 2]]),"","&gt;")</f>
        <v>&gt;</v>
      </c>
      <c r="R684" s="3">
        <v>15</v>
      </c>
      <c r="S684" s="3" t="str">
        <f>IF(ISBLANK([1]!Tab_labo[[#This Row],[Qt-g2]]),"","g")</f>
        <v>g</v>
      </c>
      <c r="T684" s="3"/>
      <c r="U684" s="3" t="str">
        <f>IF(ISBLANK([1]!Tab_labo[[#This Row],[Composant 3]]),"","&gt;")</f>
        <v/>
      </c>
      <c r="V684" s="3"/>
      <c r="W684" s="3" t="str">
        <f>IF(ISBLANK([1]!Tab_labo[[#This Row],[Qt-g3]]),"","g")</f>
        <v/>
      </c>
      <c r="X684" s="3"/>
      <c r="Y684" s="3" t="str">
        <f>IF(ISBLANK([1]!Tab_labo[[#This Row],[Composant 4]]),"","&gt;")</f>
        <v/>
      </c>
      <c r="Z684" s="3"/>
      <c r="AA684" s="3" t="str">
        <f>IF(ISBLANK([1]!Tab_labo[[#This Row],[Qt-g4]]),"","g")</f>
        <v/>
      </c>
      <c r="AB684" s="3"/>
      <c r="AC684" s="3" t="str">
        <f>IF(ISBLANK([1]!Tab_labo[[#This Row],[Composant 5]]),"","&gt;")</f>
        <v/>
      </c>
      <c r="AD684" s="3"/>
      <c r="AE684" s="3" t="str">
        <f>IF(ISBLANK([1]!Tab_labo[[#This Row],[Qt-g5]]),"","g")</f>
        <v/>
      </c>
      <c r="AF684" s="3" t="str">
        <f>IF([1]!Tab_labo[[#This Row],[verif]]=0,"","Total")</f>
        <v>Total</v>
      </c>
      <c r="AG684" s="3" t="str">
        <f>IF([1]!Tab_labo[[#This Row],[Total]]="Total","&gt;","")</f>
        <v>&gt;</v>
      </c>
      <c r="AH684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84" s="3" t="str">
        <f>IF([1]!Tab_labo[[#This Row],[Total]]="Total","g","")</f>
        <v>g</v>
      </c>
      <c r="AJ684" s="8" t="s">
        <v>42</v>
      </c>
      <c r="AK684" s="3" t="s">
        <v>42</v>
      </c>
      <c r="AL684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84" s="3" t="str">
        <f>IF([1]!Tab_labo[[#This Row],[Total2]]&lt;&gt;1000,IF(ISBLANK(V684),[1]!Tab_labo[[#This Row],[Qt-g]]+(2*[1]!Tab_labo[[#This Row],[Qt-g2]]),IF(ISBLANK(Z684),[1]!Tab_labo[[#This Row],[Qt-g]]+[1]!Tab_labo[[#This Row],[Qt-g2]]+(2*[1]!Tab_labo[[#This Row],[Qt-g3]]),IF(ISBLANK(AD684),[1]!Tab_labo[[#This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84" s="3" t="str">
        <f>[1]!Tab_labo[[#This Row],[Teintes]]</f>
        <v>253 C</v>
      </c>
    </row>
    <row r="685" spans="1:40" ht="45" x14ac:dyDescent="0.25">
      <c r="A685" s="9" t="s">
        <v>743</v>
      </c>
      <c r="B685" s="9" t="s">
        <v>41</v>
      </c>
      <c r="C685" s="10" t="s">
        <v>42</v>
      </c>
      <c r="D685" s="11" t="s">
        <v>42</v>
      </c>
      <c r="E685" s="11" t="s">
        <v>42</v>
      </c>
      <c r="F685" s="12">
        <v>1.35</v>
      </c>
      <c r="G685" s="12">
        <v>38.17</v>
      </c>
      <c r="H685" s="12">
        <v>57.31</v>
      </c>
      <c r="I685" s="12">
        <v>-31.06</v>
      </c>
      <c r="J685" s="13" t="s">
        <v>42</v>
      </c>
      <c r="K685" s="14" t="str">
        <f>[1]!Tab_labo[[#This Row],[L*]]&amp;"_"&amp;[1]!Tab_labo[[#This Row],[a*]]&amp;"_"&amp;[1]!Tab_labo[[#This Row],[b*]]</f>
        <v>38.17_57.31_-31.06</v>
      </c>
      <c r="L685" s="11" t="s">
        <v>703</v>
      </c>
      <c r="M685" s="11" t="str">
        <f>IF(ISBLANK([1]!Tab_labo[[#This Row],[Composant 1]]),"","&gt;")</f>
        <v>&gt;</v>
      </c>
      <c r="N685" s="11">
        <v>941</v>
      </c>
      <c r="O685" s="11" t="str">
        <f>IF(ISBLANK([1]!Tab_labo[[#This Row],[Qt-g]]),"","g")</f>
        <v>g</v>
      </c>
      <c r="P685" s="11" t="s">
        <v>54</v>
      </c>
      <c r="Q685" s="11" t="str">
        <f>IF(ISBLANK([1]!Tab_labo[[#This Row],[Composant 2]]),"","&gt;")</f>
        <v>&gt;</v>
      </c>
      <c r="R685" s="11">
        <v>59</v>
      </c>
      <c r="S685" s="11" t="str">
        <f>IF(ISBLANK([1]!Tab_labo[[#This Row],[Qt-g2]]),"","g")</f>
        <v>g</v>
      </c>
      <c r="T685" s="11"/>
      <c r="U685" s="11" t="str">
        <f>IF(ISBLANK([1]!Tab_labo[[#This Row],[Composant 3]]),"","&gt;")</f>
        <v/>
      </c>
      <c r="V685" s="11"/>
      <c r="W685" s="11" t="str">
        <f>IF(ISBLANK([1]!Tab_labo[[#This Row],[Qt-g3]]),"","g")</f>
        <v/>
      </c>
      <c r="X685" s="11"/>
      <c r="Y685" s="11" t="str">
        <f>IF(ISBLANK([1]!Tab_labo[[#This Row],[Composant 4]]),"","&gt;")</f>
        <v/>
      </c>
      <c r="Z685" s="11"/>
      <c r="AA685" s="11" t="str">
        <f>IF(ISBLANK([1]!Tab_labo[[#This Row],[Qt-g4]]),"","g")</f>
        <v/>
      </c>
      <c r="AB685" s="11"/>
      <c r="AC685" s="11" t="str">
        <f>IF(ISBLANK([1]!Tab_labo[[#This Row],[Composant 5]]),"","&gt;")</f>
        <v/>
      </c>
      <c r="AD685" s="11"/>
      <c r="AE685" s="11" t="str">
        <f>IF(ISBLANK([1]!Tab_labo[[#This Row],[Qt-g5]]),"","g")</f>
        <v/>
      </c>
      <c r="AF685" s="11" t="str">
        <f>IF([1]!Tab_labo[[#This Row],[verif]]=0,"","Total")</f>
        <v>Total</v>
      </c>
      <c r="AG685" s="11" t="str">
        <f>IF([1]!Tab_labo[[#This Row],[Total]]="Total","&gt;","")</f>
        <v>&gt;</v>
      </c>
      <c r="AH685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85" s="11" t="str">
        <f>IF([1]!Tab_labo[[#This Row],[Total]]="Total","g","")</f>
        <v>g</v>
      </c>
      <c r="AJ685" s="15" t="s">
        <v>42</v>
      </c>
      <c r="AK685" s="11" t="s">
        <v>42</v>
      </c>
      <c r="AL685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85" s="11" t="str">
        <f>IF([1]!Tab_labo[[#This Row],[Total2]]&lt;&gt;1000,IF(ISBLANK(V685),[1]!Tab_labo[[#This Row],[Qt-g]]+(2*[1]!Tab_labo[[#This Row],[Qt-g2]]),IF(ISBLANK(Z685),[1]!Tab_labo[[#This Row],[Qt-g]]+[1]!Tab_labo[[#This Row],[Qt-g2]]+(2*[1]!Tab_labo[[#This Row],[Qt-g3]]),IF(ISBLANK(AD685),[1]!Tab_labo[[#This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85" s="11" t="str">
        <f>[1]!Tab_labo[[#This Row],[Teintes]]</f>
        <v>254 C</v>
      </c>
    </row>
    <row r="686" spans="1:40" ht="30" x14ac:dyDescent="0.25">
      <c r="A686" s="1" t="s">
        <v>744</v>
      </c>
      <c r="B686" s="1" t="s">
        <v>41</v>
      </c>
      <c r="C686" s="2" t="s">
        <v>42</v>
      </c>
      <c r="D686" s="3" t="s">
        <v>42</v>
      </c>
      <c r="E686" s="3" t="s">
        <v>42</v>
      </c>
      <c r="F686" s="4">
        <v>1.49</v>
      </c>
      <c r="G686" s="4">
        <v>29.69</v>
      </c>
      <c r="H686" s="4">
        <v>41.3</v>
      </c>
      <c r="I686" s="4">
        <v>-20.11</v>
      </c>
      <c r="J686" s="5" t="s">
        <v>42</v>
      </c>
      <c r="K686" s="6" t="str">
        <f>[1]!Tab_labo[[#This Row],[L*]]&amp;"_"&amp;[1]!Tab_labo[[#This Row],[a*]]&amp;"_"&amp;[1]!Tab_labo[[#This Row],[b*]]</f>
        <v>29.69_41.3_-20.11</v>
      </c>
      <c r="L686" s="3" t="s">
        <v>703</v>
      </c>
      <c r="M686" s="3" t="str">
        <f>IF(ISBLANK([1]!Tab_labo[[#This Row],[Composant 1]]),"","&gt;")</f>
        <v>&gt;</v>
      </c>
      <c r="N686" s="3">
        <v>800</v>
      </c>
      <c r="O686" s="3" t="str">
        <f>IF(ISBLANK([1]!Tab_labo[[#This Row],[Qt-g]]),"","g")</f>
        <v>g</v>
      </c>
      <c r="P686" s="3" t="s">
        <v>54</v>
      </c>
      <c r="Q686" s="3" t="str">
        <f>IF(ISBLANK([1]!Tab_labo[[#This Row],[Composant 2]]),"","&gt;")</f>
        <v>&gt;</v>
      </c>
      <c r="R686" s="3">
        <v>200</v>
      </c>
      <c r="S686" s="3" t="str">
        <f>IF(ISBLANK([1]!Tab_labo[[#This Row],[Qt-g2]]),"","g")</f>
        <v>g</v>
      </c>
      <c r="T686" s="3"/>
      <c r="U686" s="3" t="str">
        <f>IF(ISBLANK([1]!Tab_labo[[#This Row],[Composant 3]]),"","&gt;")</f>
        <v/>
      </c>
      <c r="V686" s="3"/>
      <c r="W686" s="3" t="str">
        <f>IF(ISBLANK([1]!Tab_labo[[#This Row],[Qt-g3]]),"","g")</f>
        <v/>
      </c>
      <c r="X686" s="3"/>
      <c r="Y686" s="3" t="str">
        <f>IF(ISBLANK([1]!Tab_labo[[#This Row],[Composant 4]]),"","&gt;")</f>
        <v/>
      </c>
      <c r="Z686" s="3"/>
      <c r="AA686" s="3" t="str">
        <f>IF(ISBLANK([1]!Tab_labo[[#This Row],[Qt-g4]]),"","g")</f>
        <v/>
      </c>
      <c r="AB686" s="3"/>
      <c r="AC686" s="3" t="str">
        <f>IF(ISBLANK([1]!Tab_labo[[#This Row],[Composant 5]]),"","&gt;")</f>
        <v/>
      </c>
      <c r="AD686" s="3"/>
      <c r="AE686" s="3" t="str">
        <f>IF(ISBLANK([1]!Tab_labo[[#This Row],[Qt-g5]]),"","g")</f>
        <v/>
      </c>
      <c r="AF686" s="3" t="str">
        <f>IF([1]!Tab_labo[[#This Row],[verif]]=0,"","Total")</f>
        <v>Total</v>
      </c>
      <c r="AG686" s="3" t="str">
        <f>IF([1]!Tab_labo[[#This Row],[Total]]="Total","&gt;","")</f>
        <v>&gt;</v>
      </c>
      <c r="AH686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86" s="3" t="str">
        <f>IF([1]!Tab_labo[[#This Row],[Total]]="Total","g","")</f>
        <v>g</v>
      </c>
      <c r="AJ686" s="8" t="s">
        <v>42</v>
      </c>
      <c r="AK686" s="3" t="s">
        <v>42</v>
      </c>
      <c r="AL686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86" s="3" t="str">
        <f>IF([1]!Tab_labo[[#This Row],[Total2]]&lt;&gt;1000,IF(ISBLANK(V686),[1]!Tab_labo[[#This Row],[Qt-g]]+(2*[1]!Tab_labo[[#This Row],[Qt-g2]]),IF(ISBLANK(Z686),[1]!Tab_labo[[#This Row],[Qt-g]]+[1]!Tab_labo[[#This Row],[Qt-g2]]+(2*[1]!Tab_labo[[#This Row],[Qt-g3]]),IF(ISBLANK(AD686),[1]!Tab_labo[[#This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86" s="3" t="str">
        <f>[1]!Tab_labo[[#This Row],[Teintes]]</f>
        <v>255 C</v>
      </c>
    </row>
    <row r="687" spans="1:40" ht="45" x14ac:dyDescent="0.25">
      <c r="A687" s="9" t="s">
        <v>745</v>
      </c>
      <c r="B687" s="9" t="s">
        <v>41</v>
      </c>
      <c r="C687" s="10" t="s">
        <v>42</v>
      </c>
      <c r="D687" s="11" t="s">
        <v>42</v>
      </c>
      <c r="E687" s="11" t="s">
        <v>42</v>
      </c>
      <c r="F687" s="12">
        <v>0.41</v>
      </c>
      <c r="G687" s="12">
        <v>72.12</v>
      </c>
      <c r="H687" s="12">
        <v>30.08</v>
      </c>
      <c r="I687" s="12">
        <v>-12.57</v>
      </c>
      <c r="J687" s="13" t="s">
        <v>42</v>
      </c>
      <c r="K687" s="14" t="str">
        <f>[1]!Tab_labo[[#This Row],[L*]]&amp;"_"&amp;[1]!Tab_labo[[#This Row],[a*]]&amp;"_"&amp;[1]!Tab_labo[[#This Row],[b*]]</f>
        <v>72.12_30.08_-12.57</v>
      </c>
      <c r="L687" s="11" t="s">
        <v>60</v>
      </c>
      <c r="M687" s="11" t="str">
        <f>IF(ISBLANK([1]!Tab_labo[[#This Row],[Composant 1]]),"","&gt;")</f>
        <v>&gt;</v>
      </c>
      <c r="N687" s="11">
        <v>47.2</v>
      </c>
      <c r="O687" s="11" t="str">
        <f>IF(ISBLANK([1]!Tab_labo[[#This Row],[Qt-g]]),"","g")</f>
        <v>g</v>
      </c>
      <c r="P687" s="11" t="s">
        <v>173</v>
      </c>
      <c r="Q687" s="11" t="str">
        <f>IF(ISBLANK([1]!Tab_labo[[#This Row],[Composant 2]]),"","&gt;")</f>
        <v>&gt;</v>
      </c>
      <c r="R687" s="11">
        <v>12.8</v>
      </c>
      <c r="S687" s="11" t="str">
        <f>IF(ISBLANK([1]!Tab_labo[[#This Row],[Qt-g2]]),"","g")</f>
        <v>g</v>
      </c>
      <c r="T687" s="11" t="s">
        <v>49</v>
      </c>
      <c r="U687" s="11" t="str">
        <f>IF(ISBLANK([1]!Tab_labo[[#This Row],[Composant 3]]),"","&gt;")</f>
        <v>&gt;</v>
      </c>
      <c r="V687" s="11">
        <v>470</v>
      </c>
      <c r="W687" s="11" t="str">
        <f>IF(ISBLANK([1]!Tab_labo[[#This Row],[Qt-g3]]),"","g")</f>
        <v>g</v>
      </c>
      <c r="X687" s="11"/>
      <c r="Y687" s="11" t="str">
        <f>IF(ISBLANK([1]!Tab_labo[[#This Row],[Composant 4]]),"","&gt;")</f>
        <v/>
      </c>
      <c r="Z687" s="11"/>
      <c r="AA687" s="11" t="str">
        <f>IF(ISBLANK([1]!Tab_labo[[#This Row],[Qt-g4]]),"","g")</f>
        <v/>
      </c>
      <c r="AB687" s="11"/>
      <c r="AC687" s="11" t="str">
        <f>IF(ISBLANK([1]!Tab_labo[[#This Row],[Composant 5]]),"","&gt;")</f>
        <v/>
      </c>
      <c r="AD687" s="11"/>
      <c r="AE687" s="11" t="str">
        <f>IF(ISBLANK([1]!Tab_labo[[#This Row],[Qt-g5]]),"","g")</f>
        <v/>
      </c>
      <c r="AF687" s="11" t="str">
        <f>IF([1]!Tab_labo[[#This Row],[verif]]=0,"","Total")</f>
        <v>Total</v>
      </c>
      <c r="AG687" s="11" t="str">
        <f>IF([1]!Tab_labo[[#This Row],[Total]]="Total","&gt;","")</f>
        <v>&gt;</v>
      </c>
      <c r="AH687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530</v>
      </c>
      <c r="AI687" s="11" t="str">
        <f>IF([1]!Tab_labo[[#This Row],[Total]]="Total","g","")</f>
        <v>g</v>
      </c>
      <c r="AJ687" s="15" t="s">
        <v>42</v>
      </c>
      <c r="AK687" s="11" t="s">
        <v>42</v>
      </c>
      <c r="AL687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87" s="11">
        <f>IF([1]!Tab_labo[[#This Row],[Total2]]&lt;&gt;1000,IF(ISBLANK(V687),[1]!Tab_labo[[#This Row],[Qt-g]]+(2*[1]!Tab_labo[[#This Row],[Qt-g2]]),IF(ISBLANK(Z687),[1]!Tab_labo[[#This Row],[Qt-g]]+[1]!Tab_labo[[#This Row],[Qt-g2]]+(2*[1]!Tab_labo[[#This Row],[Qt-g3]]),IF(ISBLANK(AD687),[1]!Tab_labo[[#This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87" s="11" t="str">
        <f>[1]!Tab_labo[[#This Row],[Teintes]]</f>
        <v>2064 C</v>
      </c>
    </row>
    <row r="688" spans="1:40" ht="30" x14ac:dyDescent="0.25">
      <c r="A688" s="1" t="s">
        <v>746</v>
      </c>
      <c r="B688" s="1" t="s">
        <v>41</v>
      </c>
      <c r="C688" s="2" t="s">
        <v>42</v>
      </c>
      <c r="D688" s="3" t="s">
        <v>42</v>
      </c>
      <c r="E688" s="3" t="s">
        <v>42</v>
      </c>
      <c r="F688" s="4">
        <v>0.37</v>
      </c>
      <c r="G688" s="4">
        <v>74.27</v>
      </c>
      <c r="H688" s="4">
        <v>26.2</v>
      </c>
      <c r="I688" s="4">
        <v>-15.23</v>
      </c>
      <c r="J688" s="5" t="s">
        <v>42</v>
      </c>
      <c r="K688" s="6" t="str">
        <f>[1]!Tab_labo[[#This Row],[L*]]&amp;"_"&amp;[1]!Tab_labo[[#This Row],[a*]]&amp;"_"&amp;[1]!Tab_labo[[#This Row],[b*]]</f>
        <v>74.27_26.2_-15.23</v>
      </c>
      <c r="L688" s="3" t="s">
        <v>170</v>
      </c>
      <c r="M688" s="3" t="str">
        <f>IF(ISBLANK([1]!Tab_labo[[#This Row],[Composant 1]]),"","&gt;")</f>
        <v>&gt;</v>
      </c>
      <c r="N688" s="3">
        <v>60</v>
      </c>
      <c r="O688" s="3" t="str">
        <f>IF(ISBLANK([1]!Tab_labo[[#This Row],[Qt-g]]),"","g")</f>
        <v>g</v>
      </c>
      <c r="P688" s="3" t="s">
        <v>173</v>
      </c>
      <c r="Q688" s="3" t="str">
        <f>IF(ISBLANK([1]!Tab_labo[[#This Row],[Composant 2]]),"","&gt;")</f>
        <v>&gt;</v>
      </c>
      <c r="R688" s="3">
        <v>17.899999999999999</v>
      </c>
      <c r="S688" s="3" t="str">
        <f>IF(ISBLANK([1]!Tab_labo[[#This Row],[Qt-g2]]),"","g")</f>
        <v>g</v>
      </c>
      <c r="T688" s="3" t="s">
        <v>49</v>
      </c>
      <c r="U688" s="3" t="str">
        <f>IF(ISBLANK([1]!Tab_labo[[#This Row],[Composant 3]]),"","&gt;")</f>
        <v>&gt;</v>
      </c>
      <c r="V688" s="3">
        <v>461.1</v>
      </c>
      <c r="W688" s="3" t="str">
        <f>IF(ISBLANK([1]!Tab_labo[[#This Row],[Qt-g3]]),"","g")</f>
        <v>g</v>
      </c>
      <c r="X688" s="3"/>
      <c r="Y688" s="3" t="str">
        <f>IF(ISBLANK([1]!Tab_labo[[#This Row],[Composant 4]]),"","&gt;")</f>
        <v/>
      </c>
      <c r="Z688" s="3"/>
      <c r="AA688" s="3" t="str">
        <f>IF(ISBLANK([1]!Tab_labo[[#This Row],[Qt-g4]]),"","g")</f>
        <v/>
      </c>
      <c r="AB688" s="3"/>
      <c r="AC688" s="3" t="str">
        <f>IF(ISBLANK([1]!Tab_labo[[#This Row],[Composant 5]]),"","&gt;")</f>
        <v/>
      </c>
      <c r="AD688" s="3"/>
      <c r="AE688" s="3" t="str">
        <f>IF(ISBLANK([1]!Tab_labo[[#This Row],[Qt-g5]]),"","g")</f>
        <v/>
      </c>
      <c r="AF688" s="3" t="str">
        <f>IF([1]!Tab_labo[[#This Row],[verif]]=0,"","Total")</f>
        <v>Total</v>
      </c>
      <c r="AG688" s="3" t="str">
        <f>IF([1]!Tab_labo[[#This Row],[Total]]="Total","&gt;","")</f>
        <v>&gt;</v>
      </c>
      <c r="AH688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539</v>
      </c>
      <c r="AI688" s="3" t="str">
        <f>IF([1]!Tab_labo[[#This Row],[Total]]="Total","g","")</f>
        <v>g</v>
      </c>
      <c r="AJ688" s="8" t="s">
        <v>42</v>
      </c>
      <c r="AK688" s="3" t="s">
        <v>42</v>
      </c>
      <c r="AL688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88" s="3">
        <f>IF([1]!Tab_labo[[#This Row],[Total2]]&lt;&gt;1000,IF(ISBLANK(V688),[1]!Tab_labo[[#This Row],[Qt-g]]+(2*[1]!Tab_labo[[#This Row],[Qt-g2]]),IF(ISBLANK(Z688),[1]!Tab_labo[[#This Row],[Qt-g]]+[1]!Tab_labo[[#This Row],[Qt-g2]]+(2*[1]!Tab_labo[[#This Row],[Qt-g3]]),IF(ISBLANK(AD688),[1]!Tab_labo[[#This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1000.1</v>
      </c>
      <c r="AN688" s="3" t="str">
        <f>[1]!Tab_labo[[#This Row],[Teintes]]</f>
        <v>2065 C</v>
      </c>
    </row>
    <row r="689" spans="1:40" ht="45" x14ac:dyDescent="0.25">
      <c r="A689" s="9" t="s">
        <v>747</v>
      </c>
      <c r="B689" s="9" t="s">
        <v>41</v>
      </c>
      <c r="C689" s="10" t="s">
        <v>42</v>
      </c>
      <c r="D689" s="11" t="s">
        <v>42</v>
      </c>
      <c r="E689" s="11" t="s">
        <v>42</v>
      </c>
      <c r="F689" s="12">
        <v>0.54</v>
      </c>
      <c r="G689" s="12">
        <v>66.540000000000006</v>
      </c>
      <c r="H689" s="12">
        <v>35.39</v>
      </c>
      <c r="I689" s="12">
        <v>-20.59</v>
      </c>
      <c r="J689" s="13" t="s">
        <v>42</v>
      </c>
      <c r="K689" s="14" t="str">
        <f>[1]!Tab_labo[[#This Row],[L*]]&amp;"_"&amp;[1]!Tab_labo[[#This Row],[a*]]&amp;"_"&amp;[1]!Tab_labo[[#This Row],[b*]]</f>
        <v>66.54_35.39_-20.59</v>
      </c>
      <c r="L689" s="11" t="s">
        <v>170</v>
      </c>
      <c r="M689" s="11" t="str">
        <f>IF(ISBLANK([1]!Tab_labo[[#This Row],[Composant 1]]),"","&gt;")</f>
        <v>&gt;</v>
      </c>
      <c r="N689" s="11">
        <v>117.2</v>
      </c>
      <c r="O689" s="11" t="str">
        <f>IF(ISBLANK([1]!Tab_labo[[#This Row],[Qt-g]]),"","g")</f>
        <v>g</v>
      </c>
      <c r="P689" s="11" t="s">
        <v>173</v>
      </c>
      <c r="Q689" s="11" t="str">
        <f>IF(ISBLANK([1]!Tab_labo[[#This Row],[Composant 2]]),"","&gt;")</f>
        <v>&gt;</v>
      </c>
      <c r="R689" s="11">
        <v>35</v>
      </c>
      <c r="S689" s="11" t="str">
        <f>IF(ISBLANK([1]!Tab_labo[[#This Row],[Qt-g2]]),"","g")</f>
        <v>g</v>
      </c>
      <c r="T689" s="11" t="s">
        <v>49</v>
      </c>
      <c r="U689" s="11" t="str">
        <f>IF(ISBLANK([1]!Tab_labo[[#This Row],[Composant 3]]),"","&gt;")</f>
        <v>&gt;</v>
      </c>
      <c r="V689" s="11">
        <v>423.9</v>
      </c>
      <c r="W689" s="11" t="str">
        <f>IF(ISBLANK([1]!Tab_labo[[#This Row],[Qt-g3]]),"","g")</f>
        <v>g</v>
      </c>
      <c r="X689" s="11"/>
      <c r="Y689" s="11" t="str">
        <f>IF(ISBLANK([1]!Tab_labo[[#This Row],[Composant 4]]),"","&gt;")</f>
        <v/>
      </c>
      <c r="Z689" s="11"/>
      <c r="AA689" s="11" t="str">
        <f>IF(ISBLANK([1]!Tab_labo[[#This Row],[Qt-g4]]),"","g")</f>
        <v/>
      </c>
      <c r="AB689" s="11"/>
      <c r="AC689" s="11" t="str">
        <f>IF(ISBLANK([1]!Tab_labo[[#This Row],[Composant 5]]),"","&gt;")</f>
        <v/>
      </c>
      <c r="AD689" s="11"/>
      <c r="AE689" s="11" t="str">
        <f>IF(ISBLANK([1]!Tab_labo[[#This Row],[Qt-g5]]),"","g")</f>
        <v/>
      </c>
      <c r="AF689" s="11" t="str">
        <f>IF([1]!Tab_labo[[#This Row],[verif]]=0,"","Total")</f>
        <v>Total</v>
      </c>
      <c r="AG689" s="11" t="str">
        <f>IF([1]!Tab_labo[[#This Row],[Total]]="Total","&gt;","")</f>
        <v>&gt;</v>
      </c>
      <c r="AH689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576.09999999999991</v>
      </c>
      <c r="AI689" s="11" t="str">
        <f>IF([1]!Tab_labo[[#This Row],[Total]]="Total","g","")</f>
        <v>g</v>
      </c>
      <c r="AJ689" s="15" t="s">
        <v>42</v>
      </c>
      <c r="AK689" s="11" t="s">
        <v>42</v>
      </c>
      <c r="AL689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89" s="11">
        <f>IF([1]!Tab_labo[[#This Row],[Total2]]&lt;&gt;1000,IF(ISBLANK(V689),[1]!Tab_labo[[#This Row],[Qt-g]]+(2*[1]!Tab_labo[[#This Row],[Qt-g2]]),IF(ISBLANK(Z689),[1]!Tab_labo[[#This Row],[Qt-g]]+[1]!Tab_labo[[#This Row],[Qt-g2]]+(2*[1]!Tab_labo[[#This Row],[Qt-g3]]),IF(ISBLANK(AD689),[1]!Tab_labo[[#This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89" s="11" t="str">
        <f>[1]!Tab_labo[[#This Row],[Teintes]]</f>
        <v>2066 C</v>
      </c>
    </row>
    <row r="690" spans="1:40" ht="30" x14ac:dyDescent="0.25">
      <c r="A690" s="1" t="s">
        <v>748</v>
      </c>
      <c r="B690" s="1" t="s">
        <v>41</v>
      </c>
      <c r="C690" s="2" t="s">
        <v>42</v>
      </c>
      <c r="D690" s="3" t="s">
        <v>42</v>
      </c>
      <c r="E690" s="3" t="s">
        <v>42</v>
      </c>
      <c r="F690" s="4">
        <v>0.77</v>
      </c>
      <c r="G690" s="4">
        <v>56.07</v>
      </c>
      <c r="H690" s="4">
        <v>43.25</v>
      </c>
      <c r="I690" s="4">
        <v>-28.2</v>
      </c>
      <c r="J690" s="5" t="s">
        <v>42</v>
      </c>
      <c r="K690" s="6" t="str">
        <f>[1]!Tab_labo[[#This Row],[L*]]&amp;"_"&amp;[1]!Tab_labo[[#This Row],[a*]]&amp;"_"&amp;[1]!Tab_labo[[#This Row],[b*]]</f>
        <v>56.07_43.25_-28.2</v>
      </c>
      <c r="L690" s="3" t="s">
        <v>170</v>
      </c>
      <c r="M690" s="3" t="str">
        <f>IF(ISBLANK([1]!Tab_labo[[#This Row],[Composant 1]]),"","&gt;")</f>
        <v>&gt;</v>
      </c>
      <c r="N690" s="3">
        <v>203.6</v>
      </c>
      <c r="O690" s="3" t="str">
        <f>IF(ISBLANK([1]!Tab_labo[[#This Row],[Qt-g]]),"","g")</f>
        <v>g</v>
      </c>
      <c r="P690" s="3" t="s">
        <v>173</v>
      </c>
      <c r="Q690" s="3" t="str">
        <f>IF(ISBLANK([1]!Tab_labo[[#This Row],[Composant 2]]),"","&gt;")</f>
        <v>&gt;</v>
      </c>
      <c r="R690" s="3">
        <v>60.8</v>
      </c>
      <c r="S690" s="3" t="str">
        <f>IF(ISBLANK([1]!Tab_labo[[#This Row],[Qt-g2]]),"","g")</f>
        <v>g</v>
      </c>
      <c r="T690" s="3" t="s">
        <v>49</v>
      </c>
      <c r="U690" s="3" t="str">
        <f>IF(ISBLANK([1]!Tab_labo[[#This Row],[Composant 3]]),"","&gt;")</f>
        <v>&gt;</v>
      </c>
      <c r="V690" s="3">
        <v>367.8</v>
      </c>
      <c r="W690" s="3" t="str">
        <f>IF(ISBLANK([1]!Tab_labo[[#This Row],[Qt-g3]]),"","g")</f>
        <v>g</v>
      </c>
      <c r="X690" s="3"/>
      <c r="Y690" s="3" t="str">
        <f>IF(ISBLANK([1]!Tab_labo[[#This Row],[Composant 4]]),"","&gt;")</f>
        <v/>
      </c>
      <c r="Z690" s="3"/>
      <c r="AA690" s="3" t="str">
        <f>IF(ISBLANK([1]!Tab_labo[[#This Row],[Qt-g4]]),"","g")</f>
        <v/>
      </c>
      <c r="AB690" s="3"/>
      <c r="AC690" s="3" t="str">
        <f>IF(ISBLANK([1]!Tab_labo[[#This Row],[Composant 5]]),"","&gt;")</f>
        <v/>
      </c>
      <c r="AD690" s="3"/>
      <c r="AE690" s="3" t="str">
        <f>IF(ISBLANK([1]!Tab_labo[[#This Row],[Qt-g5]]),"","g")</f>
        <v/>
      </c>
      <c r="AF690" s="3" t="str">
        <f>IF([1]!Tab_labo[[#This Row],[verif]]=0,"","Total")</f>
        <v>Total</v>
      </c>
      <c r="AG690" s="3" t="str">
        <f>IF([1]!Tab_labo[[#This Row],[Total]]="Total","&gt;","")</f>
        <v>&gt;</v>
      </c>
      <c r="AH690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632.20000000000005</v>
      </c>
      <c r="AI690" s="3" t="str">
        <f>IF([1]!Tab_labo[[#This Row],[Total]]="Total","g","")</f>
        <v>g</v>
      </c>
      <c r="AJ690" s="8" t="s">
        <v>42</v>
      </c>
      <c r="AK690" s="3" t="s">
        <v>42</v>
      </c>
      <c r="AL690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90" s="3">
        <f>IF([1]!Tab_labo[[#This Row],[Total2]]&lt;&gt;1000,IF(ISBLANK(V690),[1]!Tab_labo[[#This Row],[Qt-g]]+(2*[1]!Tab_labo[[#This Row],[Qt-g2]]),IF(ISBLANK(Z690),[1]!Tab_labo[[#This Row],[Qt-g]]+[1]!Tab_labo[[#This Row],[Qt-g2]]+(2*[1]!Tab_labo[[#This Row],[Qt-g3]]),IF(ISBLANK(AD690),[1]!Tab_labo[[#This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1000</v>
      </c>
      <c r="AN690" s="3" t="str">
        <f>[1]!Tab_labo[[#This Row],[Teintes]]</f>
        <v>2067 C</v>
      </c>
    </row>
    <row r="691" spans="1:40" ht="45" x14ac:dyDescent="0.25">
      <c r="A691" s="9" t="s">
        <v>749</v>
      </c>
      <c r="B691" s="9" t="s">
        <v>41</v>
      </c>
      <c r="C691" s="10" t="s">
        <v>42</v>
      </c>
      <c r="D691" s="11" t="s">
        <v>42</v>
      </c>
      <c r="E691" s="11" t="s">
        <v>42</v>
      </c>
      <c r="F691" s="12">
        <v>0.95</v>
      </c>
      <c r="G691" s="12">
        <v>49.58</v>
      </c>
      <c r="H691" s="12">
        <v>47.91</v>
      </c>
      <c r="I691" s="12">
        <v>-32.43</v>
      </c>
      <c r="J691" s="13" t="s">
        <v>42</v>
      </c>
      <c r="K691" s="14" t="str">
        <f>[1]!Tab_labo[[#This Row],[L*]]&amp;"_"&amp;[1]!Tab_labo[[#This Row],[a*]]&amp;"_"&amp;[1]!Tab_labo[[#This Row],[b*]]</f>
        <v>49.58_47.91_-32.43</v>
      </c>
      <c r="L691" s="11" t="s">
        <v>170</v>
      </c>
      <c r="M691" s="11" t="str">
        <f>IF(ISBLANK([1]!Tab_labo[[#This Row],[Composant 1]]),"","&gt;")</f>
        <v>&gt;</v>
      </c>
      <c r="N691" s="11">
        <v>322.60000000000002</v>
      </c>
      <c r="O691" s="11" t="str">
        <f>IF(ISBLANK([1]!Tab_labo[[#This Row],[Qt-g]]),"","g")</f>
        <v>g</v>
      </c>
      <c r="P691" s="11" t="s">
        <v>173</v>
      </c>
      <c r="Q691" s="11" t="str">
        <f>IF(ISBLANK([1]!Tab_labo[[#This Row],[Composant 2]]),"","&gt;")</f>
        <v>&gt;</v>
      </c>
      <c r="R691" s="11">
        <v>96.3</v>
      </c>
      <c r="S691" s="11" t="str">
        <f>IF(ISBLANK([1]!Tab_labo[[#This Row],[Qt-g2]]),"","g")</f>
        <v>g</v>
      </c>
      <c r="T691" s="11" t="s">
        <v>49</v>
      </c>
      <c r="U691" s="11" t="str">
        <f>IF(ISBLANK([1]!Tab_labo[[#This Row],[Composant 3]]),"","&gt;")</f>
        <v>&gt;</v>
      </c>
      <c r="V691" s="11">
        <v>581.1</v>
      </c>
      <c r="W691" s="11" t="str">
        <f>IF(ISBLANK([1]!Tab_labo[[#This Row],[Qt-g3]]),"","g")</f>
        <v>g</v>
      </c>
      <c r="X691" s="11"/>
      <c r="Y691" s="11" t="str">
        <f>IF(ISBLANK([1]!Tab_labo[[#This Row],[Composant 4]]),"","&gt;")</f>
        <v/>
      </c>
      <c r="Z691" s="11"/>
      <c r="AA691" s="11" t="str">
        <f>IF(ISBLANK([1]!Tab_labo[[#This Row],[Qt-g4]]),"","g")</f>
        <v/>
      </c>
      <c r="AB691" s="11"/>
      <c r="AC691" s="11" t="str">
        <f>IF(ISBLANK([1]!Tab_labo[[#This Row],[Composant 5]]),"","&gt;")</f>
        <v/>
      </c>
      <c r="AD691" s="11"/>
      <c r="AE691" s="11" t="str">
        <f>IF(ISBLANK([1]!Tab_labo[[#This Row],[Qt-g5]]),"","g")</f>
        <v/>
      </c>
      <c r="AF691" s="11" t="str">
        <f>IF([1]!Tab_labo[[#This Row],[verif]]=0,"","Total")</f>
        <v>Total</v>
      </c>
      <c r="AG691" s="11" t="str">
        <f>IF([1]!Tab_labo[[#This Row],[Total]]="Total","&gt;","")</f>
        <v>&gt;</v>
      </c>
      <c r="AH691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91" s="11" t="str">
        <f>IF([1]!Tab_labo[[#This Row],[Total]]="Total","g","")</f>
        <v>g</v>
      </c>
      <c r="AJ691" s="15" t="s">
        <v>42</v>
      </c>
      <c r="AK691" s="11" t="s">
        <v>42</v>
      </c>
      <c r="AL691" s="11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91" s="11" t="str">
        <f>IF([1]!Tab_labo[[#This Row],[Total2]]&lt;&gt;1000,IF(ISBLANK(V691),[1]!Tab_labo[[#This Row],[Qt-g]]+(2*[1]!Tab_labo[[#This Row],[Qt-g2]]),IF(ISBLANK(Z691),[1]!Tab_labo[[#This Row],[Qt-g]]+[1]!Tab_labo[[#This Row],[Qt-g2]]+(2*[1]!Tab_labo[[#This Row],[Qt-g3]]),IF(ISBLANK(AD691),[1]!Tab_labo[[#This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91" s="11" t="str">
        <f>[1]!Tab_labo[[#This Row],[Teintes]]</f>
        <v>2068 C</v>
      </c>
    </row>
    <row r="692" spans="1:40" ht="45" x14ac:dyDescent="0.25">
      <c r="A692" s="1" t="s">
        <v>750</v>
      </c>
      <c r="B692" s="1" t="s">
        <v>41</v>
      </c>
      <c r="C692" s="2" t="s">
        <v>42</v>
      </c>
      <c r="D692" s="3" t="s">
        <v>42</v>
      </c>
      <c r="E692" s="3" t="s">
        <v>42</v>
      </c>
      <c r="F692" s="4">
        <v>1.1599999999999999</v>
      </c>
      <c r="G692" s="4">
        <v>43.35</v>
      </c>
      <c r="H692" s="4">
        <v>52.03</v>
      </c>
      <c r="I692" s="4">
        <v>-33.92</v>
      </c>
      <c r="J692" s="5" t="s">
        <v>42</v>
      </c>
      <c r="K692" s="6" t="str">
        <f>[1]!Tab_labo[[#This Row],[L*]]&amp;"_"&amp;[1]!Tab_labo[[#This Row],[a*]]&amp;"_"&amp;[1]!Tab_labo[[#This Row],[b*]]</f>
        <v>43.35_52.03_-33.92</v>
      </c>
      <c r="L692" s="3" t="s">
        <v>170</v>
      </c>
      <c r="M692" s="3" t="str">
        <f>IF(ISBLANK([1]!Tab_labo[[#This Row],[Composant 1]]),"","&gt;")</f>
        <v>&gt;</v>
      </c>
      <c r="N692" s="3">
        <v>484.2</v>
      </c>
      <c r="O692" s="3" t="str">
        <f>IF(ISBLANK([1]!Tab_labo[[#This Row],[Qt-g]]),"","g")</f>
        <v>g</v>
      </c>
      <c r="P692" s="3" t="s">
        <v>173</v>
      </c>
      <c r="Q692" s="3" t="str">
        <f>IF(ISBLANK([1]!Tab_labo[[#This Row],[Composant 2]]),"","&gt;")</f>
        <v>&gt;</v>
      </c>
      <c r="R692" s="3">
        <v>144.6</v>
      </c>
      <c r="S692" s="3" t="str">
        <f>IF(ISBLANK([1]!Tab_labo[[#This Row],[Qt-g2]]),"","g")</f>
        <v>g</v>
      </c>
      <c r="T692" s="3" t="s">
        <v>49</v>
      </c>
      <c r="U692" s="3" t="str">
        <f>IF(ISBLANK([1]!Tab_labo[[#This Row],[Composant 3]]),"","&gt;")</f>
        <v>&gt;</v>
      </c>
      <c r="V692" s="3">
        <v>371.2</v>
      </c>
      <c r="W692" s="3" t="str">
        <f>IF(ISBLANK([1]!Tab_labo[[#This Row],[Qt-g3]]),"","g")</f>
        <v>g</v>
      </c>
      <c r="X692" s="3"/>
      <c r="Y692" s="3" t="str">
        <f>IF(ISBLANK([1]!Tab_labo[[#This Row],[Composant 4]]),"","&gt;")</f>
        <v/>
      </c>
      <c r="Z692" s="3"/>
      <c r="AA692" s="3" t="str">
        <f>IF(ISBLANK([1]!Tab_labo[[#This Row],[Qt-g4]]),"","g")</f>
        <v/>
      </c>
      <c r="AB692" s="3"/>
      <c r="AC692" s="3" t="str">
        <f>IF(ISBLANK([1]!Tab_labo[[#This Row],[Composant 5]]),"","&gt;")</f>
        <v/>
      </c>
      <c r="AD692" s="3"/>
      <c r="AE692" s="3" t="str">
        <f>IF(ISBLANK([1]!Tab_labo[[#This Row],[Qt-g5]]),"","g")</f>
        <v/>
      </c>
      <c r="AF692" s="3" t="str">
        <f>IF([1]!Tab_labo[[#This Row],[verif]]=0,"","Total")</f>
        <v>Total</v>
      </c>
      <c r="AG692" s="3" t="str">
        <f>IF([1]!Tab_labo[[#This Row],[Total]]="Total","&gt;","")</f>
        <v>&gt;</v>
      </c>
      <c r="AH692" s="7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92" s="3" t="str">
        <f>IF([1]!Tab_labo[[#This Row],[Total]]="Total","g","")</f>
        <v>g</v>
      </c>
      <c r="AJ692" s="8" t="s">
        <v>42</v>
      </c>
      <c r="AK692" s="3" t="s">
        <v>42</v>
      </c>
      <c r="AL692" s="3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3</v>
      </c>
      <c r="AM692" s="3" t="str">
        <f>IF([1]!Tab_labo[[#This Row],[Total2]]&lt;&gt;1000,IF(ISBLANK(V692),[1]!Tab_labo[[#This Row],[Qt-g]]+(2*[1]!Tab_labo[[#This Row],[Qt-g2]]),IF(ISBLANK(Z692),[1]!Tab_labo[[#This Row],[Qt-g]]+[1]!Tab_labo[[#This Row],[Qt-g2]]+(2*[1]!Tab_labo[[#This Row],[Qt-g3]]),IF(ISBLANK(AD692),[1]!Tab_labo[[#This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92" s="3" t="str">
        <f>[1]!Tab_labo[[#This Row],[Teintes]]</f>
        <v>2069 C</v>
      </c>
    </row>
    <row r="693" spans="1:40" ht="45" x14ac:dyDescent="0.25">
      <c r="A693" s="25" t="s">
        <v>751</v>
      </c>
      <c r="B693" s="25" t="s">
        <v>41</v>
      </c>
      <c r="C693" s="26" t="s">
        <v>42</v>
      </c>
      <c r="D693" s="27" t="s">
        <v>42</v>
      </c>
      <c r="E693" s="27" t="s">
        <v>42</v>
      </c>
      <c r="F693" s="28">
        <v>1.43</v>
      </c>
      <c r="G693" s="28">
        <v>35.17</v>
      </c>
      <c r="H693" s="28">
        <v>52.73</v>
      </c>
      <c r="I693" s="28">
        <v>-36.11</v>
      </c>
      <c r="J693" s="29" t="s">
        <v>42</v>
      </c>
      <c r="K693" s="30" t="str">
        <f>[1]!Tab_labo[[#This Row],[L*]]&amp;"_"&amp;[1]!Tab_labo[[#This Row],[a*]]&amp;"_"&amp;[1]!Tab_labo[[#This Row],[b*]]</f>
        <v>35.17_52.73_-36.11</v>
      </c>
      <c r="L693" s="27" t="s">
        <v>170</v>
      </c>
      <c r="M693" s="27" t="str">
        <f>IF(ISBLANK([1]!Tab_labo[[#This Row],[Composant 1]]),"","&gt;")</f>
        <v>&gt;</v>
      </c>
      <c r="N693" s="27">
        <v>770.1</v>
      </c>
      <c r="O693" s="27" t="str">
        <f>IF(ISBLANK([1]!Tab_labo[[#This Row],[Qt-g]]),"","g")</f>
        <v>g</v>
      </c>
      <c r="P693" s="27" t="s">
        <v>173</v>
      </c>
      <c r="Q693" s="27" t="str">
        <f>IF(ISBLANK([1]!Tab_labo[[#This Row],[Composant 2]]),"","&gt;")</f>
        <v>&gt;</v>
      </c>
      <c r="R693" s="27">
        <v>229.9</v>
      </c>
      <c r="S693" s="27" t="str">
        <f>IF(ISBLANK([1]!Tab_labo[[#This Row],[Qt-g2]]),"","g")</f>
        <v>g</v>
      </c>
      <c r="T693" s="27"/>
      <c r="U693" s="27" t="str">
        <f>IF(ISBLANK([1]!Tab_labo[[#This Row],[Composant 3]]),"","&gt;")</f>
        <v/>
      </c>
      <c r="V693" s="27"/>
      <c r="W693" s="27" t="str">
        <f>IF(ISBLANK([1]!Tab_labo[[#This Row],[Qt-g3]]),"","g")</f>
        <v/>
      </c>
      <c r="X693" s="27"/>
      <c r="Y693" s="27" t="str">
        <f>IF(ISBLANK([1]!Tab_labo[[#This Row],[Composant 4]]),"","&gt;")</f>
        <v/>
      </c>
      <c r="Z693" s="27"/>
      <c r="AA693" s="27" t="str">
        <f>IF(ISBLANK([1]!Tab_labo[[#This Row],[Qt-g4]]),"","g")</f>
        <v/>
      </c>
      <c r="AB693" s="27"/>
      <c r="AC693" s="27" t="str">
        <f>IF(ISBLANK([1]!Tab_labo[[#This Row],[Composant 5]]),"","&gt;")</f>
        <v/>
      </c>
      <c r="AD693" s="27"/>
      <c r="AE693" s="27" t="str">
        <f>IF(ISBLANK([1]!Tab_labo[[#This Row],[Qt-g5]]),"","g")</f>
        <v/>
      </c>
      <c r="AF693" s="27" t="str">
        <f>IF([1]!Tab_labo[[#This Row],[verif]]=0,"","Total")</f>
        <v>Total</v>
      </c>
      <c r="AG693" s="27" t="str">
        <f>IF([1]!Tab_labo[[#This Row],[Total]]="Total","&gt;","")</f>
        <v>&gt;</v>
      </c>
      <c r="AH693" s="31">
        <f>IF([1]!Tab_labo[[#This Row],[Total]]="Total",IF(SUM([1]!Tab_labo[[#This Row],[Qt-g]]+[1]!Tab_labo[[#This Row],[Qt-g2]]+[1]!Tab_labo[[#This Row],[Qt-g3]]+[1]!Tab_labo[[#This Row],[Qt-g4]]+[1]!Tab_labo[[#This Row],[Qt-g5]])&lt;450,"Erreur",SUM([1]!Tab_labo[[#This Row],[Qt-g]]+[1]!Tab_labo[[#This Row],[Qt-g2]]+[1]!Tab_labo[[#This Row],[Qt-g3]]+[1]!Tab_labo[[#This Row],[Qt-g4]]+[1]!Tab_labo[[#This Row],[Qt-g5]])),"")</f>
        <v>1000</v>
      </c>
      <c r="AI693" s="27" t="str">
        <f>IF([1]!Tab_labo[[#This Row],[Total]]="Total","g","")</f>
        <v>g</v>
      </c>
      <c r="AJ693" s="32" t="s">
        <v>42</v>
      </c>
      <c r="AK693" s="27" t="s">
        <v>42</v>
      </c>
      <c r="AL693" s="27">
        <f>0+IF(ISBLANK([1]!Tab_labo[[#This Row],[Composant 1]]),0,1)+IF(ISBLANK([1]!Tab_labo[[#This Row],[Composant 2]]),0,1)+IF(ISBLANK([1]!Tab_labo[[#This Row],[Composant 3]]),0,1)+IF(ISBLANK([1]!Tab_labo[[#This Row],[Composant 4]]),0,1)+IF(ISBLANK([1]!Tab_labo[[#This Row],[Composant 5]]),0,1)</f>
        <v>2</v>
      </c>
      <c r="AM693" s="27" t="str">
        <f>IF([1]!Tab_labo[[#This Row],[Total2]]&lt;&gt;1000,IF(ISBLANK(V693),[1]!Tab_labo[[#This Row],[Qt-g]]+(2*[1]!Tab_labo[[#This Row],[Qt-g2]]),IF(ISBLANK(Z693),[1]!Tab_labo[[#This Row],[Qt-g]]+[1]!Tab_labo[[#This Row],[Qt-g2]]+(2*[1]!Tab_labo[[#This Row],[Qt-g3]]),IF(ISBLANK(AD693),[1]!Tab_labo[[#This Row],[Qt-g]]+[1]!Tab_labo[[#This Row],[Qt-g2]]+[1]!Tab_labo[[#This Row],[Qt-g3]]+(2*[1]!Tab_labo[[#This Row],[Qt-g4]]),[1]!Tab_labo[[#This Row],[Qt-g]]+[1]!Tab_labo[[#This Row],[Qt-g2]]+[1]!Tab_labo[[#This Row],[Qt-g3]]+[1]!Tab_labo[[#This Row],[Qt-g4]]+(2*[1]!Tab_labo[[#This Row],[Qt-g5]])))),"ok")</f>
        <v>ok</v>
      </c>
      <c r="AN693" s="27" t="str">
        <f>[1]!Tab_labo[[#This Row],[Teintes]]</f>
        <v>2070 C</v>
      </c>
    </row>
  </sheetData>
  <dataValidations count="1">
    <dataValidation type="list" allowBlank="1" showInputMessage="1" showErrorMessage="1" sqref="AK2:AK693" xr:uid="{B6F3D3FD-FE87-41E0-B456-54B8CA2822FA}">
      <formula1>"Brillant,Mat,Satiné,Softtouch,-"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1EC03-8ACE-48AF-968A-EE0BFC992EFC}">
  <dimension ref="A1:F11"/>
  <sheetViews>
    <sheetView tabSelected="1" zoomScale="90" zoomScaleNormal="90" workbookViewId="0">
      <selection activeCell="D18" sqref="D18"/>
    </sheetView>
  </sheetViews>
  <sheetFormatPr baseColWidth="10" defaultRowHeight="15" x14ac:dyDescent="0.25"/>
  <cols>
    <col min="2" max="2" width="19" customWidth="1"/>
    <col min="3" max="3" width="2.28515625" customWidth="1"/>
    <col min="4" max="4" width="18.28515625" customWidth="1"/>
  </cols>
  <sheetData>
    <row r="1" spans="1:6" ht="15.75" thickBot="1" x14ac:dyDescent="0.3">
      <c r="A1" s="33"/>
      <c r="B1" s="34" t="s">
        <v>752</v>
      </c>
      <c r="C1" s="33"/>
      <c r="D1" s="35" t="s">
        <v>753</v>
      </c>
      <c r="E1" s="33"/>
      <c r="F1" s="33"/>
    </row>
    <row r="2" spans="1:6" ht="15.75" thickBot="1" x14ac:dyDescent="0.3">
      <c r="A2" s="36" t="s">
        <v>754</v>
      </c>
      <c r="B2" s="37">
        <v>10161</v>
      </c>
      <c r="C2" s="33"/>
      <c r="D2" s="38" t="e">
        <f>VLOOKUP(E6,Tab_Labov2,30,FALSE)</f>
        <v>#N/A</v>
      </c>
      <c r="E2" s="33"/>
      <c r="F2" s="33"/>
    </row>
    <row r="3" spans="1:6" ht="15.75" thickBot="1" x14ac:dyDescent="0.3">
      <c r="A3" s="36" t="s">
        <v>1</v>
      </c>
      <c r="B3" s="39"/>
      <c r="C3" s="33"/>
      <c r="D3" s="40"/>
      <c r="E3" s="33"/>
      <c r="F3" s="33"/>
    </row>
    <row r="4" spans="1:6" x14ac:dyDescent="0.25">
      <c r="A4" s="41" t="str">
        <f>[1]!Tab_labo[[#Headers],[Client]]</f>
        <v>Client</v>
      </c>
      <c r="B4" s="39"/>
      <c r="C4" s="33"/>
      <c r="D4" s="40"/>
      <c r="E4" s="33"/>
      <c r="F4" s="33"/>
    </row>
    <row r="5" spans="1:6" x14ac:dyDescent="0.25">
      <c r="A5" s="41" t="str">
        <f>[1]!Tab_labo[[#Headers],[g/m²]]</f>
        <v>g/m²</v>
      </c>
      <c r="B5" s="42"/>
      <c r="C5" s="33"/>
      <c r="D5" s="40"/>
      <c r="E5" s="33"/>
      <c r="F5" s="33"/>
    </row>
    <row r="6" spans="1:6" x14ac:dyDescent="0.25">
      <c r="A6" s="41" t="str">
        <f>[1]!Tab_labo[[#Headers],[D (g)]]</f>
        <v>D (g)</v>
      </c>
      <c r="B6" s="42"/>
      <c r="C6" s="33"/>
      <c r="D6" s="40"/>
      <c r="E6" s="50" t="str">
        <f>$D$8&amp;"_"&amp;$D$9&amp;"_"&amp;$D$10</f>
        <v>__</v>
      </c>
      <c r="F6" s="33"/>
    </row>
    <row r="7" spans="1:6" x14ac:dyDescent="0.25">
      <c r="A7" s="41" t="str">
        <f>[1]!Tab_labo[[#Headers],[CMYK]]</f>
        <v>CMYK</v>
      </c>
      <c r="B7" s="43"/>
      <c r="C7" s="33"/>
      <c r="D7" s="44" t="str">
        <f>IFERROR(VLOOKUP($D$2,Tab_labo[],6,FALSE),"?")</f>
        <v>?</v>
      </c>
      <c r="E7" s="33"/>
      <c r="F7" s="33"/>
    </row>
    <row r="8" spans="1:6" x14ac:dyDescent="0.25">
      <c r="A8" s="41" t="str">
        <f>[1]!Tab_labo[[#Headers],[L*]]</f>
        <v>L*</v>
      </c>
      <c r="B8" s="43">
        <v>57.23</v>
      </c>
      <c r="C8" s="33"/>
      <c r="D8" s="45"/>
      <c r="E8" s="33"/>
      <c r="F8" s="33"/>
    </row>
    <row r="9" spans="1:6" x14ac:dyDescent="0.25">
      <c r="A9" s="41" t="str">
        <f>[1]!Tab_labo[[#Headers],[a*]]</f>
        <v>a*</v>
      </c>
      <c r="B9" s="43">
        <v>33</v>
      </c>
      <c r="C9" s="33"/>
      <c r="D9" s="46"/>
      <c r="E9" s="33"/>
      <c r="F9" s="33"/>
    </row>
    <row r="10" spans="1:6" x14ac:dyDescent="0.25">
      <c r="A10" s="41" t="str">
        <f>[1]!Tab_labo[[#Headers],[b*]]</f>
        <v>b*</v>
      </c>
      <c r="B10" s="43">
        <v>3.23</v>
      </c>
      <c r="C10" s="47"/>
      <c r="D10" s="46"/>
      <c r="E10" s="33"/>
      <c r="F10" s="33"/>
    </row>
    <row r="11" spans="1:6" ht="15.75" thickBot="1" x14ac:dyDescent="0.3">
      <c r="A11" s="41" t="str">
        <f>[1]!Tab_labo[[#Headers],[ΔE]]</f>
        <v>ΔE</v>
      </c>
      <c r="B11" s="48"/>
      <c r="C11" s="47"/>
      <c r="D11" s="49">
        <f>SQRT(($B$8-D8)^2+($B$9-D9)^2+($B$10-D10)^2)</f>
        <v>66.141558796266665</v>
      </c>
      <c r="E11" s="33"/>
      <c r="F1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 données</vt:lpstr>
      <vt:lpstr>Feuil1</vt:lpstr>
      <vt:lpstr>Tab_Labov2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2022-04-15T08:37:13Z</dcterms:modified>
</cp:coreProperties>
</file>