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apti\Desktop\"/>
    </mc:Choice>
  </mc:AlternateContent>
  <xr:revisionPtr revIDLastSave="0" documentId="13_ncr:1_{62C26A13-2019-4F17-9A0C-73AF07D6440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Etat d'émargement" sheetId="4" r:id="rId1"/>
    <sheet name="Fiches Individuelles" sheetId="3" r:id="rId2"/>
    <sheet name="Données" sheetId="2" r:id="rId3"/>
    <sheet name="Eleves" sheetId="1" r:id="rId4"/>
  </sheets>
  <externalReferences>
    <externalReference r:id="rId5"/>
  </externalReferences>
  <definedNames>
    <definedName name="_xlnm._FilterDatabase" localSheetId="2" hidden="1">Données!$A$1:$J$32</definedName>
    <definedName name="_xlnm._FilterDatabase" localSheetId="3" hidden="1">Eleves!$A$4:$H$4</definedName>
    <definedName name="_xlnm._FilterDatabase" localSheetId="0" hidden="1">'Etat d''émargement'!$A$6:$C$278</definedName>
    <definedName name="AdresseEleve">Eleves!$E$5:$E$1048576</definedName>
    <definedName name="AnneeR">Données!$M$2</definedName>
    <definedName name="Anneereelle">Données!$M$3</definedName>
    <definedName name="Basededonnées">Eleves!$A$4:$J$1048576</definedName>
    <definedName name="ChoixS">Données!$Q$2</definedName>
    <definedName name="Code_postal">Eleves!$E$5:$E$1048576</definedName>
    <definedName name="DateInscrit">Eleves!$I$5:$I$1048576</definedName>
    <definedName name="dates">Données!$A$2:$A$4000</definedName>
    <definedName name="Elevemax">'Fiches Individuelles'!$B$19</definedName>
    <definedName name="EleveSel">'Fiches Individuelles'!$B$18</definedName>
    <definedName name="Formation">Données!$O$2:$O$11</definedName>
    <definedName name="Identifiants_PE">Eleves!$D$5:$D$1048576</definedName>
    <definedName name="Intitulé">Données!$P$2:$P$11</definedName>
    <definedName name="IntituléFormation">Données!$R$2</definedName>
    <definedName name="Liste">Eleves!$Q$5:$Q$705</definedName>
    <definedName name="Mail">Eleves!$F$5:$F$1048576</definedName>
    <definedName name="N°AD">Eleves!$A$5:$A$1048576</definedName>
    <definedName name="Nom">Eleves!$C$5:$C$1048576</definedName>
    <definedName name="NomSaisi">Données!$E$2:$E$4052</definedName>
    <definedName name="Prenom">Eleves!$B$5:$B$1048576</definedName>
    <definedName name="Téléphone">Eleves!$G$5:$G$1048576</definedName>
    <definedName name="VisioCheck">Données!$G$2:$G$4000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40" i="4" l="1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P182" i="4"/>
  <c r="P183" i="4"/>
  <c r="P184" i="4"/>
  <c r="P185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P200" i="4"/>
  <c r="P201" i="4"/>
  <c r="P202" i="4"/>
  <c r="P203" i="4"/>
  <c r="P204" i="4"/>
  <c r="P205" i="4"/>
  <c r="P206" i="4"/>
  <c r="P207" i="4"/>
  <c r="P208" i="4"/>
  <c r="P209" i="4"/>
  <c r="P210" i="4"/>
  <c r="P211" i="4"/>
  <c r="P212" i="4"/>
  <c r="P213" i="4"/>
  <c r="P214" i="4"/>
  <c r="P215" i="4"/>
  <c r="P216" i="4"/>
  <c r="P217" i="4"/>
  <c r="P218" i="4"/>
  <c r="P219" i="4"/>
  <c r="P220" i="4"/>
  <c r="P221" i="4"/>
  <c r="P222" i="4"/>
  <c r="P223" i="4"/>
  <c r="P224" i="4"/>
  <c r="P225" i="4"/>
  <c r="P226" i="4"/>
  <c r="P227" i="4"/>
  <c r="P228" i="4"/>
  <c r="P229" i="4"/>
  <c r="P230" i="4"/>
  <c r="P231" i="4"/>
  <c r="P232" i="4"/>
  <c r="P233" i="4"/>
  <c r="P234" i="4"/>
  <c r="P235" i="4"/>
  <c r="P236" i="4"/>
  <c r="P237" i="4"/>
  <c r="P238" i="4"/>
  <c r="P239" i="4"/>
  <c r="P240" i="4"/>
  <c r="P241" i="4"/>
  <c r="P242" i="4"/>
  <c r="P243" i="4"/>
  <c r="P244" i="4"/>
  <c r="P245" i="4"/>
  <c r="P246" i="4"/>
  <c r="P247" i="4"/>
  <c r="P248" i="4"/>
  <c r="P249" i="4"/>
  <c r="P250" i="4"/>
  <c r="P251" i="4"/>
  <c r="P252" i="4"/>
  <c r="P253" i="4"/>
  <c r="P254" i="4"/>
  <c r="P255" i="4"/>
  <c r="P256" i="4"/>
  <c r="P257" i="4"/>
  <c r="P258" i="4"/>
  <c r="P259" i="4"/>
  <c r="P260" i="4"/>
  <c r="P261" i="4"/>
  <c r="P262" i="4"/>
  <c r="P263" i="4"/>
  <c r="D140" i="4"/>
  <c r="E140" i="4"/>
  <c r="F140" i="4"/>
  <c r="G140" i="4"/>
  <c r="H140" i="4"/>
  <c r="I140" i="4"/>
  <c r="J140" i="4"/>
  <c r="K140" i="4"/>
  <c r="L140" i="4"/>
  <c r="M140" i="4"/>
  <c r="N140" i="4"/>
  <c r="O140" i="4"/>
  <c r="D141" i="4"/>
  <c r="E141" i="4"/>
  <c r="F141" i="4"/>
  <c r="G141" i="4"/>
  <c r="H141" i="4"/>
  <c r="I141" i="4"/>
  <c r="J141" i="4"/>
  <c r="K141" i="4"/>
  <c r="L141" i="4"/>
  <c r="M141" i="4"/>
  <c r="N141" i="4"/>
  <c r="O141" i="4"/>
  <c r="D142" i="4"/>
  <c r="E142" i="4"/>
  <c r="F142" i="4"/>
  <c r="G142" i="4"/>
  <c r="H142" i="4"/>
  <c r="I142" i="4"/>
  <c r="J142" i="4"/>
  <c r="K142" i="4"/>
  <c r="L142" i="4"/>
  <c r="M142" i="4"/>
  <c r="N142" i="4"/>
  <c r="O142" i="4"/>
  <c r="D143" i="4"/>
  <c r="E143" i="4"/>
  <c r="F143" i="4"/>
  <c r="G143" i="4"/>
  <c r="H143" i="4"/>
  <c r="I143" i="4"/>
  <c r="J143" i="4"/>
  <c r="K143" i="4"/>
  <c r="L143" i="4"/>
  <c r="M143" i="4"/>
  <c r="N143" i="4"/>
  <c r="O143" i="4"/>
  <c r="D144" i="4"/>
  <c r="E144" i="4"/>
  <c r="F144" i="4"/>
  <c r="G144" i="4"/>
  <c r="H144" i="4"/>
  <c r="I144" i="4"/>
  <c r="J144" i="4"/>
  <c r="K144" i="4"/>
  <c r="L144" i="4"/>
  <c r="M144" i="4"/>
  <c r="N144" i="4"/>
  <c r="O144" i="4"/>
  <c r="D145" i="4"/>
  <c r="E145" i="4"/>
  <c r="F145" i="4"/>
  <c r="G145" i="4"/>
  <c r="H145" i="4"/>
  <c r="I145" i="4"/>
  <c r="J145" i="4"/>
  <c r="K145" i="4"/>
  <c r="L145" i="4"/>
  <c r="M145" i="4"/>
  <c r="N145" i="4"/>
  <c r="O145" i="4"/>
  <c r="D146" i="4"/>
  <c r="E146" i="4"/>
  <c r="F146" i="4"/>
  <c r="G146" i="4"/>
  <c r="H146" i="4"/>
  <c r="I146" i="4"/>
  <c r="J146" i="4"/>
  <c r="K146" i="4"/>
  <c r="L146" i="4"/>
  <c r="M146" i="4"/>
  <c r="N146" i="4"/>
  <c r="O146" i="4"/>
  <c r="D147" i="4"/>
  <c r="E147" i="4"/>
  <c r="F147" i="4"/>
  <c r="G147" i="4"/>
  <c r="H147" i="4"/>
  <c r="I147" i="4"/>
  <c r="J147" i="4"/>
  <c r="K147" i="4"/>
  <c r="L147" i="4"/>
  <c r="M147" i="4"/>
  <c r="N147" i="4"/>
  <c r="O147" i="4"/>
  <c r="D148" i="4"/>
  <c r="E148" i="4"/>
  <c r="F148" i="4"/>
  <c r="G148" i="4"/>
  <c r="H148" i="4"/>
  <c r="I148" i="4"/>
  <c r="J148" i="4"/>
  <c r="K148" i="4"/>
  <c r="L148" i="4"/>
  <c r="M148" i="4"/>
  <c r="N148" i="4"/>
  <c r="O148" i="4"/>
  <c r="D149" i="4"/>
  <c r="E149" i="4"/>
  <c r="F149" i="4"/>
  <c r="G149" i="4"/>
  <c r="H149" i="4"/>
  <c r="I149" i="4"/>
  <c r="J149" i="4"/>
  <c r="K149" i="4"/>
  <c r="L149" i="4"/>
  <c r="M149" i="4"/>
  <c r="N149" i="4"/>
  <c r="O149" i="4"/>
  <c r="D150" i="4"/>
  <c r="E150" i="4"/>
  <c r="F150" i="4"/>
  <c r="G150" i="4"/>
  <c r="H150" i="4"/>
  <c r="I150" i="4"/>
  <c r="J150" i="4"/>
  <c r="K150" i="4"/>
  <c r="L150" i="4"/>
  <c r="M150" i="4"/>
  <c r="N150" i="4"/>
  <c r="O150" i="4"/>
  <c r="D151" i="4"/>
  <c r="E151" i="4"/>
  <c r="F151" i="4"/>
  <c r="G151" i="4"/>
  <c r="H151" i="4"/>
  <c r="I151" i="4"/>
  <c r="J151" i="4"/>
  <c r="K151" i="4"/>
  <c r="L151" i="4"/>
  <c r="M151" i="4"/>
  <c r="N151" i="4"/>
  <c r="O151" i="4"/>
  <c r="D152" i="4"/>
  <c r="E152" i="4"/>
  <c r="F152" i="4"/>
  <c r="G152" i="4"/>
  <c r="H152" i="4"/>
  <c r="I152" i="4"/>
  <c r="J152" i="4"/>
  <c r="K152" i="4"/>
  <c r="L152" i="4"/>
  <c r="M152" i="4"/>
  <c r="N152" i="4"/>
  <c r="O152" i="4"/>
  <c r="D153" i="4"/>
  <c r="E153" i="4"/>
  <c r="F153" i="4"/>
  <c r="G153" i="4"/>
  <c r="H153" i="4"/>
  <c r="I153" i="4"/>
  <c r="J153" i="4"/>
  <c r="K153" i="4"/>
  <c r="L153" i="4"/>
  <c r="M153" i="4"/>
  <c r="N153" i="4"/>
  <c r="O153" i="4"/>
  <c r="D154" i="4"/>
  <c r="E154" i="4"/>
  <c r="F154" i="4"/>
  <c r="G154" i="4"/>
  <c r="H154" i="4"/>
  <c r="I154" i="4"/>
  <c r="J154" i="4"/>
  <c r="K154" i="4"/>
  <c r="L154" i="4"/>
  <c r="M154" i="4"/>
  <c r="N154" i="4"/>
  <c r="O154" i="4"/>
  <c r="D155" i="4"/>
  <c r="E155" i="4"/>
  <c r="F155" i="4"/>
  <c r="G155" i="4"/>
  <c r="H155" i="4"/>
  <c r="I155" i="4"/>
  <c r="J155" i="4"/>
  <c r="K155" i="4"/>
  <c r="L155" i="4"/>
  <c r="M155" i="4"/>
  <c r="N155" i="4"/>
  <c r="O155" i="4"/>
  <c r="D156" i="4"/>
  <c r="E156" i="4"/>
  <c r="F156" i="4"/>
  <c r="G156" i="4"/>
  <c r="H156" i="4"/>
  <c r="I156" i="4"/>
  <c r="J156" i="4"/>
  <c r="K156" i="4"/>
  <c r="L156" i="4"/>
  <c r="M156" i="4"/>
  <c r="N156" i="4"/>
  <c r="O156" i="4"/>
  <c r="D157" i="4"/>
  <c r="E157" i="4"/>
  <c r="F157" i="4"/>
  <c r="G157" i="4"/>
  <c r="H157" i="4"/>
  <c r="I157" i="4"/>
  <c r="J157" i="4"/>
  <c r="K157" i="4"/>
  <c r="L157" i="4"/>
  <c r="M157" i="4"/>
  <c r="N157" i="4"/>
  <c r="O157" i="4"/>
  <c r="D158" i="4"/>
  <c r="E158" i="4"/>
  <c r="F158" i="4"/>
  <c r="G158" i="4"/>
  <c r="H158" i="4"/>
  <c r="I158" i="4"/>
  <c r="J158" i="4"/>
  <c r="K158" i="4"/>
  <c r="L158" i="4"/>
  <c r="M158" i="4"/>
  <c r="N158" i="4"/>
  <c r="O158" i="4"/>
  <c r="D159" i="4"/>
  <c r="E159" i="4"/>
  <c r="F159" i="4"/>
  <c r="G159" i="4"/>
  <c r="H159" i="4"/>
  <c r="I159" i="4"/>
  <c r="J159" i="4"/>
  <c r="K159" i="4"/>
  <c r="L159" i="4"/>
  <c r="M159" i="4"/>
  <c r="N159" i="4"/>
  <c r="O159" i="4"/>
  <c r="D160" i="4"/>
  <c r="E160" i="4"/>
  <c r="F160" i="4"/>
  <c r="G160" i="4"/>
  <c r="H160" i="4"/>
  <c r="I160" i="4"/>
  <c r="J160" i="4"/>
  <c r="K160" i="4"/>
  <c r="L160" i="4"/>
  <c r="M160" i="4"/>
  <c r="N160" i="4"/>
  <c r="O160" i="4"/>
  <c r="D161" i="4"/>
  <c r="E161" i="4"/>
  <c r="F161" i="4"/>
  <c r="G161" i="4"/>
  <c r="H161" i="4"/>
  <c r="I161" i="4"/>
  <c r="J161" i="4"/>
  <c r="K161" i="4"/>
  <c r="L161" i="4"/>
  <c r="M161" i="4"/>
  <c r="N161" i="4"/>
  <c r="O161" i="4"/>
  <c r="D162" i="4"/>
  <c r="E162" i="4"/>
  <c r="F162" i="4"/>
  <c r="G162" i="4"/>
  <c r="H162" i="4"/>
  <c r="I162" i="4"/>
  <c r="J162" i="4"/>
  <c r="K162" i="4"/>
  <c r="L162" i="4"/>
  <c r="M162" i="4"/>
  <c r="N162" i="4"/>
  <c r="O162" i="4"/>
  <c r="D163" i="4"/>
  <c r="E163" i="4"/>
  <c r="F163" i="4"/>
  <c r="G163" i="4"/>
  <c r="H163" i="4"/>
  <c r="I163" i="4"/>
  <c r="J163" i="4"/>
  <c r="K163" i="4"/>
  <c r="L163" i="4"/>
  <c r="M163" i="4"/>
  <c r="N163" i="4"/>
  <c r="O163" i="4"/>
  <c r="D164" i="4"/>
  <c r="E164" i="4"/>
  <c r="F164" i="4"/>
  <c r="G164" i="4"/>
  <c r="H164" i="4"/>
  <c r="I164" i="4"/>
  <c r="J164" i="4"/>
  <c r="K164" i="4"/>
  <c r="L164" i="4"/>
  <c r="M164" i="4"/>
  <c r="N164" i="4"/>
  <c r="O164" i="4"/>
  <c r="D165" i="4"/>
  <c r="E165" i="4"/>
  <c r="F165" i="4"/>
  <c r="G165" i="4"/>
  <c r="H165" i="4"/>
  <c r="I165" i="4"/>
  <c r="J165" i="4"/>
  <c r="K165" i="4"/>
  <c r="L165" i="4"/>
  <c r="M165" i="4"/>
  <c r="N165" i="4"/>
  <c r="O165" i="4"/>
  <c r="D166" i="4"/>
  <c r="E166" i="4"/>
  <c r="F166" i="4"/>
  <c r="G166" i="4"/>
  <c r="H166" i="4"/>
  <c r="I166" i="4"/>
  <c r="J166" i="4"/>
  <c r="K166" i="4"/>
  <c r="L166" i="4"/>
  <c r="M166" i="4"/>
  <c r="N166" i="4"/>
  <c r="O166" i="4"/>
  <c r="D167" i="4"/>
  <c r="E167" i="4"/>
  <c r="F167" i="4"/>
  <c r="G167" i="4"/>
  <c r="H167" i="4"/>
  <c r="I167" i="4"/>
  <c r="J167" i="4"/>
  <c r="K167" i="4"/>
  <c r="L167" i="4"/>
  <c r="M167" i="4"/>
  <c r="N167" i="4"/>
  <c r="O167" i="4"/>
  <c r="D168" i="4"/>
  <c r="E168" i="4"/>
  <c r="F168" i="4"/>
  <c r="G168" i="4"/>
  <c r="H168" i="4"/>
  <c r="I168" i="4"/>
  <c r="J168" i="4"/>
  <c r="K168" i="4"/>
  <c r="L168" i="4"/>
  <c r="M168" i="4"/>
  <c r="N168" i="4"/>
  <c r="O168" i="4"/>
  <c r="D169" i="4"/>
  <c r="E169" i="4"/>
  <c r="F169" i="4"/>
  <c r="G169" i="4"/>
  <c r="H169" i="4"/>
  <c r="I169" i="4"/>
  <c r="J169" i="4"/>
  <c r="K169" i="4"/>
  <c r="L169" i="4"/>
  <c r="M169" i="4"/>
  <c r="N169" i="4"/>
  <c r="O169" i="4"/>
  <c r="D170" i="4"/>
  <c r="E170" i="4"/>
  <c r="F170" i="4"/>
  <c r="G170" i="4"/>
  <c r="H170" i="4"/>
  <c r="I170" i="4"/>
  <c r="J170" i="4"/>
  <c r="K170" i="4"/>
  <c r="L170" i="4"/>
  <c r="M170" i="4"/>
  <c r="N170" i="4"/>
  <c r="O170" i="4"/>
  <c r="D171" i="4"/>
  <c r="E171" i="4"/>
  <c r="F171" i="4"/>
  <c r="G171" i="4"/>
  <c r="H171" i="4"/>
  <c r="I171" i="4"/>
  <c r="J171" i="4"/>
  <c r="K171" i="4"/>
  <c r="L171" i="4"/>
  <c r="M171" i="4"/>
  <c r="N171" i="4"/>
  <c r="O171" i="4"/>
  <c r="D172" i="4"/>
  <c r="E172" i="4"/>
  <c r="F172" i="4"/>
  <c r="G172" i="4"/>
  <c r="H172" i="4"/>
  <c r="I172" i="4"/>
  <c r="J172" i="4"/>
  <c r="K172" i="4"/>
  <c r="L172" i="4"/>
  <c r="M172" i="4"/>
  <c r="N172" i="4"/>
  <c r="O172" i="4"/>
  <c r="D173" i="4"/>
  <c r="E173" i="4"/>
  <c r="F173" i="4"/>
  <c r="G173" i="4"/>
  <c r="H173" i="4"/>
  <c r="I173" i="4"/>
  <c r="J173" i="4"/>
  <c r="K173" i="4"/>
  <c r="L173" i="4"/>
  <c r="M173" i="4"/>
  <c r="N173" i="4"/>
  <c r="O173" i="4"/>
  <c r="D174" i="4"/>
  <c r="E174" i="4"/>
  <c r="F174" i="4"/>
  <c r="G174" i="4"/>
  <c r="H174" i="4"/>
  <c r="I174" i="4"/>
  <c r="J174" i="4"/>
  <c r="K174" i="4"/>
  <c r="L174" i="4"/>
  <c r="M174" i="4"/>
  <c r="N174" i="4"/>
  <c r="O174" i="4"/>
  <c r="D175" i="4"/>
  <c r="E175" i="4"/>
  <c r="F175" i="4"/>
  <c r="G175" i="4"/>
  <c r="H175" i="4"/>
  <c r="I175" i="4"/>
  <c r="J175" i="4"/>
  <c r="K175" i="4"/>
  <c r="L175" i="4"/>
  <c r="M175" i="4"/>
  <c r="N175" i="4"/>
  <c r="O175" i="4"/>
  <c r="D176" i="4"/>
  <c r="E176" i="4"/>
  <c r="F176" i="4"/>
  <c r="G176" i="4"/>
  <c r="H176" i="4"/>
  <c r="I176" i="4"/>
  <c r="J176" i="4"/>
  <c r="K176" i="4"/>
  <c r="L176" i="4"/>
  <c r="M176" i="4"/>
  <c r="N176" i="4"/>
  <c r="O176" i="4"/>
  <c r="D177" i="4"/>
  <c r="E177" i="4"/>
  <c r="F177" i="4"/>
  <c r="G177" i="4"/>
  <c r="H177" i="4"/>
  <c r="I177" i="4"/>
  <c r="J177" i="4"/>
  <c r="K177" i="4"/>
  <c r="L177" i="4"/>
  <c r="M177" i="4"/>
  <c r="N177" i="4"/>
  <c r="O177" i="4"/>
  <c r="D178" i="4"/>
  <c r="E178" i="4"/>
  <c r="F178" i="4"/>
  <c r="G178" i="4"/>
  <c r="H178" i="4"/>
  <c r="I178" i="4"/>
  <c r="J178" i="4"/>
  <c r="K178" i="4"/>
  <c r="L178" i="4"/>
  <c r="M178" i="4"/>
  <c r="N178" i="4"/>
  <c r="O178" i="4"/>
  <c r="D179" i="4"/>
  <c r="E179" i="4"/>
  <c r="F179" i="4"/>
  <c r="G179" i="4"/>
  <c r="H179" i="4"/>
  <c r="I179" i="4"/>
  <c r="J179" i="4"/>
  <c r="K179" i="4"/>
  <c r="L179" i="4"/>
  <c r="M179" i="4"/>
  <c r="N179" i="4"/>
  <c r="O179" i="4"/>
  <c r="D180" i="4"/>
  <c r="E180" i="4"/>
  <c r="F180" i="4"/>
  <c r="G180" i="4"/>
  <c r="H180" i="4"/>
  <c r="I180" i="4"/>
  <c r="J180" i="4"/>
  <c r="K180" i="4"/>
  <c r="L180" i="4"/>
  <c r="M180" i="4"/>
  <c r="N180" i="4"/>
  <c r="O180" i="4"/>
  <c r="D181" i="4"/>
  <c r="E181" i="4"/>
  <c r="F181" i="4"/>
  <c r="G181" i="4"/>
  <c r="H181" i="4"/>
  <c r="I181" i="4"/>
  <c r="J181" i="4"/>
  <c r="K181" i="4"/>
  <c r="L181" i="4"/>
  <c r="M181" i="4"/>
  <c r="N181" i="4"/>
  <c r="O181" i="4"/>
  <c r="D182" i="4"/>
  <c r="E182" i="4"/>
  <c r="F182" i="4"/>
  <c r="G182" i="4"/>
  <c r="H182" i="4"/>
  <c r="I182" i="4"/>
  <c r="J182" i="4"/>
  <c r="K182" i="4"/>
  <c r="L182" i="4"/>
  <c r="M182" i="4"/>
  <c r="N182" i="4"/>
  <c r="O182" i="4"/>
  <c r="D183" i="4"/>
  <c r="E183" i="4"/>
  <c r="F183" i="4"/>
  <c r="G183" i="4"/>
  <c r="H183" i="4"/>
  <c r="I183" i="4"/>
  <c r="J183" i="4"/>
  <c r="K183" i="4"/>
  <c r="L183" i="4"/>
  <c r="M183" i="4"/>
  <c r="N183" i="4"/>
  <c r="O183" i="4"/>
  <c r="D184" i="4"/>
  <c r="E184" i="4"/>
  <c r="F184" i="4"/>
  <c r="G184" i="4"/>
  <c r="H184" i="4"/>
  <c r="I184" i="4"/>
  <c r="J184" i="4"/>
  <c r="K184" i="4"/>
  <c r="L184" i="4"/>
  <c r="M184" i="4"/>
  <c r="N184" i="4"/>
  <c r="O184" i="4"/>
  <c r="D185" i="4"/>
  <c r="E185" i="4"/>
  <c r="F185" i="4"/>
  <c r="G185" i="4"/>
  <c r="H185" i="4"/>
  <c r="I185" i="4"/>
  <c r="J185" i="4"/>
  <c r="K185" i="4"/>
  <c r="L185" i="4"/>
  <c r="M185" i="4"/>
  <c r="N185" i="4"/>
  <c r="O185" i="4"/>
  <c r="D186" i="4"/>
  <c r="E186" i="4"/>
  <c r="F186" i="4"/>
  <c r="G186" i="4"/>
  <c r="H186" i="4"/>
  <c r="I186" i="4"/>
  <c r="J186" i="4"/>
  <c r="K186" i="4"/>
  <c r="L186" i="4"/>
  <c r="M186" i="4"/>
  <c r="N186" i="4"/>
  <c r="O186" i="4"/>
  <c r="D187" i="4"/>
  <c r="E187" i="4"/>
  <c r="F187" i="4"/>
  <c r="G187" i="4"/>
  <c r="H187" i="4"/>
  <c r="I187" i="4"/>
  <c r="J187" i="4"/>
  <c r="K187" i="4"/>
  <c r="L187" i="4"/>
  <c r="M187" i="4"/>
  <c r="N187" i="4"/>
  <c r="O187" i="4"/>
  <c r="D188" i="4"/>
  <c r="E188" i="4"/>
  <c r="F188" i="4"/>
  <c r="G188" i="4"/>
  <c r="H188" i="4"/>
  <c r="I188" i="4"/>
  <c r="J188" i="4"/>
  <c r="K188" i="4"/>
  <c r="L188" i="4"/>
  <c r="M188" i="4"/>
  <c r="N188" i="4"/>
  <c r="O188" i="4"/>
  <c r="D189" i="4"/>
  <c r="E189" i="4"/>
  <c r="F189" i="4"/>
  <c r="G189" i="4"/>
  <c r="H189" i="4"/>
  <c r="I189" i="4"/>
  <c r="J189" i="4"/>
  <c r="K189" i="4"/>
  <c r="L189" i="4"/>
  <c r="M189" i="4"/>
  <c r="N189" i="4"/>
  <c r="O189" i="4"/>
  <c r="D190" i="4"/>
  <c r="E190" i="4"/>
  <c r="F190" i="4"/>
  <c r="G190" i="4"/>
  <c r="H190" i="4"/>
  <c r="I190" i="4"/>
  <c r="J190" i="4"/>
  <c r="K190" i="4"/>
  <c r="L190" i="4"/>
  <c r="M190" i="4"/>
  <c r="N190" i="4"/>
  <c r="O190" i="4"/>
  <c r="D191" i="4"/>
  <c r="E191" i="4"/>
  <c r="F191" i="4"/>
  <c r="G191" i="4"/>
  <c r="H191" i="4"/>
  <c r="I191" i="4"/>
  <c r="J191" i="4"/>
  <c r="K191" i="4"/>
  <c r="L191" i="4"/>
  <c r="M191" i="4"/>
  <c r="N191" i="4"/>
  <c r="O191" i="4"/>
  <c r="D192" i="4"/>
  <c r="E192" i="4"/>
  <c r="F192" i="4"/>
  <c r="G192" i="4"/>
  <c r="H192" i="4"/>
  <c r="I192" i="4"/>
  <c r="J192" i="4"/>
  <c r="K192" i="4"/>
  <c r="L192" i="4"/>
  <c r="M192" i="4"/>
  <c r="N192" i="4"/>
  <c r="O192" i="4"/>
  <c r="D193" i="4"/>
  <c r="E193" i="4"/>
  <c r="F193" i="4"/>
  <c r="G193" i="4"/>
  <c r="H193" i="4"/>
  <c r="I193" i="4"/>
  <c r="J193" i="4"/>
  <c r="K193" i="4"/>
  <c r="L193" i="4"/>
  <c r="M193" i="4"/>
  <c r="N193" i="4"/>
  <c r="O193" i="4"/>
  <c r="D194" i="4"/>
  <c r="E194" i="4"/>
  <c r="F194" i="4"/>
  <c r="G194" i="4"/>
  <c r="H194" i="4"/>
  <c r="I194" i="4"/>
  <c r="J194" i="4"/>
  <c r="K194" i="4"/>
  <c r="L194" i="4"/>
  <c r="M194" i="4"/>
  <c r="N194" i="4"/>
  <c r="O194" i="4"/>
  <c r="D195" i="4"/>
  <c r="E195" i="4"/>
  <c r="F195" i="4"/>
  <c r="G195" i="4"/>
  <c r="H195" i="4"/>
  <c r="I195" i="4"/>
  <c r="J195" i="4"/>
  <c r="K195" i="4"/>
  <c r="L195" i="4"/>
  <c r="M195" i="4"/>
  <c r="N195" i="4"/>
  <c r="O195" i="4"/>
  <c r="D196" i="4"/>
  <c r="E196" i="4"/>
  <c r="F196" i="4"/>
  <c r="G196" i="4"/>
  <c r="H196" i="4"/>
  <c r="I196" i="4"/>
  <c r="J196" i="4"/>
  <c r="K196" i="4"/>
  <c r="L196" i="4"/>
  <c r="M196" i="4"/>
  <c r="N196" i="4"/>
  <c r="O196" i="4"/>
  <c r="D197" i="4"/>
  <c r="E197" i="4"/>
  <c r="F197" i="4"/>
  <c r="G197" i="4"/>
  <c r="H197" i="4"/>
  <c r="I197" i="4"/>
  <c r="J197" i="4"/>
  <c r="K197" i="4"/>
  <c r="L197" i="4"/>
  <c r="M197" i="4"/>
  <c r="N197" i="4"/>
  <c r="O197" i="4"/>
  <c r="D198" i="4"/>
  <c r="E198" i="4"/>
  <c r="F198" i="4"/>
  <c r="G198" i="4"/>
  <c r="H198" i="4"/>
  <c r="I198" i="4"/>
  <c r="J198" i="4"/>
  <c r="K198" i="4"/>
  <c r="L198" i="4"/>
  <c r="M198" i="4"/>
  <c r="N198" i="4"/>
  <c r="O198" i="4"/>
  <c r="D199" i="4"/>
  <c r="E199" i="4"/>
  <c r="F199" i="4"/>
  <c r="G199" i="4"/>
  <c r="H199" i="4"/>
  <c r="I199" i="4"/>
  <c r="J199" i="4"/>
  <c r="K199" i="4"/>
  <c r="L199" i="4"/>
  <c r="M199" i="4"/>
  <c r="N199" i="4"/>
  <c r="O199" i="4"/>
  <c r="D200" i="4"/>
  <c r="E200" i="4"/>
  <c r="F200" i="4"/>
  <c r="G200" i="4"/>
  <c r="H200" i="4"/>
  <c r="I200" i="4"/>
  <c r="J200" i="4"/>
  <c r="K200" i="4"/>
  <c r="L200" i="4"/>
  <c r="M200" i="4"/>
  <c r="N200" i="4"/>
  <c r="O200" i="4"/>
  <c r="D201" i="4"/>
  <c r="E201" i="4"/>
  <c r="F201" i="4"/>
  <c r="G201" i="4"/>
  <c r="H201" i="4"/>
  <c r="I201" i="4"/>
  <c r="J201" i="4"/>
  <c r="K201" i="4"/>
  <c r="L201" i="4"/>
  <c r="M201" i="4"/>
  <c r="N201" i="4"/>
  <c r="O201" i="4"/>
  <c r="D202" i="4"/>
  <c r="E202" i="4"/>
  <c r="F202" i="4"/>
  <c r="G202" i="4"/>
  <c r="H202" i="4"/>
  <c r="I202" i="4"/>
  <c r="J202" i="4"/>
  <c r="K202" i="4"/>
  <c r="L202" i="4"/>
  <c r="M202" i="4"/>
  <c r="N202" i="4"/>
  <c r="O202" i="4"/>
  <c r="D203" i="4"/>
  <c r="E203" i="4"/>
  <c r="F203" i="4"/>
  <c r="G203" i="4"/>
  <c r="H203" i="4"/>
  <c r="I203" i="4"/>
  <c r="J203" i="4"/>
  <c r="K203" i="4"/>
  <c r="L203" i="4"/>
  <c r="M203" i="4"/>
  <c r="N203" i="4"/>
  <c r="O203" i="4"/>
  <c r="D204" i="4"/>
  <c r="E204" i="4"/>
  <c r="F204" i="4"/>
  <c r="G204" i="4"/>
  <c r="H204" i="4"/>
  <c r="I204" i="4"/>
  <c r="J204" i="4"/>
  <c r="K204" i="4"/>
  <c r="L204" i="4"/>
  <c r="M204" i="4"/>
  <c r="N204" i="4"/>
  <c r="O204" i="4"/>
  <c r="D205" i="4"/>
  <c r="E205" i="4"/>
  <c r="F205" i="4"/>
  <c r="G205" i="4"/>
  <c r="H205" i="4"/>
  <c r="I205" i="4"/>
  <c r="J205" i="4"/>
  <c r="K205" i="4"/>
  <c r="L205" i="4"/>
  <c r="M205" i="4"/>
  <c r="N205" i="4"/>
  <c r="O205" i="4"/>
  <c r="D206" i="4"/>
  <c r="E206" i="4"/>
  <c r="F206" i="4"/>
  <c r="G206" i="4"/>
  <c r="H206" i="4"/>
  <c r="I206" i="4"/>
  <c r="J206" i="4"/>
  <c r="K206" i="4"/>
  <c r="L206" i="4"/>
  <c r="M206" i="4"/>
  <c r="N206" i="4"/>
  <c r="O206" i="4"/>
  <c r="D207" i="4"/>
  <c r="E207" i="4"/>
  <c r="F207" i="4"/>
  <c r="G207" i="4"/>
  <c r="H207" i="4"/>
  <c r="I207" i="4"/>
  <c r="J207" i="4"/>
  <c r="K207" i="4"/>
  <c r="L207" i="4"/>
  <c r="M207" i="4"/>
  <c r="N207" i="4"/>
  <c r="O207" i="4"/>
  <c r="D208" i="4"/>
  <c r="E208" i="4"/>
  <c r="F208" i="4"/>
  <c r="G208" i="4"/>
  <c r="H208" i="4"/>
  <c r="I208" i="4"/>
  <c r="J208" i="4"/>
  <c r="K208" i="4"/>
  <c r="L208" i="4"/>
  <c r="M208" i="4"/>
  <c r="N208" i="4"/>
  <c r="O208" i="4"/>
  <c r="D209" i="4"/>
  <c r="E209" i="4"/>
  <c r="F209" i="4"/>
  <c r="G209" i="4"/>
  <c r="H209" i="4"/>
  <c r="I209" i="4"/>
  <c r="J209" i="4"/>
  <c r="K209" i="4"/>
  <c r="L209" i="4"/>
  <c r="M209" i="4"/>
  <c r="N209" i="4"/>
  <c r="O209" i="4"/>
  <c r="D210" i="4"/>
  <c r="E210" i="4"/>
  <c r="F210" i="4"/>
  <c r="G210" i="4"/>
  <c r="H210" i="4"/>
  <c r="I210" i="4"/>
  <c r="J210" i="4"/>
  <c r="K210" i="4"/>
  <c r="L210" i="4"/>
  <c r="M210" i="4"/>
  <c r="N210" i="4"/>
  <c r="O210" i="4"/>
  <c r="D211" i="4"/>
  <c r="E211" i="4"/>
  <c r="F211" i="4"/>
  <c r="G211" i="4"/>
  <c r="H211" i="4"/>
  <c r="I211" i="4"/>
  <c r="J211" i="4"/>
  <c r="K211" i="4"/>
  <c r="L211" i="4"/>
  <c r="M211" i="4"/>
  <c r="N211" i="4"/>
  <c r="O211" i="4"/>
  <c r="D212" i="4"/>
  <c r="E212" i="4"/>
  <c r="F212" i="4"/>
  <c r="G212" i="4"/>
  <c r="H212" i="4"/>
  <c r="I212" i="4"/>
  <c r="J212" i="4"/>
  <c r="K212" i="4"/>
  <c r="L212" i="4"/>
  <c r="M212" i="4"/>
  <c r="N212" i="4"/>
  <c r="O212" i="4"/>
  <c r="D213" i="4"/>
  <c r="E213" i="4"/>
  <c r="F213" i="4"/>
  <c r="G213" i="4"/>
  <c r="H213" i="4"/>
  <c r="I213" i="4"/>
  <c r="J213" i="4"/>
  <c r="K213" i="4"/>
  <c r="L213" i="4"/>
  <c r="M213" i="4"/>
  <c r="N213" i="4"/>
  <c r="O213" i="4"/>
  <c r="D214" i="4"/>
  <c r="E214" i="4"/>
  <c r="F214" i="4"/>
  <c r="G214" i="4"/>
  <c r="H214" i="4"/>
  <c r="I214" i="4"/>
  <c r="J214" i="4"/>
  <c r="K214" i="4"/>
  <c r="L214" i="4"/>
  <c r="M214" i="4"/>
  <c r="N214" i="4"/>
  <c r="O214" i="4"/>
  <c r="D215" i="4"/>
  <c r="E215" i="4"/>
  <c r="F215" i="4"/>
  <c r="G215" i="4"/>
  <c r="H215" i="4"/>
  <c r="I215" i="4"/>
  <c r="J215" i="4"/>
  <c r="K215" i="4"/>
  <c r="L215" i="4"/>
  <c r="M215" i="4"/>
  <c r="N215" i="4"/>
  <c r="O215" i="4"/>
  <c r="D216" i="4"/>
  <c r="E216" i="4"/>
  <c r="F216" i="4"/>
  <c r="G216" i="4"/>
  <c r="H216" i="4"/>
  <c r="I216" i="4"/>
  <c r="J216" i="4"/>
  <c r="K216" i="4"/>
  <c r="L216" i="4"/>
  <c r="M216" i="4"/>
  <c r="N216" i="4"/>
  <c r="O216" i="4"/>
  <c r="D217" i="4"/>
  <c r="E217" i="4"/>
  <c r="F217" i="4"/>
  <c r="G217" i="4"/>
  <c r="H217" i="4"/>
  <c r="I217" i="4"/>
  <c r="J217" i="4"/>
  <c r="K217" i="4"/>
  <c r="L217" i="4"/>
  <c r="M217" i="4"/>
  <c r="N217" i="4"/>
  <c r="O217" i="4"/>
  <c r="D218" i="4"/>
  <c r="E218" i="4"/>
  <c r="F218" i="4"/>
  <c r="G218" i="4"/>
  <c r="H218" i="4"/>
  <c r="I218" i="4"/>
  <c r="J218" i="4"/>
  <c r="K218" i="4"/>
  <c r="L218" i="4"/>
  <c r="M218" i="4"/>
  <c r="N218" i="4"/>
  <c r="O218" i="4"/>
  <c r="D219" i="4"/>
  <c r="E219" i="4"/>
  <c r="F219" i="4"/>
  <c r="G219" i="4"/>
  <c r="H219" i="4"/>
  <c r="I219" i="4"/>
  <c r="J219" i="4"/>
  <c r="K219" i="4"/>
  <c r="L219" i="4"/>
  <c r="M219" i="4"/>
  <c r="N219" i="4"/>
  <c r="O219" i="4"/>
  <c r="D220" i="4"/>
  <c r="E220" i="4"/>
  <c r="F220" i="4"/>
  <c r="G220" i="4"/>
  <c r="H220" i="4"/>
  <c r="I220" i="4"/>
  <c r="J220" i="4"/>
  <c r="K220" i="4"/>
  <c r="L220" i="4"/>
  <c r="M220" i="4"/>
  <c r="N220" i="4"/>
  <c r="O220" i="4"/>
  <c r="E5" i="3" l="1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P264" i="4"/>
  <c r="P265" i="4"/>
  <c r="P266" i="4"/>
  <c r="P267" i="4"/>
  <c r="P268" i="4"/>
  <c r="P269" i="4"/>
  <c r="P270" i="4"/>
  <c r="P271" i="4"/>
  <c r="P272" i="4"/>
  <c r="P273" i="4"/>
  <c r="E221" i="4"/>
  <c r="F221" i="4"/>
  <c r="G221" i="4"/>
  <c r="H221" i="4"/>
  <c r="I221" i="4"/>
  <c r="J221" i="4"/>
  <c r="K221" i="4"/>
  <c r="L221" i="4"/>
  <c r="M221" i="4"/>
  <c r="N221" i="4"/>
  <c r="O221" i="4"/>
  <c r="E222" i="4"/>
  <c r="F222" i="4"/>
  <c r="G222" i="4"/>
  <c r="H222" i="4"/>
  <c r="I222" i="4"/>
  <c r="J222" i="4"/>
  <c r="K222" i="4"/>
  <c r="L222" i="4"/>
  <c r="M222" i="4"/>
  <c r="N222" i="4"/>
  <c r="O222" i="4"/>
  <c r="E223" i="4"/>
  <c r="F223" i="4"/>
  <c r="G223" i="4"/>
  <c r="H223" i="4"/>
  <c r="I223" i="4"/>
  <c r="J223" i="4"/>
  <c r="K223" i="4"/>
  <c r="L223" i="4"/>
  <c r="M223" i="4"/>
  <c r="N223" i="4"/>
  <c r="O223" i="4"/>
  <c r="E224" i="4"/>
  <c r="F224" i="4"/>
  <c r="G224" i="4"/>
  <c r="H224" i="4"/>
  <c r="I224" i="4"/>
  <c r="J224" i="4"/>
  <c r="K224" i="4"/>
  <c r="L224" i="4"/>
  <c r="M224" i="4"/>
  <c r="N224" i="4"/>
  <c r="O224" i="4"/>
  <c r="E225" i="4"/>
  <c r="F225" i="4"/>
  <c r="G225" i="4"/>
  <c r="H225" i="4"/>
  <c r="I225" i="4"/>
  <c r="J225" i="4"/>
  <c r="K225" i="4"/>
  <c r="L225" i="4"/>
  <c r="M225" i="4"/>
  <c r="N225" i="4"/>
  <c r="O225" i="4"/>
  <c r="E226" i="4"/>
  <c r="F226" i="4"/>
  <c r="G226" i="4"/>
  <c r="H226" i="4"/>
  <c r="I226" i="4"/>
  <c r="J226" i="4"/>
  <c r="K226" i="4"/>
  <c r="L226" i="4"/>
  <c r="M226" i="4"/>
  <c r="N226" i="4"/>
  <c r="O226" i="4"/>
  <c r="E227" i="4"/>
  <c r="F227" i="4"/>
  <c r="G227" i="4"/>
  <c r="H227" i="4"/>
  <c r="I227" i="4"/>
  <c r="J227" i="4"/>
  <c r="K227" i="4"/>
  <c r="L227" i="4"/>
  <c r="M227" i="4"/>
  <c r="N227" i="4"/>
  <c r="O227" i="4"/>
  <c r="E228" i="4"/>
  <c r="F228" i="4"/>
  <c r="G228" i="4"/>
  <c r="H228" i="4"/>
  <c r="I228" i="4"/>
  <c r="J228" i="4"/>
  <c r="K228" i="4"/>
  <c r="L228" i="4"/>
  <c r="M228" i="4"/>
  <c r="N228" i="4"/>
  <c r="O228" i="4"/>
  <c r="E229" i="4"/>
  <c r="F229" i="4"/>
  <c r="G229" i="4"/>
  <c r="H229" i="4"/>
  <c r="I229" i="4"/>
  <c r="J229" i="4"/>
  <c r="K229" i="4"/>
  <c r="L229" i="4"/>
  <c r="M229" i="4"/>
  <c r="N229" i="4"/>
  <c r="O229" i="4"/>
  <c r="E230" i="4"/>
  <c r="F230" i="4"/>
  <c r="G230" i="4"/>
  <c r="H230" i="4"/>
  <c r="I230" i="4"/>
  <c r="J230" i="4"/>
  <c r="K230" i="4"/>
  <c r="L230" i="4"/>
  <c r="M230" i="4"/>
  <c r="N230" i="4"/>
  <c r="O230" i="4"/>
  <c r="E231" i="4"/>
  <c r="F231" i="4"/>
  <c r="G231" i="4"/>
  <c r="H231" i="4"/>
  <c r="I231" i="4"/>
  <c r="J231" i="4"/>
  <c r="K231" i="4"/>
  <c r="L231" i="4"/>
  <c r="M231" i="4"/>
  <c r="N231" i="4"/>
  <c r="O231" i="4"/>
  <c r="E232" i="4"/>
  <c r="F232" i="4"/>
  <c r="G232" i="4"/>
  <c r="H232" i="4"/>
  <c r="I232" i="4"/>
  <c r="J232" i="4"/>
  <c r="K232" i="4"/>
  <c r="L232" i="4"/>
  <c r="M232" i="4"/>
  <c r="N232" i="4"/>
  <c r="O232" i="4"/>
  <c r="E233" i="4"/>
  <c r="F233" i="4"/>
  <c r="G233" i="4"/>
  <c r="H233" i="4"/>
  <c r="I233" i="4"/>
  <c r="J233" i="4"/>
  <c r="K233" i="4"/>
  <c r="L233" i="4"/>
  <c r="M233" i="4"/>
  <c r="N233" i="4"/>
  <c r="O233" i="4"/>
  <c r="E234" i="4"/>
  <c r="F234" i="4"/>
  <c r="G234" i="4"/>
  <c r="H234" i="4"/>
  <c r="I234" i="4"/>
  <c r="J234" i="4"/>
  <c r="K234" i="4"/>
  <c r="L234" i="4"/>
  <c r="M234" i="4"/>
  <c r="N234" i="4"/>
  <c r="O234" i="4"/>
  <c r="E235" i="4"/>
  <c r="F235" i="4"/>
  <c r="G235" i="4"/>
  <c r="H235" i="4"/>
  <c r="I235" i="4"/>
  <c r="J235" i="4"/>
  <c r="K235" i="4"/>
  <c r="L235" i="4"/>
  <c r="M235" i="4"/>
  <c r="N235" i="4"/>
  <c r="O235" i="4"/>
  <c r="E236" i="4"/>
  <c r="F236" i="4"/>
  <c r="G236" i="4"/>
  <c r="H236" i="4"/>
  <c r="I236" i="4"/>
  <c r="J236" i="4"/>
  <c r="K236" i="4"/>
  <c r="L236" i="4"/>
  <c r="M236" i="4"/>
  <c r="N236" i="4"/>
  <c r="O236" i="4"/>
  <c r="E237" i="4"/>
  <c r="F237" i="4"/>
  <c r="G237" i="4"/>
  <c r="H237" i="4"/>
  <c r="I237" i="4"/>
  <c r="J237" i="4"/>
  <c r="K237" i="4"/>
  <c r="L237" i="4"/>
  <c r="M237" i="4"/>
  <c r="N237" i="4"/>
  <c r="O237" i="4"/>
  <c r="E238" i="4"/>
  <c r="F238" i="4"/>
  <c r="G238" i="4"/>
  <c r="H238" i="4"/>
  <c r="I238" i="4"/>
  <c r="J238" i="4"/>
  <c r="K238" i="4"/>
  <c r="L238" i="4"/>
  <c r="M238" i="4"/>
  <c r="N238" i="4"/>
  <c r="O238" i="4"/>
  <c r="E239" i="4"/>
  <c r="F239" i="4"/>
  <c r="G239" i="4"/>
  <c r="H239" i="4"/>
  <c r="I239" i="4"/>
  <c r="J239" i="4"/>
  <c r="K239" i="4"/>
  <c r="L239" i="4"/>
  <c r="M239" i="4"/>
  <c r="N239" i="4"/>
  <c r="O239" i="4"/>
  <c r="E240" i="4"/>
  <c r="F240" i="4"/>
  <c r="G240" i="4"/>
  <c r="H240" i="4"/>
  <c r="I240" i="4"/>
  <c r="J240" i="4"/>
  <c r="K240" i="4"/>
  <c r="L240" i="4"/>
  <c r="M240" i="4"/>
  <c r="N240" i="4"/>
  <c r="O240" i="4"/>
  <c r="E241" i="4"/>
  <c r="F241" i="4"/>
  <c r="G241" i="4"/>
  <c r="H241" i="4"/>
  <c r="I241" i="4"/>
  <c r="J241" i="4"/>
  <c r="K241" i="4"/>
  <c r="L241" i="4"/>
  <c r="M241" i="4"/>
  <c r="N241" i="4"/>
  <c r="O241" i="4"/>
  <c r="E242" i="4"/>
  <c r="F242" i="4"/>
  <c r="G242" i="4"/>
  <c r="H242" i="4"/>
  <c r="I242" i="4"/>
  <c r="J242" i="4"/>
  <c r="K242" i="4"/>
  <c r="L242" i="4"/>
  <c r="M242" i="4"/>
  <c r="N242" i="4"/>
  <c r="O242" i="4"/>
  <c r="E243" i="4"/>
  <c r="F243" i="4"/>
  <c r="G243" i="4"/>
  <c r="H243" i="4"/>
  <c r="I243" i="4"/>
  <c r="J243" i="4"/>
  <c r="K243" i="4"/>
  <c r="L243" i="4"/>
  <c r="M243" i="4"/>
  <c r="N243" i="4"/>
  <c r="O243" i="4"/>
  <c r="E244" i="4"/>
  <c r="F244" i="4"/>
  <c r="G244" i="4"/>
  <c r="H244" i="4"/>
  <c r="I244" i="4"/>
  <c r="J244" i="4"/>
  <c r="K244" i="4"/>
  <c r="L244" i="4"/>
  <c r="M244" i="4"/>
  <c r="N244" i="4"/>
  <c r="O244" i="4"/>
  <c r="E245" i="4"/>
  <c r="F245" i="4"/>
  <c r="G245" i="4"/>
  <c r="H245" i="4"/>
  <c r="I245" i="4"/>
  <c r="J245" i="4"/>
  <c r="K245" i="4"/>
  <c r="L245" i="4"/>
  <c r="M245" i="4"/>
  <c r="N245" i="4"/>
  <c r="O245" i="4"/>
  <c r="E246" i="4"/>
  <c r="F246" i="4"/>
  <c r="G246" i="4"/>
  <c r="H246" i="4"/>
  <c r="I246" i="4"/>
  <c r="J246" i="4"/>
  <c r="K246" i="4"/>
  <c r="L246" i="4"/>
  <c r="M246" i="4"/>
  <c r="N246" i="4"/>
  <c r="O246" i="4"/>
  <c r="E247" i="4"/>
  <c r="F247" i="4"/>
  <c r="G247" i="4"/>
  <c r="H247" i="4"/>
  <c r="I247" i="4"/>
  <c r="J247" i="4"/>
  <c r="K247" i="4"/>
  <c r="L247" i="4"/>
  <c r="M247" i="4"/>
  <c r="N247" i="4"/>
  <c r="O247" i="4"/>
  <c r="E248" i="4"/>
  <c r="F248" i="4"/>
  <c r="G248" i="4"/>
  <c r="H248" i="4"/>
  <c r="I248" i="4"/>
  <c r="J248" i="4"/>
  <c r="K248" i="4"/>
  <c r="L248" i="4"/>
  <c r="M248" i="4"/>
  <c r="N248" i="4"/>
  <c r="O248" i="4"/>
  <c r="E249" i="4"/>
  <c r="F249" i="4"/>
  <c r="G249" i="4"/>
  <c r="H249" i="4"/>
  <c r="I249" i="4"/>
  <c r="J249" i="4"/>
  <c r="K249" i="4"/>
  <c r="L249" i="4"/>
  <c r="M249" i="4"/>
  <c r="N249" i="4"/>
  <c r="O249" i="4"/>
  <c r="E250" i="4"/>
  <c r="F250" i="4"/>
  <c r="G250" i="4"/>
  <c r="H250" i="4"/>
  <c r="I250" i="4"/>
  <c r="J250" i="4"/>
  <c r="K250" i="4"/>
  <c r="L250" i="4"/>
  <c r="M250" i="4"/>
  <c r="N250" i="4"/>
  <c r="O250" i="4"/>
  <c r="E251" i="4"/>
  <c r="F251" i="4"/>
  <c r="G251" i="4"/>
  <c r="H251" i="4"/>
  <c r="I251" i="4"/>
  <c r="J251" i="4"/>
  <c r="K251" i="4"/>
  <c r="L251" i="4"/>
  <c r="M251" i="4"/>
  <c r="N251" i="4"/>
  <c r="O251" i="4"/>
  <c r="E252" i="4"/>
  <c r="F252" i="4"/>
  <c r="G252" i="4"/>
  <c r="H252" i="4"/>
  <c r="I252" i="4"/>
  <c r="J252" i="4"/>
  <c r="K252" i="4"/>
  <c r="L252" i="4"/>
  <c r="M252" i="4"/>
  <c r="N252" i="4"/>
  <c r="O252" i="4"/>
  <c r="E253" i="4"/>
  <c r="F253" i="4"/>
  <c r="G253" i="4"/>
  <c r="H253" i="4"/>
  <c r="I253" i="4"/>
  <c r="J253" i="4"/>
  <c r="K253" i="4"/>
  <c r="L253" i="4"/>
  <c r="M253" i="4"/>
  <c r="N253" i="4"/>
  <c r="O253" i="4"/>
  <c r="E254" i="4"/>
  <c r="F254" i="4"/>
  <c r="G254" i="4"/>
  <c r="H254" i="4"/>
  <c r="I254" i="4"/>
  <c r="J254" i="4"/>
  <c r="K254" i="4"/>
  <c r="L254" i="4"/>
  <c r="M254" i="4"/>
  <c r="N254" i="4"/>
  <c r="O254" i="4"/>
  <c r="E255" i="4"/>
  <c r="F255" i="4"/>
  <c r="G255" i="4"/>
  <c r="H255" i="4"/>
  <c r="I255" i="4"/>
  <c r="J255" i="4"/>
  <c r="K255" i="4"/>
  <c r="L255" i="4"/>
  <c r="M255" i="4"/>
  <c r="N255" i="4"/>
  <c r="O255" i="4"/>
  <c r="E256" i="4"/>
  <c r="F256" i="4"/>
  <c r="G256" i="4"/>
  <c r="H256" i="4"/>
  <c r="I256" i="4"/>
  <c r="J256" i="4"/>
  <c r="K256" i="4"/>
  <c r="L256" i="4"/>
  <c r="M256" i="4"/>
  <c r="N256" i="4"/>
  <c r="O256" i="4"/>
  <c r="E257" i="4"/>
  <c r="F257" i="4"/>
  <c r="G257" i="4"/>
  <c r="H257" i="4"/>
  <c r="I257" i="4"/>
  <c r="J257" i="4"/>
  <c r="K257" i="4"/>
  <c r="L257" i="4"/>
  <c r="M257" i="4"/>
  <c r="N257" i="4"/>
  <c r="O257" i="4"/>
  <c r="E258" i="4"/>
  <c r="F258" i="4"/>
  <c r="G258" i="4"/>
  <c r="H258" i="4"/>
  <c r="I258" i="4"/>
  <c r="J258" i="4"/>
  <c r="K258" i="4"/>
  <c r="L258" i="4"/>
  <c r="M258" i="4"/>
  <c r="N258" i="4"/>
  <c r="O258" i="4"/>
  <c r="E259" i="4"/>
  <c r="F259" i="4"/>
  <c r="G259" i="4"/>
  <c r="H259" i="4"/>
  <c r="I259" i="4"/>
  <c r="J259" i="4"/>
  <c r="K259" i="4"/>
  <c r="L259" i="4"/>
  <c r="M259" i="4"/>
  <c r="N259" i="4"/>
  <c r="O259" i="4"/>
  <c r="E260" i="4"/>
  <c r="F260" i="4"/>
  <c r="G260" i="4"/>
  <c r="H260" i="4"/>
  <c r="I260" i="4"/>
  <c r="J260" i="4"/>
  <c r="K260" i="4"/>
  <c r="L260" i="4"/>
  <c r="M260" i="4"/>
  <c r="N260" i="4"/>
  <c r="O260" i="4"/>
  <c r="E261" i="4"/>
  <c r="F261" i="4"/>
  <c r="G261" i="4"/>
  <c r="H261" i="4"/>
  <c r="I261" i="4"/>
  <c r="J261" i="4"/>
  <c r="K261" i="4"/>
  <c r="L261" i="4"/>
  <c r="M261" i="4"/>
  <c r="N261" i="4"/>
  <c r="O261" i="4"/>
  <c r="E262" i="4"/>
  <c r="F262" i="4"/>
  <c r="G262" i="4"/>
  <c r="H262" i="4"/>
  <c r="I262" i="4"/>
  <c r="J262" i="4"/>
  <c r="K262" i="4"/>
  <c r="L262" i="4"/>
  <c r="M262" i="4"/>
  <c r="N262" i="4"/>
  <c r="O262" i="4"/>
  <c r="E263" i="4"/>
  <c r="F263" i="4"/>
  <c r="G263" i="4"/>
  <c r="H263" i="4"/>
  <c r="I263" i="4"/>
  <c r="J263" i="4"/>
  <c r="K263" i="4"/>
  <c r="L263" i="4"/>
  <c r="M263" i="4"/>
  <c r="N263" i="4"/>
  <c r="O263" i="4"/>
  <c r="E264" i="4"/>
  <c r="F264" i="4"/>
  <c r="G264" i="4"/>
  <c r="H264" i="4"/>
  <c r="I264" i="4"/>
  <c r="J264" i="4"/>
  <c r="K264" i="4"/>
  <c r="L264" i="4"/>
  <c r="M264" i="4"/>
  <c r="N264" i="4"/>
  <c r="O264" i="4"/>
  <c r="E265" i="4"/>
  <c r="F265" i="4"/>
  <c r="G265" i="4"/>
  <c r="H265" i="4"/>
  <c r="I265" i="4"/>
  <c r="J265" i="4"/>
  <c r="K265" i="4"/>
  <c r="L265" i="4"/>
  <c r="M265" i="4"/>
  <c r="N265" i="4"/>
  <c r="O265" i="4"/>
  <c r="E266" i="4"/>
  <c r="F266" i="4"/>
  <c r="G266" i="4"/>
  <c r="H266" i="4"/>
  <c r="I266" i="4"/>
  <c r="J266" i="4"/>
  <c r="K266" i="4"/>
  <c r="L266" i="4"/>
  <c r="M266" i="4"/>
  <c r="N266" i="4"/>
  <c r="O266" i="4"/>
  <c r="E267" i="4"/>
  <c r="F267" i="4"/>
  <c r="G267" i="4"/>
  <c r="H267" i="4"/>
  <c r="I267" i="4"/>
  <c r="J267" i="4"/>
  <c r="K267" i="4"/>
  <c r="L267" i="4"/>
  <c r="M267" i="4"/>
  <c r="N267" i="4"/>
  <c r="O267" i="4"/>
  <c r="E268" i="4"/>
  <c r="F268" i="4"/>
  <c r="G268" i="4"/>
  <c r="H268" i="4"/>
  <c r="I268" i="4"/>
  <c r="J268" i="4"/>
  <c r="K268" i="4"/>
  <c r="L268" i="4"/>
  <c r="M268" i="4"/>
  <c r="N268" i="4"/>
  <c r="O268" i="4"/>
  <c r="E269" i="4"/>
  <c r="F269" i="4"/>
  <c r="G269" i="4"/>
  <c r="H269" i="4"/>
  <c r="I269" i="4"/>
  <c r="J269" i="4"/>
  <c r="K269" i="4"/>
  <c r="L269" i="4"/>
  <c r="M269" i="4"/>
  <c r="N269" i="4"/>
  <c r="O269" i="4"/>
  <c r="E270" i="4"/>
  <c r="F270" i="4"/>
  <c r="G270" i="4"/>
  <c r="H270" i="4"/>
  <c r="I270" i="4"/>
  <c r="J270" i="4"/>
  <c r="K270" i="4"/>
  <c r="L270" i="4"/>
  <c r="M270" i="4"/>
  <c r="N270" i="4"/>
  <c r="O270" i="4"/>
  <c r="E271" i="4"/>
  <c r="F271" i="4"/>
  <c r="G271" i="4"/>
  <c r="H271" i="4"/>
  <c r="I271" i="4"/>
  <c r="J271" i="4"/>
  <c r="K271" i="4"/>
  <c r="L271" i="4"/>
  <c r="M271" i="4"/>
  <c r="N271" i="4"/>
  <c r="O271" i="4"/>
  <c r="E272" i="4"/>
  <c r="F272" i="4"/>
  <c r="G272" i="4"/>
  <c r="H272" i="4"/>
  <c r="I272" i="4"/>
  <c r="J272" i="4"/>
  <c r="K272" i="4"/>
  <c r="L272" i="4"/>
  <c r="M272" i="4"/>
  <c r="N272" i="4"/>
  <c r="O272" i="4"/>
  <c r="E273" i="4"/>
  <c r="F273" i="4"/>
  <c r="G273" i="4"/>
  <c r="H273" i="4"/>
  <c r="I273" i="4"/>
  <c r="J273" i="4"/>
  <c r="K273" i="4"/>
  <c r="L273" i="4"/>
  <c r="M273" i="4"/>
  <c r="N273" i="4"/>
  <c r="O273" i="4"/>
  <c r="E274" i="4"/>
  <c r="F274" i="4"/>
  <c r="G274" i="4"/>
  <c r="H274" i="4"/>
  <c r="I274" i="4"/>
  <c r="J274" i="4"/>
  <c r="K274" i="4"/>
  <c r="L274" i="4"/>
  <c r="M274" i="4"/>
  <c r="N274" i="4"/>
  <c r="O274" i="4"/>
  <c r="P274" i="4"/>
  <c r="E275" i="4"/>
  <c r="F275" i="4"/>
  <c r="G275" i="4"/>
  <c r="H275" i="4"/>
  <c r="I275" i="4"/>
  <c r="J275" i="4"/>
  <c r="K275" i="4"/>
  <c r="L275" i="4"/>
  <c r="M275" i="4"/>
  <c r="N275" i="4"/>
  <c r="O275" i="4"/>
  <c r="P275" i="4"/>
  <c r="E276" i="4"/>
  <c r="F276" i="4"/>
  <c r="G276" i="4"/>
  <c r="H276" i="4"/>
  <c r="I276" i="4"/>
  <c r="J276" i="4"/>
  <c r="K276" i="4"/>
  <c r="L276" i="4"/>
  <c r="M276" i="4"/>
  <c r="N276" i="4"/>
  <c r="O276" i="4"/>
  <c r="P276" i="4"/>
  <c r="E277" i="4"/>
  <c r="F277" i="4"/>
  <c r="G277" i="4"/>
  <c r="H277" i="4"/>
  <c r="I277" i="4"/>
  <c r="J277" i="4"/>
  <c r="K277" i="4"/>
  <c r="L277" i="4"/>
  <c r="M277" i="4"/>
  <c r="N277" i="4"/>
  <c r="O277" i="4"/>
  <c r="P277" i="4"/>
  <c r="E278" i="4"/>
  <c r="F278" i="4"/>
  <c r="G278" i="4"/>
  <c r="H278" i="4"/>
  <c r="I278" i="4"/>
  <c r="J278" i="4"/>
  <c r="K278" i="4"/>
  <c r="L278" i="4"/>
  <c r="M278" i="4"/>
  <c r="N278" i="4"/>
  <c r="O278" i="4"/>
  <c r="P278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D6" i="4"/>
  <c r="D2" i="4"/>
  <c r="H22" i="2"/>
  <c r="I22" i="2" a="1"/>
  <c r="I22" i="2" s="1"/>
  <c r="J22" i="2" s="1"/>
  <c r="H23" i="2"/>
  <c r="I23" i="2" a="1"/>
  <c r="I23" i="2" s="1"/>
  <c r="J23" i="2" s="1"/>
  <c r="J1007" i="2"/>
  <c r="J1015" i="2"/>
  <c r="J1023" i="2"/>
  <c r="J1039" i="2"/>
  <c r="J1047" i="2"/>
  <c r="J1055" i="2"/>
  <c r="J1063" i="2"/>
  <c r="J1071" i="2"/>
  <c r="J1079" i="2"/>
  <c r="J1087" i="2"/>
  <c r="J1095" i="2"/>
  <c r="J1527" i="2"/>
  <c r="J1531" i="2"/>
  <c r="J1535" i="2"/>
  <c r="J1536" i="2"/>
  <c r="J1539" i="2"/>
  <c r="J1543" i="2"/>
  <c r="J1544" i="2"/>
  <c r="J1548" i="2"/>
  <c r="J1549" i="2"/>
  <c r="J1551" i="2"/>
  <c r="J1552" i="2"/>
  <c r="J1554" i="2"/>
  <c r="J1555" i="2"/>
  <c r="J1557" i="2"/>
  <c r="J1562" i="2"/>
  <c r="J1563" i="2"/>
  <c r="J1564" i="2"/>
  <c r="J1567" i="2"/>
  <c r="J1568" i="2"/>
  <c r="J1570" i="2"/>
  <c r="J1573" i="2"/>
  <c r="J1574" i="2"/>
  <c r="J1575" i="2"/>
  <c r="J1576" i="2"/>
  <c r="J1578" i="2"/>
  <c r="J1579" i="2"/>
  <c r="J1580" i="2"/>
  <c r="J1581" i="2"/>
  <c r="J1582" i="2"/>
  <c r="J1583" i="2"/>
  <c r="R2" i="2" a="1"/>
  <c r="R2" i="2" s="1"/>
  <c r="AN1" i="3" s="1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846" i="2"/>
  <c r="J847" i="2"/>
  <c r="J848" i="2"/>
  <c r="J849" i="2"/>
  <c r="J850" i="2"/>
  <c r="J851" i="2"/>
  <c r="J852" i="2"/>
  <c r="J853" i="2"/>
  <c r="J854" i="2"/>
  <c r="J855" i="2"/>
  <c r="J856" i="2"/>
  <c r="J857" i="2"/>
  <c r="J858" i="2"/>
  <c r="J859" i="2"/>
  <c r="J860" i="2"/>
  <c r="J861" i="2"/>
  <c r="J862" i="2"/>
  <c r="J863" i="2"/>
  <c r="J864" i="2"/>
  <c r="J865" i="2"/>
  <c r="J866" i="2"/>
  <c r="J867" i="2"/>
  <c r="J868" i="2"/>
  <c r="J869" i="2"/>
  <c r="J870" i="2"/>
  <c r="J871" i="2"/>
  <c r="J872" i="2"/>
  <c r="J873" i="2"/>
  <c r="J874" i="2"/>
  <c r="J875" i="2"/>
  <c r="J876" i="2"/>
  <c r="J877" i="2"/>
  <c r="J878" i="2"/>
  <c r="J879" i="2"/>
  <c r="J880" i="2"/>
  <c r="J881" i="2"/>
  <c r="J882" i="2"/>
  <c r="J883" i="2"/>
  <c r="J884" i="2"/>
  <c r="J885" i="2"/>
  <c r="J886" i="2"/>
  <c r="J887" i="2"/>
  <c r="J888" i="2"/>
  <c r="J889" i="2"/>
  <c r="J890" i="2"/>
  <c r="J891" i="2"/>
  <c r="J892" i="2"/>
  <c r="J893" i="2"/>
  <c r="J894" i="2"/>
  <c r="J895" i="2"/>
  <c r="J896" i="2"/>
  <c r="J897" i="2"/>
  <c r="J898" i="2"/>
  <c r="J899" i="2"/>
  <c r="J900" i="2"/>
  <c r="J901" i="2"/>
  <c r="J902" i="2"/>
  <c r="J903" i="2"/>
  <c r="J904" i="2"/>
  <c r="J905" i="2"/>
  <c r="J906" i="2"/>
  <c r="J907" i="2"/>
  <c r="J908" i="2"/>
  <c r="J909" i="2"/>
  <c r="J910" i="2"/>
  <c r="J911" i="2"/>
  <c r="J912" i="2"/>
  <c r="J913" i="2"/>
  <c r="J914" i="2"/>
  <c r="J915" i="2"/>
  <c r="J916" i="2"/>
  <c r="J917" i="2"/>
  <c r="J918" i="2"/>
  <c r="J919" i="2"/>
  <c r="J920" i="2"/>
  <c r="J921" i="2"/>
  <c r="J922" i="2"/>
  <c r="J923" i="2"/>
  <c r="J924" i="2"/>
  <c r="J925" i="2"/>
  <c r="J926" i="2"/>
  <c r="J927" i="2"/>
  <c r="J928" i="2"/>
  <c r="J929" i="2"/>
  <c r="J930" i="2"/>
  <c r="J931" i="2"/>
  <c r="J932" i="2"/>
  <c r="J933" i="2"/>
  <c r="J934" i="2"/>
  <c r="J935" i="2"/>
  <c r="J936" i="2"/>
  <c r="J937" i="2"/>
  <c r="J938" i="2"/>
  <c r="J939" i="2"/>
  <c r="J940" i="2"/>
  <c r="J941" i="2"/>
  <c r="J942" i="2"/>
  <c r="J943" i="2"/>
  <c r="J944" i="2"/>
  <c r="J945" i="2"/>
  <c r="J946" i="2"/>
  <c r="J947" i="2"/>
  <c r="J948" i="2"/>
  <c r="J949" i="2"/>
  <c r="J950" i="2"/>
  <c r="J951" i="2"/>
  <c r="J952" i="2"/>
  <c r="J953" i="2"/>
  <c r="J954" i="2"/>
  <c r="J955" i="2"/>
  <c r="J956" i="2"/>
  <c r="J957" i="2"/>
  <c r="J958" i="2"/>
  <c r="J959" i="2"/>
  <c r="J960" i="2"/>
  <c r="J961" i="2"/>
  <c r="J962" i="2"/>
  <c r="J963" i="2"/>
  <c r="J964" i="2"/>
  <c r="J965" i="2"/>
  <c r="J966" i="2"/>
  <c r="J967" i="2"/>
  <c r="J968" i="2"/>
  <c r="J969" i="2"/>
  <c r="J970" i="2"/>
  <c r="J971" i="2"/>
  <c r="J972" i="2"/>
  <c r="J973" i="2"/>
  <c r="J974" i="2"/>
  <c r="J975" i="2"/>
  <c r="J976" i="2"/>
  <c r="J977" i="2"/>
  <c r="J978" i="2"/>
  <c r="J979" i="2"/>
  <c r="J980" i="2"/>
  <c r="J981" i="2"/>
  <c r="J982" i="2"/>
  <c r="J983" i="2"/>
  <c r="J984" i="2"/>
  <c r="J985" i="2"/>
  <c r="J986" i="2"/>
  <c r="J987" i="2"/>
  <c r="J988" i="2"/>
  <c r="J989" i="2"/>
  <c r="J990" i="2"/>
  <c r="J991" i="2"/>
  <c r="J992" i="2"/>
  <c r="J993" i="2"/>
  <c r="J994" i="2"/>
  <c r="J995" i="2"/>
  <c r="J996" i="2"/>
  <c r="J997" i="2"/>
  <c r="J998" i="2"/>
  <c r="J999" i="2"/>
  <c r="J1000" i="2"/>
  <c r="J1001" i="2"/>
  <c r="J1002" i="2"/>
  <c r="J1003" i="2"/>
  <c r="J1004" i="2"/>
  <c r="J1005" i="2"/>
  <c r="J1006" i="2"/>
  <c r="J1008" i="2"/>
  <c r="J1009" i="2"/>
  <c r="J1010" i="2"/>
  <c r="J1011" i="2"/>
  <c r="J1012" i="2"/>
  <c r="J1013" i="2"/>
  <c r="J1014" i="2"/>
  <c r="J1016" i="2"/>
  <c r="J1017" i="2"/>
  <c r="J1018" i="2"/>
  <c r="J1019" i="2"/>
  <c r="J1020" i="2"/>
  <c r="J1021" i="2"/>
  <c r="J1022" i="2"/>
  <c r="J1024" i="2"/>
  <c r="J1025" i="2"/>
  <c r="J1026" i="2"/>
  <c r="J1027" i="2"/>
  <c r="J1028" i="2"/>
  <c r="J1029" i="2"/>
  <c r="J1030" i="2"/>
  <c r="J1031" i="2"/>
  <c r="J1032" i="2"/>
  <c r="J1033" i="2"/>
  <c r="J1034" i="2"/>
  <c r="J1035" i="2"/>
  <c r="J1036" i="2"/>
  <c r="J1037" i="2"/>
  <c r="J1038" i="2"/>
  <c r="J1040" i="2"/>
  <c r="J1041" i="2"/>
  <c r="J1042" i="2"/>
  <c r="J1043" i="2"/>
  <c r="J1044" i="2"/>
  <c r="J1045" i="2"/>
  <c r="J1046" i="2"/>
  <c r="J1048" i="2"/>
  <c r="J1049" i="2"/>
  <c r="J1050" i="2"/>
  <c r="J1051" i="2"/>
  <c r="J1052" i="2"/>
  <c r="J1053" i="2"/>
  <c r="J1054" i="2"/>
  <c r="J1056" i="2"/>
  <c r="J1057" i="2"/>
  <c r="J1058" i="2"/>
  <c r="J1059" i="2"/>
  <c r="J1060" i="2"/>
  <c r="J1061" i="2"/>
  <c r="J1062" i="2"/>
  <c r="J1064" i="2"/>
  <c r="J1065" i="2"/>
  <c r="J1066" i="2"/>
  <c r="J1067" i="2"/>
  <c r="J1068" i="2"/>
  <c r="J1069" i="2"/>
  <c r="J1070" i="2"/>
  <c r="J1072" i="2"/>
  <c r="J1073" i="2"/>
  <c r="J1074" i="2"/>
  <c r="J1075" i="2"/>
  <c r="J1076" i="2"/>
  <c r="J1077" i="2"/>
  <c r="J1078" i="2"/>
  <c r="J1080" i="2"/>
  <c r="J1081" i="2"/>
  <c r="J1082" i="2"/>
  <c r="J1083" i="2"/>
  <c r="J1084" i="2"/>
  <c r="J1085" i="2"/>
  <c r="J1086" i="2"/>
  <c r="J1088" i="2"/>
  <c r="J1089" i="2"/>
  <c r="J1090" i="2"/>
  <c r="J1091" i="2"/>
  <c r="J1092" i="2"/>
  <c r="J1093" i="2"/>
  <c r="J1094" i="2"/>
  <c r="J1096" i="2"/>
  <c r="J1097" i="2"/>
  <c r="J1098" i="2"/>
  <c r="J1099" i="2"/>
  <c r="J1100" i="2"/>
  <c r="J1101" i="2"/>
  <c r="J1102" i="2"/>
  <c r="J1103" i="2"/>
  <c r="J1104" i="2"/>
  <c r="J1105" i="2"/>
  <c r="J1106" i="2"/>
  <c r="J1107" i="2"/>
  <c r="J1108" i="2"/>
  <c r="J1109" i="2"/>
  <c r="J1110" i="2"/>
  <c r="J1111" i="2"/>
  <c r="J1112" i="2"/>
  <c r="J1113" i="2"/>
  <c r="J1114" i="2"/>
  <c r="J1115" i="2"/>
  <c r="J1116" i="2"/>
  <c r="J1117" i="2"/>
  <c r="J1118" i="2"/>
  <c r="J1119" i="2"/>
  <c r="J1120" i="2"/>
  <c r="J1121" i="2"/>
  <c r="J1122" i="2"/>
  <c r="J1123" i="2"/>
  <c r="J1124" i="2"/>
  <c r="J1125" i="2"/>
  <c r="J1126" i="2"/>
  <c r="J1127" i="2"/>
  <c r="J1128" i="2"/>
  <c r="J1129" i="2"/>
  <c r="J1130" i="2"/>
  <c r="J1131" i="2"/>
  <c r="J1132" i="2"/>
  <c r="J1133" i="2"/>
  <c r="J1134" i="2"/>
  <c r="J1135" i="2"/>
  <c r="J1136" i="2"/>
  <c r="J1137" i="2"/>
  <c r="J1138" i="2"/>
  <c r="J1139" i="2"/>
  <c r="J1140" i="2"/>
  <c r="J1141" i="2"/>
  <c r="J1142" i="2"/>
  <c r="J1143" i="2"/>
  <c r="J1144" i="2"/>
  <c r="J1145" i="2"/>
  <c r="J1146" i="2"/>
  <c r="J1147" i="2"/>
  <c r="J1148" i="2"/>
  <c r="J1149" i="2"/>
  <c r="J1150" i="2"/>
  <c r="J1151" i="2"/>
  <c r="J1152" i="2"/>
  <c r="J1153" i="2"/>
  <c r="J1154" i="2"/>
  <c r="J1155" i="2"/>
  <c r="J1156" i="2"/>
  <c r="J1157" i="2"/>
  <c r="J1158" i="2"/>
  <c r="J1159" i="2"/>
  <c r="J1160" i="2"/>
  <c r="J1161" i="2"/>
  <c r="J1162" i="2"/>
  <c r="J1163" i="2"/>
  <c r="J1164" i="2"/>
  <c r="J1165" i="2"/>
  <c r="J1166" i="2"/>
  <c r="J1167" i="2"/>
  <c r="J1168" i="2"/>
  <c r="J1169" i="2"/>
  <c r="J1170" i="2"/>
  <c r="J1171" i="2"/>
  <c r="J1172" i="2"/>
  <c r="J1173" i="2"/>
  <c r="J1174" i="2"/>
  <c r="J1175" i="2"/>
  <c r="J1176" i="2"/>
  <c r="J1177" i="2"/>
  <c r="J1178" i="2"/>
  <c r="J1179" i="2"/>
  <c r="J1180" i="2"/>
  <c r="J1181" i="2"/>
  <c r="J1182" i="2"/>
  <c r="J1183" i="2"/>
  <c r="J1184" i="2"/>
  <c r="J1185" i="2"/>
  <c r="J1186" i="2"/>
  <c r="J1187" i="2"/>
  <c r="J1188" i="2"/>
  <c r="J1189" i="2"/>
  <c r="J1190" i="2"/>
  <c r="J1191" i="2"/>
  <c r="J1192" i="2"/>
  <c r="J1193" i="2"/>
  <c r="J1194" i="2"/>
  <c r="J1195" i="2"/>
  <c r="J1196" i="2"/>
  <c r="J1197" i="2"/>
  <c r="J1198" i="2"/>
  <c r="J1199" i="2"/>
  <c r="J1200" i="2"/>
  <c r="J1201" i="2"/>
  <c r="J1202" i="2"/>
  <c r="J1203" i="2"/>
  <c r="J1204" i="2"/>
  <c r="J1205" i="2"/>
  <c r="J1206" i="2"/>
  <c r="J1207" i="2"/>
  <c r="J1208" i="2"/>
  <c r="J1209" i="2"/>
  <c r="J1210" i="2"/>
  <c r="J1211" i="2"/>
  <c r="J1212" i="2"/>
  <c r="J1213" i="2"/>
  <c r="J1214" i="2"/>
  <c r="J1215" i="2"/>
  <c r="J1216" i="2"/>
  <c r="J1217" i="2"/>
  <c r="J1218" i="2"/>
  <c r="J1219" i="2"/>
  <c r="J1220" i="2"/>
  <c r="J1221" i="2"/>
  <c r="J1222" i="2"/>
  <c r="J1223" i="2"/>
  <c r="J1224" i="2"/>
  <c r="J1225" i="2"/>
  <c r="J1226" i="2"/>
  <c r="J1227" i="2"/>
  <c r="J1228" i="2"/>
  <c r="J1229" i="2"/>
  <c r="J1230" i="2"/>
  <c r="J1231" i="2"/>
  <c r="J1232" i="2"/>
  <c r="J1233" i="2"/>
  <c r="J1234" i="2"/>
  <c r="J1235" i="2"/>
  <c r="J1236" i="2"/>
  <c r="J1237" i="2"/>
  <c r="J1238" i="2"/>
  <c r="J1239" i="2"/>
  <c r="J1240" i="2"/>
  <c r="J1241" i="2"/>
  <c r="J1242" i="2"/>
  <c r="J1243" i="2"/>
  <c r="J1244" i="2"/>
  <c r="J1245" i="2"/>
  <c r="J1246" i="2"/>
  <c r="J1247" i="2"/>
  <c r="J1248" i="2"/>
  <c r="J1249" i="2"/>
  <c r="J1250" i="2"/>
  <c r="J1251" i="2"/>
  <c r="J1252" i="2"/>
  <c r="J1253" i="2"/>
  <c r="J1254" i="2"/>
  <c r="J1255" i="2"/>
  <c r="J1256" i="2"/>
  <c r="J1257" i="2"/>
  <c r="J1258" i="2"/>
  <c r="J1259" i="2"/>
  <c r="J1260" i="2"/>
  <c r="J1261" i="2"/>
  <c r="J1262" i="2"/>
  <c r="J1263" i="2"/>
  <c r="J1264" i="2"/>
  <c r="J1265" i="2"/>
  <c r="J1266" i="2"/>
  <c r="J1267" i="2"/>
  <c r="J1268" i="2"/>
  <c r="J1269" i="2"/>
  <c r="J1270" i="2"/>
  <c r="J1271" i="2"/>
  <c r="J1272" i="2"/>
  <c r="J1273" i="2"/>
  <c r="J1274" i="2"/>
  <c r="J1275" i="2"/>
  <c r="J1276" i="2"/>
  <c r="J1277" i="2"/>
  <c r="J1278" i="2"/>
  <c r="J1279" i="2"/>
  <c r="J1280" i="2"/>
  <c r="J1281" i="2"/>
  <c r="J1282" i="2"/>
  <c r="J1283" i="2"/>
  <c r="J1284" i="2"/>
  <c r="J1285" i="2"/>
  <c r="J1286" i="2"/>
  <c r="J1287" i="2"/>
  <c r="J1288" i="2"/>
  <c r="J1289" i="2"/>
  <c r="J1290" i="2"/>
  <c r="J1291" i="2"/>
  <c r="J1292" i="2"/>
  <c r="J1293" i="2"/>
  <c r="J1294" i="2"/>
  <c r="J1295" i="2"/>
  <c r="J1296" i="2"/>
  <c r="J1297" i="2"/>
  <c r="J1298" i="2"/>
  <c r="J1299" i="2"/>
  <c r="J1300" i="2"/>
  <c r="J1301" i="2"/>
  <c r="J1302" i="2"/>
  <c r="J1303" i="2"/>
  <c r="J1304" i="2"/>
  <c r="J1305" i="2"/>
  <c r="J1306" i="2"/>
  <c r="J1307" i="2"/>
  <c r="J1308" i="2"/>
  <c r="J1309" i="2"/>
  <c r="J1310" i="2"/>
  <c r="J1311" i="2"/>
  <c r="J1312" i="2"/>
  <c r="J1313" i="2"/>
  <c r="J1314" i="2"/>
  <c r="J1315" i="2"/>
  <c r="J1316" i="2"/>
  <c r="J1317" i="2"/>
  <c r="J1318" i="2"/>
  <c r="J1319" i="2"/>
  <c r="J1320" i="2"/>
  <c r="J1321" i="2"/>
  <c r="J1322" i="2"/>
  <c r="J1323" i="2"/>
  <c r="J1324" i="2"/>
  <c r="J1325" i="2"/>
  <c r="J1326" i="2"/>
  <c r="J1327" i="2"/>
  <c r="J1328" i="2"/>
  <c r="J1329" i="2"/>
  <c r="J1330" i="2"/>
  <c r="J1331" i="2"/>
  <c r="J1332" i="2"/>
  <c r="J1333" i="2"/>
  <c r="J1334" i="2"/>
  <c r="J1335" i="2"/>
  <c r="J1336" i="2"/>
  <c r="J1337" i="2"/>
  <c r="J1338" i="2"/>
  <c r="J1339" i="2"/>
  <c r="J1340" i="2"/>
  <c r="J1341" i="2"/>
  <c r="J1342" i="2"/>
  <c r="J1343" i="2"/>
  <c r="J1344" i="2"/>
  <c r="J1345" i="2"/>
  <c r="J1346" i="2"/>
  <c r="J1347" i="2"/>
  <c r="J1348" i="2"/>
  <c r="J1349" i="2"/>
  <c r="J1350" i="2"/>
  <c r="J1351" i="2"/>
  <c r="J1352" i="2"/>
  <c r="J1353" i="2"/>
  <c r="J1354" i="2"/>
  <c r="J1355" i="2"/>
  <c r="J1356" i="2"/>
  <c r="J1357" i="2"/>
  <c r="J1358" i="2"/>
  <c r="J1359" i="2"/>
  <c r="J1360" i="2"/>
  <c r="J1361" i="2"/>
  <c r="J1362" i="2"/>
  <c r="J1363" i="2"/>
  <c r="J1364" i="2"/>
  <c r="J1365" i="2"/>
  <c r="J1366" i="2"/>
  <c r="J1367" i="2"/>
  <c r="J1368" i="2"/>
  <c r="J1369" i="2"/>
  <c r="J1370" i="2"/>
  <c r="J1371" i="2"/>
  <c r="J1372" i="2"/>
  <c r="J1373" i="2"/>
  <c r="J1374" i="2"/>
  <c r="J1375" i="2"/>
  <c r="J1376" i="2"/>
  <c r="J1377" i="2"/>
  <c r="J1378" i="2"/>
  <c r="J1379" i="2"/>
  <c r="J1380" i="2"/>
  <c r="J1381" i="2"/>
  <c r="J1382" i="2"/>
  <c r="J1383" i="2"/>
  <c r="J1384" i="2"/>
  <c r="J1385" i="2"/>
  <c r="J1386" i="2"/>
  <c r="J1387" i="2"/>
  <c r="J1388" i="2"/>
  <c r="J1389" i="2"/>
  <c r="J1390" i="2"/>
  <c r="J1391" i="2"/>
  <c r="J1392" i="2"/>
  <c r="J1393" i="2"/>
  <c r="J1394" i="2"/>
  <c r="J1395" i="2"/>
  <c r="J1396" i="2"/>
  <c r="J1397" i="2"/>
  <c r="J1398" i="2"/>
  <c r="J1399" i="2"/>
  <c r="J1400" i="2"/>
  <c r="J1401" i="2"/>
  <c r="J1402" i="2"/>
  <c r="J1403" i="2"/>
  <c r="J1404" i="2"/>
  <c r="J1405" i="2"/>
  <c r="J1406" i="2"/>
  <c r="J1407" i="2"/>
  <c r="J1408" i="2"/>
  <c r="J1409" i="2"/>
  <c r="J1410" i="2"/>
  <c r="J1411" i="2"/>
  <c r="J1412" i="2"/>
  <c r="J1413" i="2"/>
  <c r="J1414" i="2"/>
  <c r="J1415" i="2"/>
  <c r="J1416" i="2"/>
  <c r="J1417" i="2"/>
  <c r="J1418" i="2"/>
  <c r="J1419" i="2"/>
  <c r="J1420" i="2"/>
  <c r="J1421" i="2"/>
  <c r="J1422" i="2"/>
  <c r="J1423" i="2"/>
  <c r="J1424" i="2"/>
  <c r="J1425" i="2"/>
  <c r="J1426" i="2"/>
  <c r="J1427" i="2"/>
  <c r="J1428" i="2"/>
  <c r="J1429" i="2"/>
  <c r="J1430" i="2"/>
  <c r="J1431" i="2"/>
  <c r="J1432" i="2"/>
  <c r="J1433" i="2"/>
  <c r="J1434" i="2"/>
  <c r="J1435" i="2"/>
  <c r="J1436" i="2"/>
  <c r="J1437" i="2"/>
  <c r="J1438" i="2"/>
  <c r="J1439" i="2"/>
  <c r="J1440" i="2"/>
  <c r="J1441" i="2"/>
  <c r="J1442" i="2"/>
  <c r="J1443" i="2"/>
  <c r="J1444" i="2"/>
  <c r="J1445" i="2"/>
  <c r="J1446" i="2"/>
  <c r="J1447" i="2"/>
  <c r="J1448" i="2"/>
  <c r="J1449" i="2"/>
  <c r="J1450" i="2"/>
  <c r="J1451" i="2"/>
  <c r="J1452" i="2"/>
  <c r="J1453" i="2"/>
  <c r="J1454" i="2"/>
  <c r="J1455" i="2"/>
  <c r="J1456" i="2"/>
  <c r="J1457" i="2"/>
  <c r="J1458" i="2"/>
  <c r="J1459" i="2"/>
  <c r="J1460" i="2"/>
  <c r="J1461" i="2"/>
  <c r="J1462" i="2"/>
  <c r="J1463" i="2"/>
  <c r="J1464" i="2"/>
  <c r="J1465" i="2"/>
  <c r="J1466" i="2"/>
  <c r="J1467" i="2"/>
  <c r="J1468" i="2"/>
  <c r="J1469" i="2"/>
  <c r="J1470" i="2"/>
  <c r="J1471" i="2"/>
  <c r="J1472" i="2"/>
  <c r="J1473" i="2"/>
  <c r="J1474" i="2"/>
  <c r="J1475" i="2"/>
  <c r="J1476" i="2"/>
  <c r="J1477" i="2"/>
  <c r="J1478" i="2"/>
  <c r="J1479" i="2"/>
  <c r="J1480" i="2"/>
  <c r="J1481" i="2"/>
  <c r="J1482" i="2"/>
  <c r="J1483" i="2"/>
  <c r="J1484" i="2"/>
  <c r="J1485" i="2"/>
  <c r="J1486" i="2"/>
  <c r="J1487" i="2"/>
  <c r="J1488" i="2"/>
  <c r="J1489" i="2"/>
  <c r="J1490" i="2"/>
  <c r="J1491" i="2"/>
  <c r="J1492" i="2"/>
  <c r="J1493" i="2"/>
  <c r="J1494" i="2"/>
  <c r="J1495" i="2"/>
  <c r="J1496" i="2"/>
  <c r="J1497" i="2"/>
  <c r="J1498" i="2"/>
  <c r="J1499" i="2"/>
  <c r="J1500" i="2"/>
  <c r="J1501" i="2"/>
  <c r="J1502" i="2"/>
  <c r="J1503" i="2"/>
  <c r="J1504" i="2"/>
  <c r="J1505" i="2"/>
  <c r="J1506" i="2"/>
  <c r="J1507" i="2"/>
  <c r="J1508" i="2"/>
  <c r="J1509" i="2"/>
  <c r="J1510" i="2"/>
  <c r="J1511" i="2"/>
  <c r="J1512" i="2"/>
  <c r="J1513" i="2"/>
  <c r="J1514" i="2"/>
  <c r="J1515" i="2"/>
  <c r="J1516" i="2"/>
  <c r="J1517" i="2"/>
  <c r="J1518" i="2"/>
  <c r="J1519" i="2"/>
  <c r="J1520" i="2"/>
  <c r="J1521" i="2"/>
  <c r="J1522" i="2"/>
  <c r="J1523" i="2"/>
  <c r="J1524" i="2"/>
  <c r="J1525" i="2"/>
  <c r="J1526" i="2"/>
  <c r="J1528" i="2"/>
  <c r="J1529" i="2"/>
  <c r="J1530" i="2"/>
  <c r="J1532" i="2"/>
  <c r="J1533" i="2"/>
  <c r="J1534" i="2"/>
  <c r="J1537" i="2"/>
  <c r="J1538" i="2"/>
  <c r="J1540" i="2"/>
  <c r="J1541" i="2"/>
  <c r="J1542" i="2"/>
  <c r="J1545" i="2"/>
  <c r="J1546" i="2"/>
  <c r="J1547" i="2"/>
  <c r="J1550" i="2"/>
  <c r="J1553" i="2"/>
  <c r="J1556" i="2"/>
  <c r="J1558" i="2"/>
  <c r="J1559" i="2"/>
  <c r="J1560" i="2"/>
  <c r="J1561" i="2"/>
  <c r="J1566" i="2"/>
  <c r="J1569" i="2"/>
  <c r="J1571" i="2"/>
  <c r="J1572" i="2"/>
  <c r="J1577" i="2"/>
  <c r="J1584" i="2"/>
  <c r="J1585" i="2"/>
  <c r="J1586" i="2"/>
  <c r="J1587" i="2"/>
  <c r="J1588" i="2"/>
  <c r="J1589" i="2"/>
  <c r="J1590" i="2"/>
  <c r="J1591" i="2"/>
  <c r="J1592" i="2"/>
  <c r="J1593" i="2"/>
  <c r="J1594" i="2"/>
  <c r="J1595" i="2"/>
  <c r="J1596" i="2"/>
  <c r="J1597" i="2"/>
  <c r="J1598" i="2"/>
  <c r="J1599" i="2"/>
  <c r="J1600" i="2"/>
  <c r="J1601" i="2"/>
  <c r="J1602" i="2"/>
  <c r="J1603" i="2"/>
  <c r="J1604" i="2"/>
  <c r="J1605" i="2"/>
  <c r="J1606" i="2"/>
  <c r="J1607" i="2"/>
  <c r="J1608" i="2"/>
  <c r="J1609" i="2"/>
  <c r="J1610" i="2"/>
  <c r="J1611" i="2"/>
  <c r="J1612" i="2"/>
  <c r="J1613" i="2"/>
  <c r="J1614" i="2"/>
  <c r="J1615" i="2"/>
  <c r="J1616" i="2"/>
  <c r="J1617" i="2"/>
  <c r="J1618" i="2"/>
  <c r="J1619" i="2"/>
  <c r="J1620" i="2"/>
  <c r="J1621" i="2"/>
  <c r="J1622" i="2"/>
  <c r="J1623" i="2"/>
  <c r="J1624" i="2"/>
  <c r="J1625" i="2"/>
  <c r="J1626" i="2"/>
  <c r="J1627" i="2"/>
  <c r="J1628" i="2"/>
  <c r="J1629" i="2"/>
  <c r="J1630" i="2"/>
  <c r="J1631" i="2"/>
  <c r="J1632" i="2"/>
  <c r="J1633" i="2"/>
  <c r="J1634" i="2"/>
  <c r="J1635" i="2"/>
  <c r="J1636" i="2"/>
  <c r="J1637" i="2"/>
  <c r="J1638" i="2"/>
  <c r="J1639" i="2"/>
  <c r="J1640" i="2"/>
  <c r="J1641" i="2"/>
  <c r="J1642" i="2"/>
  <c r="J1643" i="2"/>
  <c r="J1644" i="2"/>
  <c r="J1645" i="2"/>
  <c r="J1646" i="2"/>
  <c r="J1647" i="2"/>
  <c r="J1648" i="2"/>
  <c r="J1649" i="2"/>
  <c r="J1650" i="2"/>
  <c r="J1651" i="2"/>
  <c r="J1652" i="2"/>
  <c r="J1653" i="2"/>
  <c r="J1654" i="2"/>
  <c r="J1655" i="2"/>
  <c r="J1656" i="2"/>
  <c r="J1657" i="2"/>
  <c r="J1658" i="2"/>
  <c r="J1659" i="2"/>
  <c r="J1660" i="2"/>
  <c r="J1661" i="2"/>
  <c r="J1662" i="2"/>
  <c r="J1663" i="2"/>
  <c r="J1664" i="2"/>
  <c r="J1665" i="2"/>
  <c r="J1666" i="2"/>
  <c r="J1667" i="2"/>
  <c r="J1668" i="2"/>
  <c r="J1669" i="2"/>
  <c r="J1670" i="2"/>
  <c r="J1671" i="2"/>
  <c r="J1672" i="2"/>
  <c r="J1673" i="2"/>
  <c r="J1674" i="2"/>
  <c r="J1675" i="2"/>
  <c r="J1676" i="2"/>
  <c r="J1677" i="2"/>
  <c r="J1678" i="2"/>
  <c r="J1679" i="2"/>
  <c r="J1680" i="2"/>
  <c r="J1681" i="2"/>
  <c r="J1682" i="2"/>
  <c r="J1683" i="2"/>
  <c r="J1684" i="2"/>
  <c r="J1685" i="2"/>
  <c r="J1686" i="2"/>
  <c r="J1687" i="2"/>
  <c r="J1688" i="2"/>
  <c r="J1689" i="2"/>
  <c r="J1690" i="2"/>
  <c r="J1691" i="2"/>
  <c r="J1692" i="2"/>
  <c r="J1693" i="2"/>
  <c r="J1694" i="2"/>
  <c r="J1695" i="2"/>
  <c r="J1696" i="2"/>
  <c r="J1697" i="2"/>
  <c r="J1698" i="2"/>
  <c r="J1699" i="2"/>
  <c r="J1700" i="2"/>
  <c r="J1701" i="2"/>
  <c r="J1702" i="2"/>
  <c r="J1703" i="2"/>
  <c r="J1704" i="2"/>
  <c r="J1705" i="2"/>
  <c r="J1706" i="2"/>
  <c r="J1707" i="2"/>
  <c r="J1708" i="2"/>
  <c r="J1709" i="2"/>
  <c r="J1710" i="2"/>
  <c r="J1711" i="2"/>
  <c r="J1712" i="2"/>
  <c r="J1713" i="2"/>
  <c r="J1714" i="2"/>
  <c r="J1715" i="2"/>
  <c r="J1716" i="2"/>
  <c r="J1717" i="2"/>
  <c r="J1718" i="2"/>
  <c r="J1719" i="2"/>
  <c r="J1720" i="2"/>
  <c r="J1721" i="2"/>
  <c r="J1722" i="2"/>
  <c r="J1723" i="2"/>
  <c r="J1724" i="2"/>
  <c r="J1725" i="2"/>
  <c r="J1726" i="2"/>
  <c r="J1727" i="2"/>
  <c r="J1728" i="2"/>
  <c r="J1729" i="2"/>
  <c r="J1730" i="2"/>
  <c r="J1731" i="2"/>
  <c r="J1732" i="2"/>
  <c r="J1733" i="2"/>
  <c r="J1734" i="2"/>
  <c r="J1735" i="2"/>
  <c r="J1736" i="2"/>
  <c r="J1737" i="2"/>
  <c r="J1738" i="2"/>
  <c r="J1739" i="2"/>
  <c r="J1740" i="2"/>
  <c r="J1741" i="2"/>
  <c r="J1742" i="2"/>
  <c r="J1743" i="2"/>
  <c r="J1744" i="2"/>
  <c r="J1745" i="2"/>
  <c r="J1746" i="2"/>
  <c r="J1747" i="2"/>
  <c r="J1748" i="2"/>
  <c r="J1749" i="2"/>
  <c r="J1750" i="2"/>
  <c r="J1751" i="2"/>
  <c r="J1752" i="2"/>
  <c r="J1753" i="2"/>
  <c r="J1754" i="2"/>
  <c r="J1755" i="2"/>
  <c r="J1756" i="2"/>
  <c r="J1757" i="2"/>
  <c r="J1758" i="2"/>
  <c r="J1759" i="2"/>
  <c r="J1760" i="2"/>
  <c r="J1761" i="2"/>
  <c r="J1762" i="2"/>
  <c r="J1763" i="2"/>
  <c r="J1764" i="2"/>
  <c r="J1765" i="2"/>
  <c r="J1766" i="2"/>
  <c r="J1767" i="2"/>
  <c r="J1768" i="2"/>
  <c r="J1769" i="2"/>
  <c r="J1770" i="2"/>
  <c r="J1771" i="2"/>
  <c r="J1772" i="2"/>
  <c r="J1773" i="2"/>
  <c r="J1774" i="2"/>
  <c r="J1775" i="2"/>
  <c r="J1776" i="2"/>
  <c r="J1777" i="2"/>
  <c r="J1778" i="2"/>
  <c r="J1779" i="2"/>
  <c r="J1780" i="2"/>
  <c r="J1781" i="2"/>
  <c r="J1782" i="2"/>
  <c r="J1783" i="2"/>
  <c r="J1784" i="2"/>
  <c r="J1785" i="2"/>
  <c r="J1786" i="2"/>
  <c r="J1787" i="2"/>
  <c r="J1788" i="2"/>
  <c r="J1789" i="2"/>
  <c r="J1790" i="2"/>
  <c r="J1791" i="2"/>
  <c r="J1792" i="2"/>
  <c r="J1793" i="2"/>
  <c r="J1794" i="2"/>
  <c r="J1795" i="2"/>
  <c r="J1796" i="2"/>
  <c r="J1797" i="2"/>
  <c r="J1798" i="2"/>
  <c r="J1799" i="2"/>
  <c r="J1800" i="2"/>
  <c r="J1801" i="2"/>
  <c r="J1802" i="2"/>
  <c r="J1803" i="2"/>
  <c r="J1804" i="2"/>
  <c r="J1805" i="2"/>
  <c r="J1806" i="2"/>
  <c r="J1807" i="2"/>
  <c r="J1808" i="2"/>
  <c r="J1809" i="2"/>
  <c r="J1810" i="2"/>
  <c r="J1811" i="2"/>
  <c r="J1812" i="2"/>
  <c r="J1813" i="2"/>
  <c r="J1814" i="2"/>
  <c r="J1815" i="2"/>
  <c r="J1816" i="2"/>
  <c r="J1817" i="2"/>
  <c r="J1818" i="2"/>
  <c r="J1819" i="2"/>
  <c r="J1820" i="2"/>
  <c r="J1821" i="2"/>
  <c r="J1822" i="2"/>
  <c r="J1823" i="2"/>
  <c r="J1824" i="2"/>
  <c r="J1825" i="2"/>
  <c r="J1826" i="2"/>
  <c r="J1827" i="2"/>
  <c r="J1828" i="2"/>
  <c r="J1829" i="2"/>
  <c r="J1830" i="2"/>
  <c r="J1831" i="2"/>
  <c r="J1832" i="2"/>
  <c r="J1833" i="2"/>
  <c r="J1834" i="2"/>
  <c r="J1835" i="2"/>
  <c r="J1836" i="2"/>
  <c r="J1837" i="2"/>
  <c r="J1838" i="2"/>
  <c r="J1839" i="2"/>
  <c r="J1840" i="2"/>
  <c r="J1841" i="2"/>
  <c r="J1842" i="2"/>
  <c r="J1843" i="2"/>
  <c r="J1844" i="2"/>
  <c r="J1845" i="2"/>
  <c r="J1846" i="2"/>
  <c r="J1847" i="2"/>
  <c r="J1848" i="2"/>
  <c r="J1849" i="2"/>
  <c r="J1850" i="2"/>
  <c r="J1851" i="2"/>
  <c r="J1852" i="2"/>
  <c r="J1853" i="2"/>
  <c r="J1854" i="2"/>
  <c r="J1855" i="2"/>
  <c r="J1856" i="2"/>
  <c r="J1857" i="2"/>
  <c r="J1858" i="2"/>
  <c r="J1859" i="2"/>
  <c r="J1860" i="2"/>
  <c r="J1861" i="2"/>
  <c r="J1862" i="2"/>
  <c r="J1863" i="2"/>
  <c r="J1864" i="2"/>
  <c r="J1865" i="2"/>
  <c r="J1866" i="2"/>
  <c r="J1867" i="2"/>
  <c r="J1868" i="2"/>
  <c r="J1869" i="2"/>
  <c r="J1870" i="2"/>
  <c r="J1871" i="2"/>
  <c r="J1872" i="2"/>
  <c r="J1873" i="2"/>
  <c r="J1874" i="2"/>
  <c r="J1875" i="2"/>
  <c r="J1876" i="2"/>
  <c r="J1877" i="2"/>
  <c r="J1878" i="2"/>
  <c r="J1879" i="2"/>
  <c r="J1880" i="2"/>
  <c r="J1881" i="2"/>
  <c r="J1882" i="2"/>
  <c r="J1883" i="2"/>
  <c r="J1884" i="2"/>
  <c r="J1885" i="2"/>
  <c r="J1886" i="2"/>
  <c r="J1887" i="2"/>
  <c r="J1888" i="2"/>
  <c r="J1889" i="2"/>
  <c r="J1890" i="2"/>
  <c r="J1891" i="2"/>
  <c r="J1892" i="2"/>
  <c r="J1893" i="2"/>
  <c r="J1894" i="2"/>
  <c r="J1895" i="2"/>
  <c r="J1896" i="2"/>
  <c r="J1897" i="2"/>
  <c r="J1898" i="2"/>
  <c r="J1899" i="2"/>
  <c r="J1900" i="2"/>
  <c r="J1901" i="2"/>
  <c r="J1902" i="2"/>
  <c r="J1903" i="2"/>
  <c r="J1904" i="2"/>
  <c r="J1905" i="2"/>
  <c r="J1906" i="2"/>
  <c r="J1907" i="2"/>
  <c r="J1908" i="2"/>
  <c r="J1909" i="2"/>
  <c r="J1910" i="2"/>
  <c r="J1911" i="2"/>
  <c r="J1912" i="2"/>
  <c r="J1913" i="2"/>
  <c r="J1914" i="2"/>
  <c r="J1915" i="2"/>
  <c r="J1916" i="2"/>
  <c r="J1917" i="2"/>
  <c r="J1918" i="2"/>
  <c r="J1919" i="2"/>
  <c r="J1920" i="2"/>
  <c r="J1921" i="2"/>
  <c r="J1922" i="2"/>
  <c r="J1923" i="2"/>
  <c r="J1924" i="2"/>
  <c r="J1925" i="2"/>
  <c r="J1926" i="2"/>
  <c r="J1927" i="2"/>
  <c r="J1928" i="2"/>
  <c r="J1929" i="2"/>
  <c r="J1930" i="2"/>
  <c r="J1931" i="2"/>
  <c r="J1932" i="2"/>
  <c r="J1933" i="2"/>
  <c r="J1934" i="2"/>
  <c r="J1935" i="2"/>
  <c r="J1936" i="2"/>
  <c r="J1937" i="2"/>
  <c r="J1938" i="2"/>
  <c r="J1939" i="2"/>
  <c r="J1940" i="2"/>
  <c r="J1941" i="2"/>
  <c r="J1942" i="2"/>
  <c r="J1943" i="2"/>
  <c r="J1944" i="2"/>
  <c r="J1945" i="2"/>
  <c r="J1946" i="2"/>
  <c r="J1947" i="2"/>
  <c r="J1948" i="2"/>
  <c r="J1949" i="2"/>
  <c r="J1950" i="2"/>
  <c r="J1951" i="2"/>
  <c r="J1952" i="2"/>
  <c r="J1953" i="2"/>
  <c r="J1954" i="2"/>
  <c r="J1955" i="2"/>
  <c r="J1956" i="2"/>
  <c r="J1957" i="2"/>
  <c r="J1958" i="2"/>
  <c r="J1959" i="2"/>
  <c r="J1960" i="2"/>
  <c r="J1961" i="2"/>
  <c r="J1962" i="2"/>
  <c r="J1963" i="2"/>
  <c r="J1964" i="2"/>
  <c r="J1965" i="2"/>
  <c r="J1966" i="2"/>
  <c r="J1967" i="2"/>
  <c r="J1968" i="2"/>
  <c r="J1969" i="2"/>
  <c r="J1970" i="2"/>
  <c r="J1971" i="2"/>
  <c r="J1972" i="2"/>
  <c r="J1973" i="2"/>
  <c r="J1974" i="2"/>
  <c r="J1975" i="2"/>
  <c r="J1976" i="2"/>
  <c r="J1977" i="2"/>
  <c r="J1978" i="2"/>
  <c r="J1979" i="2"/>
  <c r="J1980" i="2"/>
  <c r="J1981" i="2"/>
  <c r="J1982" i="2"/>
  <c r="J1983" i="2"/>
  <c r="J1984" i="2"/>
  <c r="J1985" i="2"/>
  <c r="J1986" i="2"/>
  <c r="J1987" i="2"/>
  <c r="J1988" i="2"/>
  <c r="J1989" i="2"/>
  <c r="J1990" i="2"/>
  <c r="J1991" i="2"/>
  <c r="J1992" i="2"/>
  <c r="J1993" i="2"/>
  <c r="J1994" i="2"/>
  <c r="J1995" i="2"/>
  <c r="J1996" i="2"/>
  <c r="J1997" i="2"/>
  <c r="J1998" i="2"/>
  <c r="J1999" i="2"/>
  <c r="J2000" i="2"/>
  <c r="J2001" i="2"/>
  <c r="J2002" i="2"/>
  <c r="J2003" i="2"/>
  <c r="J2004" i="2"/>
  <c r="J2005" i="2"/>
  <c r="J2006" i="2"/>
  <c r="J2007" i="2"/>
  <c r="J2008" i="2"/>
  <c r="J2009" i="2"/>
  <c r="J2010" i="2"/>
  <c r="J2011" i="2"/>
  <c r="J2012" i="2"/>
  <c r="J2013" i="2"/>
  <c r="J2014" i="2"/>
  <c r="J2015" i="2"/>
  <c r="J2016" i="2"/>
  <c r="J2017" i="2"/>
  <c r="J2018" i="2"/>
  <c r="J2019" i="2"/>
  <c r="J2020" i="2"/>
  <c r="J2021" i="2"/>
  <c r="J2022" i="2"/>
  <c r="J2023" i="2"/>
  <c r="J2024" i="2"/>
  <c r="J2025" i="2"/>
  <c r="J2026" i="2"/>
  <c r="J2027" i="2"/>
  <c r="J2028" i="2"/>
  <c r="J2029" i="2"/>
  <c r="J2030" i="2"/>
  <c r="J2031" i="2"/>
  <c r="J2032" i="2"/>
  <c r="J2033" i="2"/>
  <c r="J2034" i="2"/>
  <c r="J2035" i="2"/>
  <c r="J2036" i="2"/>
  <c r="J2037" i="2"/>
  <c r="J2038" i="2"/>
  <c r="J2039" i="2"/>
  <c r="J2040" i="2"/>
  <c r="J2041" i="2"/>
  <c r="J2042" i="2"/>
  <c r="J2043" i="2"/>
  <c r="J2044" i="2"/>
  <c r="J2045" i="2"/>
  <c r="J2046" i="2"/>
  <c r="J2047" i="2"/>
  <c r="J2048" i="2"/>
  <c r="J2049" i="2"/>
  <c r="J2050" i="2"/>
  <c r="J2051" i="2"/>
  <c r="J2052" i="2"/>
  <c r="J2053" i="2"/>
  <c r="J2054" i="2"/>
  <c r="J2055" i="2"/>
  <c r="J2056" i="2"/>
  <c r="J2057" i="2"/>
  <c r="J2058" i="2"/>
  <c r="J2059" i="2"/>
  <c r="J2060" i="2"/>
  <c r="J2061" i="2"/>
  <c r="J2062" i="2"/>
  <c r="J2063" i="2"/>
  <c r="J2064" i="2"/>
  <c r="J2065" i="2"/>
  <c r="J2066" i="2"/>
  <c r="J2067" i="2"/>
  <c r="J2068" i="2"/>
  <c r="J2069" i="2"/>
  <c r="J2070" i="2"/>
  <c r="J2071" i="2"/>
  <c r="J2072" i="2"/>
  <c r="J2073" i="2"/>
  <c r="J2074" i="2"/>
  <c r="J2075" i="2"/>
  <c r="J2076" i="2"/>
  <c r="J2077" i="2"/>
  <c r="J2078" i="2"/>
  <c r="J2079" i="2"/>
  <c r="J2080" i="2"/>
  <c r="J2081" i="2"/>
  <c r="J2082" i="2"/>
  <c r="J2083" i="2"/>
  <c r="J2084" i="2"/>
  <c r="J2085" i="2"/>
  <c r="J2086" i="2"/>
  <c r="J2087" i="2"/>
  <c r="J2088" i="2"/>
  <c r="J2089" i="2"/>
  <c r="J2090" i="2"/>
  <c r="J2091" i="2"/>
  <c r="J2092" i="2"/>
  <c r="J2093" i="2"/>
  <c r="J2094" i="2"/>
  <c r="J2095" i="2"/>
  <c r="J2096" i="2"/>
  <c r="J2097" i="2"/>
  <c r="J2098" i="2"/>
  <c r="J2099" i="2"/>
  <c r="J2100" i="2"/>
  <c r="J2101" i="2"/>
  <c r="J2102" i="2"/>
  <c r="J2103" i="2"/>
  <c r="J2104" i="2"/>
  <c r="J2105" i="2"/>
  <c r="J2106" i="2"/>
  <c r="J2107" i="2"/>
  <c r="J2108" i="2"/>
  <c r="J2109" i="2"/>
  <c r="J2110" i="2"/>
  <c r="J2111" i="2"/>
  <c r="J2112" i="2"/>
  <c r="J2113" i="2"/>
  <c r="J2114" i="2"/>
  <c r="J2115" i="2"/>
  <c r="J2116" i="2"/>
  <c r="J2117" i="2"/>
  <c r="J2118" i="2"/>
  <c r="J2119" i="2"/>
  <c r="J2120" i="2"/>
  <c r="J2121" i="2"/>
  <c r="J2122" i="2"/>
  <c r="J2123" i="2"/>
  <c r="J2124" i="2"/>
  <c r="J2125" i="2"/>
  <c r="J2126" i="2"/>
  <c r="J2127" i="2"/>
  <c r="J2128" i="2"/>
  <c r="J2129" i="2"/>
  <c r="J2130" i="2"/>
  <c r="J2131" i="2"/>
  <c r="J2132" i="2"/>
  <c r="J2133" i="2"/>
  <c r="J2134" i="2"/>
  <c r="J2135" i="2"/>
  <c r="J2136" i="2"/>
  <c r="J2137" i="2"/>
  <c r="J2138" i="2"/>
  <c r="J2139" i="2"/>
  <c r="J2140" i="2"/>
  <c r="J2141" i="2"/>
  <c r="J2142" i="2"/>
  <c r="J2143" i="2"/>
  <c r="J2144" i="2"/>
  <c r="J2145" i="2"/>
  <c r="J2146" i="2"/>
  <c r="J2147" i="2"/>
  <c r="J2148" i="2"/>
  <c r="J2149" i="2"/>
  <c r="J2150" i="2"/>
  <c r="J2151" i="2"/>
  <c r="J2152" i="2"/>
  <c r="J2153" i="2"/>
  <c r="J2154" i="2"/>
  <c r="J2155" i="2"/>
  <c r="J2156" i="2"/>
  <c r="J2157" i="2"/>
  <c r="J2158" i="2"/>
  <c r="J2159" i="2"/>
  <c r="J2160" i="2"/>
  <c r="J2161" i="2"/>
  <c r="J2162" i="2"/>
  <c r="J2163" i="2"/>
  <c r="J2164" i="2"/>
  <c r="J2165" i="2"/>
  <c r="J2166" i="2"/>
  <c r="J2167" i="2"/>
  <c r="J2168" i="2"/>
  <c r="J2169" i="2"/>
  <c r="J2170" i="2"/>
  <c r="J2171" i="2"/>
  <c r="J2172" i="2"/>
  <c r="J2173" i="2"/>
  <c r="J2174" i="2"/>
  <c r="J2175" i="2"/>
  <c r="J2176" i="2"/>
  <c r="J2177" i="2"/>
  <c r="J2178" i="2"/>
  <c r="J2179" i="2"/>
  <c r="J2180" i="2"/>
  <c r="J2181" i="2"/>
  <c r="J2182" i="2"/>
  <c r="J2183" i="2"/>
  <c r="J2184" i="2"/>
  <c r="J2185" i="2"/>
  <c r="J2186" i="2"/>
  <c r="J2187" i="2"/>
  <c r="J2188" i="2"/>
  <c r="J2189" i="2"/>
  <c r="J2190" i="2"/>
  <c r="J2191" i="2"/>
  <c r="J2192" i="2"/>
  <c r="J2193" i="2"/>
  <c r="J2194" i="2"/>
  <c r="J2195" i="2"/>
  <c r="J2196" i="2"/>
  <c r="J2197" i="2"/>
  <c r="J2198" i="2"/>
  <c r="J2199" i="2"/>
  <c r="J2200" i="2"/>
  <c r="J2201" i="2"/>
  <c r="J2202" i="2"/>
  <c r="J2203" i="2"/>
  <c r="J2204" i="2"/>
  <c r="J2205" i="2"/>
  <c r="J2206" i="2"/>
  <c r="J2207" i="2"/>
  <c r="J2208" i="2"/>
  <c r="J2209" i="2"/>
  <c r="J2210" i="2"/>
  <c r="J2211" i="2"/>
  <c r="J2212" i="2"/>
  <c r="J2213" i="2"/>
  <c r="J2214" i="2"/>
  <c r="J2215" i="2"/>
  <c r="J2216" i="2"/>
  <c r="J2217" i="2"/>
  <c r="J2218" i="2"/>
  <c r="J2219" i="2"/>
  <c r="J2220" i="2"/>
  <c r="J2221" i="2"/>
  <c r="J2222" i="2"/>
  <c r="J2223" i="2"/>
  <c r="J2224" i="2"/>
  <c r="J2225" i="2"/>
  <c r="J2226" i="2"/>
  <c r="J2227" i="2"/>
  <c r="J2228" i="2"/>
  <c r="J2229" i="2"/>
  <c r="J2230" i="2"/>
  <c r="J2231" i="2"/>
  <c r="J2232" i="2"/>
  <c r="J2233" i="2"/>
  <c r="J2234" i="2"/>
  <c r="J2235" i="2"/>
  <c r="J2236" i="2"/>
  <c r="J2237" i="2"/>
  <c r="J2238" i="2"/>
  <c r="J2239" i="2"/>
  <c r="J2240" i="2"/>
  <c r="J2241" i="2"/>
  <c r="J2242" i="2"/>
  <c r="J2243" i="2"/>
  <c r="J2244" i="2"/>
  <c r="J2245" i="2"/>
  <c r="J2246" i="2"/>
  <c r="J2247" i="2"/>
  <c r="J2248" i="2"/>
  <c r="J2249" i="2"/>
  <c r="J2250" i="2"/>
  <c r="J2251" i="2"/>
  <c r="J2252" i="2"/>
  <c r="J2253" i="2"/>
  <c r="J2254" i="2"/>
  <c r="J2255" i="2"/>
  <c r="J2256" i="2"/>
  <c r="J2257" i="2"/>
  <c r="J2258" i="2"/>
  <c r="J2259" i="2"/>
  <c r="J2260" i="2"/>
  <c r="J2261" i="2"/>
  <c r="J2262" i="2"/>
  <c r="J2263" i="2"/>
  <c r="J2264" i="2"/>
  <c r="J2265" i="2"/>
  <c r="J2266" i="2"/>
  <c r="J2267" i="2"/>
  <c r="J2268" i="2"/>
  <c r="J2269" i="2"/>
  <c r="J2270" i="2"/>
  <c r="J2271" i="2"/>
  <c r="J2272" i="2"/>
  <c r="J2273" i="2"/>
  <c r="J2274" i="2"/>
  <c r="J2275" i="2"/>
  <c r="J2276" i="2"/>
  <c r="J2277" i="2"/>
  <c r="J2278" i="2"/>
  <c r="J2279" i="2"/>
  <c r="J2280" i="2"/>
  <c r="J2281" i="2"/>
  <c r="J2282" i="2"/>
  <c r="J2283" i="2"/>
  <c r="J2284" i="2"/>
  <c r="J2285" i="2"/>
  <c r="J2286" i="2"/>
  <c r="J2287" i="2"/>
  <c r="J2288" i="2"/>
  <c r="J2289" i="2"/>
  <c r="J2290" i="2"/>
  <c r="J2291" i="2"/>
  <c r="J2292" i="2"/>
  <c r="J2293" i="2"/>
  <c r="J2294" i="2"/>
  <c r="J2295" i="2"/>
  <c r="J2296" i="2"/>
  <c r="J2297" i="2"/>
  <c r="J2298" i="2"/>
  <c r="J2299" i="2"/>
  <c r="J2300" i="2"/>
  <c r="J2301" i="2"/>
  <c r="J2302" i="2"/>
  <c r="J2303" i="2"/>
  <c r="J2304" i="2"/>
  <c r="J2305" i="2"/>
  <c r="J2306" i="2"/>
  <c r="J2307" i="2"/>
  <c r="J2308" i="2"/>
  <c r="J2309" i="2"/>
  <c r="J2310" i="2"/>
  <c r="J2311" i="2"/>
  <c r="J2312" i="2"/>
  <c r="J2313" i="2"/>
  <c r="J2314" i="2"/>
  <c r="J2315" i="2"/>
  <c r="J2316" i="2"/>
  <c r="J2317" i="2"/>
  <c r="J2318" i="2"/>
  <c r="J2319" i="2"/>
  <c r="J2320" i="2"/>
  <c r="J2321" i="2"/>
  <c r="J2322" i="2"/>
  <c r="J2323" i="2"/>
  <c r="J2324" i="2"/>
  <c r="J2325" i="2"/>
  <c r="J2326" i="2"/>
  <c r="J2327" i="2"/>
  <c r="J2328" i="2"/>
  <c r="J2329" i="2"/>
  <c r="J2330" i="2"/>
  <c r="J2331" i="2"/>
  <c r="J2332" i="2"/>
  <c r="J2333" i="2"/>
  <c r="J2334" i="2"/>
  <c r="J2335" i="2"/>
  <c r="J2336" i="2"/>
  <c r="J2337" i="2"/>
  <c r="J2338" i="2"/>
  <c r="J2339" i="2"/>
  <c r="J2340" i="2"/>
  <c r="J2341" i="2"/>
  <c r="J2342" i="2"/>
  <c r="J2343" i="2"/>
  <c r="J2344" i="2"/>
  <c r="J2345" i="2"/>
  <c r="J2346" i="2"/>
  <c r="J2347" i="2"/>
  <c r="J2348" i="2"/>
  <c r="J2349" i="2"/>
  <c r="J2350" i="2"/>
  <c r="J2351" i="2"/>
  <c r="J2352" i="2"/>
  <c r="J2353" i="2"/>
  <c r="J2354" i="2"/>
  <c r="J2355" i="2"/>
  <c r="J2356" i="2"/>
  <c r="J2357" i="2"/>
  <c r="J2358" i="2"/>
  <c r="J2359" i="2"/>
  <c r="J2360" i="2"/>
  <c r="J2361" i="2"/>
  <c r="J2362" i="2"/>
  <c r="J2363" i="2"/>
  <c r="J2364" i="2"/>
  <c r="J2365" i="2"/>
  <c r="J2366" i="2"/>
  <c r="J2367" i="2"/>
  <c r="J2368" i="2"/>
  <c r="J2369" i="2"/>
  <c r="J2370" i="2"/>
  <c r="J2371" i="2"/>
  <c r="J2372" i="2"/>
  <c r="J2373" i="2"/>
  <c r="J2374" i="2"/>
  <c r="J2375" i="2"/>
  <c r="J2376" i="2"/>
  <c r="J2377" i="2"/>
  <c r="J2378" i="2"/>
  <c r="J2379" i="2"/>
  <c r="J2380" i="2"/>
  <c r="J2381" i="2"/>
  <c r="J2382" i="2"/>
  <c r="J2383" i="2"/>
  <c r="J2384" i="2"/>
  <c r="J2385" i="2"/>
  <c r="J2386" i="2"/>
  <c r="J2387" i="2"/>
  <c r="J2388" i="2"/>
  <c r="J2389" i="2"/>
  <c r="J2390" i="2"/>
  <c r="J2391" i="2"/>
  <c r="J2392" i="2"/>
  <c r="J2393" i="2"/>
  <c r="J2394" i="2"/>
  <c r="J2395" i="2"/>
  <c r="J2396" i="2"/>
  <c r="J2397" i="2"/>
  <c r="J2398" i="2"/>
  <c r="J2399" i="2"/>
  <c r="J2400" i="2"/>
  <c r="J2401" i="2"/>
  <c r="J2402" i="2"/>
  <c r="J2403" i="2"/>
  <c r="J2404" i="2"/>
  <c r="J2405" i="2"/>
  <c r="J2406" i="2"/>
  <c r="J2407" i="2"/>
  <c r="J2408" i="2"/>
  <c r="J2409" i="2"/>
  <c r="J2410" i="2"/>
  <c r="J2411" i="2"/>
  <c r="J2412" i="2"/>
  <c r="J2413" i="2"/>
  <c r="J2414" i="2"/>
  <c r="J2415" i="2"/>
  <c r="J2416" i="2"/>
  <c r="J2417" i="2"/>
  <c r="J2418" i="2"/>
  <c r="J2419" i="2"/>
  <c r="J2420" i="2"/>
  <c r="J2421" i="2"/>
  <c r="J2422" i="2"/>
  <c r="J2423" i="2"/>
  <c r="J2424" i="2"/>
  <c r="J2425" i="2"/>
  <c r="J2426" i="2"/>
  <c r="J2427" i="2"/>
  <c r="J2428" i="2"/>
  <c r="J2429" i="2"/>
  <c r="J2430" i="2"/>
  <c r="J2431" i="2"/>
  <c r="J2432" i="2"/>
  <c r="J2433" i="2"/>
  <c r="J2434" i="2"/>
  <c r="J2435" i="2"/>
  <c r="J2436" i="2"/>
  <c r="J2437" i="2"/>
  <c r="J2438" i="2"/>
  <c r="J2439" i="2"/>
  <c r="J2440" i="2"/>
  <c r="J2441" i="2"/>
  <c r="J2442" i="2"/>
  <c r="J2443" i="2"/>
  <c r="J2444" i="2"/>
  <c r="J2445" i="2"/>
  <c r="J2446" i="2"/>
  <c r="J2447" i="2"/>
  <c r="J2448" i="2"/>
  <c r="J2449" i="2"/>
  <c r="J2450" i="2"/>
  <c r="J2451" i="2"/>
  <c r="J2452" i="2"/>
  <c r="J2453" i="2"/>
  <c r="J2454" i="2"/>
  <c r="J2455" i="2"/>
  <c r="J2456" i="2"/>
  <c r="J2457" i="2"/>
  <c r="J2458" i="2"/>
  <c r="J2459" i="2"/>
  <c r="J2460" i="2"/>
  <c r="J2461" i="2"/>
  <c r="J2462" i="2"/>
  <c r="J2463" i="2"/>
  <c r="J2464" i="2"/>
  <c r="J2465" i="2"/>
  <c r="J2466" i="2"/>
  <c r="J2467" i="2"/>
  <c r="J2468" i="2"/>
  <c r="J2469" i="2"/>
  <c r="J2470" i="2"/>
  <c r="J2471" i="2"/>
  <c r="J2472" i="2"/>
  <c r="J2473" i="2"/>
  <c r="J2474" i="2"/>
  <c r="J2475" i="2"/>
  <c r="J2476" i="2"/>
  <c r="J2477" i="2"/>
  <c r="J2478" i="2"/>
  <c r="J2479" i="2"/>
  <c r="J2480" i="2"/>
  <c r="J2481" i="2"/>
  <c r="J2482" i="2"/>
  <c r="J2483" i="2"/>
  <c r="J2484" i="2"/>
  <c r="J2485" i="2"/>
  <c r="J2486" i="2"/>
  <c r="J2487" i="2"/>
  <c r="J2488" i="2"/>
  <c r="J2489" i="2"/>
  <c r="J2490" i="2"/>
  <c r="J2491" i="2"/>
  <c r="J2492" i="2"/>
  <c r="J2493" i="2"/>
  <c r="J2494" i="2"/>
  <c r="J2495" i="2"/>
  <c r="J2496" i="2"/>
  <c r="J2497" i="2"/>
  <c r="J2498" i="2"/>
  <c r="J2499" i="2"/>
  <c r="J2500" i="2"/>
  <c r="J2501" i="2"/>
  <c r="J2502" i="2"/>
  <c r="J2503" i="2"/>
  <c r="J2504" i="2"/>
  <c r="J2505" i="2"/>
  <c r="J2506" i="2"/>
  <c r="J2507" i="2"/>
  <c r="J2508" i="2"/>
  <c r="J2509" i="2"/>
  <c r="J2510" i="2"/>
  <c r="J2511" i="2"/>
  <c r="J2512" i="2"/>
  <c r="J2513" i="2"/>
  <c r="J2514" i="2"/>
  <c r="J2515" i="2"/>
  <c r="J2516" i="2"/>
  <c r="J2517" i="2"/>
  <c r="J2518" i="2"/>
  <c r="J2519" i="2"/>
  <c r="J2520" i="2"/>
  <c r="J2521" i="2"/>
  <c r="J2522" i="2"/>
  <c r="J2523" i="2"/>
  <c r="J2524" i="2"/>
  <c r="J2525" i="2"/>
  <c r="J2526" i="2"/>
  <c r="J2527" i="2"/>
  <c r="J2528" i="2"/>
  <c r="J2529" i="2"/>
  <c r="J2530" i="2"/>
  <c r="J2531" i="2"/>
  <c r="J2532" i="2"/>
  <c r="J2533" i="2"/>
  <c r="J2534" i="2"/>
  <c r="J2535" i="2"/>
  <c r="J2536" i="2"/>
  <c r="J2537" i="2"/>
  <c r="J2538" i="2"/>
  <c r="J2539" i="2"/>
  <c r="J2540" i="2"/>
  <c r="J2541" i="2"/>
  <c r="J2542" i="2"/>
  <c r="J2543" i="2"/>
  <c r="J2544" i="2"/>
  <c r="J2545" i="2"/>
  <c r="J2546" i="2"/>
  <c r="J2547" i="2"/>
  <c r="J2548" i="2"/>
  <c r="J2549" i="2"/>
  <c r="J2550" i="2"/>
  <c r="J2551" i="2"/>
  <c r="J2552" i="2"/>
  <c r="J2553" i="2"/>
  <c r="J2554" i="2"/>
  <c r="J2555" i="2"/>
  <c r="J2556" i="2"/>
  <c r="J2557" i="2"/>
  <c r="J2558" i="2"/>
  <c r="J2559" i="2"/>
  <c r="J2560" i="2"/>
  <c r="J2561" i="2"/>
  <c r="J2562" i="2"/>
  <c r="J2563" i="2"/>
  <c r="J2564" i="2"/>
  <c r="J2565" i="2"/>
  <c r="J2566" i="2"/>
  <c r="J2567" i="2"/>
  <c r="J2568" i="2"/>
  <c r="J2569" i="2"/>
  <c r="J2570" i="2"/>
  <c r="J2571" i="2"/>
  <c r="J2572" i="2"/>
  <c r="J2573" i="2"/>
  <c r="J2574" i="2"/>
  <c r="J2575" i="2"/>
  <c r="J2576" i="2"/>
  <c r="J2577" i="2"/>
  <c r="J2578" i="2"/>
  <c r="J2579" i="2"/>
  <c r="J2580" i="2"/>
  <c r="J2581" i="2"/>
  <c r="J2582" i="2"/>
  <c r="J2583" i="2"/>
  <c r="J2584" i="2"/>
  <c r="J2585" i="2"/>
  <c r="J2586" i="2"/>
  <c r="J2587" i="2"/>
  <c r="J2588" i="2"/>
  <c r="J2589" i="2"/>
  <c r="J2590" i="2"/>
  <c r="J2591" i="2"/>
  <c r="J2592" i="2"/>
  <c r="J2593" i="2"/>
  <c r="J2594" i="2"/>
  <c r="J2595" i="2"/>
  <c r="J2596" i="2"/>
  <c r="J2597" i="2"/>
  <c r="J2598" i="2"/>
  <c r="J2599" i="2"/>
  <c r="J2600" i="2"/>
  <c r="J2601" i="2"/>
  <c r="J2602" i="2"/>
  <c r="J2603" i="2"/>
  <c r="J2604" i="2"/>
  <c r="J2605" i="2"/>
  <c r="J2606" i="2"/>
  <c r="J2607" i="2"/>
  <c r="J2608" i="2"/>
  <c r="J2609" i="2"/>
  <c r="J2610" i="2"/>
  <c r="J2611" i="2"/>
  <c r="J2612" i="2"/>
  <c r="J2613" i="2"/>
  <c r="J2614" i="2"/>
  <c r="J2615" i="2"/>
  <c r="J2616" i="2"/>
  <c r="J2617" i="2"/>
  <c r="J2618" i="2"/>
  <c r="J2619" i="2"/>
  <c r="J2620" i="2"/>
  <c r="J2621" i="2"/>
  <c r="J2622" i="2"/>
  <c r="J2623" i="2"/>
  <c r="J2624" i="2"/>
  <c r="J2625" i="2"/>
  <c r="J2626" i="2"/>
  <c r="J2627" i="2"/>
  <c r="J2628" i="2"/>
  <c r="J2629" i="2"/>
  <c r="J2630" i="2"/>
  <c r="J2631" i="2"/>
  <c r="J2632" i="2"/>
  <c r="J2633" i="2"/>
  <c r="J2634" i="2"/>
  <c r="J2635" i="2"/>
  <c r="J2636" i="2"/>
  <c r="J2637" i="2"/>
  <c r="J2638" i="2"/>
  <c r="J2639" i="2"/>
  <c r="J2640" i="2"/>
  <c r="J2641" i="2"/>
  <c r="J2642" i="2"/>
  <c r="J2643" i="2"/>
  <c r="J2644" i="2"/>
  <c r="J2645" i="2"/>
  <c r="J2646" i="2"/>
  <c r="J2647" i="2"/>
  <c r="J2648" i="2"/>
  <c r="J2649" i="2"/>
  <c r="J2650" i="2"/>
  <c r="J2651" i="2"/>
  <c r="J2652" i="2"/>
  <c r="J2653" i="2"/>
  <c r="J2654" i="2"/>
  <c r="J2655" i="2"/>
  <c r="J2656" i="2"/>
  <c r="J2657" i="2"/>
  <c r="J2658" i="2"/>
  <c r="J2659" i="2"/>
  <c r="J2660" i="2"/>
  <c r="J2661" i="2"/>
  <c r="J2662" i="2"/>
  <c r="J2663" i="2"/>
  <c r="J2664" i="2"/>
  <c r="J2665" i="2"/>
  <c r="J2666" i="2"/>
  <c r="J2667" i="2"/>
  <c r="J2668" i="2"/>
  <c r="J2669" i="2"/>
  <c r="J2670" i="2"/>
  <c r="J2671" i="2"/>
  <c r="J2672" i="2"/>
  <c r="J2673" i="2"/>
  <c r="J2674" i="2"/>
  <c r="J2675" i="2"/>
  <c r="J2676" i="2"/>
  <c r="J2677" i="2"/>
  <c r="J2678" i="2"/>
  <c r="J2679" i="2"/>
  <c r="J2680" i="2"/>
  <c r="J2681" i="2"/>
  <c r="J2682" i="2"/>
  <c r="J2683" i="2"/>
  <c r="J2684" i="2"/>
  <c r="J2685" i="2"/>
  <c r="J2686" i="2"/>
  <c r="J2687" i="2"/>
  <c r="J2688" i="2"/>
  <c r="J2689" i="2"/>
  <c r="J2690" i="2"/>
  <c r="J2691" i="2"/>
  <c r="J2692" i="2"/>
  <c r="J2693" i="2"/>
  <c r="J2694" i="2"/>
  <c r="J2695" i="2"/>
  <c r="J2696" i="2"/>
  <c r="J2697" i="2"/>
  <c r="J2698" i="2"/>
  <c r="J2699" i="2"/>
  <c r="J2700" i="2"/>
  <c r="J2701" i="2"/>
  <c r="J2702" i="2"/>
  <c r="J2703" i="2"/>
  <c r="J2704" i="2"/>
  <c r="J2705" i="2"/>
  <c r="J2706" i="2"/>
  <c r="J2707" i="2"/>
  <c r="J2708" i="2"/>
  <c r="J2709" i="2"/>
  <c r="J2710" i="2"/>
  <c r="J2711" i="2"/>
  <c r="J2712" i="2"/>
  <c r="J2713" i="2"/>
  <c r="J2714" i="2"/>
  <c r="J2715" i="2"/>
  <c r="J2716" i="2"/>
  <c r="J2717" i="2"/>
  <c r="J2718" i="2"/>
  <c r="J2719" i="2"/>
  <c r="J2720" i="2"/>
  <c r="J2721" i="2"/>
  <c r="J2722" i="2"/>
  <c r="J2723" i="2"/>
  <c r="J2724" i="2"/>
  <c r="J2725" i="2"/>
  <c r="J2726" i="2"/>
  <c r="J2727" i="2"/>
  <c r="J2728" i="2"/>
  <c r="J2729" i="2"/>
  <c r="J2730" i="2"/>
  <c r="J2731" i="2"/>
  <c r="J2732" i="2"/>
  <c r="J2733" i="2"/>
  <c r="J2734" i="2"/>
  <c r="J2735" i="2"/>
  <c r="J2736" i="2"/>
  <c r="J2737" i="2"/>
  <c r="J2738" i="2"/>
  <c r="J2739" i="2"/>
  <c r="J2740" i="2"/>
  <c r="J2741" i="2"/>
  <c r="J2742" i="2"/>
  <c r="J2743" i="2"/>
  <c r="J2744" i="2"/>
  <c r="J2745" i="2"/>
  <c r="J2746" i="2"/>
  <c r="J2747" i="2"/>
  <c r="J2748" i="2"/>
  <c r="J2749" i="2"/>
  <c r="J2750" i="2"/>
  <c r="J2751" i="2"/>
  <c r="J2752" i="2"/>
  <c r="J2753" i="2"/>
  <c r="J2754" i="2"/>
  <c r="J2755" i="2"/>
  <c r="J2756" i="2"/>
  <c r="J2757" i="2"/>
  <c r="J2758" i="2"/>
  <c r="J2759" i="2"/>
  <c r="J2760" i="2"/>
  <c r="J2761" i="2"/>
  <c r="J2762" i="2"/>
  <c r="J2763" i="2"/>
  <c r="J2764" i="2"/>
  <c r="J2765" i="2"/>
  <c r="J2766" i="2"/>
  <c r="J2767" i="2"/>
  <c r="J2768" i="2"/>
  <c r="J2769" i="2"/>
  <c r="J2770" i="2"/>
  <c r="J2771" i="2"/>
  <c r="J2772" i="2"/>
  <c r="J2773" i="2"/>
  <c r="J2774" i="2"/>
  <c r="J2775" i="2"/>
  <c r="J2776" i="2"/>
  <c r="J2777" i="2"/>
  <c r="J2778" i="2"/>
  <c r="J2779" i="2"/>
  <c r="J2780" i="2"/>
  <c r="J2781" i="2"/>
  <c r="J2782" i="2"/>
  <c r="J2783" i="2"/>
  <c r="J2784" i="2"/>
  <c r="J2785" i="2"/>
  <c r="J2786" i="2"/>
  <c r="J2787" i="2"/>
  <c r="J2788" i="2"/>
  <c r="J2789" i="2"/>
  <c r="J2790" i="2"/>
  <c r="J2791" i="2"/>
  <c r="J2792" i="2"/>
  <c r="J2793" i="2"/>
  <c r="J2794" i="2"/>
  <c r="J2795" i="2"/>
  <c r="J2796" i="2"/>
  <c r="J2797" i="2"/>
  <c r="J2798" i="2"/>
  <c r="J2799" i="2"/>
  <c r="J2800" i="2"/>
  <c r="J2801" i="2"/>
  <c r="J2802" i="2"/>
  <c r="J2803" i="2"/>
  <c r="J2804" i="2"/>
  <c r="J2805" i="2"/>
  <c r="J2806" i="2"/>
  <c r="J2807" i="2"/>
  <c r="J2808" i="2"/>
  <c r="J2809" i="2"/>
  <c r="J2810" i="2"/>
  <c r="J2811" i="2"/>
  <c r="J2812" i="2"/>
  <c r="J2813" i="2"/>
  <c r="J2814" i="2"/>
  <c r="J2815" i="2"/>
  <c r="J2816" i="2"/>
  <c r="J2817" i="2"/>
  <c r="J2818" i="2"/>
  <c r="J2819" i="2"/>
  <c r="J2820" i="2"/>
  <c r="J2821" i="2"/>
  <c r="J2822" i="2"/>
  <c r="J2823" i="2"/>
  <c r="J2824" i="2"/>
  <c r="J2825" i="2"/>
  <c r="J2826" i="2"/>
  <c r="J2827" i="2"/>
  <c r="J2828" i="2"/>
  <c r="J2829" i="2"/>
  <c r="J2830" i="2"/>
  <c r="J2831" i="2"/>
  <c r="J2832" i="2"/>
  <c r="J2833" i="2"/>
  <c r="J2834" i="2"/>
  <c r="J2835" i="2"/>
  <c r="J2836" i="2"/>
  <c r="J2837" i="2"/>
  <c r="J2838" i="2"/>
  <c r="J2839" i="2"/>
  <c r="J2840" i="2"/>
  <c r="J2841" i="2"/>
  <c r="J2842" i="2"/>
  <c r="J2843" i="2"/>
  <c r="J2844" i="2"/>
  <c r="J2845" i="2"/>
  <c r="J2846" i="2"/>
  <c r="J2847" i="2"/>
  <c r="J2848" i="2"/>
  <c r="J2849" i="2"/>
  <c r="J2850" i="2"/>
  <c r="J2851" i="2"/>
  <c r="J2852" i="2"/>
  <c r="J2853" i="2"/>
  <c r="J2854" i="2"/>
  <c r="J2855" i="2"/>
  <c r="J2856" i="2"/>
  <c r="J2857" i="2"/>
  <c r="J2858" i="2"/>
  <c r="J2859" i="2"/>
  <c r="J2860" i="2"/>
  <c r="J2861" i="2"/>
  <c r="J2862" i="2"/>
  <c r="J2863" i="2"/>
  <c r="J2864" i="2"/>
  <c r="J2865" i="2"/>
  <c r="J2866" i="2"/>
  <c r="J2867" i="2"/>
  <c r="J2868" i="2"/>
  <c r="J2869" i="2"/>
  <c r="J2870" i="2"/>
  <c r="J2871" i="2"/>
  <c r="J2872" i="2"/>
  <c r="J2873" i="2"/>
  <c r="J2874" i="2"/>
  <c r="J2875" i="2"/>
  <c r="J2876" i="2"/>
  <c r="J2877" i="2"/>
  <c r="J2878" i="2"/>
  <c r="J2879" i="2"/>
  <c r="J2880" i="2"/>
  <c r="J2881" i="2"/>
  <c r="J2882" i="2"/>
  <c r="J2883" i="2"/>
  <c r="J2884" i="2"/>
  <c r="J2885" i="2"/>
  <c r="J2886" i="2"/>
  <c r="J2887" i="2"/>
  <c r="J2888" i="2"/>
  <c r="J2889" i="2"/>
  <c r="J2890" i="2"/>
  <c r="J2891" i="2"/>
  <c r="J2892" i="2"/>
  <c r="J2893" i="2"/>
  <c r="J2894" i="2"/>
  <c r="J2895" i="2"/>
  <c r="J2896" i="2"/>
  <c r="J2897" i="2"/>
  <c r="J2898" i="2"/>
  <c r="J2899" i="2"/>
  <c r="J2900" i="2"/>
  <c r="J2901" i="2"/>
  <c r="J2902" i="2"/>
  <c r="J2903" i="2"/>
  <c r="J2904" i="2"/>
  <c r="J2905" i="2"/>
  <c r="J2906" i="2"/>
  <c r="J2907" i="2"/>
  <c r="J2908" i="2"/>
  <c r="J2909" i="2"/>
  <c r="J2910" i="2"/>
  <c r="J2911" i="2"/>
  <c r="J2912" i="2"/>
  <c r="J2913" i="2"/>
  <c r="J2914" i="2"/>
  <c r="J2915" i="2"/>
  <c r="J2916" i="2"/>
  <c r="J2917" i="2"/>
  <c r="J2918" i="2"/>
  <c r="J2919" i="2"/>
  <c r="J2920" i="2"/>
  <c r="J2921" i="2"/>
  <c r="J2922" i="2"/>
  <c r="J2923" i="2"/>
  <c r="J2924" i="2"/>
  <c r="J2925" i="2"/>
  <c r="J2926" i="2"/>
  <c r="J2927" i="2"/>
  <c r="J2928" i="2"/>
  <c r="J2929" i="2"/>
  <c r="J2930" i="2"/>
  <c r="J2931" i="2"/>
  <c r="J2932" i="2"/>
  <c r="J2933" i="2"/>
  <c r="J2934" i="2"/>
  <c r="J2935" i="2"/>
  <c r="J2936" i="2"/>
  <c r="J2937" i="2"/>
  <c r="J2938" i="2"/>
  <c r="J2939" i="2"/>
  <c r="J2940" i="2"/>
  <c r="J2941" i="2"/>
  <c r="J2942" i="2"/>
  <c r="J2943" i="2"/>
  <c r="J2944" i="2"/>
  <c r="J2945" i="2"/>
  <c r="J2946" i="2"/>
  <c r="J2947" i="2"/>
  <c r="J2948" i="2"/>
  <c r="J2949" i="2"/>
  <c r="J2950" i="2"/>
  <c r="J2951" i="2"/>
  <c r="J2952" i="2"/>
  <c r="J2953" i="2"/>
  <c r="J2954" i="2"/>
  <c r="J2955" i="2"/>
  <c r="J2956" i="2"/>
  <c r="J2957" i="2"/>
  <c r="J2958" i="2"/>
  <c r="J2959" i="2"/>
  <c r="J2960" i="2"/>
  <c r="J2961" i="2"/>
  <c r="J2962" i="2"/>
  <c r="J2963" i="2"/>
  <c r="J2964" i="2"/>
  <c r="J2965" i="2"/>
  <c r="J2966" i="2"/>
  <c r="J2967" i="2"/>
  <c r="J2968" i="2"/>
  <c r="J2969" i="2"/>
  <c r="J2970" i="2"/>
  <c r="J2971" i="2"/>
  <c r="J2972" i="2"/>
  <c r="J2973" i="2"/>
  <c r="J2974" i="2"/>
  <c r="J2975" i="2"/>
  <c r="J2976" i="2"/>
  <c r="J2977" i="2"/>
  <c r="J2978" i="2"/>
  <c r="J2979" i="2"/>
  <c r="J2980" i="2"/>
  <c r="J2981" i="2"/>
  <c r="J2982" i="2"/>
  <c r="J2983" i="2"/>
  <c r="J2984" i="2"/>
  <c r="J2985" i="2"/>
  <c r="J2986" i="2"/>
  <c r="J2987" i="2"/>
  <c r="J2988" i="2"/>
  <c r="J2989" i="2"/>
  <c r="J2990" i="2"/>
  <c r="J2991" i="2"/>
  <c r="J2992" i="2"/>
  <c r="J2993" i="2"/>
  <c r="J2994" i="2"/>
  <c r="J2995" i="2"/>
  <c r="J2996" i="2"/>
  <c r="J2997" i="2"/>
  <c r="J2998" i="2"/>
  <c r="J2999" i="2"/>
  <c r="J3000" i="2"/>
  <c r="J3001" i="2"/>
  <c r="J3002" i="2"/>
  <c r="J3003" i="2"/>
  <c r="J3004" i="2"/>
  <c r="J3005" i="2"/>
  <c r="J3006" i="2"/>
  <c r="J3007" i="2"/>
  <c r="J3008" i="2"/>
  <c r="J3009" i="2"/>
  <c r="J3010" i="2"/>
  <c r="J3011" i="2"/>
  <c r="J3012" i="2"/>
  <c r="J3013" i="2"/>
  <c r="J3014" i="2"/>
  <c r="J3015" i="2"/>
  <c r="J3016" i="2"/>
  <c r="J3017" i="2"/>
  <c r="J3018" i="2"/>
  <c r="J3019" i="2"/>
  <c r="J3020" i="2"/>
  <c r="J3021" i="2"/>
  <c r="J3022" i="2"/>
  <c r="J3023" i="2"/>
  <c r="J3024" i="2"/>
  <c r="J3025" i="2"/>
  <c r="J3026" i="2"/>
  <c r="J3027" i="2"/>
  <c r="J3028" i="2"/>
  <c r="J3029" i="2"/>
  <c r="J3030" i="2"/>
  <c r="J3031" i="2"/>
  <c r="J3032" i="2"/>
  <c r="J3033" i="2"/>
  <c r="J3034" i="2"/>
  <c r="J3035" i="2"/>
  <c r="J3036" i="2"/>
  <c r="J3037" i="2"/>
  <c r="J3038" i="2"/>
  <c r="J3039" i="2"/>
  <c r="J3040" i="2"/>
  <c r="J3041" i="2"/>
  <c r="J3042" i="2"/>
  <c r="J3043" i="2"/>
  <c r="J3044" i="2"/>
  <c r="J3045" i="2"/>
  <c r="J3046" i="2"/>
  <c r="J3047" i="2"/>
  <c r="J3048" i="2"/>
  <c r="J3049" i="2"/>
  <c r="J3050" i="2"/>
  <c r="J3051" i="2"/>
  <c r="J3052" i="2"/>
  <c r="J3053" i="2"/>
  <c r="J3054" i="2"/>
  <c r="J3055" i="2"/>
  <c r="J3056" i="2"/>
  <c r="J3057" i="2"/>
  <c r="J3058" i="2"/>
  <c r="J3059" i="2"/>
  <c r="J3060" i="2"/>
  <c r="J3061" i="2"/>
  <c r="J3062" i="2"/>
  <c r="J3063" i="2"/>
  <c r="J3064" i="2"/>
  <c r="J3065" i="2"/>
  <c r="J3066" i="2"/>
  <c r="J3067" i="2"/>
  <c r="J3068" i="2"/>
  <c r="J3069" i="2"/>
  <c r="J3070" i="2"/>
  <c r="J3071" i="2"/>
  <c r="J3072" i="2"/>
  <c r="J3073" i="2"/>
  <c r="J3074" i="2"/>
  <c r="J3075" i="2"/>
  <c r="J3076" i="2"/>
  <c r="J3077" i="2"/>
  <c r="J3078" i="2"/>
  <c r="J3079" i="2"/>
  <c r="J3080" i="2"/>
  <c r="J3081" i="2"/>
  <c r="J3082" i="2"/>
  <c r="J3083" i="2"/>
  <c r="J3084" i="2"/>
  <c r="J3085" i="2"/>
  <c r="J3086" i="2"/>
  <c r="J3087" i="2"/>
  <c r="J3088" i="2"/>
  <c r="J3089" i="2"/>
  <c r="J3090" i="2"/>
  <c r="J3091" i="2"/>
  <c r="J3092" i="2"/>
  <c r="J3093" i="2"/>
  <c r="J3094" i="2"/>
  <c r="J3095" i="2"/>
  <c r="J3096" i="2"/>
  <c r="J3097" i="2"/>
  <c r="J3098" i="2"/>
  <c r="J3099" i="2"/>
  <c r="J3100" i="2"/>
  <c r="J3101" i="2"/>
  <c r="J3102" i="2"/>
  <c r="J3103" i="2"/>
  <c r="J3104" i="2"/>
  <c r="J3105" i="2"/>
  <c r="J3106" i="2"/>
  <c r="J3107" i="2"/>
  <c r="J3108" i="2"/>
  <c r="J3109" i="2"/>
  <c r="J3110" i="2"/>
  <c r="J3111" i="2"/>
  <c r="J3112" i="2"/>
  <c r="J3113" i="2"/>
  <c r="J3114" i="2"/>
  <c r="J3115" i="2"/>
  <c r="J3116" i="2"/>
  <c r="J3117" i="2"/>
  <c r="J3118" i="2"/>
  <c r="J3119" i="2"/>
  <c r="J3120" i="2"/>
  <c r="J3121" i="2"/>
  <c r="J3122" i="2"/>
  <c r="J3123" i="2"/>
  <c r="J3124" i="2"/>
  <c r="J3125" i="2"/>
  <c r="J3126" i="2"/>
  <c r="J3127" i="2"/>
  <c r="J3128" i="2"/>
  <c r="J3129" i="2"/>
  <c r="J3130" i="2"/>
  <c r="J24" i="2"/>
  <c r="J25" i="2"/>
  <c r="J26" i="2"/>
  <c r="J27" i="2"/>
  <c r="I18" i="2" a="1"/>
  <c r="I18" i="2" s="1"/>
  <c r="I19" i="2" a="1"/>
  <c r="I19" i="2" s="1"/>
  <c r="I20" i="2" a="1"/>
  <c r="I20" i="2" s="1"/>
  <c r="I21" i="2" a="1"/>
  <c r="I21" i="2" s="1"/>
  <c r="I3" i="2" a="1"/>
  <c r="I3" i="2" s="1"/>
  <c r="I4" i="2" a="1"/>
  <c r="I4" i="2" s="1"/>
  <c r="I5" i="2" a="1"/>
  <c r="I5" i="2" s="1"/>
  <c r="I6" i="2" a="1"/>
  <c r="I6" i="2" s="1"/>
  <c r="I7" i="2" a="1"/>
  <c r="I7" i="2" s="1"/>
  <c r="I8" i="2" a="1"/>
  <c r="I8" i="2" s="1"/>
  <c r="I9" i="2" a="1"/>
  <c r="I9" i="2" s="1"/>
  <c r="I10" i="2" a="1"/>
  <c r="I10" i="2" s="1"/>
  <c r="I11" i="2" a="1"/>
  <c r="I11" i="2" s="1"/>
  <c r="I12" i="2" a="1"/>
  <c r="I12" i="2" s="1"/>
  <c r="I13" i="2" a="1"/>
  <c r="I13" i="2" s="1"/>
  <c r="I14" i="2" a="1"/>
  <c r="I14" i="2" s="1"/>
  <c r="I15" i="2" a="1"/>
  <c r="I15" i="2" s="1"/>
  <c r="I16" i="2" a="1"/>
  <c r="I16" i="2" s="1"/>
  <c r="I17" i="2" a="1"/>
  <c r="I17" i="2" s="1"/>
  <c r="I2" i="2" a="1"/>
  <c r="I2" i="2" s="1"/>
  <c r="E6" i="4" l="1"/>
  <c r="U3" i="4"/>
  <c r="P7" i="4" s="1"/>
  <c r="J1565" i="2"/>
  <c r="D4" i="3"/>
  <c r="H3" i="2"/>
  <c r="J3" i="2" s="1"/>
  <c r="H4" i="2"/>
  <c r="J4" i="2" s="1"/>
  <c r="H5" i="2"/>
  <c r="J5" i="2" s="1"/>
  <c r="H6" i="2"/>
  <c r="J6" i="2" s="1"/>
  <c r="H7" i="2"/>
  <c r="J7" i="2" s="1"/>
  <c r="H8" i="2"/>
  <c r="J8" i="2" s="1"/>
  <c r="H9" i="2"/>
  <c r="J9" i="2" s="1"/>
  <c r="H10" i="2"/>
  <c r="J10" i="2" s="1"/>
  <c r="H11" i="2"/>
  <c r="J11" i="2" s="1"/>
  <c r="H12" i="2"/>
  <c r="J12" i="2" s="1"/>
  <c r="H13" i="2"/>
  <c r="J13" i="2" s="1"/>
  <c r="H14" i="2"/>
  <c r="J14" i="2" s="1"/>
  <c r="H15" i="2"/>
  <c r="J15" i="2" s="1"/>
  <c r="H16" i="2"/>
  <c r="J16" i="2" s="1"/>
  <c r="H17" i="2"/>
  <c r="J17" i="2" s="1"/>
  <c r="H18" i="2"/>
  <c r="J18" i="2" s="1"/>
  <c r="H19" i="2"/>
  <c r="J19" i="2" s="1"/>
  <c r="H20" i="2"/>
  <c r="J20" i="2" s="1"/>
  <c r="H21" i="2"/>
  <c r="J21" i="2" s="1"/>
  <c r="H2" i="2"/>
  <c r="J2" i="2" s="1"/>
  <c r="N12" i="2"/>
  <c r="N11" i="2"/>
  <c r="N10" i="2"/>
  <c r="N7" i="2"/>
  <c r="M3" i="2"/>
  <c r="F7" i="4" l="1"/>
  <c r="E7" i="4"/>
  <c r="L7" i="4"/>
  <c r="H7" i="4"/>
  <c r="O7" i="4"/>
  <c r="I7" i="4"/>
  <c r="G7" i="4"/>
  <c r="N7" i="4"/>
  <c r="K7" i="4"/>
  <c r="M7" i="4"/>
  <c r="J7" i="4"/>
  <c r="P9" i="4"/>
  <c r="P17" i="4"/>
  <c r="P25" i="4"/>
  <c r="P33" i="4"/>
  <c r="P41" i="4"/>
  <c r="P49" i="4"/>
  <c r="P57" i="4"/>
  <c r="P65" i="4"/>
  <c r="P73" i="4"/>
  <c r="P81" i="4"/>
  <c r="P89" i="4"/>
  <c r="P97" i="4"/>
  <c r="P105" i="4"/>
  <c r="P113" i="4"/>
  <c r="P121" i="4"/>
  <c r="P129" i="4"/>
  <c r="P137" i="4"/>
  <c r="K32" i="4"/>
  <c r="G33" i="4"/>
  <c r="O33" i="4"/>
  <c r="K34" i="4"/>
  <c r="G35" i="4"/>
  <c r="O35" i="4"/>
  <c r="K36" i="4"/>
  <c r="G37" i="4"/>
  <c r="O37" i="4"/>
  <c r="K38" i="4"/>
  <c r="G39" i="4"/>
  <c r="O39" i="4"/>
  <c r="K40" i="4"/>
  <c r="G41" i="4"/>
  <c r="P10" i="4"/>
  <c r="P18" i="4"/>
  <c r="P26" i="4"/>
  <c r="P34" i="4"/>
  <c r="P42" i="4"/>
  <c r="P50" i="4"/>
  <c r="P58" i="4"/>
  <c r="P66" i="4"/>
  <c r="P74" i="4"/>
  <c r="P82" i="4"/>
  <c r="P90" i="4"/>
  <c r="P98" i="4"/>
  <c r="P106" i="4"/>
  <c r="P114" i="4"/>
  <c r="P122" i="4"/>
  <c r="P130" i="4"/>
  <c r="P138" i="4"/>
  <c r="D32" i="4"/>
  <c r="L32" i="4"/>
  <c r="H33" i="4"/>
  <c r="D34" i="4"/>
  <c r="L34" i="4"/>
  <c r="H35" i="4"/>
  <c r="D36" i="4"/>
  <c r="L36" i="4"/>
  <c r="H37" i="4"/>
  <c r="D38" i="4"/>
  <c r="L38" i="4"/>
  <c r="H39" i="4"/>
  <c r="D40" i="4"/>
  <c r="L40" i="4"/>
  <c r="H41" i="4"/>
  <c r="D42" i="4"/>
  <c r="L42" i="4"/>
  <c r="H43" i="4"/>
  <c r="D44" i="4"/>
  <c r="L44" i="4"/>
  <c r="H45" i="4"/>
  <c r="D46" i="4"/>
  <c r="L46" i="4"/>
  <c r="H47" i="4"/>
  <c r="D48" i="4"/>
  <c r="L48" i="4"/>
  <c r="H49" i="4"/>
  <c r="D50" i="4"/>
  <c r="L50" i="4"/>
  <c r="H51" i="4"/>
  <c r="D52" i="4"/>
  <c r="L52" i="4"/>
  <c r="H53" i="4"/>
  <c r="D54" i="4"/>
  <c r="L54" i="4"/>
  <c r="H55" i="4"/>
  <c r="D56" i="4"/>
  <c r="L56" i="4"/>
  <c r="H57" i="4"/>
  <c r="D58" i="4"/>
  <c r="L58" i="4"/>
  <c r="H59" i="4"/>
  <c r="D60" i="4"/>
  <c r="L60" i="4"/>
  <c r="H61" i="4"/>
  <c r="D62" i="4"/>
  <c r="L62" i="4"/>
  <c r="H63" i="4"/>
  <c r="D64" i="4"/>
  <c r="L64" i="4"/>
  <c r="H65" i="4"/>
  <c r="D66" i="4"/>
  <c r="L66" i="4"/>
  <c r="H67" i="4"/>
  <c r="D68" i="4"/>
  <c r="L68" i="4"/>
  <c r="H69" i="4"/>
  <c r="D70" i="4"/>
  <c r="L70" i="4"/>
  <c r="H71" i="4"/>
  <c r="D72" i="4"/>
  <c r="L72" i="4"/>
  <c r="H73" i="4"/>
  <c r="D74" i="4"/>
  <c r="L74" i="4"/>
  <c r="H75" i="4"/>
  <c r="D76" i="4"/>
  <c r="L76" i="4"/>
  <c r="P11" i="4"/>
  <c r="P19" i="4"/>
  <c r="P27" i="4"/>
  <c r="P35" i="4"/>
  <c r="P43" i="4"/>
  <c r="P51" i="4"/>
  <c r="P59" i="4"/>
  <c r="P67" i="4"/>
  <c r="P75" i="4"/>
  <c r="P83" i="4"/>
  <c r="P91" i="4"/>
  <c r="P99" i="4"/>
  <c r="P107" i="4"/>
  <c r="P115" i="4"/>
  <c r="P123" i="4"/>
  <c r="P131" i="4"/>
  <c r="P139" i="4"/>
  <c r="E32" i="4"/>
  <c r="M32" i="4"/>
  <c r="I33" i="4"/>
  <c r="E34" i="4"/>
  <c r="M34" i="4"/>
  <c r="I35" i="4"/>
  <c r="E36" i="4"/>
  <c r="M36" i="4"/>
  <c r="I37" i="4"/>
  <c r="E38" i="4"/>
  <c r="M38" i="4"/>
  <c r="I39" i="4"/>
  <c r="E40" i="4"/>
  <c r="M40" i="4"/>
  <c r="P12" i="4"/>
  <c r="P20" i="4"/>
  <c r="P28" i="4"/>
  <c r="P36" i="4"/>
  <c r="P44" i="4"/>
  <c r="P52" i="4"/>
  <c r="P60" i="4"/>
  <c r="P68" i="4"/>
  <c r="P76" i="4"/>
  <c r="P84" i="4"/>
  <c r="P92" i="4"/>
  <c r="P100" i="4"/>
  <c r="P108" i="4"/>
  <c r="P116" i="4"/>
  <c r="P124" i="4"/>
  <c r="P132" i="4"/>
  <c r="F32" i="4"/>
  <c r="N32" i="4"/>
  <c r="J33" i="4"/>
  <c r="F34" i="4"/>
  <c r="N34" i="4"/>
  <c r="J35" i="4"/>
  <c r="F36" i="4"/>
  <c r="N36" i="4"/>
  <c r="J37" i="4"/>
  <c r="F38" i="4"/>
  <c r="N38" i="4"/>
  <c r="J39" i="4"/>
  <c r="F40" i="4"/>
  <c r="N40" i="4"/>
  <c r="J41" i="4"/>
  <c r="F42" i="4"/>
  <c r="N42" i="4"/>
  <c r="J43" i="4"/>
  <c r="F44" i="4"/>
  <c r="N44" i="4"/>
  <c r="J45" i="4"/>
  <c r="F46" i="4"/>
  <c r="N46" i="4"/>
  <c r="J47" i="4"/>
  <c r="F48" i="4"/>
  <c r="N48" i="4"/>
  <c r="J49" i="4"/>
  <c r="F50" i="4"/>
  <c r="N50" i="4"/>
  <c r="J51" i="4"/>
  <c r="F52" i="4"/>
  <c r="N52" i="4"/>
  <c r="J53" i="4"/>
  <c r="F54" i="4"/>
  <c r="N54" i="4"/>
  <c r="J55" i="4"/>
  <c r="F56" i="4"/>
  <c r="N56" i="4"/>
  <c r="J57" i="4"/>
  <c r="F58" i="4"/>
  <c r="N58" i="4"/>
  <c r="J59" i="4"/>
  <c r="F60" i="4"/>
  <c r="N60" i="4"/>
  <c r="J61" i="4"/>
  <c r="F62" i="4"/>
  <c r="N62" i="4"/>
  <c r="J63" i="4"/>
  <c r="F64" i="4"/>
  <c r="N64" i="4"/>
  <c r="J65" i="4"/>
  <c r="F66" i="4"/>
  <c r="N66" i="4"/>
  <c r="J67" i="4"/>
  <c r="F68" i="4"/>
  <c r="N68" i="4"/>
  <c r="J69" i="4"/>
  <c r="F70" i="4"/>
  <c r="N70" i="4"/>
  <c r="J71" i="4"/>
  <c r="F72" i="4"/>
  <c r="N72" i="4"/>
  <c r="J73" i="4"/>
  <c r="F74" i="4"/>
  <c r="N74" i="4"/>
  <c r="J75" i="4"/>
  <c r="F76" i="4"/>
  <c r="N76" i="4"/>
  <c r="J77" i="4"/>
  <c r="P13" i="4"/>
  <c r="P21" i="4"/>
  <c r="P29" i="4"/>
  <c r="P37" i="4"/>
  <c r="P45" i="4"/>
  <c r="P53" i="4"/>
  <c r="P61" i="4"/>
  <c r="P69" i="4"/>
  <c r="P77" i="4"/>
  <c r="P85" i="4"/>
  <c r="P93" i="4"/>
  <c r="P101" i="4"/>
  <c r="P109" i="4"/>
  <c r="P117" i="4"/>
  <c r="P125" i="4"/>
  <c r="P133" i="4"/>
  <c r="G32" i="4"/>
  <c r="O32" i="4"/>
  <c r="K33" i="4"/>
  <c r="G34" i="4"/>
  <c r="O34" i="4"/>
  <c r="K35" i="4"/>
  <c r="G36" i="4"/>
  <c r="O36" i="4"/>
  <c r="K37" i="4"/>
  <c r="G38" i="4"/>
  <c r="O38" i="4"/>
  <c r="K39" i="4"/>
  <c r="G40" i="4"/>
  <c r="O40" i="4"/>
  <c r="K41" i="4"/>
  <c r="G42" i="4"/>
  <c r="O42" i="4"/>
  <c r="K43" i="4"/>
  <c r="G44" i="4"/>
  <c r="O44" i="4"/>
  <c r="K45" i="4"/>
  <c r="G46" i="4"/>
  <c r="O46" i="4"/>
  <c r="K47" i="4"/>
  <c r="G48" i="4"/>
  <c r="O48" i="4"/>
  <c r="K49" i="4"/>
  <c r="G50" i="4"/>
  <c r="O50" i="4"/>
  <c r="K51" i="4"/>
  <c r="G52" i="4"/>
  <c r="O52" i="4"/>
  <c r="K53" i="4"/>
  <c r="G54" i="4"/>
  <c r="O54" i="4"/>
  <c r="K55" i="4"/>
  <c r="G56" i="4"/>
  <c r="O56" i="4"/>
  <c r="K57" i="4"/>
  <c r="G58" i="4"/>
  <c r="O58" i="4"/>
  <c r="K59" i="4"/>
  <c r="G60" i="4"/>
  <c r="O60" i="4"/>
  <c r="K61" i="4"/>
  <c r="G62" i="4"/>
  <c r="O62" i="4"/>
  <c r="K63" i="4"/>
  <c r="G64" i="4"/>
  <c r="O64" i="4"/>
  <c r="K65" i="4"/>
  <c r="G66" i="4"/>
  <c r="O66" i="4"/>
  <c r="K67" i="4"/>
  <c r="G68" i="4"/>
  <c r="O68" i="4"/>
  <c r="K69" i="4"/>
  <c r="G70" i="4"/>
  <c r="O70" i="4"/>
  <c r="K71" i="4"/>
  <c r="G72" i="4"/>
  <c r="O72" i="4"/>
  <c r="K73" i="4"/>
  <c r="G74" i="4"/>
  <c r="O74" i="4"/>
  <c r="K75" i="4"/>
  <c r="G76" i="4"/>
  <c r="O76" i="4"/>
  <c r="P14" i="4"/>
  <c r="P22" i="4"/>
  <c r="P30" i="4"/>
  <c r="P38" i="4"/>
  <c r="P46" i="4"/>
  <c r="P54" i="4"/>
  <c r="P62" i="4"/>
  <c r="P70" i="4"/>
  <c r="P78" i="4"/>
  <c r="P86" i="4"/>
  <c r="P94" i="4"/>
  <c r="P102" i="4"/>
  <c r="P110" i="4"/>
  <c r="P118" i="4"/>
  <c r="P126" i="4"/>
  <c r="P134" i="4"/>
  <c r="H32" i="4"/>
  <c r="D33" i="4"/>
  <c r="L33" i="4"/>
  <c r="H34" i="4"/>
  <c r="D35" i="4"/>
  <c r="L35" i="4"/>
  <c r="H36" i="4"/>
  <c r="D37" i="4"/>
  <c r="L37" i="4"/>
  <c r="H38" i="4"/>
  <c r="D39" i="4"/>
  <c r="L39" i="4"/>
  <c r="H40" i="4"/>
  <c r="D41" i="4"/>
  <c r="L41" i="4"/>
  <c r="H42" i="4"/>
  <c r="D43" i="4"/>
  <c r="L43" i="4"/>
  <c r="H44" i="4"/>
  <c r="D45" i="4"/>
  <c r="L45" i="4"/>
  <c r="H46" i="4"/>
  <c r="D47" i="4"/>
  <c r="L47" i="4"/>
  <c r="H48" i="4"/>
  <c r="D49" i="4"/>
  <c r="L49" i="4"/>
  <c r="H50" i="4"/>
  <c r="D51" i="4"/>
  <c r="L51" i="4"/>
  <c r="H52" i="4"/>
  <c r="D53" i="4"/>
  <c r="L53" i="4"/>
  <c r="H54" i="4"/>
  <c r="D55" i="4"/>
  <c r="L55" i="4"/>
  <c r="H56" i="4"/>
  <c r="D57" i="4"/>
  <c r="L57" i="4"/>
  <c r="H58" i="4"/>
  <c r="D59" i="4"/>
  <c r="L59" i="4"/>
  <c r="H60" i="4"/>
  <c r="D61" i="4"/>
  <c r="L61" i="4"/>
  <c r="H62" i="4"/>
  <c r="D63" i="4"/>
  <c r="L63" i="4"/>
  <c r="H64" i="4"/>
  <c r="D65" i="4"/>
  <c r="L65" i="4"/>
  <c r="H66" i="4"/>
  <c r="D67" i="4"/>
  <c r="L67" i="4"/>
  <c r="H68" i="4"/>
  <c r="D69" i="4"/>
  <c r="L69" i="4"/>
  <c r="H70" i="4"/>
  <c r="D71" i="4"/>
  <c r="L71" i="4"/>
  <c r="H72" i="4"/>
  <c r="D73" i="4"/>
  <c r="L73" i="4"/>
  <c r="H74" i="4"/>
  <c r="D75" i="4"/>
  <c r="L75" i="4"/>
  <c r="H76" i="4"/>
  <c r="D77" i="4"/>
  <c r="P15" i="4"/>
  <c r="P23" i="4"/>
  <c r="P31" i="4"/>
  <c r="P39" i="4"/>
  <c r="P47" i="4"/>
  <c r="P55" i="4"/>
  <c r="P63" i="4"/>
  <c r="P71" i="4"/>
  <c r="P79" i="4"/>
  <c r="P87" i="4"/>
  <c r="P95" i="4"/>
  <c r="P103" i="4"/>
  <c r="P111" i="4"/>
  <c r="P119" i="4"/>
  <c r="P127" i="4"/>
  <c r="P135" i="4"/>
  <c r="I32" i="4"/>
  <c r="E33" i="4"/>
  <c r="M33" i="4"/>
  <c r="I34" i="4"/>
  <c r="E35" i="4"/>
  <c r="M35" i="4"/>
  <c r="I36" i="4"/>
  <c r="E37" i="4"/>
  <c r="M37" i="4"/>
  <c r="I38" i="4"/>
  <c r="E39" i="4"/>
  <c r="M39" i="4"/>
  <c r="I40" i="4"/>
  <c r="E41" i="4"/>
  <c r="M41" i="4"/>
  <c r="I42" i="4"/>
  <c r="E43" i="4"/>
  <c r="M43" i="4"/>
  <c r="I44" i="4"/>
  <c r="E45" i="4"/>
  <c r="M45" i="4"/>
  <c r="I46" i="4"/>
  <c r="E47" i="4"/>
  <c r="M47" i="4"/>
  <c r="I48" i="4"/>
  <c r="E49" i="4"/>
  <c r="M49" i="4"/>
  <c r="I50" i="4"/>
  <c r="E51" i="4"/>
  <c r="M51" i="4"/>
  <c r="I52" i="4"/>
  <c r="E53" i="4"/>
  <c r="M53" i="4"/>
  <c r="I54" i="4"/>
  <c r="E55" i="4"/>
  <c r="M55" i="4"/>
  <c r="I56" i="4"/>
  <c r="E57" i="4"/>
  <c r="M57" i="4"/>
  <c r="I58" i="4"/>
  <c r="E59" i="4"/>
  <c r="M59" i="4"/>
  <c r="I60" i="4"/>
  <c r="E61" i="4"/>
  <c r="M61" i="4"/>
  <c r="I62" i="4"/>
  <c r="E63" i="4"/>
  <c r="M63" i="4"/>
  <c r="I64" i="4"/>
  <c r="E65" i="4"/>
  <c r="M65" i="4"/>
  <c r="I66" i="4"/>
  <c r="E67" i="4"/>
  <c r="M67" i="4"/>
  <c r="I68" i="4"/>
  <c r="E69" i="4"/>
  <c r="M69" i="4"/>
  <c r="I70" i="4"/>
  <c r="E71" i="4"/>
  <c r="M71" i="4"/>
  <c r="I72" i="4"/>
  <c r="E73" i="4"/>
  <c r="M73" i="4"/>
  <c r="I74" i="4"/>
  <c r="E75" i="4"/>
  <c r="M75" i="4"/>
  <c r="I76" i="4"/>
  <c r="E77" i="4"/>
  <c r="M77" i="4"/>
  <c r="P16" i="4"/>
  <c r="P80" i="4"/>
  <c r="J34" i="4"/>
  <c r="N39" i="4"/>
  <c r="K42" i="4"/>
  <c r="J44" i="4"/>
  <c r="E46" i="4"/>
  <c r="O47" i="4"/>
  <c r="N49" i="4"/>
  <c r="I51" i="4"/>
  <c r="G53" i="4"/>
  <c r="F55" i="4"/>
  <c r="M56" i="4"/>
  <c r="K58" i="4"/>
  <c r="J60" i="4"/>
  <c r="E62" i="4"/>
  <c r="O63" i="4"/>
  <c r="N65" i="4"/>
  <c r="I67" i="4"/>
  <c r="G69" i="4"/>
  <c r="F71" i="4"/>
  <c r="M72" i="4"/>
  <c r="K74" i="4"/>
  <c r="J76" i="4"/>
  <c r="L77" i="4"/>
  <c r="I78" i="4"/>
  <c r="E79" i="4"/>
  <c r="M79" i="4"/>
  <c r="I80" i="4"/>
  <c r="E81" i="4"/>
  <c r="M81" i="4"/>
  <c r="I82" i="4"/>
  <c r="E83" i="4"/>
  <c r="M83" i="4"/>
  <c r="I84" i="4"/>
  <c r="E85" i="4"/>
  <c r="M85" i="4"/>
  <c r="I86" i="4"/>
  <c r="E87" i="4"/>
  <c r="M87" i="4"/>
  <c r="I88" i="4"/>
  <c r="E89" i="4"/>
  <c r="M89" i="4"/>
  <c r="I90" i="4"/>
  <c r="E91" i="4"/>
  <c r="M91" i="4"/>
  <c r="I92" i="4"/>
  <c r="E93" i="4"/>
  <c r="M93" i="4"/>
  <c r="I94" i="4"/>
  <c r="E95" i="4"/>
  <c r="M95" i="4"/>
  <c r="I96" i="4"/>
  <c r="E97" i="4"/>
  <c r="M97" i="4"/>
  <c r="I98" i="4"/>
  <c r="E99" i="4"/>
  <c r="M99" i="4"/>
  <c r="I100" i="4"/>
  <c r="E101" i="4"/>
  <c r="M101" i="4"/>
  <c r="I102" i="4"/>
  <c r="E103" i="4"/>
  <c r="P24" i="4"/>
  <c r="P88" i="4"/>
  <c r="F35" i="4"/>
  <c r="J40" i="4"/>
  <c r="M42" i="4"/>
  <c r="K44" i="4"/>
  <c r="J46" i="4"/>
  <c r="E48" i="4"/>
  <c r="O49" i="4"/>
  <c r="N51" i="4"/>
  <c r="I53" i="4"/>
  <c r="G55" i="4"/>
  <c r="F57" i="4"/>
  <c r="M58" i="4"/>
  <c r="K60" i="4"/>
  <c r="J62" i="4"/>
  <c r="E64" i="4"/>
  <c r="O65" i="4"/>
  <c r="N67" i="4"/>
  <c r="I69" i="4"/>
  <c r="G71" i="4"/>
  <c r="F73" i="4"/>
  <c r="M74" i="4"/>
  <c r="K76" i="4"/>
  <c r="N77" i="4"/>
  <c r="J78" i="4"/>
  <c r="F79" i="4"/>
  <c r="N79" i="4"/>
  <c r="J80" i="4"/>
  <c r="F81" i="4"/>
  <c r="N81" i="4"/>
  <c r="J82" i="4"/>
  <c r="F83" i="4"/>
  <c r="N83" i="4"/>
  <c r="J84" i="4"/>
  <c r="F85" i="4"/>
  <c r="N85" i="4"/>
  <c r="J86" i="4"/>
  <c r="F87" i="4"/>
  <c r="N87" i="4"/>
  <c r="J88" i="4"/>
  <c r="F89" i="4"/>
  <c r="N89" i="4"/>
  <c r="J90" i="4"/>
  <c r="F91" i="4"/>
  <c r="N91" i="4"/>
  <c r="J92" i="4"/>
  <c r="F93" i="4"/>
  <c r="N93" i="4"/>
  <c r="J94" i="4"/>
  <c r="F95" i="4"/>
  <c r="N95" i="4"/>
  <c r="J96" i="4"/>
  <c r="F97" i="4"/>
  <c r="N97" i="4"/>
  <c r="J98" i="4"/>
  <c r="F99" i="4"/>
  <c r="N99" i="4"/>
  <c r="J100" i="4"/>
  <c r="F101" i="4"/>
  <c r="N101" i="4"/>
  <c r="J102" i="4"/>
  <c r="F103" i="4"/>
  <c r="P32" i="4"/>
  <c r="P96" i="4"/>
  <c r="N35" i="4"/>
  <c r="F41" i="4"/>
  <c r="F43" i="4"/>
  <c r="M44" i="4"/>
  <c r="K46" i="4"/>
  <c r="J48" i="4"/>
  <c r="E50" i="4"/>
  <c r="O51" i="4"/>
  <c r="N53" i="4"/>
  <c r="I55" i="4"/>
  <c r="G57" i="4"/>
  <c r="F59" i="4"/>
  <c r="M60" i="4"/>
  <c r="K62" i="4"/>
  <c r="J64" i="4"/>
  <c r="E66" i="4"/>
  <c r="O67" i="4"/>
  <c r="N69" i="4"/>
  <c r="I71" i="4"/>
  <c r="G73" i="4"/>
  <c r="F75" i="4"/>
  <c r="M76" i="4"/>
  <c r="O77" i="4"/>
  <c r="K78" i="4"/>
  <c r="G79" i="4"/>
  <c r="O79" i="4"/>
  <c r="K80" i="4"/>
  <c r="G81" i="4"/>
  <c r="O81" i="4"/>
  <c r="K82" i="4"/>
  <c r="G83" i="4"/>
  <c r="O83" i="4"/>
  <c r="K84" i="4"/>
  <c r="G85" i="4"/>
  <c r="O85" i="4"/>
  <c r="K86" i="4"/>
  <c r="G87" i="4"/>
  <c r="O87" i="4"/>
  <c r="K88" i="4"/>
  <c r="G89" i="4"/>
  <c r="O89" i="4"/>
  <c r="K90" i="4"/>
  <c r="G91" i="4"/>
  <c r="O91" i="4"/>
  <c r="K92" i="4"/>
  <c r="G93" i="4"/>
  <c r="O93" i="4"/>
  <c r="K94" i="4"/>
  <c r="G95" i="4"/>
  <c r="O95" i="4"/>
  <c r="K96" i="4"/>
  <c r="G97" i="4"/>
  <c r="O97" i="4"/>
  <c r="K98" i="4"/>
  <c r="G99" i="4"/>
  <c r="O99" i="4"/>
  <c r="K100" i="4"/>
  <c r="G101" i="4"/>
  <c r="O101" i="4"/>
  <c r="K102" i="4"/>
  <c r="G103" i="4"/>
  <c r="O103" i="4"/>
  <c r="K104" i="4"/>
  <c r="G105" i="4"/>
  <c r="O105" i="4"/>
  <c r="K106" i="4"/>
  <c r="G107" i="4"/>
  <c r="O107" i="4"/>
  <c r="K108" i="4"/>
  <c r="G109" i="4"/>
  <c r="O109" i="4"/>
  <c r="K110" i="4"/>
  <c r="G111" i="4"/>
  <c r="O111" i="4"/>
  <c r="K112" i="4"/>
  <c r="G113" i="4"/>
  <c r="O113" i="4"/>
  <c r="K114" i="4"/>
  <c r="P40" i="4"/>
  <c r="P104" i="4"/>
  <c r="J36" i="4"/>
  <c r="I41" i="4"/>
  <c r="G43" i="4"/>
  <c r="F45" i="4"/>
  <c r="M46" i="4"/>
  <c r="K48" i="4"/>
  <c r="J50" i="4"/>
  <c r="E52" i="4"/>
  <c r="O53" i="4"/>
  <c r="N55" i="4"/>
  <c r="I57" i="4"/>
  <c r="G59" i="4"/>
  <c r="F61" i="4"/>
  <c r="M62" i="4"/>
  <c r="K64" i="4"/>
  <c r="J66" i="4"/>
  <c r="E68" i="4"/>
  <c r="O69" i="4"/>
  <c r="N71" i="4"/>
  <c r="I73" i="4"/>
  <c r="G75" i="4"/>
  <c r="F77" i="4"/>
  <c r="D78" i="4"/>
  <c r="L78" i="4"/>
  <c r="H79" i="4"/>
  <c r="D80" i="4"/>
  <c r="L80" i="4"/>
  <c r="H81" i="4"/>
  <c r="D82" i="4"/>
  <c r="L82" i="4"/>
  <c r="H83" i="4"/>
  <c r="D84" i="4"/>
  <c r="L84" i="4"/>
  <c r="H85" i="4"/>
  <c r="D86" i="4"/>
  <c r="L86" i="4"/>
  <c r="H87" i="4"/>
  <c r="D88" i="4"/>
  <c r="L88" i="4"/>
  <c r="H89" i="4"/>
  <c r="D90" i="4"/>
  <c r="L90" i="4"/>
  <c r="H91" i="4"/>
  <c r="D92" i="4"/>
  <c r="L92" i="4"/>
  <c r="H93" i="4"/>
  <c r="D94" i="4"/>
  <c r="L94" i="4"/>
  <c r="H95" i="4"/>
  <c r="D96" i="4"/>
  <c r="L96" i="4"/>
  <c r="H97" i="4"/>
  <c r="D98" i="4"/>
  <c r="L98" i="4"/>
  <c r="H99" i="4"/>
  <c r="D100" i="4"/>
  <c r="L100" i="4"/>
  <c r="H101" i="4"/>
  <c r="D102" i="4"/>
  <c r="L102" i="4"/>
  <c r="H103" i="4"/>
  <c r="D104" i="4"/>
  <c r="P48" i="4"/>
  <c r="P112" i="4"/>
  <c r="P8" i="4"/>
  <c r="F37" i="4"/>
  <c r="N41" i="4"/>
  <c r="I43" i="4"/>
  <c r="G45" i="4"/>
  <c r="F47" i="4"/>
  <c r="M48" i="4"/>
  <c r="K50" i="4"/>
  <c r="J52" i="4"/>
  <c r="E54" i="4"/>
  <c r="O55" i="4"/>
  <c r="N57" i="4"/>
  <c r="I59" i="4"/>
  <c r="G61" i="4"/>
  <c r="F63" i="4"/>
  <c r="M64" i="4"/>
  <c r="K66" i="4"/>
  <c r="J68" i="4"/>
  <c r="E70" i="4"/>
  <c r="O71" i="4"/>
  <c r="N73" i="4"/>
  <c r="I75" i="4"/>
  <c r="G77" i="4"/>
  <c r="E78" i="4"/>
  <c r="M78" i="4"/>
  <c r="I79" i="4"/>
  <c r="E80" i="4"/>
  <c r="M80" i="4"/>
  <c r="I81" i="4"/>
  <c r="E82" i="4"/>
  <c r="M82" i="4"/>
  <c r="I83" i="4"/>
  <c r="E84" i="4"/>
  <c r="M84" i="4"/>
  <c r="I85" i="4"/>
  <c r="E86" i="4"/>
  <c r="M86" i="4"/>
  <c r="I87" i="4"/>
  <c r="E88" i="4"/>
  <c r="M88" i="4"/>
  <c r="I89" i="4"/>
  <c r="E90" i="4"/>
  <c r="M90" i="4"/>
  <c r="I91" i="4"/>
  <c r="E92" i="4"/>
  <c r="M92" i="4"/>
  <c r="I93" i="4"/>
  <c r="E94" i="4"/>
  <c r="M94" i="4"/>
  <c r="I95" i="4"/>
  <c r="E96" i="4"/>
  <c r="M96" i="4"/>
  <c r="I97" i="4"/>
  <c r="E98" i="4"/>
  <c r="M98" i="4"/>
  <c r="I99" i="4"/>
  <c r="E100" i="4"/>
  <c r="M100" i="4"/>
  <c r="I101" i="4"/>
  <c r="E102" i="4"/>
  <c r="M102" i="4"/>
  <c r="I103" i="4"/>
  <c r="E104" i="4"/>
  <c r="M104" i="4"/>
  <c r="I105" i="4"/>
  <c r="E106" i="4"/>
  <c r="M106" i="4"/>
  <c r="P56" i="4"/>
  <c r="P120" i="4"/>
  <c r="J32" i="4"/>
  <c r="N37" i="4"/>
  <c r="O41" i="4"/>
  <c r="N43" i="4"/>
  <c r="I45" i="4"/>
  <c r="G47" i="4"/>
  <c r="F49" i="4"/>
  <c r="M50" i="4"/>
  <c r="K52" i="4"/>
  <c r="J54" i="4"/>
  <c r="E56" i="4"/>
  <c r="O57" i="4"/>
  <c r="N59" i="4"/>
  <c r="I61" i="4"/>
  <c r="G63" i="4"/>
  <c r="F65" i="4"/>
  <c r="M66" i="4"/>
  <c r="K68" i="4"/>
  <c r="J70" i="4"/>
  <c r="E72" i="4"/>
  <c r="O73" i="4"/>
  <c r="N75" i="4"/>
  <c r="H77" i="4"/>
  <c r="F78" i="4"/>
  <c r="N78" i="4"/>
  <c r="J79" i="4"/>
  <c r="F80" i="4"/>
  <c r="N80" i="4"/>
  <c r="J81" i="4"/>
  <c r="F82" i="4"/>
  <c r="N82" i="4"/>
  <c r="J83" i="4"/>
  <c r="F84" i="4"/>
  <c r="N84" i="4"/>
  <c r="J85" i="4"/>
  <c r="F86" i="4"/>
  <c r="N86" i="4"/>
  <c r="J87" i="4"/>
  <c r="F88" i="4"/>
  <c r="N88" i="4"/>
  <c r="J89" i="4"/>
  <c r="F90" i="4"/>
  <c r="N90" i="4"/>
  <c r="J91" i="4"/>
  <c r="F92" i="4"/>
  <c r="N92" i="4"/>
  <c r="J93" i="4"/>
  <c r="F94" i="4"/>
  <c r="N94" i="4"/>
  <c r="J95" i="4"/>
  <c r="F96" i="4"/>
  <c r="N96" i="4"/>
  <c r="J97" i="4"/>
  <c r="F98" i="4"/>
  <c r="N98" i="4"/>
  <c r="J99" i="4"/>
  <c r="F100" i="4"/>
  <c r="N100" i="4"/>
  <c r="J101" i="4"/>
  <c r="F102" i="4"/>
  <c r="N102" i="4"/>
  <c r="J103" i="4"/>
  <c r="F104" i="4"/>
  <c r="N104" i="4"/>
  <c r="J105" i="4"/>
  <c r="F106" i="4"/>
  <c r="N106" i="4"/>
  <c r="J107" i="4"/>
  <c r="F108" i="4"/>
  <c r="N108" i="4"/>
  <c r="J109" i="4"/>
  <c r="F110" i="4"/>
  <c r="N110" i="4"/>
  <c r="J111" i="4"/>
  <c r="F112" i="4"/>
  <c r="N112" i="4"/>
  <c r="J113" i="4"/>
  <c r="F114" i="4"/>
  <c r="N114" i="4"/>
  <c r="J115" i="4"/>
  <c r="F116" i="4"/>
  <c r="N116" i="4"/>
  <c r="J117" i="4"/>
  <c r="P64" i="4"/>
  <c r="P128" i="4"/>
  <c r="F33" i="4"/>
  <c r="J38" i="4"/>
  <c r="E42" i="4"/>
  <c r="O43" i="4"/>
  <c r="N45" i="4"/>
  <c r="I47" i="4"/>
  <c r="G49" i="4"/>
  <c r="F51" i="4"/>
  <c r="M52" i="4"/>
  <c r="K54" i="4"/>
  <c r="J56" i="4"/>
  <c r="E58" i="4"/>
  <c r="O59" i="4"/>
  <c r="N61" i="4"/>
  <c r="I63" i="4"/>
  <c r="G65" i="4"/>
  <c r="F67" i="4"/>
  <c r="M68" i="4"/>
  <c r="K70" i="4"/>
  <c r="J72" i="4"/>
  <c r="E74" i="4"/>
  <c r="O75" i="4"/>
  <c r="I77" i="4"/>
  <c r="G78" i="4"/>
  <c r="O78" i="4"/>
  <c r="K79" i="4"/>
  <c r="G80" i="4"/>
  <c r="O80" i="4"/>
  <c r="K81" i="4"/>
  <c r="G82" i="4"/>
  <c r="O82" i="4"/>
  <c r="K83" i="4"/>
  <c r="G84" i="4"/>
  <c r="O84" i="4"/>
  <c r="K85" i="4"/>
  <c r="G86" i="4"/>
  <c r="O86" i="4"/>
  <c r="K87" i="4"/>
  <c r="G88" i="4"/>
  <c r="O88" i="4"/>
  <c r="K89" i="4"/>
  <c r="G90" i="4"/>
  <c r="O90" i="4"/>
  <c r="K91" i="4"/>
  <c r="G92" i="4"/>
  <c r="O92" i="4"/>
  <c r="K93" i="4"/>
  <c r="G94" i="4"/>
  <c r="O94" i="4"/>
  <c r="K95" i="4"/>
  <c r="G96" i="4"/>
  <c r="O96" i="4"/>
  <c r="K97" i="4"/>
  <c r="G98" i="4"/>
  <c r="O98" i="4"/>
  <c r="K99" i="4"/>
  <c r="G100" i="4"/>
  <c r="O100" i="4"/>
  <c r="K101" i="4"/>
  <c r="G102" i="4"/>
  <c r="O102" i="4"/>
  <c r="K103" i="4"/>
  <c r="G104" i="4"/>
  <c r="O104" i="4"/>
  <c r="K105" i="4"/>
  <c r="G106" i="4"/>
  <c r="O106" i="4"/>
  <c r="K107" i="4"/>
  <c r="G108" i="4"/>
  <c r="O108" i="4"/>
  <c r="K109" i="4"/>
  <c r="G110" i="4"/>
  <c r="O110" i="4"/>
  <c r="K111" i="4"/>
  <c r="G112" i="4"/>
  <c r="O112" i="4"/>
  <c r="K113" i="4"/>
  <c r="G114" i="4"/>
  <c r="O114" i="4"/>
  <c r="K115" i="4"/>
  <c r="G116" i="4"/>
  <c r="O116" i="4"/>
  <c r="K117" i="4"/>
  <c r="P72" i="4"/>
  <c r="J42" i="4"/>
  <c r="K56" i="4"/>
  <c r="M70" i="4"/>
  <c r="H80" i="4"/>
  <c r="L85" i="4"/>
  <c r="D91" i="4"/>
  <c r="H96" i="4"/>
  <c r="L101" i="4"/>
  <c r="J104" i="4"/>
  <c r="N105" i="4"/>
  <c r="F107" i="4"/>
  <c r="H108" i="4"/>
  <c r="H109" i="4"/>
  <c r="I110" i="4"/>
  <c r="I111" i="4"/>
  <c r="J112" i="4"/>
  <c r="L113" i="4"/>
  <c r="L114" i="4"/>
  <c r="L115" i="4"/>
  <c r="J116" i="4"/>
  <c r="H117" i="4"/>
  <c r="F118" i="4"/>
  <c r="N118" i="4"/>
  <c r="J119" i="4"/>
  <c r="F120" i="4"/>
  <c r="N120" i="4"/>
  <c r="J121" i="4"/>
  <c r="F122" i="4"/>
  <c r="N122" i="4"/>
  <c r="J123" i="4"/>
  <c r="F124" i="4"/>
  <c r="N124" i="4"/>
  <c r="J125" i="4"/>
  <c r="F126" i="4"/>
  <c r="N126" i="4"/>
  <c r="J127" i="4"/>
  <c r="F128" i="4"/>
  <c r="N128" i="4"/>
  <c r="J129" i="4"/>
  <c r="F130" i="4"/>
  <c r="N130" i="4"/>
  <c r="J131" i="4"/>
  <c r="F132" i="4"/>
  <c r="N132" i="4"/>
  <c r="J133" i="4"/>
  <c r="F134" i="4"/>
  <c r="N134" i="4"/>
  <c r="J135" i="4"/>
  <c r="F136" i="4"/>
  <c r="N136" i="4"/>
  <c r="J137" i="4"/>
  <c r="F138" i="4"/>
  <c r="N138" i="4"/>
  <c r="J139" i="4"/>
  <c r="J8" i="4"/>
  <c r="F9" i="4"/>
  <c r="N9" i="4"/>
  <c r="J10" i="4"/>
  <c r="F11" i="4"/>
  <c r="N11" i="4"/>
  <c r="J12" i="4"/>
  <c r="F13" i="4"/>
  <c r="N13" i="4"/>
  <c r="J14" i="4"/>
  <c r="F15" i="4"/>
  <c r="N15" i="4"/>
  <c r="J16" i="4"/>
  <c r="F17" i="4"/>
  <c r="N17" i="4"/>
  <c r="J18" i="4"/>
  <c r="F19" i="4"/>
  <c r="N19" i="4"/>
  <c r="J20" i="4"/>
  <c r="F21" i="4"/>
  <c r="N21" i="4"/>
  <c r="J22" i="4"/>
  <c r="F23" i="4"/>
  <c r="N23" i="4"/>
  <c r="J24" i="4"/>
  <c r="F25" i="4"/>
  <c r="N25" i="4"/>
  <c r="J26" i="4"/>
  <c r="F27" i="4"/>
  <c r="N27" i="4"/>
  <c r="P136" i="4"/>
  <c r="E44" i="4"/>
  <c r="J58" i="4"/>
  <c r="K72" i="4"/>
  <c r="D81" i="4"/>
  <c r="H86" i="4"/>
  <c r="L91" i="4"/>
  <c r="D97" i="4"/>
  <c r="H102" i="4"/>
  <c r="L104" i="4"/>
  <c r="D106" i="4"/>
  <c r="H107" i="4"/>
  <c r="I108" i="4"/>
  <c r="I109" i="4"/>
  <c r="J110" i="4"/>
  <c r="L111" i="4"/>
  <c r="L112" i="4"/>
  <c r="M113" i="4"/>
  <c r="M114" i="4"/>
  <c r="M115" i="4"/>
  <c r="K116" i="4"/>
  <c r="I117" i="4"/>
  <c r="G118" i="4"/>
  <c r="O118" i="4"/>
  <c r="K119" i="4"/>
  <c r="G120" i="4"/>
  <c r="O120" i="4"/>
  <c r="K121" i="4"/>
  <c r="G122" i="4"/>
  <c r="O122" i="4"/>
  <c r="K123" i="4"/>
  <c r="G124" i="4"/>
  <c r="O124" i="4"/>
  <c r="K125" i="4"/>
  <c r="G126" i="4"/>
  <c r="O126" i="4"/>
  <c r="K127" i="4"/>
  <c r="G128" i="4"/>
  <c r="O128" i="4"/>
  <c r="K129" i="4"/>
  <c r="G130" i="4"/>
  <c r="O130" i="4"/>
  <c r="K131" i="4"/>
  <c r="G132" i="4"/>
  <c r="O132" i="4"/>
  <c r="K133" i="4"/>
  <c r="G134" i="4"/>
  <c r="O134" i="4"/>
  <c r="K135" i="4"/>
  <c r="G136" i="4"/>
  <c r="O136" i="4"/>
  <c r="K137" i="4"/>
  <c r="G138" i="4"/>
  <c r="O138" i="4"/>
  <c r="K139" i="4"/>
  <c r="K8" i="4"/>
  <c r="G9" i="4"/>
  <c r="O9" i="4"/>
  <c r="K10" i="4"/>
  <c r="G11" i="4"/>
  <c r="O11" i="4"/>
  <c r="K12" i="4"/>
  <c r="G13" i="4"/>
  <c r="O13" i="4"/>
  <c r="K14" i="4"/>
  <c r="G15" i="4"/>
  <c r="O15" i="4"/>
  <c r="K16" i="4"/>
  <c r="O45" i="4"/>
  <c r="E60" i="4"/>
  <c r="J74" i="4"/>
  <c r="L81" i="4"/>
  <c r="D87" i="4"/>
  <c r="H92" i="4"/>
  <c r="L97" i="4"/>
  <c r="D103" i="4"/>
  <c r="D105" i="4"/>
  <c r="H106" i="4"/>
  <c r="I107" i="4"/>
  <c r="J108" i="4"/>
  <c r="L109" i="4"/>
  <c r="L110" i="4"/>
  <c r="M111" i="4"/>
  <c r="M112" i="4"/>
  <c r="N113" i="4"/>
  <c r="D115" i="4"/>
  <c r="N115" i="4"/>
  <c r="L116" i="4"/>
  <c r="L117" i="4"/>
  <c r="H118" i="4"/>
  <c r="D119" i="4"/>
  <c r="L119" i="4"/>
  <c r="H120" i="4"/>
  <c r="D121" i="4"/>
  <c r="L121" i="4"/>
  <c r="H122" i="4"/>
  <c r="D123" i="4"/>
  <c r="L123" i="4"/>
  <c r="H124" i="4"/>
  <c r="D125" i="4"/>
  <c r="L125" i="4"/>
  <c r="H126" i="4"/>
  <c r="D127" i="4"/>
  <c r="L127" i="4"/>
  <c r="H128" i="4"/>
  <c r="D129" i="4"/>
  <c r="L129" i="4"/>
  <c r="H130" i="4"/>
  <c r="D131" i="4"/>
  <c r="L131" i="4"/>
  <c r="H132" i="4"/>
  <c r="D133" i="4"/>
  <c r="L133" i="4"/>
  <c r="H134" i="4"/>
  <c r="D135" i="4"/>
  <c r="L135" i="4"/>
  <c r="H136" i="4"/>
  <c r="D137" i="4"/>
  <c r="L137" i="4"/>
  <c r="H138" i="4"/>
  <c r="D139" i="4"/>
  <c r="L139" i="4"/>
  <c r="D8" i="4"/>
  <c r="L8" i="4"/>
  <c r="H9" i="4"/>
  <c r="D10" i="4"/>
  <c r="L10" i="4"/>
  <c r="H11" i="4"/>
  <c r="D12" i="4"/>
  <c r="L12" i="4"/>
  <c r="H13" i="4"/>
  <c r="D14" i="4"/>
  <c r="L14" i="4"/>
  <c r="H15" i="4"/>
  <c r="D16" i="4"/>
  <c r="L16" i="4"/>
  <c r="H17" i="4"/>
  <c r="D18" i="4"/>
  <c r="L18" i="4"/>
  <c r="H19" i="4"/>
  <c r="D20" i="4"/>
  <c r="L20" i="4"/>
  <c r="H21" i="4"/>
  <c r="D22" i="4"/>
  <c r="L22" i="4"/>
  <c r="N47" i="4"/>
  <c r="O61" i="4"/>
  <c r="E76" i="4"/>
  <c r="H82" i="4"/>
  <c r="L87" i="4"/>
  <c r="D93" i="4"/>
  <c r="H98" i="4"/>
  <c r="L103" i="4"/>
  <c r="E105" i="4"/>
  <c r="I106" i="4"/>
  <c r="L107" i="4"/>
  <c r="L108" i="4"/>
  <c r="M109" i="4"/>
  <c r="M110" i="4"/>
  <c r="N111" i="4"/>
  <c r="D113" i="4"/>
  <c r="D114" i="4"/>
  <c r="E115" i="4"/>
  <c r="O115" i="4"/>
  <c r="M116" i="4"/>
  <c r="M117" i="4"/>
  <c r="I118" i="4"/>
  <c r="E119" i="4"/>
  <c r="M119" i="4"/>
  <c r="I120" i="4"/>
  <c r="E121" i="4"/>
  <c r="M121" i="4"/>
  <c r="I122" i="4"/>
  <c r="E123" i="4"/>
  <c r="M123" i="4"/>
  <c r="I124" i="4"/>
  <c r="E125" i="4"/>
  <c r="M125" i="4"/>
  <c r="I126" i="4"/>
  <c r="E127" i="4"/>
  <c r="M127" i="4"/>
  <c r="I128" i="4"/>
  <c r="E129" i="4"/>
  <c r="M129" i="4"/>
  <c r="I130" i="4"/>
  <c r="E131" i="4"/>
  <c r="M131" i="4"/>
  <c r="I132" i="4"/>
  <c r="E133" i="4"/>
  <c r="M133" i="4"/>
  <c r="I134" i="4"/>
  <c r="E135" i="4"/>
  <c r="M135" i="4"/>
  <c r="I136" i="4"/>
  <c r="E137" i="4"/>
  <c r="M137" i="4"/>
  <c r="I138" i="4"/>
  <c r="E139" i="4"/>
  <c r="M139" i="4"/>
  <c r="E8" i="4"/>
  <c r="M8" i="4"/>
  <c r="I9" i="4"/>
  <c r="E10" i="4"/>
  <c r="M10" i="4"/>
  <c r="I11" i="4"/>
  <c r="E12" i="4"/>
  <c r="M12" i="4"/>
  <c r="I13" i="4"/>
  <c r="E14" i="4"/>
  <c r="M14" i="4"/>
  <c r="I15" i="4"/>
  <c r="E16" i="4"/>
  <c r="M16" i="4"/>
  <c r="I17" i="4"/>
  <c r="E18" i="4"/>
  <c r="M18" i="4"/>
  <c r="I19" i="4"/>
  <c r="E20" i="4"/>
  <c r="M20" i="4"/>
  <c r="I21" i="4"/>
  <c r="E22" i="4"/>
  <c r="M22" i="4"/>
  <c r="I23" i="4"/>
  <c r="I49" i="4"/>
  <c r="N63" i="4"/>
  <c r="K77" i="4"/>
  <c r="D83" i="4"/>
  <c r="H88" i="4"/>
  <c r="L93" i="4"/>
  <c r="D99" i="4"/>
  <c r="M103" i="4"/>
  <c r="F105" i="4"/>
  <c r="J106" i="4"/>
  <c r="M107" i="4"/>
  <c r="M108" i="4"/>
  <c r="N109" i="4"/>
  <c r="D111" i="4"/>
  <c r="D112" i="4"/>
  <c r="E113" i="4"/>
  <c r="E114" i="4"/>
  <c r="F115" i="4"/>
  <c r="D116" i="4"/>
  <c r="D117" i="4"/>
  <c r="N117" i="4"/>
  <c r="J118" i="4"/>
  <c r="F119" i="4"/>
  <c r="N119" i="4"/>
  <c r="J120" i="4"/>
  <c r="F121" i="4"/>
  <c r="N121" i="4"/>
  <c r="J122" i="4"/>
  <c r="F123" i="4"/>
  <c r="N123" i="4"/>
  <c r="J124" i="4"/>
  <c r="F125" i="4"/>
  <c r="N125" i="4"/>
  <c r="J126" i="4"/>
  <c r="F127" i="4"/>
  <c r="N127" i="4"/>
  <c r="J128" i="4"/>
  <c r="F129" i="4"/>
  <c r="N129" i="4"/>
  <c r="J130" i="4"/>
  <c r="F131" i="4"/>
  <c r="N131" i="4"/>
  <c r="J132" i="4"/>
  <c r="F133" i="4"/>
  <c r="N133" i="4"/>
  <c r="J134" i="4"/>
  <c r="F135" i="4"/>
  <c r="N135" i="4"/>
  <c r="J136" i="4"/>
  <c r="F137" i="4"/>
  <c r="N137" i="4"/>
  <c r="J138" i="4"/>
  <c r="F139" i="4"/>
  <c r="N139" i="4"/>
  <c r="F8" i="4"/>
  <c r="N8" i="4"/>
  <c r="J9" i="4"/>
  <c r="F10" i="4"/>
  <c r="N10" i="4"/>
  <c r="J11" i="4"/>
  <c r="F12" i="4"/>
  <c r="N12" i="4"/>
  <c r="J13" i="4"/>
  <c r="F14" i="4"/>
  <c r="N14" i="4"/>
  <c r="J15" i="4"/>
  <c r="F16" i="4"/>
  <c r="N16" i="4"/>
  <c r="J17" i="4"/>
  <c r="G51" i="4"/>
  <c r="I65" i="4"/>
  <c r="H78" i="4"/>
  <c r="L83" i="4"/>
  <c r="D89" i="4"/>
  <c r="H94" i="4"/>
  <c r="L99" i="4"/>
  <c r="N103" i="4"/>
  <c r="H105" i="4"/>
  <c r="L106" i="4"/>
  <c r="N107" i="4"/>
  <c r="D109" i="4"/>
  <c r="D110" i="4"/>
  <c r="E111" i="4"/>
  <c r="E112" i="4"/>
  <c r="F113" i="4"/>
  <c r="H114" i="4"/>
  <c r="G115" i="4"/>
  <c r="E116" i="4"/>
  <c r="E117" i="4"/>
  <c r="O117" i="4"/>
  <c r="K118" i="4"/>
  <c r="G119" i="4"/>
  <c r="O119" i="4"/>
  <c r="K120" i="4"/>
  <c r="G121" i="4"/>
  <c r="O121" i="4"/>
  <c r="K122" i="4"/>
  <c r="G123" i="4"/>
  <c r="O123" i="4"/>
  <c r="K124" i="4"/>
  <c r="G125" i="4"/>
  <c r="O125" i="4"/>
  <c r="K126" i="4"/>
  <c r="G127" i="4"/>
  <c r="O127" i="4"/>
  <c r="K128" i="4"/>
  <c r="G129" i="4"/>
  <c r="O129" i="4"/>
  <c r="K130" i="4"/>
  <c r="G131" i="4"/>
  <c r="O131" i="4"/>
  <c r="K132" i="4"/>
  <c r="G133" i="4"/>
  <c r="O133" i="4"/>
  <c r="K134" i="4"/>
  <c r="G135" i="4"/>
  <c r="O135" i="4"/>
  <c r="K136" i="4"/>
  <c r="G137" i="4"/>
  <c r="O137" i="4"/>
  <c r="K138" i="4"/>
  <c r="G139" i="4"/>
  <c r="O139" i="4"/>
  <c r="G8" i="4"/>
  <c r="O8" i="4"/>
  <c r="K9" i="4"/>
  <c r="G10" i="4"/>
  <c r="O10" i="4"/>
  <c r="K11" i="4"/>
  <c r="G12" i="4"/>
  <c r="O12" i="4"/>
  <c r="K13" i="4"/>
  <c r="G14" i="4"/>
  <c r="O14" i="4"/>
  <c r="K15" i="4"/>
  <c r="G16" i="4"/>
  <c r="O16" i="4"/>
  <c r="K17" i="4"/>
  <c r="G18" i="4"/>
  <c r="O18" i="4"/>
  <c r="K19" i="4"/>
  <c r="G20" i="4"/>
  <c r="O20" i="4"/>
  <c r="K21" i="4"/>
  <c r="G22" i="4"/>
  <c r="O22" i="4"/>
  <c r="K23" i="4"/>
  <c r="G24" i="4"/>
  <c r="O24" i="4"/>
  <c r="K25" i="4"/>
  <c r="G26" i="4"/>
  <c r="O26" i="4"/>
  <c r="K27" i="4"/>
  <c r="G28" i="4"/>
  <c r="N33" i="4"/>
  <c r="F53" i="4"/>
  <c r="G67" i="4"/>
  <c r="D79" i="4"/>
  <c r="H84" i="4"/>
  <c r="L89" i="4"/>
  <c r="D95" i="4"/>
  <c r="H100" i="4"/>
  <c r="H104" i="4"/>
  <c r="L105" i="4"/>
  <c r="D107" i="4"/>
  <c r="D108" i="4"/>
  <c r="E109" i="4"/>
  <c r="E110" i="4"/>
  <c r="F111" i="4"/>
  <c r="H112" i="4"/>
  <c r="H113" i="4"/>
  <c r="I114" i="4"/>
  <c r="H115" i="4"/>
  <c r="H116" i="4"/>
  <c r="F117" i="4"/>
  <c r="D118" i="4"/>
  <c r="L118" i="4"/>
  <c r="H119" i="4"/>
  <c r="D120" i="4"/>
  <c r="L120" i="4"/>
  <c r="H121" i="4"/>
  <c r="D122" i="4"/>
  <c r="L122" i="4"/>
  <c r="H123" i="4"/>
  <c r="D124" i="4"/>
  <c r="L124" i="4"/>
  <c r="H125" i="4"/>
  <c r="D126" i="4"/>
  <c r="L126" i="4"/>
  <c r="H127" i="4"/>
  <c r="D128" i="4"/>
  <c r="L128" i="4"/>
  <c r="H129" i="4"/>
  <c r="D130" i="4"/>
  <c r="L130" i="4"/>
  <c r="H131" i="4"/>
  <c r="D132" i="4"/>
  <c r="L132" i="4"/>
  <c r="H133" i="4"/>
  <c r="D134" i="4"/>
  <c r="L134" i="4"/>
  <c r="H135" i="4"/>
  <c r="D136" i="4"/>
  <c r="L136" i="4"/>
  <c r="H137" i="4"/>
  <c r="D138" i="4"/>
  <c r="L138" i="4"/>
  <c r="H139" i="4"/>
  <c r="H8" i="4"/>
  <c r="D9" i="4"/>
  <c r="L9" i="4"/>
  <c r="H10" i="4"/>
  <c r="D11" i="4"/>
  <c r="L11" i="4"/>
  <c r="H12" i="4"/>
  <c r="D13" i="4"/>
  <c r="L13" i="4"/>
  <c r="H14" i="4"/>
  <c r="D15" i="4"/>
  <c r="L15" i="4"/>
  <c r="H16" i="4"/>
  <c r="D17" i="4"/>
  <c r="L17" i="4"/>
  <c r="H18" i="4"/>
  <c r="D19" i="4"/>
  <c r="L19" i="4"/>
  <c r="H20" i="4"/>
  <c r="D21" i="4"/>
  <c r="L21" i="4"/>
  <c r="H22" i="4"/>
  <c r="D23" i="4"/>
  <c r="L23" i="4"/>
  <c r="I20" i="4"/>
  <c r="K29" i="4"/>
  <c r="N18" i="4"/>
  <c r="L25" i="4"/>
  <c r="L29" i="4"/>
  <c r="E19" i="4"/>
  <c r="M25" i="4"/>
  <c r="E31" i="4"/>
  <c r="I26" i="4"/>
  <c r="N20" i="4"/>
  <c r="I28" i="4"/>
  <c r="L95" i="4"/>
  <c r="H111" i="4"/>
  <c r="M118" i="4"/>
  <c r="E124" i="4"/>
  <c r="I129" i="4"/>
  <c r="M134" i="4"/>
  <c r="E11" i="4"/>
  <c r="M24" i="4"/>
  <c r="D29" i="4"/>
  <c r="L31" i="4"/>
  <c r="E17" i="4"/>
  <c r="L26" i="4"/>
  <c r="M31" i="4"/>
  <c r="D101" i="4"/>
  <c r="I112" i="4"/>
  <c r="I119" i="4"/>
  <c r="M124" i="4"/>
  <c r="E130" i="4"/>
  <c r="K22" i="4"/>
  <c r="E29" i="4"/>
  <c r="F39" i="4"/>
  <c r="I104" i="4"/>
  <c r="I113" i="4"/>
  <c r="E120" i="4"/>
  <c r="I125" i="4"/>
  <c r="M130" i="4"/>
  <c r="E136" i="4"/>
  <c r="I12" i="4"/>
  <c r="G17" i="4"/>
  <c r="G19" i="4"/>
  <c r="E21" i="4"/>
  <c r="N22" i="4"/>
  <c r="E24" i="4"/>
  <c r="D25" i="4"/>
  <c r="O25" i="4"/>
  <c r="M26" i="4"/>
  <c r="L27" i="4"/>
  <c r="J28" i="4"/>
  <c r="F29" i="4"/>
  <c r="N29" i="4"/>
  <c r="J30" i="4"/>
  <c r="F31" i="4"/>
  <c r="N31" i="4"/>
  <c r="E138" i="4"/>
  <c r="M21" i="4"/>
  <c r="E27" i="4"/>
  <c r="M30" i="4"/>
  <c r="M138" i="4"/>
  <c r="I18" i="4"/>
  <c r="G27" i="4"/>
  <c r="N30" i="4"/>
  <c r="M128" i="4"/>
  <c r="K18" i="4"/>
  <c r="H27" i="4"/>
  <c r="G30" i="4"/>
  <c r="K20" i="4"/>
  <c r="H28" i="4"/>
  <c r="M11" i="4"/>
  <c r="J27" i="4"/>
  <c r="M54" i="4"/>
  <c r="M105" i="4"/>
  <c r="J114" i="4"/>
  <c r="M120" i="4"/>
  <c r="E126" i="4"/>
  <c r="I131" i="4"/>
  <c r="M136" i="4"/>
  <c r="E13" i="4"/>
  <c r="M17" i="4"/>
  <c r="J19" i="4"/>
  <c r="G21" i="4"/>
  <c r="E23" i="4"/>
  <c r="F24" i="4"/>
  <c r="E25" i="4"/>
  <c r="D26" i="4"/>
  <c r="N26" i="4"/>
  <c r="M27" i="4"/>
  <c r="K28" i="4"/>
  <c r="G29" i="4"/>
  <c r="O29" i="4"/>
  <c r="K30" i="4"/>
  <c r="G31" i="4"/>
  <c r="O31" i="4"/>
  <c r="L79" i="4"/>
  <c r="E122" i="4"/>
  <c r="M132" i="4"/>
  <c r="E9" i="4"/>
  <c r="F18" i="4"/>
  <c r="H23" i="4"/>
  <c r="H25" i="4"/>
  <c r="D28" i="4"/>
  <c r="E30" i="4"/>
  <c r="I31" i="4"/>
  <c r="D85" i="4"/>
  <c r="M122" i="4"/>
  <c r="I133" i="4"/>
  <c r="M9" i="4"/>
  <c r="F20" i="4"/>
  <c r="J23" i="4"/>
  <c r="I25" i="4"/>
  <c r="E28" i="4"/>
  <c r="J29" i="4"/>
  <c r="J31" i="4"/>
  <c r="H90" i="4"/>
  <c r="E118" i="4"/>
  <c r="E134" i="4"/>
  <c r="M15" i="4"/>
  <c r="F22" i="4"/>
  <c r="J25" i="4"/>
  <c r="O28" i="4"/>
  <c r="K31" i="4"/>
  <c r="I22" i="4"/>
  <c r="K26" i="4"/>
  <c r="H30" i="4"/>
  <c r="I135" i="4"/>
  <c r="N24" i="4"/>
  <c r="I30" i="4"/>
  <c r="F69" i="4"/>
  <c r="E107" i="4"/>
  <c r="I115" i="4"/>
  <c r="I121" i="4"/>
  <c r="M126" i="4"/>
  <c r="E132" i="4"/>
  <c r="I137" i="4"/>
  <c r="I8" i="4"/>
  <c r="M13" i="4"/>
  <c r="O17" i="4"/>
  <c r="M19" i="4"/>
  <c r="J21" i="4"/>
  <c r="G23" i="4"/>
  <c r="H24" i="4"/>
  <c r="G25" i="4"/>
  <c r="E26" i="4"/>
  <c r="D27" i="4"/>
  <c r="O27" i="4"/>
  <c r="L28" i="4"/>
  <c r="H29" i="4"/>
  <c r="D30" i="4"/>
  <c r="L30" i="4"/>
  <c r="H31" i="4"/>
  <c r="E108" i="4"/>
  <c r="I116" i="4"/>
  <c r="I127" i="4"/>
  <c r="I14" i="4"/>
  <c r="O19" i="4"/>
  <c r="I24" i="4"/>
  <c r="F26" i="4"/>
  <c r="M28" i="4"/>
  <c r="I29" i="4"/>
  <c r="F109" i="4"/>
  <c r="G117" i="4"/>
  <c r="E128" i="4"/>
  <c r="E15" i="4"/>
  <c r="O21" i="4"/>
  <c r="K24" i="4"/>
  <c r="H26" i="4"/>
  <c r="N28" i="4"/>
  <c r="F30" i="4"/>
  <c r="H110" i="4"/>
  <c r="I123" i="4"/>
  <c r="I139" i="4"/>
  <c r="I10" i="4"/>
  <c r="M23" i="4"/>
  <c r="L24" i="4"/>
  <c r="F28" i="4"/>
  <c r="O30" i="4"/>
  <c r="I16" i="4"/>
  <c r="O23" i="4"/>
  <c r="I27" i="4"/>
  <c r="D31" i="4"/>
  <c r="D24" i="4"/>
  <c r="M29" i="4"/>
  <c r="C9" i="4"/>
  <c r="C118" i="4"/>
  <c r="C135" i="4"/>
  <c r="C70" i="4"/>
  <c r="C139" i="4"/>
  <c r="C23" i="4"/>
  <c r="C230" i="4"/>
  <c r="C162" i="4"/>
  <c r="C220" i="4"/>
  <c r="C38" i="4"/>
  <c r="C36" i="4"/>
  <c r="C105" i="4"/>
  <c r="C66" i="4"/>
  <c r="C181" i="4"/>
  <c r="C48" i="4"/>
  <c r="C21" i="4"/>
  <c r="C43" i="4"/>
  <c r="C62" i="4"/>
  <c r="C71" i="4"/>
  <c r="C96" i="4"/>
  <c r="C83" i="4"/>
  <c r="C109" i="4"/>
  <c r="C141" i="4"/>
  <c r="C156" i="4"/>
  <c r="C172" i="4"/>
  <c r="C190" i="4"/>
  <c r="C278" i="4"/>
  <c r="C22" i="4"/>
  <c r="C119" i="4"/>
  <c r="C87" i="4"/>
  <c r="C40" i="4"/>
  <c r="C110" i="4"/>
  <c r="C99" i="4"/>
  <c r="C103" i="4"/>
  <c r="C131" i="4"/>
  <c r="C188" i="4"/>
  <c r="C166" i="4"/>
  <c r="C226" i="4"/>
  <c r="C15" i="4"/>
  <c r="C63" i="4"/>
  <c r="C191" i="4"/>
  <c r="C95" i="4"/>
  <c r="C151" i="4"/>
  <c r="C64" i="4"/>
  <c r="C78" i="4"/>
  <c r="C81" i="4"/>
  <c r="C92" i="4"/>
  <c r="C196" i="4"/>
  <c r="C136" i="4"/>
  <c r="C204" i="4"/>
  <c r="C164" i="4"/>
  <c r="C238" i="4"/>
  <c r="C17" i="4"/>
  <c r="C11" i="4"/>
  <c r="C54" i="4"/>
  <c r="C28" i="4"/>
  <c r="C117" i="4"/>
  <c r="C91" i="4"/>
  <c r="C111" i="4"/>
  <c r="C107" i="4"/>
  <c r="C77" i="4"/>
  <c r="C112" i="4"/>
  <c r="C147" i="4"/>
  <c r="C121" i="4"/>
  <c r="C150" i="4"/>
  <c r="C180" i="4"/>
  <c r="C246" i="4"/>
  <c r="C39" i="4"/>
  <c r="C86" i="4"/>
  <c r="C19" i="4"/>
  <c r="C24" i="4"/>
  <c r="C32" i="4"/>
  <c r="C89" i="4"/>
  <c r="C80" i="4"/>
  <c r="C128" i="4"/>
  <c r="C210" i="4"/>
  <c r="C157" i="4"/>
  <c r="C182" i="4"/>
  <c r="C254" i="4"/>
  <c r="C143" i="4"/>
  <c r="C46" i="4"/>
  <c r="C159" i="4"/>
  <c r="C30" i="4"/>
  <c r="C16" i="4"/>
  <c r="C45" i="4"/>
  <c r="C35" i="4"/>
  <c r="C41" i="4"/>
  <c r="C75" i="4"/>
  <c r="C127" i="4"/>
  <c r="C229" i="4"/>
  <c r="C199" i="4"/>
  <c r="C202" i="4"/>
  <c r="C262" i="4"/>
  <c r="C79" i="4"/>
  <c r="C175" i="4"/>
  <c r="C8" i="4"/>
  <c r="C52" i="4"/>
  <c r="C73" i="4"/>
  <c r="C101" i="4"/>
  <c r="C113" i="4"/>
  <c r="C123" i="4"/>
  <c r="C130" i="4"/>
  <c r="C138" i="4"/>
  <c r="C149" i="4"/>
  <c r="C163" i="4"/>
  <c r="C174" i="4"/>
  <c r="C186" i="4"/>
  <c r="C198" i="4"/>
  <c r="C209" i="4"/>
  <c r="C219" i="4"/>
  <c r="C233" i="4"/>
  <c r="C242" i="4"/>
  <c r="C251" i="4"/>
  <c r="C260" i="4"/>
  <c r="C269" i="4"/>
  <c r="C18" i="4"/>
  <c r="C88" i="4"/>
  <c r="C158" i="4"/>
  <c r="C216" i="4"/>
  <c r="C25" i="4"/>
  <c r="C34" i="4"/>
  <c r="C53" i="4"/>
  <c r="C84" i="4"/>
  <c r="C93" i="4"/>
  <c r="C114" i="4"/>
  <c r="C152" i="4"/>
  <c r="C165" i="4"/>
  <c r="C176" i="4"/>
  <c r="C187" i="4"/>
  <c r="C200" i="4"/>
  <c r="C211" i="4"/>
  <c r="C221" i="4"/>
  <c r="C234" i="4"/>
  <c r="C243" i="4"/>
  <c r="C252" i="4"/>
  <c r="C261" i="4"/>
  <c r="C271" i="4"/>
  <c r="C85" i="4"/>
  <c r="C183" i="4"/>
  <c r="C225" i="4"/>
  <c r="C12" i="4"/>
  <c r="C26" i="4"/>
  <c r="C49" i="4"/>
  <c r="C57" i="4"/>
  <c r="C65" i="4"/>
  <c r="C74" i="4"/>
  <c r="C104" i="4"/>
  <c r="C115" i="4"/>
  <c r="C124" i="4"/>
  <c r="C132" i="4"/>
  <c r="C140" i="4"/>
  <c r="C153" i="4"/>
  <c r="C167" i="4"/>
  <c r="C177" i="4"/>
  <c r="C189" i="4"/>
  <c r="C201" i="4"/>
  <c r="C213" i="4"/>
  <c r="C222" i="4"/>
  <c r="C235" i="4"/>
  <c r="C244" i="4"/>
  <c r="C253" i="4"/>
  <c r="C263" i="4"/>
  <c r="C272" i="4"/>
  <c r="C67" i="4"/>
  <c r="C170" i="4"/>
  <c r="C248" i="4"/>
  <c r="C13" i="4"/>
  <c r="C37" i="4"/>
  <c r="C97" i="4"/>
  <c r="C106" i="4"/>
  <c r="C116" i="4"/>
  <c r="C142" i="4"/>
  <c r="C154" i="4"/>
  <c r="C168" i="4"/>
  <c r="C178" i="4"/>
  <c r="C192" i="4"/>
  <c r="C203" i="4"/>
  <c r="C214" i="4"/>
  <c r="C223" i="4"/>
  <c r="C236" i="4"/>
  <c r="C245" i="4"/>
  <c r="C255" i="4"/>
  <c r="C264" i="4"/>
  <c r="C273" i="4"/>
  <c r="C29" i="4"/>
  <c r="C108" i="4"/>
  <c r="C134" i="4"/>
  <c r="C206" i="4"/>
  <c r="C275" i="4"/>
  <c r="C14" i="4"/>
  <c r="C27" i="4"/>
  <c r="C42" i="4"/>
  <c r="C50" i="4"/>
  <c r="C59" i="4"/>
  <c r="C68" i="4"/>
  <c r="C76" i="4"/>
  <c r="C133" i="4"/>
  <c r="C144" i="4"/>
  <c r="C155" i="4"/>
  <c r="C169" i="4"/>
  <c r="C179" i="4"/>
  <c r="C193" i="4"/>
  <c r="C205" i="4"/>
  <c r="C215" i="4"/>
  <c r="C224" i="4"/>
  <c r="C237" i="4"/>
  <c r="C247" i="4"/>
  <c r="C256" i="4"/>
  <c r="C265" i="4"/>
  <c r="C274" i="4"/>
  <c r="C60" i="4"/>
  <c r="C145" i="4"/>
  <c r="C257" i="4"/>
  <c r="C20" i="4"/>
  <c r="C44" i="4"/>
  <c r="C51" i="4"/>
  <c r="C72" i="4"/>
  <c r="C90" i="4"/>
  <c r="C146" i="4"/>
  <c r="C160" i="4"/>
  <c r="C171" i="4"/>
  <c r="C184" i="4"/>
  <c r="C195" i="4"/>
  <c r="C207" i="4"/>
  <c r="C217" i="4"/>
  <c r="C227" i="4"/>
  <c r="C240" i="4"/>
  <c r="C249" i="4"/>
  <c r="C258" i="4"/>
  <c r="C267" i="4"/>
  <c r="C276" i="4"/>
  <c r="C239" i="4"/>
  <c r="C33" i="4"/>
  <c r="C61" i="4"/>
  <c r="C82" i="4"/>
  <c r="C122" i="4"/>
  <c r="C148" i="4"/>
  <c r="C161" i="4"/>
  <c r="C173" i="4"/>
  <c r="C185" i="4"/>
  <c r="C197" i="4"/>
  <c r="C208" i="4"/>
  <c r="C218" i="4"/>
  <c r="C232" i="4"/>
  <c r="C241" i="4"/>
  <c r="C250" i="4"/>
  <c r="C259" i="4"/>
  <c r="C268" i="4"/>
  <c r="C277" i="4"/>
  <c r="C98" i="4"/>
  <c r="C126" i="4"/>
  <c r="C194" i="4"/>
  <c r="C266" i="4"/>
  <c r="C10" i="4"/>
  <c r="C56" i="4"/>
  <c r="C58" i="4"/>
  <c r="C69" i="4"/>
  <c r="C100" i="4"/>
  <c r="C94" i="4"/>
  <c r="C125" i="4"/>
  <c r="C120" i="4"/>
  <c r="C129" i="4"/>
  <c r="C137" i="4"/>
  <c r="C212" i="4"/>
  <c r="C228" i="4"/>
  <c r="C231" i="4"/>
  <c r="C270" i="4"/>
  <c r="C47" i="4"/>
  <c r="C31" i="4"/>
  <c r="C55" i="4"/>
  <c r="C102" i="4"/>
  <c r="F6" i="4"/>
  <c r="C7" i="4"/>
  <c r="N14" i="2"/>
  <c r="U2" i="4"/>
  <c r="D7" i="4" s="1"/>
  <c r="F5" i="3"/>
  <c r="G5" i="3" s="1"/>
  <c r="H5" i="3" s="1"/>
  <c r="I5" i="3" s="1"/>
  <c r="J5" i="3" s="1"/>
  <c r="K5" i="3" s="1"/>
  <c r="L5" i="3" s="1"/>
  <c r="M5" i="3" s="1"/>
  <c r="N5" i="3" s="1"/>
  <c r="O5" i="3" s="1"/>
  <c r="P5" i="3" s="1"/>
  <c r="Q5" i="3" s="1"/>
  <c r="R5" i="3" s="1"/>
  <c r="S5" i="3" s="1"/>
  <c r="T5" i="3" s="1"/>
  <c r="U5" i="3" s="1"/>
  <c r="V5" i="3" s="1"/>
  <c r="W5" i="3" s="1"/>
  <c r="X5" i="3" s="1"/>
  <c r="Y5" i="3" s="1"/>
  <c r="Z5" i="3" s="1"/>
  <c r="AA5" i="3" s="1"/>
  <c r="AB5" i="3" s="1"/>
  <c r="AC5" i="3" s="1"/>
  <c r="AD5" i="3" s="1"/>
  <c r="AE5" i="3" s="1"/>
  <c r="AF5" i="3" s="1"/>
  <c r="AG5" i="3" s="1"/>
  <c r="AH5" i="3" s="1"/>
  <c r="AI5" i="3" s="1"/>
  <c r="D1" i="3"/>
  <c r="N17" i="2"/>
  <c r="N9" i="2"/>
  <c r="N16" i="2"/>
  <c r="N8" i="2"/>
  <c r="N15" i="2"/>
  <c r="N5" i="2"/>
  <c r="N13" i="2"/>
  <c r="N6" i="2"/>
  <c r="E6" i="3"/>
  <c r="F6" i="3" s="1"/>
  <c r="G6" i="3" s="1"/>
  <c r="H6" i="3" s="1"/>
  <c r="I6" i="3" s="1"/>
  <c r="J6" i="3" s="1"/>
  <c r="K6" i="3" s="1"/>
  <c r="L6" i="3" s="1"/>
  <c r="M6" i="3" s="1"/>
  <c r="N6" i="3" s="1"/>
  <c r="O6" i="3" s="1"/>
  <c r="P6" i="3" s="1"/>
  <c r="Q6" i="3" s="1"/>
  <c r="R6" i="3" s="1"/>
  <c r="S6" i="3" s="1"/>
  <c r="T6" i="3" s="1"/>
  <c r="U6" i="3" s="1"/>
  <c r="V6" i="3" s="1"/>
  <c r="W6" i="3" s="1"/>
  <c r="X6" i="3" s="1"/>
  <c r="Y6" i="3" s="1"/>
  <c r="Z6" i="3" s="1"/>
  <c r="AA6" i="3" s="1"/>
  <c r="AB6" i="3" s="1"/>
  <c r="AC6" i="3" s="1"/>
  <c r="AD6" i="3" s="1"/>
  <c r="AE6" i="3" s="1"/>
  <c r="AF6" i="3" s="1"/>
  <c r="AG6" i="3" s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5" i="1"/>
  <c r="B10" i="3"/>
  <c r="B15" i="3"/>
  <c r="B16" i="3"/>
  <c r="B8" i="3"/>
  <c r="B9" i="3"/>
  <c r="A2" i="1"/>
  <c r="B5" i="3"/>
  <c r="B19" i="3"/>
  <c r="G6" i="4" l="1"/>
  <c r="AN2" i="3"/>
  <c r="AN9" i="3"/>
  <c r="AN8" i="3"/>
  <c r="AN15" i="3"/>
  <c r="AN7" i="3"/>
  <c r="AN14" i="3"/>
  <c r="AN6" i="3"/>
  <c r="AN13" i="3"/>
  <c r="AN12" i="3"/>
  <c r="AN10" i="3"/>
  <c r="AN11" i="3"/>
  <c r="K20" i="3"/>
  <c r="K21" i="3" s="1"/>
  <c r="E7" i="3"/>
  <c r="E8" i="3" s="1"/>
  <c r="E9" i="3" s="1"/>
  <c r="F9" i="3" s="1"/>
  <c r="G9" i="3" s="1"/>
  <c r="H9" i="3" s="1"/>
  <c r="I9" i="3" s="1"/>
  <c r="J9" i="3" s="1"/>
  <c r="K9" i="3" s="1"/>
  <c r="L9" i="3" s="1"/>
  <c r="M9" i="3" s="1"/>
  <c r="N9" i="3" s="1"/>
  <c r="O9" i="3" s="1"/>
  <c r="P9" i="3" s="1"/>
  <c r="Q9" i="3" s="1"/>
  <c r="R9" i="3" s="1"/>
  <c r="S9" i="3" s="1"/>
  <c r="T9" i="3" s="1"/>
  <c r="U9" i="3" s="1"/>
  <c r="V9" i="3" s="1"/>
  <c r="W9" i="3" s="1"/>
  <c r="X9" i="3" s="1"/>
  <c r="Y9" i="3" s="1"/>
  <c r="Z9" i="3" s="1"/>
  <c r="AA9" i="3" s="1"/>
  <c r="AB9" i="3" s="1"/>
  <c r="AC9" i="3" s="1"/>
  <c r="AD9" i="3" s="1"/>
  <c r="AE9" i="3" s="1"/>
  <c r="AF9" i="3" s="1"/>
  <c r="AG9" i="3" s="1"/>
  <c r="AH9" i="3" s="1"/>
  <c r="AI9" i="3" s="1"/>
  <c r="B7" i="3"/>
  <c r="H6" i="4" l="1"/>
  <c r="AN16" i="3"/>
  <c r="AO12" i="3" s="1"/>
  <c r="AN4" i="3"/>
  <c r="AN5" i="3" s="1"/>
  <c r="AN3" i="3"/>
  <c r="E10" i="3"/>
  <c r="F10" i="3" s="1"/>
  <c r="G10" i="3" s="1"/>
  <c r="H10" i="3" s="1"/>
  <c r="I10" i="3" s="1"/>
  <c r="J10" i="3" s="1"/>
  <c r="K10" i="3" s="1"/>
  <c r="L10" i="3" s="1"/>
  <c r="M10" i="3" s="1"/>
  <c r="N10" i="3" s="1"/>
  <c r="O10" i="3" s="1"/>
  <c r="P10" i="3" s="1"/>
  <c r="Q10" i="3" s="1"/>
  <c r="R10" i="3" s="1"/>
  <c r="S10" i="3" s="1"/>
  <c r="T10" i="3" s="1"/>
  <c r="U10" i="3" s="1"/>
  <c r="V10" i="3" s="1"/>
  <c r="W10" i="3" s="1"/>
  <c r="X10" i="3" s="1"/>
  <c r="Y10" i="3" s="1"/>
  <c r="Z10" i="3" s="1"/>
  <c r="AA10" i="3" s="1"/>
  <c r="AB10" i="3" s="1"/>
  <c r="AC10" i="3" s="1"/>
  <c r="AD10" i="3" s="1"/>
  <c r="AE10" i="3" s="1"/>
  <c r="AF10" i="3" s="1"/>
  <c r="AG10" i="3" s="1"/>
  <c r="AH10" i="3" s="1"/>
  <c r="F7" i="3"/>
  <c r="G7" i="3" s="1"/>
  <c r="H7" i="3" s="1"/>
  <c r="I7" i="3" s="1"/>
  <c r="J7" i="3" s="1"/>
  <c r="K7" i="3" s="1"/>
  <c r="L7" i="3" s="1"/>
  <c r="M7" i="3" s="1"/>
  <c r="N7" i="3" s="1"/>
  <c r="O7" i="3" s="1"/>
  <c r="P7" i="3" s="1"/>
  <c r="Q7" i="3" s="1"/>
  <c r="R7" i="3" s="1"/>
  <c r="S7" i="3" s="1"/>
  <c r="T7" i="3" s="1"/>
  <c r="U7" i="3" s="1"/>
  <c r="V7" i="3" s="1"/>
  <c r="W7" i="3" s="1"/>
  <c r="X7" i="3" s="1"/>
  <c r="Y7" i="3" s="1"/>
  <c r="Z7" i="3" s="1"/>
  <c r="AA7" i="3" s="1"/>
  <c r="AB7" i="3" s="1"/>
  <c r="AC7" i="3" s="1"/>
  <c r="AD7" i="3" s="1"/>
  <c r="AE7" i="3" s="1"/>
  <c r="AF7" i="3" s="1"/>
  <c r="AG7" i="3" s="1"/>
  <c r="AH7" i="3" s="1"/>
  <c r="AI7" i="3" s="1"/>
  <c r="F8" i="3"/>
  <c r="G8" i="3" s="1"/>
  <c r="H8" i="3" s="1"/>
  <c r="I8" i="3" s="1"/>
  <c r="J8" i="3" s="1"/>
  <c r="K8" i="3" s="1"/>
  <c r="L8" i="3" s="1"/>
  <c r="M8" i="3" s="1"/>
  <c r="N8" i="3" s="1"/>
  <c r="O8" i="3" s="1"/>
  <c r="P8" i="3" s="1"/>
  <c r="Q8" i="3" s="1"/>
  <c r="R8" i="3" s="1"/>
  <c r="S8" i="3" s="1"/>
  <c r="T8" i="3" s="1"/>
  <c r="U8" i="3" s="1"/>
  <c r="V8" i="3" s="1"/>
  <c r="W8" i="3" s="1"/>
  <c r="X8" i="3" s="1"/>
  <c r="Y8" i="3" s="1"/>
  <c r="Z8" i="3" s="1"/>
  <c r="AA8" i="3" s="1"/>
  <c r="AB8" i="3" s="1"/>
  <c r="AC8" i="3" s="1"/>
  <c r="AD8" i="3" s="1"/>
  <c r="AE8" i="3" s="1"/>
  <c r="AF8" i="3" s="1"/>
  <c r="AG8" i="3" s="1"/>
  <c r="AH8" i="3" s="1"/>
  <c r="B6" i="3"/>
  <c r="I6" i="4" l="1"/>
  <c r="AO13" i="3"/>
  <c r="AO8" i="3"/>
  <c r="AO15" i="3"/>
  <c r="AO11" i="3"/>
  <c r="AO6" i="3"/>
  <c r="AO7" i="3"/>
  <c r="AO14" i="3"/>
  <c r="AO9" i="3"/>
  <c r="AO10" i="3"/>
  <c r="E11" i="3"/>
  <c r="F11" i="3" s="1"/>
  <c r="G11" i="3" s="1"/>
  <c r="H11" i="3" s="1"/>
  <c r="I11" i="3" s="1"/>
  <c r="J11" i="3" s="1"/>
  <c r="K11" i="3" s="1"/>
  <c r="L11" i="3" s="1"/>
  <c r="M11" i="3" s="1"/>
  <c r="N11" i="3" s="1"/>
  <c r="O11" i="3" s="1"/>
  <c r="P11" i="3" s="1"/>
  <c r="Q11" i="3" s="1"/>
  <c r="R11" i="3" s="1"/>
  <c r="S11" i="3" s="1"/>
  <c r="T11" i="3" s="1"/>
  <c r="U11" i="3" s="1"/>
  <c r="V11" i="3" s="1"/>
  <c r="W11" i="3" s="1"/>
  <c r="X11" i="3" s="1"/>
  <c r="Y11" i="3" s="1"/>
  <c r="Z11" i="3" s="1"/>
  <c r="AA11" i="3" s="1"/>
  <c r="AB11" i="3" s="1"/>
  <c r="AC11" i="3" s="1"/>
  <c r="AD11" i="3" s="1"/>
  <c r="AE11" i="3" s="1"/>
  <c r="AF11" i="3" s="1"/>
  <c r="AG11" i="3" s="1"/>
  <c r="AH11" i="3" s="1"/>
  <c r="AI11" i="3" s="1"/>
  <c r="J6" i="4" l="1"/>
  <c r="E12" i="3"/>
  <c r="E13" i="3" s="1"/>
  <c r="K6" i="4" l="1"/>
  <c r="F12" i="3"/>
  <c r="G12" i="3" s="1"/>
  <c r="H12" i="3" s="1"/>
  <c r="I12" i="3" s="1"/>
  <c r="J12" i="3" s="1"/>
  <c r="K12" i="3" s="1"/>
  <c r="L12" i="3" s="1"/>
  <c r="M12" i="3" s="1"/>
  <c r="N12" i="3" s="1"/>
  <c r="O12" i="3" s="1"/>
  <c r="P12" i="3" s="1"/>
  <c r="Q12" i="3" s="1"/>
  <c r="R12" i="3" s="1"/>
  <c r="S12" i="3" s="1"/>
  <c r="T12" i="3" s="1"/>
  <c r="U12" i="3" s="1"/>
  <c r="V12" i="3" s="1"/>
  <c r="W12" i="3" s="1"/>
  <c r="X12" i="3" s="1"/>
  <c r="Y12" i="3" s="1"/>
  <c r="Z12" i="3" s="1"/>
  <c r="AA12" i="3" s="1"/>
  <c r="AB12" i="3" s="1"/>
  <c r="AC12" i="3" s="1"/>
  <c r="AD12" i="3" s="1"/>
  <c r="AE12" i="3" s="1"/>
  <c r="AF12" i="3" s="1"/>
  <c r="AG12" i="3" s="1"/>
  <c r="AH12" i="3" s="1"/>
  <c r="AI12" i="3" s="1"/>
  <c r="F13" i="3"/>
  <c r="G13" i="3" s="1"/>
  <c r="H13" i="3" s="1"/>
  <c r="I13" i="3" s="1"/>
  <c r="J13" i="3" s="1"/>
  <c r="K13" i="3" s="1"/>
  <c r="L13" i="3" s="1"/>
  <c r="M13" i="3" s="1"/>
  <c r="N13" i="3" s="1"/>
  <c r="O13" i="3" s="1"/>
  <c r="P13" i="3" s="1"/>
  <c r="Q13" i="3" s="1"/>
  <c r="R13" i="3" s="1"/>
  <c r="S13" i="3" s="1"/>
  <c r="T13" i="3" s="1"/>
  <c r="U13" i="3" s="1"/>
  <c r="V13" i="3" s="1"/>
  <c r="W13" i="3" s="1"/>
  <c r="X13" i="3" s="1"/>
  <c r="Y13" i="3" s="1"/>
  <c r="Z13" i="3" s="1"/>
  <c r="AA13" i="3" s="1"/>
  <c r="AB13" i="3" s="1"/>
  <c r="AC13" i="3" s="1"/>
  <c r="AD13" i="3" s="1"/>
  <c r="AE13" i="3" s="1"/>
  <c r="AF13" i="3" s="1"/>
  <c r="AG13" i="3" s="1"/>
  <c r="AH13" i="3" s="1"/>
  <c r="E14" i="3"/>
  <c r="L6" i="4" l="1"/>
  <c r="F14" i="3"/>
  <c r="G14" i="3" s="1"/>
  <c r="H14" i="3" s="1"/>
  <c r="I14" i="3" s="1"/>
  <c r="J14" i="3" s="1"/>
  <c r="K14" i="3" s="1"/>
  <c r="L14" i="3" s="1"/>
  <c r="M14" i="3" s="1"/>
  <c r="N14" i="3" s="1"/>
  <c r="O14" i="3" s="1"/>
  <c r="P14" i="3" s="1"/>
  <c r="Q14" i="3" s="1"/>
  <c r="R14" i="3" s="1"/>
  <c r="S14" i="3" s="1"/>
  <c r="T14" i="3" s="1"/>
  <c r="U14" i="3" s="1"/>
  <c r="V14" i="3" s="1"/>
  <c r="W14" i="3" s="1"/>
  <c r="X14" i="3" s="1"/>
  <c r="Y14" i="3" s="1"/>
  <c r="Z14" i="3" s="1"/>
  <c r="AA14" i="3" s="1"/>
  <c r="AB14" i="3" s="1"/>
  <c r="AC14" i="3" s="1"/>
  <c r="AD14" i="3" s="1"/>
  <c r="AE14" i="3" s="1"/>
  <c r="AF14" i="3" s="1"/>
  <c r="AG14" i="3" s="1"/>
  <c r="AH14" i="3" s="1"/>
  <c r="AI14" i="3" s="1"/>
  <c r="E15" i="3"/>
  <c r="M6" i="4" l="1"/>
  <c r="E16" i="3"/>
  <c r="F16" i="3" s="1"/>
  <c r="G16" i="3" s="1"/>
  <c r="H16" i="3" s="1"/>
  <c r="I16" i="3" s="1"/>
  <c r="J16" i="3" s="1"/>
  <c r="K16" i="3" s="1"/>
  <c r="L16" i="3" s="1"/>
  <c r="M16" i="3" s="1"/>
  <c r="N16" i="3" s="1"/>
  <c r="O16" i="3" s="1"/>
  <c r="P16" i="3" s="1"/>
  <c r="Q16" i="3" s="1"/>
  <c r="R16" i="3" s="1"/>
  <c r="S16" i="3" s="1"/>
  <c r="T16" i="3" s="1"/>
  <c r="U16" i="3" s="1"/>
  <c r="V16" i="3" s="1"/>
  <c r="W16" i="3" s="1"/>
  <c r="X16" i="3" s="1"/>
  <c r="Y16" i="3" s="1"/>
  <c r="Z16" i="3" s="1"/>
  <c r="AA16" i="3" s="1"/>
  <c r="AB16" i="3" s="1"/>
  <c r="AC16" i="3" s="1"/>
  <c r="AD16" i="3" s="1"/>
  <c r="AE16" i="3" s="1"/>
  <c r="AF16" i="3" s="1"/>
  <c r="AG16" i="3" s="1"/>
  <c r="AH16" i="3" s="1"/>
  <c r="AI16" i="3" s="1"/>
  <c r="F15" i="3"/>
  <c r="G15" i="3" s="1"/>
  <c r="H15" i="3" s="1"/>
  <c r="I15" i="3" s="1"/>
  <c r="J15" i="3" s="1"/>
  <c r="K15" i="3" s="1"/>
  <c r="L15" i="3" s="1"/>
  <c r="M15" i="3" s="1"/>
  <c r="N15" i="3" s="1"/>
  <c r="O15" i="3" s="1"/>
  <c r="P15" i="3" s="1"/>
  <c r="Q15" i="3" s="1"/>
  <c r="R15" i="3" s="1"/>
  <c r="S15" i="3" s="1"/>
  <c r="T15" i="3" s="1"/>
  <c r="U15" i="3" s="1"/>
  <c r="V15" i="3" s="1"/>
  <c r="W15" i="3" s="1"/>
  <c r="X15" i="3" s="1"/>
  <c r="Y15" i="3" s="1"/>
  <c r="Z15" i="3" s="1"/>
  <c r="AA15" i="3" s="1"/>
  <c r="AB15" i="3" s="1"/>
  <c r="AC15" i="3" s="1"/>
  <c r="AD15" i="3" s="1"/>
  <c r="AE15" i="3" s="1"/>
  <c r="AF15" i="3" s="1"/>
  <c r="AG15" i="3" s="1"/>
  <c r="AH15" i="3" s="1"/>
  <c r="N6" i="4" l="1"/>
  <c r="O6" i="4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<sst xmlns="http://schemas.openxmlformats.org/spreadsheetml/2006/main" count="325" uniqueCount="225">
  <si>
    <t>Téléphone</t>
  </si>
  <si>
    <t>(</t>
  </si>
  <si>
    <t>Nom</t>
  </si>
  <si>
    <t>Prénom</t>
  </si>
  <si>
    <t>Mail</t>
  </si>
  <si>
    <t>Date d'inscription</t>
  </si>
  <si>
    <t>Coordonnées</t>
  </si>
  <si>
    <t>Contact :</t>
  </si>
  <si>
    <t>N°AD</t>
  </si>
  <si>
    <t>NOM</t>
  </si>
  <si>
    <t>Identifiants PE</t>
  </si>
  <si>
    <t>Code postal</t>
  </si>
  <si>
    <t>DUSCHENE</t>
  </si>
  <si>
    <t>LOPEZ</t>
  </si>
  <si>
    <t>4260762N</t>
  </si>
  <si>
    <t>3706072P</t>
  </si>
  <si>
    <t>4482218B</t>
  </si>
  <si>
    <t>N° AD</t>
  </si>
  <si>
    <t>Id PE</t>
  </si>
  <si>
    <t>Code Postal</t>
  </si>
  <si>
    <t xml:space="preserve"> @</t>
  </si>
  <si>
    <t>Fiche N°</t>
  </si>
  <si>
    <t>Nombre d'élèves rentrés :</t>
  </si>
  <si>
    <t>Nom complet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</si>
  <si>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</si>
  <si>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</si>
  <si>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</si>
  <si>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</si>
  <si>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</si>
  <si>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</si>
  <si>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</si>
  <si>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</si>
  <si>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</si>
  <si>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</si>
  <si>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</si>
  <si>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</si>
  <si>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</si>
  <si>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Module</t>
  </si>
  <si>
    <t>Formatrice</t>
  </si>
  <si>
    <t>Années</t>
  </si>
  <si>
    <t>AnneeR</t>
  </si>
  <si>
    <t>Jour de présence</t>
  </si>
  <si>
    <t>WE / Jours fériés</t>
  </si>
  <si>
    <t>Jour à distance</t>
  </si>
  <si>
    <t>Jours Fériés</t>
  </si>
  <si>
    <t>Statistiques</t>
  </si>
  <si>
    <t>Equivalent heures :</t>
  </si>
  <si>
    <t>Nombre de jours totaux à l'école :</t>
  </si>
  <si>
    <t>Visio</t>
  </si>
  <si>
    <t xml:space="preserve">Réel </t>
  </si>
  <si>
    <t>Corr. Nom</t>
  </si>
  <si>
    <t>Intervention</t>
  </si>
  <si>
    <t>Formations</t>
  </si>
  <si>
    <t>Intitulé</t>
  </si>
  <si>
    <t>Formations suivies</t>
  </si>
  <si>
    <t>Formation</t>
  </si>
  <si>
    <t>Choix</t>
  </si>
  <si>
    <t>Présentiel</t>
  </si>
  <si>
    <t>Distanciel</t>
  </si>
  <si>
    <t>CV</t>
  </si>
  <si>
    <t>AD</t>
  </si>
  <si>
    <t>SJ</t>
  </si>
  <si>
    <t>CL</t>
  </si>
  <si>
    <t>CB</t>
  </si>
  <si>
    <t>CAM</t>
  </si>
  <si>
    <t>CEM</t>
  </si>
  <si>
    <t>AG</t>
  </si>
  <si>
    <t>MW</t>
  </si>
  <si>
    <t>NB</t>
  </si>
  <si>
    <t>jours</t>
  </si>
  <si>
    <t>heures</t>
  </si>
  <si>
    <t>Nom du stagiaire</t>
  </si>
  <si>
    <t>Nombre total d'heures</t>
  </si>
  <si>
    <t>BPF</t>
  </si>
  <si>
    <t>Heures de présence par mois</t>
  </si>
  <si>
    <t>ADR123</t>
  </si>
  <si>
    <t>ADR124</t>
  </si>
  <si>
    <t>ADR125</t>
  </si>
  <si>
    <t>ADR126</t>
  </si>
  <si>
    <t>ADR127</t>
  </si>
  <si>
    <t>ADR128</t>
  </si>
  <si>
    <t>ADR129</t>
  </si>
  <si>
    <t>ADR130</t>
  </si>
  <si>
    <t>ADR131</t>
  </si>
  <si>
    <t>ADR132</t>
  </si>
  <si>
    <t>ADR133</t>
  </si>
  <si>
    <t>ADR134</t>
  </si>
  <si>
    <t>ADR135</t>
  </si>
  <si>
    <t>ADR136</t>
  </si>
  <si>
    <t>ADR137</t>
  </si>
  <si>
    <t>ADR138</t>
  </si>
  <si>
    <t>ADR139</t>
  </si>
  <si>
    <t>ADR140</t>
  </si>
  <si>
    <t>ADR141</t>
  </si>
  <si>
    <t>ADR142</t>
  </si>
  <si>
    <t>ADR143</t>
  </si>
  <si>
    <t>ADR144</t>
  </si>
  <si>
    <t>ADR145</t>
  </si>
  <si>
    <t>ADR146</t>
  </si>
  <si>
    <t>ADR147</t>
  </si>
  <si>
    <t>ADR148</t>
  </si>
  <si>
    <t>ADR149</t>
  </si>
  <si>
    <t>ADR150</t>
  </si>
  <si>
    <t>ADR151</t>
  </si>
  <si>
    <t>ADR152</t>
  </si>
  <si>
    <t>ADR153</t>
  </si>
  <si>
    <t>ADR154</t>
  </si>
  <si>
    <t>ADR155</t>
  </si>
  <si>
    <t>ADR156</t>
  </si>
  <si>
    <t>ADR157</t>
  </si>
  <si>
    <t>ADR158</t>
  </si>
  <si>
    <t>ADR159</t>
  </si>
  <si>
    <t>ADR160</t>
  </si>
  <si>
    <t>ADR161</t>
  </si>
  <si>
    <t>ADR162</t>
  </si>
  <si>
    <t>ADR163</t>
  </si>
  <si>
    <t>ADR164</t>
  </si>
  <si>
    <t>ADR165</t>
  </si>
  <si>
    <t>ADR166</t>
  </si>
  <si>
    <t>ADR167</t>
  </si>
  <si>
    <t>ADR168</t>
  </si>
  <si>
    <t>ADR169</t>
  </si>
  <si>
    <t>ADR170</t>
  </si>
  <si>
    <t>ADR171</t>
  </si>
  <si>
    <t>ADR172</t>
  </si>
  <si>
    <t>ADR173</t>
  </si>
  <si>
    <t>ADR174</t>
  </si>
  <si>
    <t>ADR175</t>
  </si>
  <si>
    <t>ADR176</t>
  </si>
  <si>
    <t>ADR177</t>
  </si>
  <si>
    <t>ADR178</t>
  </si>
  <si>
    <t>ADR179</t>
  </si>
  <si>
    <t>ADR180</t>
  </si>
  <si>
    <t>ADR181</t>
  </si>
  <si>
    <t>ADR182</t>
  </si>
  <si>
    <t>ADR183</t>
  </si>
  <si>
    <t>ADR184</t>
  </si>
  <si>
    <t>ADR185</t>
  </si>
  <si>
    <t>ADR186</t>
  </si>
  <si>
    <t>ADR187</t>
  </si>
  <si>
    <t>ADR188</t>
  </si>
  <si>
    <t>ADR189</t>
  </si>
  <si>
    <t>ADR190</t>
  </si>
  <si>
    <t>ADR191</t>
  </si>
  <si>
    <t>ADR192</t>
  </si>
  <si>
    <t>ADR193</t>
  </si>
  <si>
    <t>ADR194</t>
  </si>
  <si>
    <t>ADR195</t>
  </si>
  <si>
    <t>ADR196</t>
  </si>
  <si>
    <t>ADR197</t>
  </si>
  <si>
    <t>ADR198</t>
  </si>
  <si>
    <t>ADR199</t>
  </si>
  <si>
    <t>ADR200</t>
  </si>
  <si>
    <t>ADR201</t>
  </si>
  <si>
    <t>ADR202</t>
  </si>
  <si>
    <t>ADR203</t>
  </si>
  <si>
    <t>ADR204</t>
  </si>
  <si>
    <t>ADR205</t>
  </si>
  <si>
    <t>ADR206</t>
  </si>
  <si>
    <t>ADR207</t>
  </si>
  <si>
    <t>ADR208</t>
  </si>
  <si>
    <t>ADR209</t>
  </si>
  <si>
    <t>ADR210</t>
  </si>
  <si>
    <t>ADR211</t>
  </si>
  <si>
    <t>ADR212</t>
  </si>
  <si>
    <t>ADR213</t>
  </si>
  <si>
    <t>ADR214</t>
  </si>
  <si>
    <t>ADR215</t>
  </si>
  <si>
    <t>ADR216</t>
  </si>
  <si>
    <t>ADR217</t>
  </si>
  <si>
    <t>ADR218</t>
  </si>
  <si>
    <t>ADR219</t>
  </si>
  <si>
    <t>ADR220</t>
  </si>
  <si>
    <t>ADR221</t>
  </si>
  <si>
    <t>ADR222</t>
  </si>
  <si>
    <t>ADR223</t>
  </si>
  <si>
    <t>ADR224</t>
  </si>
  <si>
    <t>ADR225</t>
  </si>
  <si>
    <t>ADR226</t>
  </si>
  <si>
    <t>ADR227</t>
  </si>
  <si>
    <t>ADR228</t>
  </si>
  <si>
    <t>ADR229</t>
  </si>
  <si>
    <t>ADR230</t>
  </si>
  <si>
    <t>ADR231</t>
  </si>
  <si>
    <t>ADR232</t>
  </si>
  <si>
    <t>ADR233</t>
  </si>
  <si>
    <t>ADR234</t>
  </si>
  <si>
    <t>ADR235</t>
  </si>
  <si>
    <t>ADR236</t>
  </si>
  <si>
    <t>ADR237</t>
  </si>
  <si>
    <t>ADR238</t>
  </si>
  <si>
    <t>ADR239</t>
  </si>
  <si>
    <t>ADR240</t>
  </si>
  <si>
    <t>ADR241</t>
  </si>
  <si>
    <t>ADR242</t>
  </si>
  <si>
    <t>ADR243</t>
  </si>
  <si>
    <t>ADR244</t>
  </si>
  <si>
    <t>ADR245</t>
  </si>
  <si>
    <t>ADR246</t>
  </si>
  <si>
    <t>ADR247</t>
  </si>
  <si>
    <t>ADR248</t>
  </si>
  <si>
    <t>ADR249</t>
  </si>
  <si>
    <t>ADR250</t>
  </si>
  <si>
    <t>ADR251</t>
  </si>
  <si>
    <t>ADR252</t>
  </si>
  <si>
    <t>ADR253</t>
  </si>
  <si>
    <t>ADR254</t>
  </si>
  <si>
    <t>ADR255</t>
  </si>
  <si>
    <t>Anne Catherine</t>
  </si>
  <si>
    <t>Jean</t>
  </si>
  <si>
    <t>CASTEX</t>
  </si>
  <si>
    <t>EUDE</t>
  </si>
  <si>
    <t>TT1</t>
  </si>
  <si>
    <t>RTE</t>
  </si>
  <si>
    <t>LOPE</t>
  </si>
  <si>
    <t>MAOL</t>
  </si>
  <si>
    <t>MSS</t>
  </si>
  <si>
    <t>MMM</t>
  </si>
  <si>
    <t>EF</t>
  </si>
  <si>
    <t>Maths</t>
  </si>
  <si>
    <t>ELL</t>
  </si>
  <si>
    <t>LLZ</t>
  </si>
  <si>
    <t>MSSS</t>
  </si>
  <si>
    <t>MATHS</t>
  </si>
  <si>
    <t>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</si>
</sst>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#&quot; &quot;##&quot; &quot;##&quot; &quot;##&quot; &quot;##"/>
    <numFmt numFmtId="165" formatCode="dd/mm/yy;@"/>
    <numFmt numFmtId="166" formatCode="d"/>
    <numFmt numFmtId="167" formatCode="mmmm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b/>
      <i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1"/>
      <color rgb="FF000000"/>
      <name val="Calibri"/>
      <family val="2"/>
    </font>
    <font>
      <sz val="10"/>
      <color rgb="FF303030"/>
      <name val="Roboto"/>
    </font>
    <font>
      <b/>
      <sz val="11"/>
      <color theme="0" tint="-4.9989318521683403E-2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E0F7FA"/>
        <bgColor rgb="FFE0F7FA"/>
      </patternFill>
    </fill>
    <fill>
      <patternFill patternType="solid">
        <fgColor rgb="FFFF33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49998474074526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808080"/>
      </left>
      <right style="medium">
        <color indexed="64"/>
      </right>
      <top style="medium">
        <color indexed="64"/>
      </top>
      <bottom style="thin">
        <color rgb="FF808080"/>
      </bottom>
      <diagonal/>
    </border>
    <border>
      <left style="thin">
        <color rgb="FF808080"/>
      </left>
      <right style="medium">
        <color indexed="64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medium">
        <color indexed="64"/>
      </right>
      <top style="thin">
        <color rgb="FF808080"/>
      </top>
      <bottom style="medium">
        <color indexed="64"/>
      </bottom>
      <diagonal/>
    </border>
    <border>
      <left/>
      <right style="thin">
        <color rgb="FF808080"/>
      </right>
      <top style="medium">
        <color indexed="64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0" applyFont="1"/>
    <xf numFmtId="164" fontId="0" fillId="0" borderId="0" xfId="0" applyNumberFormat="1"/>
    <xf numFmtId="165" fontId="0" fillId="0" borderId="0" xfId="0" applyNumberFormat="1" applyAlignment="1">
      <alignment horizontal="center"/>
    </xf>
    <xf numFmtId="0" fontId="4" fillId="4" borderId="6" xfId="0" applyFont="1" applyFill="1" applyBorder="1"/>
    <xf numFmtId="0" fontId="5" fillId="5" borderId="8" xfId="0" applyFont="1" applyFill="1" applyBorder="1" applyAlignment="1">
      <alignment horizontal="center"/>
    </xf>
    <xf numFmtId="0" fontId="6" fillId="6" borderId="8" xfId="0" applyFont="1" applyFill="1" applyBorder="1" applyAlignment="1">
      <alignment horizontal="left"/>
    </xf>
    <xf numFmtId="0" fontId="7" fillId="6" borderId="8" xfId="0" applyFont="1" applyFill="1" applyBorder="1"/>
    <xf numFmtId="0" fontId="6" fillId="5" borderId="8" xfId="0" applyFont="1" applyFill="1" applyBorder="1" applyAlignment="1">
      <alignment horizontal="left"/>
    </xf>
    <xf numFmtId="0" fontId="7" fillId="5" borderId="8" xfId="0" applyFont="1" applyFill="1" applyBorder="1"/>
    <xf numFmtId="0" fontId="8" fillId="6" borderId="8" xfId="0" applyFont="1" applyFill="1" applyBorder="1"/>
    <xf numFmtId="0" fontId="8" fillId="5" borderId="8" xfId="0" applyFont="1" applyFill="1" applyBorder="1"/>
    <xf numFmtId="0" fontId="7" fillId="5" borderId="8" xfId="0" applyFont="1" applyFill="1" applyBorder="1" applyAlignment="1">
      <alignment horizontal="left"/>
    </xf>
    <xf numFmtId="0" fontId="8" fillId="6" borderId="8" xfId="0" applyFont="1" applyFill="1" applyBorder="1" applyAlignment="1">
      <alignment horizontal="left"/>
    </xf>
    <xf numFmtId="0" fontId="7" fillId="6" borderId="8" xfId="0" applyFont="1" applyFill="1" applyBorder="1" applyAlignment="1">
      <alignment horizontal="left"/>
    </xf>
    <xf numFmtId="0" fontId="8" fillId="5" borderId="8" xfId="0" applyFont="1" applyFill="1" applyBorder="1" applyAlignment="1">
      <alignment horizontal="left"/>
    </xf>
    <xf numFmtId="0" fontId="4" fillId="4" borderId="9" xfId="0" applyFont="1" applyFill="1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1" fillId="4" borderId="4" xfId="0" applyFont="1" applyFill="1" applyBorder="1" applyAlignment="1">
      <alignment horizontal="left"/>
    </xf>
    <xf numFmtId="0" fontId="4" fillId="2" borderId="6" xfId="0" applyFont="1" applyFill="1" applyBorder="1"/>
    <xf numFmtId="0" fontId="0" fillId="2" borderId="0" xfId="0" applyFill="1"/>
    <xf numFmtId="0" fontId="0" fillId="3" borderId="0" xfId="0" applyFill="1"/>
    <xf numFmtId="0" fontId="1" fillId="0" borderId="8" xfId="0" applyFont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166" fontId="0" fillId="4" borderId="8" xfId="0" applyNumberFormat="1" applyFill="1" applyBorder="1" applyAlignment="1">
      <alignment horizontal="center" vertical="center"/>
    </xf>
    <xf numFmtId="166" fontId="0" fillId="3" borderId="8" xfId="0" applyNumberForma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/>
    </xf>
    <xf numFmtId="0" fontId="0" fillId="2" borderId="7" xfId="0" applyFill="1" applyBorder="1" applyAlignment="1">
      <alignment horizontal="left"/>
    </xf>
    <xf numFmtId="0" fontId="1" fillId="2" borderId="7" xfId="0" applyFont="1" applyFill="1" applyBorder="1" applyAlignment="1">
      <alignment horizontal="center" wrapText="1"/>
    </xf>
    <xf numFmtId="0" fontId="1" fillId="3" borderId="10" xfId="0" applyFont="1" applyFill="1" applyBorder="1" applyAlignment="1">
      <alignment horizontal="left"/>
    </xf>
    <xf numFmtId="0" fontId="1" fillId="4" borderId="5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7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9" borderId="13" xfId="0" applyFill="1" applyBorder="1"/>
    <xf numFmtId="0" fontId="0" fillId="8" borderId="13" xfId="0" applyFill="1" applyBorder="1"/>
    <xf numFmtId="0" fontId="10" fillId="0" borderId="17" xfId="0" applyFont="1" applyBorder="1"/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17" xfId="0" applyBorder="1"/>
    <xf numFmtId="0" fontId="0" fillId="0" borderId="0" xfId="0" applyBorder="1"/>
    <xf numFmtId="14" fontId="0" fillId="0" borderId="17" xfId="0" applyNumberFormat="1" applyFont="1" applyBorder="1"/>
    <xf numFmtId="0" fontId="1" fillId="0" borderId="0" xfId="0" applyFont="1" applyBorder="1"/>
    <xf numFmtId="14" fontId="0" fillId="0" borderId="17" xfId="0" applyNumberFormat="1" applyBorder="1"/>
    <xf numFmtId="14" fontId="8" fillId="0" borderId="18" xfId="0" applyNumberFormat="1" applyFont="1" applyBorder="1"/>
    <xf numFmtId="165" fontId="8" fillId="0" borderId="19" xfId="0" applyNumberFormat="1" applyFont="1" applyBorder="1"/>
    <xf numFmtId="14" fontId="8" fillId="0" borderId="19" xfId="0" applyNumberFormat="1" applyFont="1" applyBorder="1"/>
    <xf numFmtId="14" fontId="8" fillId="0" borderId="20" xfId="0" applyNumberFormat="1" applyFont="1" applyBorder="1"/>
    <xf numFmtId="14" fontId="8" fillId="0" borderId="21" xfId="0" applyNumberFormat="1" applyFont="1" applyBorder="1"/>
    <xf numFmtId="14" fontId="8" fillId="0" borderId="22" xfId="0" applyNumberFormat="1" applyFont="1" applyBorder="1"/>
    <xf numFmtId="14" fontId="8" fillId="0" borderId="23" xfId="0" applyNumberFormat="1" applyFont="1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1" fillId="2" borderId="1" xfId="0" applyFont="1" applyFill="1" applyBorder="1"/>
    <xf numFmtId="0" fontId="1" fillId="2" borderId="12" xfId="0" applyFont="1" applyFill="1" applyBorder="1"/>
    <xf numFmtId="0" fontId="1" fillId="2" borderId="2" xfId="0" applyFont="1" applyFill="1" applyBorder="1"/>
    <xf numFmtId="0" fontId="1" fillId="2" borderId="16" xfId="0" applyFont="1" applyFill="1" applyBorder="1"/>
    <xf numFmtId="0" fontId="0" fillId="0" borderId="0" xfId="0" applyFill="1" applyBorder="1"/>
    <xf numFmtId="14" fontId="0" fillId="0" borderId="17" xfId="0" applyNumberFormat="1" applyBorder="1" applyAlignment="1">
      <alignment horizontal="right"/>
    </xf>
    <xf numFmtId="0" fontId="12" fillId="3" borderId="0" xfId="0" applyFont="1" applyFill="1"/>
    <xf numFmtId="0" fontId="1" fillId="2" borderId="3" xfId="0" applyFont="1" applyFill="1" applyBorder="1"/>
    <xf numFmtId="0" fontId="4" fillId="4" borderId="5" xfId="0" applyFont="1" applyFill="1" applyBorder="1"/>
    <xf numFmtId="0" fontId="0" fillId="2" borderId="6" xfId="0" applyFill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6" xfId="0" applyBorder="1" applyAlignment="1">
      <alignment horizontal="left" vertical="top"/>
    </xf>
    <xf numFmtId="14" fontId="0" fillId="0" borderId="0" xfId="0" applyNumberFormat="1" applyBorder="1"/>
    <xf numFmtId="0" fontId="0" fillId="3" borderId="6" xfId="0" applyFill="1" applyBorder="1" applyAlignment="1">
      <alignment horizontal="left" vertical="top"/>
    </xf>
    <xf numFmtId="0" fontId="0" fillId="3" borderId="7" xfId="0" applyFill="1" applyBorder="1" applyAlignment="1">
      <alignment horizontal="left" vertical="top"/>
    </xf>
    <xf numFmtId="0" fontId="0" fillId="0" borderId="0" xfId="0" applyAlignment="1">
      <alignment horizontal="right"/>
    </xf>
    <xf numFmtId="9" fontId="0" fillId="0" borderId="0" xfId="1" applyFont="1"/>
    <xf numFmtId="9" fontId="0" fillId="0" borderId="0" xfId="0" applyNumberFormat="1"/>
    <xf numFmtId="0" fontId="1" fillId="2" borderId="0" xfId="0" applyFont="1" applyFill="1" applyBorder="1"/>
    <xf numFmtId="0" fontId="0" fillId="3" borderId="17" xfId="0" applyFill="1" applyBorder="1"/>
    <xf numFmtId="0" fontId="0" fillId="3" borderId="0" xfId="0" applyFill="1" applyBorder="1"/>
    <xf numFmtId="0" fontId="0" fillId="3" borderId="3" xfId="0" applyFill="1" applyBorder="1"/>
    <xf numFmtId="0" fontId="0" fillId="3" borderId="11" xfId="0" applyFill="1" applyBorder="1"/>
    <xf numFmtId="0" fontId="0" fillId="3" borderId="25" xfId="0" applyFill="1" applyBorder="1"/>
    <xf numFmtId="0" fontId="0" fillId="3" borderId="4" xfId="0" applyFill="1" applyBorder="1"/>
    <xf numFmtId="0" fontId="0" fillId="3" borderId="1" xfId="0" applyFill="1" applyBorder="1"/>
    <xf numFmtId="0" fontId="0" fillId="3" borderId="12" xfId="0" applyFill="1" applyBorder="1"/>
    <xf numFmtId="0" fontId="0" fillId="3" borderId="2" xfId="0" applyFill="1" applyBorder="1"/>
    <xf numFmtId="0" fontId="0" fillId="3" borderId="0" xfId="0" applyFont="1" applyFill="1"/>
    <xf numFmtId="14" fontId="0" fillId="0" borderId="0" xfId="0" applyNumberFormat="1"/>
    <xf numFmtId="0" fontId="1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7" fontId="0" fillId="0" borderId="16" xfId="0" applyNumberFormat="1" applyBorder="1" applyAlignment="1">
      <alignment horizontal="center" vertical="center"/>
    </xf>
    <xf numFmtId="0" fontId="0" fillId="0" borderId="0" xfId="0" applyAlignment="1">
      <alignment horizontal="left"/>
    </xf>
    <xf numFmtId="1" fontId="0" fillId="0" borderId="0" xfId="1" applyNumberFormat="1" applyFont="1"/>
    <xf numFmtId="0" fontId="1" fillId="3" borderId="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1" fillId="10" borderId="24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left" vertical="top"/>
    </xf>
    <xf numFmtId="0" fontId="4" fillId="4" borderId="7" xfId="0" applyFont="1" applyFill="1" applyBorder="1" applyAlignment="1">
      <alignment horizontal="left" vertical="top"/>
    </xf>
    <xf numFmtId="0" fontId="15" fillId="0" borderId="26" xfId="0" applyFont="1" applyBorder="1" applyAlignment="1">
      <alignment horizontal="center"/>
    </xf>
    <xf numFmtId="0" fontId="15" fillId="0" borderId="27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6" fillId="0" borderId="9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4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7C80"/>
        </patternFill>
      </fill>
    </dxf>
    <dxf>
      <fill>
        <patternFill>
          <bgColor theme="0" tint="-0.24994659260841701"/>
        </patternFill>
      </fill>
    </dxf>
    <dxf>
      <fill>
        <patternFill>
          <bgColor rgb="FFFF33CC"/>
        </patternFill>
      </fill>
    </dxf>
    <dxf>
      <fill>
        <patternFill>
          <bgColor theme="0" tint="-0.24994659260841701"/>
        </patternFill>
      </fill>
    </dxf>
    <dxf>
      <fill>
        <patternFill>
          <bgColor rgb="FFFF33CC"/>
        </patternFill>
      </fill>
    </dxf>
    <dxf>
      <fill>
        <patternFill>
          <bgColor theme="0" tint="-0.24994659260841701"/>
        </patternFill>
      </fill>
    </dxf>
    <dxf>
      <fill>
        <patternFill>
          <bgColor rgb="FFFF33CC"/>
        </patternFill>
      </fill>
    </dxf>
    <dxf>
      <fill>
        <patternFill>
          <bgColor rgb="FF21C5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96DCE"/>
      <color rgb="FF55ABF9"/>
      <color rgb="FFC0E9FC"/>
      <color rgb="FFC0F2FC"/>
      <color rgb="FFFCC0E9"/>
      <color rgb="FF710550"/>
      <color rgb="FFF757C5"/>
      <color rgb="FFA90777"/>
      <color rgb="FFFF3399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n-US">
                <a:effectLst/>
              </a:rPr>
              <a:t>Répartition Présentiel</a:t>
            </a:r>
            <a:r>
              <a:rPr lang="en-US" baseline="0">
                <a:effectLst/>
              </a:rPr>
              <a:t> / Distanciel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'Fiches Individuelles'!$AM$4</c:f>
              <c:strCache>
                <c:ptCount val="1"/>
                <c:pt idx="0">
                  <c:v>Distanciel</c:v>
                </c:pt>
              </c:strCache>
            </c:strRef>
          </c:tx>
          <c:spPr>
            <a:gradFill flip="none" rotWithShape="1">
              <a:gsLst>
                <a:gs pos="0">
                  <a:srgbClr val="FCC0E9">
                    <a:alpha val="69000"/>
                  </a:srgbClr>
                </a:gs>
                <a:gs pos="35000">
                  <a:srgbClr val="FCC0E9">
                    <a:alpha val="41000"/>
                  </a:srgbClr>
                </a:gs>
                <a:gs pos="100000">
                  <a:srgbClr val="F757C5">
                    <a:alpha val="49000"/>
                  </a:srgbClr>
                </a:gs>
              </a:gsLst>
              <a:lin ang="10800000" scaled="1"/>
              <a:tileRect/>
            </a:gradFill>
            <a:ln w="9525" cap="flat" cmpd="sng" algn="ctr">
              <a:solidFill>
                <a:schemeClr val="accent5"/>
              </a:solidFill>
              <a:miter lim="800000"/>
            </a:ln>
            <a:effectLst/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rgbClr val="C0F2FC">
                      <a:alpha val="71000"/>
                    </a:srgbClr>
                  </a:gs>
                  <a:gs pos="30000">
                    <a:srgbClr val="C0E9FC">
                      <a:alpha val="45000"/>
                    </a:srgbClr>
                  </a:gs>
                  <a:gs pos="100000">
                    <a:srgbClr val="0070C0"/>
                  </a:gs>
                </a:gsLst>
                <a:lin ang="10800000" scaled="1"/>
                <a:tileRect/>
              </a:gradFill>
              <a:ln w="9525" cap="flat" cmpd="sng" algn="ctr">
                <a:solidFill>
                  <a:schemeClr val="accent5"/>
                </a:solidFill>
                <a:miter lim="800000"/>
              </a:ln>
              <a:effectLst/>
            </c:spPr>
            <c:extLst>
              <c:ext xmlns:c16="http://schemas.microsoft.com/office/drawing/2014/chart" uri="{C3380CC4-5D6E-409C-BE32-E72D297353CC}">
                <c16:uniqueId val="{00000001-D903-450A-9253-605A4F5F1E2B}"/>
              </c:ext>
            </c:extLst>
          </c:dPt>
          <c:dPt>
            <c:idx val="1"/>
            <c:invertIfNegative val="0"/>
            <c:bubble3D val="0"/>
            <c:spPr>
              <a:gradFill flip="none" rotWithShape="1">
                <a:gsLst>
                  <a:gs pos="0">
                    <a:srgbClr val="FCC0E9">
                      <a:lumMod val="0"/>
                      <a:lumOff val="100000"/>
                      <a:alpha val="61000"/>
                    </a:srgbClr>
                  </a:gs>
                  <a:gs pos="35000">
                    <a:srgbClr val="FCC0E9">
                      <a:lumMod val="0"/>
                      <a:lumOff val="100000"/>
                      <a:alpha val="85000"/>
                    </a:srgbClr>
                  </a:gs>
                  <a:gs pos="100000">
                    <a:srgbClr val="F757C5">
                      <a:lumMod val="0"/>
                      <a:lumOff val="100000"/>
                      <a:alpha val="84000"/>
                    </a:srgbClr>
                  </a:gs>
                </a:gsLst>
                <a:lin ang="10800000" scaled="1"/>
                <a:tileRect/>
              </a:gradFill>
              <a:ln w="9525" cap="flat" cmpd="sng" algn="ctr">
                <a:solidFill>
                  <a:schemeClr val="accent5"/>
                </a:solidFill>
                <a:miter lim="800000"/>
              </a:ln>
              <a:effectLst/>
            </c:spPr>
            <c:extLst>
              <c:ext xmlns:c16="http://schemas.microsoft.com/office/drawing/2014/chart" uri="{C3380CC4-5D6E-409C-BE32-E72D297353CC}">
                <c16:uniqueId val="{00000002-D903-450A-9253-605A4F5F1E2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 w="9525">
                      <a:solidFill>
                        <a:schemeClr val="bg1">
                          <a:lumMod val="95000"/>
                        </a:schemeClr>
                      </a:solidFill>
                    </a:ln>
                    <a:solidFill>
                      <a:schemeClr val="bg1"/>
                    </a:solidFill>
                    <a:effectLst>
                      <a:reflection blurRad="6350" stA="60000" endA="900" endPos="60000" dist="29997" dir="5400000" sy="-100000" algn="bl" rotWithShape="0"/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'Fiches Individuelles'!$AM$4:$AM$5</c:f>
              <c:strCache>
                <c:ptCount val="2"/>
                <c:pt idx="0">
                  <c:v>Distanciel</c:v>
                </c:pt>
                <c:pt idx="1">
                  <c:v>Présentiel</c:v>
                </c:pt>
              </c:strCache>
            </c:strRef>
          </c:cat>
          <c:val>
            <c:numRef>
              <c:f>'Fiches Individuelles'!$AN$4:$AN$5</c:f>
              <c:numCache>
                <c:formatCode>0%</c:formatCode>
                <c:ptCount val="2"/>
                <c:pt idx="0">
                  <c:v>0.33333333333333331</c:v>
                </c:pt>
                <c:pt idx="1">
                  <c:v>0.66666666666666674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1F-4D29-A442-ADEF51248F9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2"/>
        <c:axId val="1858668784"/>
        <c:axId val="1858657136"/>
      </c:barChart>
      <c:catAx>
        <c:axId val="1858668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solidFill>
            <a:schemeClr val="bg1">
              <a:alpha val="0"/>
            </a:schemeClr>
          </a:solidFill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solidFill>
                    <a:schemeClr val="bg1">
                      <a:lumMod val="95000"/>
                    </a:schemeClr>
                  </a:solidFill>
                </a:ln>
                <a:solidFill>
                  <a:schemeClr val="bg1"/>
                </a:solidFill>
                <a:effectLst>
                  <a:reflection blurRad="6350" stA="60000" endA="900" endPos="60000" dist="60007" dir="5400000" sy="-100000" algn="bl" rotWithShape="0"/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58657136"/>
        <c:crosses val="autoZero"/>
        <c:auto val="1"/>
        <c:lblAlgn val="ctr"/>
        <c:lblOffset val="100"/>
        <c:noMultiLvlLbl val="0"/>
      </c:catAx>
      <c:valAx>
        <c:axId val="1858657136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18586687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tx1">
            <a:lumMod val="95000"/>
            <a:lumOff val="5000"/>
          </a:schemeClr>
        </a:gs>
        <a:gs pos="100000">
          <a:srgbClr val="710550"/>
        </a:gs>
      </a:gsLst>
      <a:lin ang="27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n-US">
                <a:effectLst/>
              </a:rPr>
              <a:t>Répartition</a:t>
            </a:r>
            <a:r>
              <a:rPr lang="en-US" baseline="0">
                <a:effectLst/>
              </a:rPr>
              <a:t> formateurs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'Fiches Individuelles'!$AM$4</c:f>
              <c:strCache>
                <c:ptCount val="1"/>
                <c:pt idx="0">
                  <c:v>Distanciel</c:v>
                </c:pt>
              </c:strCache>
            </c:strRef>
          </c:tx>
          <c:spPr>
            <a:gradFill flip="none" rotWithShape="1">
              <a:gsLst>
                <a:gs pos="0">
                  <a:schemeClr val="accent5">
                    <a:lumMod val="0"/>
                    <a:lumOff val="100000"/>
                    <a:alpha val="31000"/>
                  </a:schemeClr>
                </a:gs>
                <a:gs pos="53000">
                  <a:schemeClr val="accent5">
                    <a:lumMod val="0"/>
                    <a:lumOff val="100000"/>
                    <a:alpha val="77000"/>
                  </a:schemeClr>
                </a:gs>
                <a:gs pos="100000">
                  <a:srgbClr val="F96DCE">
                    <a:lumMod val="20000"/>
                    <a:lumOff val="80000"/>
                  </a:srgbClr>
                </a:gs>
              </a:gsLst>
              <a:path path="circle">
                <a:fillToRect l="50000" t="-80000" r="50000" b="180000"/>
              </a:path>
              <a:tileRect/>
            </a:gradFill>
            <a:ln w="9525" cap="flat" cmpd="sng" algn="ctr">
              <a:noFill/>
              <a:miter lim="800000"/>
            </a:ln>
            <a:effectLst>
              <a:glow rad="63500">
                <a:schemeClr val="accent5">
                  <a:satMod val="175000"/>
                  <a:alpha val="25000"/>
                </a:schemeClr>
              </a:glo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 w="9525">
                      <a:solidFill>
                        <a:schemeClr val="bg1">
                          <a:lumMod val="95000"/>
                        </a:schemeClr>
                      </a:solidFill>
                    </a:ln>
                    <a:solidFill>
                      <a:schemeClr val="bg1"/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'Fiches Individuelles'!$AM$6:$AM$15</c:f>
              <c:strCache>
                <c:ptCount val="10"/>
                <c:pt idx="0">
                  <c:v>AD</c:v>
                </c:pt>
                <c:pt idx="1">
                  <c:v>SJ</c:v>
                </c:pt>
                <c:pt idx="2">
                  <c:v>CL</c:v>
                </c:pt>
                <c:pt idx="3">
                  <c:v>CB</c:v>
                </c:pt>
                <c:pt idx="4">
                  <c:v>CV</c:v>
                </c:pt>
                <c:pt idx="5">
                  <c:v>CM</c:v>
                </c:pt>
                <c:pt idx="6">
                  <c:v>CM</c:v>
                </c:pt>
                <c:pt idx="7">
                  <c:v>AG</c:v>
                </c:pt>
                <c:pt idx="8">
                  <c:v>MW</c:v>
                </c:pt>
                <c:pt idx="9">
                  <c:v>NB</c:v>
                </c:pt>
              </c:strCache>
            </c:strRef>
          </c:cat>
          <c:val>
            <c:numRef>
              <c:f>'Fiches Individuelles'!$AO$6:$AO$15</c:f>
              <c:numCache>
                <c:formatCode>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ADF-4630-A439-9A14053E5E9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2"/>
        <c:axId val="1858668784"/>
        <c:axId val="1858657136"/>
      </c:barChart>
      <c:catAx>
        <c:axId val="1858668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solidFill>
            <a:schemeClr val="bg1">
              <a:alpha val="0"/>
            </a:schemeClr>
          </a:solidFill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4320000" spcFirstLastPara="1" vertOverflow="ellipsis" wrap="square" anchor="ctr" anchorCtr="1"/>
          <a:lstStyle/>
          <a:p>
            <a:pPr>
              <a:defRPr sz="900" b="0" i="0" u="none" strike="noStrike" kern="1200" baseline="0">
                <a:ln>
                  <a:solidFill>
                    <a:schemeClr val="bg1">
                      <a:lumMod val="95000"/>
                    </a:schemeClr>
                  </a:solidFill>
                </a:ln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58657136"/>
        <c:crosses val="autoZero"/>
        <c:auto val="1"/>
        <c:lblAlgn val="ctr"/>
        <c:lblOffset val="100"/>
        <c:noMultiLvlLbl val="0"/>
      </c:catAx>
      <c:valAx>
        <c:axId val="1858657136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18586687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tx1">
            <a:lumMod val="95000"/>
            <a:lumOff val="5000"/>
          </a:schemeClr>
        </a:gs>
        <a:gs pos="100000">
          <a:srgbClr val="710550"/>
        </a:gs>
      </a:gsLst>
      <a:lin ang="27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Drop" dropStyle="combo" dx="26" fmlaLink="Données!$Q$2" fmlaRange="Données!$O$2:$O$11" noThreeD="1" sel="1" val="0"/>
</file>

<file path=xl/ctrlProps/ctrlProp2.xml><?xml version="1.0" encoding="utf-8"?>
<formControlPr xmlns="http://schemas.microsoft.com/office/spreadsheetml/2009/9/main" objectType="Drop" dropStyle="combo" dx="26" fmlaLink="Données!$M$2" fmlaRange="Données!$L$2:$L$24" noThreeD="1" sel="2" val="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Lines="30" dropStyle="combo" dx="20" fmlaLink="EleveSel" fmlaRange="Liste" sel="1" val="0"/>
</file>

<file path=xl/ctrlProps/ctrlProp5.xml><?xml version="1.0" encoding="utf-8"?>
<formControlPr xmlns="http://schemas.microsoft.com/office/spreadsheetml/2009/9/main" objectType="Spin" dx="26" fmlaLink="$B$18" max="30000" min="1" page="10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Drop" dropStyle="combo" dx="26" fmlaLink="Données!$M$2" fmlaRange="Données!$L$2:$L$24" noThreeD="1" sel="2" val="0"/>
</file>

<file path=xl/ctrlProps/ctrlProp8.xml><?xml version="1.0" encoding="utf-8"?>
<formControlPr xmlns="http://schemas.microsoft.com/office/spreadsheetml/2009/9/main" objectType="Drop" dropStyle="combo" dx="26" fmlaLink="Données!$Q$2" fmlaRange="Données!$O$2:$O$11" noThreeD="1" sel="1" val="0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160020</xdr:colOff>
          <xdr:row>2</xdr:row>
          <xdr:rowOff>15240</xdr:rowOff>
        </xdr:from>
        <xdr:to>
          <xdr:col>16</xdr:col>
          <xdr:colOff>777240</xdr:colOff>
          <xdr:row>3</xdr:row>
          <xdr:rowOff>99060</xdr:rowOff>
        </xdr:to>
        <xdr:sp macro="" textlink="">
          <xdr:nvSpPr>
            <xdr:cNvPr id="5121" name="Drop Dow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160020</xdr:colOff>
          <xdr:row>0</xdr:row>
          <xdr:rowOff>68580</xdr:rowOff>
        </xdr:from>
        <xdr:to>
          <xdr:col>16</xdr:col>
          <xdr:colOff>777240</xdr:colOff>
          <xdr:row>1</xdr:row>
          <xdr:rowOff>160020</xdr:rowOff>
        </xdr:to>
        <xdr:sp macro="" textlink="">
          <xdr:nvSpPr>
            <xdr:cNvPr id="5122" name="Drop Dow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243840</xdr:colOff>
          <xdr:row>1</xdr:row>
          <xdr:rowOff>53340</xdr:rowOff>
        </xdr:from>
        <xdr:to>
          <xdr:col>2</xdr:col>
          <xdr:colOff>327660</xdr:colOff>
          <xdr:row>2</xdr:row>
          <xdr:rowOff>175260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1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Voir l'élève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83820</xdr:colOff>
          <xdr:row>1</xdr:row>
          <xdr:rowOff>30480</xdr:rowOff>
        </xdr:from>
        <xdr:to>
          <xdr:col>1</xdr:col>
          <xdr:colOff>205740</xdr:colOff>
          <xdr:row>1</xdr:row>
          <xdr:rowOff>236220</xdr:rowOff>
        </xdr:to>
        <xdr:sp macro="" textlink="">
          <xdr:nvSpPr>
            <xdr:cNvPr id="3073" name="Drop Down 1" descr="Veuillez séléctionner l'élève dans la liste déroulante.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541020</xdr:colOff>
          <xdr:row>1</xdr:row>
          <xdr:rowOff>7620</xdr:rowOff>
        </xdr:from>
        <xdr:to>
          <xdr:col>1</xdr:col>
          <xdr:colOff>1630680</xdr:colOff>
          <xdr:row>2</xdr:row>
          <xdr:rowOff>68580</xdr:rowOff>
        </xdr:to>
        <xdr:sp macro="" textlink="">
          <xdr:nvSpPr>
            <xdr:cNvPr id="3074" name="Spinner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99060</xdr:colOff>
          <xdr:row>0</xdr:row>
          <xdr:rowOff>76200</xdr:rowOff>
        </xdr:from>
        <xdr:to>
          <xdr:col>0</xdr:col>
          <xdr:colOff>1379220</xdr:colOff>
          <xdr:row>0</xdr:row>
          <xdr:rowOff>327660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 un élève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22860</xdr:colOff>
          <xdr:row>0</xdr:row>
          <xdr:rowOff>83820</xdr:rowOff>
        </xdr:from>
        <xdr:to>
          <xdr:col>22</xdr:col>
          <xdr:colOff>30480</xdr:colOff>
          <xdr:row>0</xdr:row>
          <xdr:rowOff>365760</xdr:rowOff>
        </xdr:to>
        <xdr:sp macro="" textlink="">
          <xdr:nvSpPr>
            <xdr:cNvPr id="3080" name="Drop Dow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17</xdr:col>
      <xdr:colOff>59634</xdr:colOff>
      <xdr:row>16</xdr:row>
      <xdr:rowOff>72889</xdr:rowOff>
    </xdr:from>
    <xdr:to>
      <xdr:col>35</xdr:col>
      <xdr:colOff>26504</xdr:colOff>
      <xdr:row>23</xdr:row>
      <xdr:rowOff>165652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220980</xdr:colOff>
          <xdr:row>0</xdr:row>
          <xdr:rowOff>83820</xdr:rowOff>
        </xdr:from>
        <xdr:to>
          <xdr:col>28</xdr:col>
          <xdr:colOff>76200</xdr:colOff>
          <xdr:row>0</xdr:row>
          <xdr:rowOff>358140</xdr:rowOff>
        </xdr:to>
        <xdr:sp macro="" textlink="">
          <xdr:nvSpPr>
            <xdr:cNvPr id="3081" name="Drop Dow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17</xdr:col>
      <xdr:colOff>59634</xdr:colOff>
      <xdr:row>24</xdr:row>
      <xdr:rowOff>33131</xdr:rowOff>
    </xdr:from>
    <xdr:to>
      <xdr:col>35</xdr:col>
      <xdr:colOff>39757</xdr:colOff>
      <xdr:row>42</xdr:row>
      <xdr:rowOff>106017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167640</xdr:colOff>
      <xdr:row>2</xdr:row>
      <xdr:rowOff>236220</xdr:rowOff>
    </xdr:from>
    <xdr:to>
      <xdr:col>9</xdr:col>
      <xdr:colOff>1310640</xdr:colOff>
      <xdr:row>14</xdr:row>
      <xdr:rowOff>60960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11567160" y="480060"/>
          <a:ext cx="2385060" cy="2087880"/>
          <a:chOff x="11567160" y="480060"/>
          <a:chExt cx="2385060" cy="2087880"/>
        </a:xfrm>
      </xdr:grpSpPr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GrpSpPr/>
        </xdr:nvGrpSpPr>
        <xdr:grpSpPr>
          <a:xfrm>
            <a:off x="11567160" y="480060"/>
            <a:ext cx="2385060" cy="2087880"/>
            <a:chOff x="8214360" y="1882140"/>
            <a:chExt cx="2453640" cy="2576251"/>
          </a:xfrm>
        </xdr:grpSpPr>
        <xdr:grpSp>
          <xdr:nvGrpSpPr>
            <xdr:cNvPr id="8" name="Groupe 7">
              <a:extLst>
                <a:ext uri="{FF2B5EF4-FFF2-40B4-BE49-F238E27FC236}">
                  <a16:creationId xmlns:a16="http://schemas.microsoft.com/office/drawing/2014/main" id="{00000000-0008-0000-0300-000008000000}"/>
                </a:ext>
              </a:extLst>
            </xdr:cNvPr>
            <xdr:cNvGrpSpPr/>
          </xdr:nvGrpSpPr>
          <xdr:grpSpPr>
            <a:xfrm>
              <a:off x="8214360" y="1882140"/>
              <a:ext cx="2453640" cy="2576251"/>
              <a:chOff x="13025718" y="1673019"/>
              <a:chExt cx="2453640" cy="2576251"/>
            </a:xfrm>
          </xdr:grpSpPr>
          <xdr:pic>
            <xdr:nvPicPr>
              <xdr:cNvPr id="13" name="Image 12">
                <a:extLst>
                  <a:ext uri="{FF2B5EF4-FFF2-40B4-BE49-F238E27FC236}">
                    <a16:creationId xmlns:a16="http://schemas.microsoft.com/office/drawing/2014/main" id="{00000000-0008-0000-0300-00000D000000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">
                <a:extLst>
                  <a:ext uri="{BEBA8EAE-BF5A-486C-A8C5-ECC9F3942E4B}">
                    <a14:imgProps xmlns:a14="http://schemas.microsoft.com/office/drawing/2010/main">
                      <a14:imgLayer r:embed="rId2">
                        <a14:imgEffect>
                          <a14:sharpenSoften amount="-50000"/>
                        </a14:imgEffect>
                        <a14:imgEffect>
                          <a14:brightnessContrast bright="-20000" contrast="40000"/>
                        </a14:imgEffect>
                      </a14:imgLayer>
                    </a14:imgProps>
                  </a:ext>
                </a:extLst>
              </a:blip>
              <a:stretch>
                <a:fillRect/>
              </a:stretch>
            </xdr:blipFill>
            <xdr:spPr>
              <a:xfrm>
                <a:off x="13025718" y="1673019"/>
                <a:ext cx="2453640" cy="2576251"/>
              </a:xfrm>
              <a:prstGeom prst="rect">
                <a:avLst/>
              </a:prstGeom>
              <a:ln>
                <a:noFill/>
              </a:ln>
              <a:effectLst>
                <a:outerShdw blurRad="292100" dist="139700" dir="2700000" algn="tl" rotWithShape="0">
                  <a:srgbClr val="333333">
                    <a:alpha val="65000"/>
                  </a:srgbClr>
                </a:outerShdw>
              </a:effectLst>
            </xdr:spPr>
          </xdr:pic>
          <xdr:sp macro="" textlink="">
            <xdr:nvSpPr>
              <xdr:cNvPr id="14" name="ZoneTexte 13">
                <a:extLst>
                  <a:ext uri="{FF2B5EF4-FFF2-40B4-BE49-F238E27FC236}">
                    <a16:creationId xmlns:a16="http://schemas.microsoft.com/office/drawing/2014/main" id="{00000000-0008-0000-0300-00000E000000}"/>
                  </a:ext>
                </a:extLst>
              </xdr:cNvPr>
              <xdr:cNvSpPr txBox="1"/>
            </xdr:nvSpPr>
            <xdr:spPr>
              <a:xfrm>
                <a:off x="13814612" y="1792942"/>
                <a:ext cx="968188" cy="452577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ctr"/>
                <a:r>
                  <a:rPr lang="fr-FR" sz="1600" b="1">
                    <a:solidFill>
                      <a:schemeClr val="tx1"/>
                    </a:solidFill>
                  </a:rPr>
                  <a:t>MENU</a:t>
                </a:r>
              </a:p>
            </xdr:txBody>
          </xdr:sp>
        </xdr:grpSp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029" name="Button 5" hidden="1">
                  <a:extLst>
                    <a:ext uri="{63B3BB69-23CF-44E3-9099-C40C66FF867C}">
                      <a14:compatExt spid="_x0000_s1029"/>
                    </a:ext>
                    <a:ext uri="{FF2B5EF4-FFF2-40B4-BE49-F238E27FC236}">
                      <a16:creationId xmlns:a16="http://schemas.microsoft.com/office/drawing/2014/main" id="{00000000-0008-0000-0300-000005040000}"/>
                    </a:ext>
                  </a:extLst>
                </xdr:cNvPr>
                <xdr:cNvSpPr/>
              </xdr:nvSpPr>
              <xdr:spPr bwMode="auto">
                <a:xfrm>
                  <a:off x="8500414" y="3920244"/>
                  <a:ext cx="1996440" cy="426714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36576" tIns="32004" rIns="36576" bIns="32004" anchor="ctr" upright="1"/>
                <a:lstStyle/>
                <a:p>
                  <a:pPr algn="ctr" rtl="0">
                    <a:defRPr sz="1000"/>
                  </a:pPr>
                  <a:r>
                    <a:rPr lang="fr-FR" sz="1100" b="1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Passer à la page suivante &gt;</a:t>
                  </a:r>
                </a:p>
              </xdr:txBody>
            </xdr:sp>
          </mc:Choice>
          <mc:Fallback/>
        </mc:AlternateContent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7" name="Button 3" descr="Nouvelle fiche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300-000003040000}"/>
                  </a:ext>
                </a:extLst>
              </xdr:cNvPr>
              <xdr:cNvSpPr/>
            </xdr:nvSpPr>
            <xdr:spPr bwMode="auto">
              <a:xfrm>
                <a:off x="11986260" y="967740"/>
                <a:ext cx="1645920" cy="31242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fr-FR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Rentrer un nouvel élève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8" name="Butto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300-000004040000}"/>
                  </a:ext>
                </a:extLst>
              </xdr:cNvPr>
              <xdr:cNvSpPr/>
            </xdr:nvSpPr>
            <xdr:spPr bwMode="auto">
              <a:xfrm>
                <a:off x="11986260" y="1341120"/>
                <a:ext cx="1645920" cy="3048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fr-FR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Voir l'élève</a:t>
                </a:r>
              </a:p>
            </xdr:txBody>
          </xdr:sp>
        </mc:Choice>
        <mc:Fallback/>
      </mc:AlternateContent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urs/M1%20-%20R&#233;solution%20de%20probl&#232;mes%20Entmeyer/DQRP_anou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roblème_Simple"/>
      <sheetName val="Problème_Complexe"/>
      <sheetName val="Etape 2"/>
      <sheetName val="Etape 3"/>
      <sheetName val="Etape 4"/>
      <sheetName val="Etape 5"/>
      <sheetName val="Etape 6"/>
      <sheetName val="Etape 7"/>
      <sheetName val="Pareto"/>
      <sheetName val="Histogramme"/>
      <sheetName val="Logigramme"/>
      <sheetName val="Brainstorming"/>
      <sheetName val="Ishikawa"/>
      <sheetName val="Corrélation"/>
      <sheetName val="Gantt"/>
      <sheetName val="Gantt 2"/>
      <sheetName val="QQOCP"/>
      <sheetName val="Fin"/>
      <sheetName val="Sources"/>
      <sheetName val="DQRP_anous"/>
    </sheetNames>
    <definedNames>
      <definedName name="Etape3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Mé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97F3D-06EB-4B92-96F8-9FA929A847D4}">
  <sheetPr codeName="Feuil4"/>
  <dimension ref="B1:V278"/>
  <sheetViews>
    <sheetView tabSelected="1" workbookViewId="0">
      <selection activeCell="G14" sqref="G14"/>
    </sheetView>
  </sheetViews>
  <sheetFormatPr baseColWidth="10" defaultRowHeight="14.4" x14ac:dyDescent="0.3"/>
  <cols>
    <col min="1" max="1" width="1.44140625" customWidth="1"/>
    <col min="2" max="2" width="22.77734375" customWidth="1"/>
    <col min="22" max="22" width="15" customWidth="1"/>
  </cols>
  <sheetData>
    <row r="1" spans="2:22" ht="15" thickBot="1" x14ac:dyDescent="0.35"/>
    <row r="2" spans="2:22" x14ac:dyDescent="0.3">
      <c r="D2" s="107" t="str">
        <f>"Recensement - Etat d'émargement des stagiaires -"&amp;2019+AnneeR&amp;" - "&amp;INDEX(Formation,ChoixS)</f>
        <v>Recensement - Etat d'émargement des stagiaires -2021 - TT1</v>
      </c>
      <c r="E2" s="108"/>
      <c r="F2" s="108"/>
      <c r="G2" s="108"/>
      <c r="H2" s="108"/>
      <c r="I2" s="108"/>
      <c r="J2" s="108"/>
      <c r="K2" s="108"/>
      <c r="L2" s="108"/>
      <c r="M2" s="108"/>
      <c r="N2" s="109"/>
      <c r="U2">
        <f>Anneereelle</f>
        <v>2021</v>
      </c>
    </row>
    <row r="3" spans="2:22" ht="15" thickBot="1" x14ac:dyDescent="0.35">
      <c r="B3" s="91"/>
      <c r="D3" s="110"/>
      <c r="E3" s="111"/>
      <c r="F3" s="111"/>
      <c r="G3" s="111"/>
      <c r="H3" s="111"/>
      <c r="I3" s="111"/>
      <c r="J3" s="111"/>
      <c r="K3" s="111"/>
      <c r="L3" s="111"/>
      <c r="M3" s="111"/>
      <c r="N3" s="112"/>
      <c r="U3" s="70" t="str">
        <f>IntituléFormation</f>
        <v>TT1</v>
      </c>
      <c r="V3" s="84"/>
    </row>
    <row r="4" spans="2:22" ht="15" thickBot="1" x14ac:dyDescent="0.35">
      <c r="T4" s="84"/>
    </row>
    <row r="5" spans="2:22" ht="16.2" thickBot="1" x14ac:dyDescent="0.35">
      <c r="D5" s="104" t="s">
        <v>74</v>
      </c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6"/>
    </row>
    <row r="6" spans="2:22" ht="43.8" thickBot="1" x14ac:dyDescent="0.35">
      <c r="B6" s="88" t="s">
        <v>71</v>
      </c>
      <c r="C6" s="85" t="s">
        <v>55</v>
      </c>
      <c r="D6" s="89">
        <f>DATE(AnneeR+119,1,1)</f>
        <v>44197</v>
      </c>
      <c r="E6" s="89">
        <f>DATE(YEAR(D6),MONTH(D6)+1,1)</f>
        <v>44228</v>
      </c>
      <c r="F6" s="89">
        <f t="shared" ref="F6:O6" si="0">DATE(YEAR(E6),MONTH(E6)+1,1)</f>
        <v>44256</v>
      </c>
      <c r="G6" s="89">
        <f t="shared" si="0"/>
        <v>44287</v>
      </c>
      <c r="H6" s="89">
        <f t="shared" si="0"/>
        <v>44317</v>
      </c>
      <c r="I6" s="89">
        <f t="shared" si="0"/>
        <v>44348</v>
      </c>
      <c r="J6" s="89">
        <f t="shared" si="0"/>
        <v>44378</v>
      </c>
      <c r="K6" s="89">
        <f t="shared" si="0"/>
        <v>44409</v>
      </c>
      <c r="L6" s="89">
        <f t="shared" si="0"/>
        <v>44440</v>
      </c>
      <c r="M6" s="89">
        <f t="shared" si="0"/>
        <v>44470</v>
      </c>
      <c r="N6" s="89">
        <f t="shared" si="0"/>
        <v>44501</v>
      </c>
      <c r="O6" s="89">
        <f t="shared" si="0"/>
        <v>44531</v>
      </c>
      <c r="P6" s="86" t="s">
        <v>72</v>
      </c>
      <c r="Q6" s="87" t="s">
        <v>73</v>
      </c>
    </row>
    <row r="7" spans="2:22" x14ac:dyDescent="0.3">
      <c r="B7" t="str">
        <f>IF(Eleves!C5&gt;0,Eleves!C5,Eleves!Q5)</f>
        <v>DUSCHENE</v>
      </c>
      <c r="C7" t="str">
        <f>IF(COUNTIFS(Données!E2:E4000,$B7,Données!B2:B4000,$U$3)&gt;0,$U$3,"")</f>
        <v>TT1</v>
      </c>
      <c r="D7">
        <f>IF($B7="","",COUNTIFS(Données!$E$2:$E$4000,$B7,Données!$B$2:$B$4000,$U$3,Données!$A$2:$A$4000,DATE(YEAR(U2),,)))</f>
        <v>0</v>
      </c>
      <c r="E7">
        <f>IF($B7="","",COUNTIFS(Données!$E$2:$E$4000,$B7,Données!$B$2:$B$4000,$U$3,Données!$A$2:$A$4000,MONTH(1)))</f>
        <v>0</v>
      </c>
      <c r="F7">
        <f>IF($B7="","",COUNTIFS(Données!$E$2:$E$4000,$B7,Données!$B$2:$B$4000,$U$3,Données!$A$2:$A$4000,MONTH(1)))</f>
        <v>0</v>
      </c>
      <c r="G7">
        <f>IF($B7="","",COUNTIFS(Données!$E$2:$E$4000,$B7,Données!$B$2:$B$4000,$U$3,Données!$A$2:$A$4000,MONTH(1)))</f>
        <v>0</v>
      </c>
      <c r="H7">
        <f>IF($B7="","",COUNTIFS(Données!$E$2:$E$4000,$B7,Données!$B$2:$B$4000,$U$3,Données!$A$2:$A$4000,DATE(AnneeR+119,,)))</f>
        <v>0</v>
      </c>
      <c r="I7">
        <f>IF($B7="","",COUNTIFS(Données!$E$2:$E$4000,$B7,Données!$B$2:$B$4000,$U$3,Données!$A$2:$A$4000,DATE(AnneeR+119,,)))</f>
        <v>0</v>
      </c>
      <c r="J7">
        <f>IF($B7="","",COUNTIFS(Données!$E$2:$E$4000,$B7,Données!$B$2:$B$4000,$U$3,Données!$A$2:$A$4000,DATE(AnneeR+119,,)))</f>
        <v>0</v>
      </c>
      <c r="K7">
        <f>IF($B7="","",COUNTIFS(Données!$E$2:$E$4000,$B7,Données!$B$2:$B$4000,$U$3,Données!$A$2:$A$4000,DATE(AnneeR+119,,)))</f>
        <v>0</v>
      </c>
      <c r="L7">
        <f>IF($B7="","",COUNTIFS(Données!$E$2:$E$4000,$B7,Données!$B$2:$B$4000,$U$3,Données!$A$2:$A$4000,DATE(AnneeR+119,,)))</f>
        <v>0</v>
      </c>
      <c r="M7">
        <f>IF($B7="","",COUNTIFS(Données!$E$2:$E$4000,$B7,Données!$B$2:$B$4000,$U$3,Données!$A$2:$A$4000,DATE(AnneeR+119,,)))</f>
        <v>0</v>
      </c>
      <c r="N7">
        <f>IF($B7="","",COUNTIFS(Données!$E$2:$E$4000,$B7,Données!$B$2:$B$4000,$U$3,Données!$A$2:$A$4000,DATE(AnneeR+119,,)))</f>
        <v>0</v>
      </c>
      <c r="O7">
        <f>IF($B7="","",COUNTIFS(Données!$E$2:$E$4000,$B7,Données!$B$2:$B$4000,$U$3,Données!$A$2:$A$4000,DATE(AnneeR+119,,)))</f>
        <v>0</v>
      </c>
      <c r="P7">
        <f>IF($B7="","",COUNTIFS(Données!$E$2:$E$4000,$B7,Données!$B$2:$B$4000,$U$3)*8)</f>
        <v>56</v>
      </c>
      <c r="R7" s="84"/>
    </row>
    <row r="8" spans="2:22" x14ac:dyDescent="0.3">
      <c r="B8" s="90" t="str">
        <f>IF(Eleves!C6&gt;0,Eleves!C6,"")</f>
        <v>LOPEZ</v>
      </c>
      <c r="C8" t="str">
        <f>IF(COUNTIFS(Données!E3:E4001,$B8,Données!B3:B4001,$U$3)&gt;0,$U$3,"")</f>
        <v>TT1</v>
      </c>
      <c r="D8">
        <f>IF($B8="","",COUNTIFS(Données!$E$2:$E$4000,$B8,Données!$B$2:$B$4000,$U$3))</f>
        <v>8</v>
      </c>
      <c r="E8">
        <f>IF($B8="","",COUNTIFS(Données!$E$2:$E$4000,$B8,Données!$B$2:$B$4000,$U$3))</f>
        <v>8</v>
      </c>
      <c r="F8">
        <f>IF($B8="","",COUNTIFS(Données!$E$2:$E$4000,$B8,Données!$B$2:$B$4000,$U$3))</f>
        <v>8</v>
      </c>
      <c r="G8">
        <f>IF($B8="","",COUNTIFS(Données!$E$2:$E$4000,$B8,Données!$B$2:$B$4000,$U$3))</f>
        <v>8</v>
      </c>
      <c r="H8">
        <f>IF($B8="","",COUNTIFS(Données!$E$2:$E$4000,$B8,Données!$B$2:$B$4000,$U$3))</f>
        <v>8</v>
      </c>
      <c r="I8">
        <f>IF($B8="","",COUNTIFS(Données!$E$2:$E$4000,$B8,Données!$B$2:$B$4000,$U$3))</f>
        <v>8</v>
      </c>
      <c r="J8">
        <f>IF($B8="","",COUNTIFS(Données!$E$2:$E$4000,$B8,Données!$B$2:$B$4000,$U$3))</f>
        <v>8</v>
      </c>
      <c r="K8">
        <f>IF($B8="","",COUNTIFS(Données!$E$2:$E$4000,$B8,Données!$B$2:$B$4000,$U$3))</f>
        <v>8</v>
      </c>
      <c r="L8">
        <f>IF($B8="","",COUNTIFS(Données!$E$2:$E$4000,$B8,Données!$B$2:$B$4000,$U$3))</f>
        <v>8</v>
      </c>
      <c r="M8">
        <f>IF($B8="","",COUNTIFS(Données!$E$2:$E$4000,$B8,Données!$B$2:$B$4000,$U$3))</f>
        <v>8</v>
      </c>
      <c r="N8">
        <f>IF($B8="","",COUNTIFS(Données!$E$2:$E$4000,$B8,Données!$B$2:$B$4000,$U$3))</f>
        <v>8</v>
      </c>
      <c r="O8">
        <f>IF($B8="","",COUNTIFS(Données!$E$2:$E$4000,$B8,Données!$B$2:$B$4000,$U$3))</f>
        <v>8</v>
      </c>
      <c r="P8">
        <f>IF($B8="","",COUNTIFS(Données!$E$2:$E$4000,$B8,Données!$B$2:$B$4000,$U$3)*8)</f>
        <v>64</v>
      </c>
    </row>
    <row r="9" spans="2:22" x14ac:dyDescent="0.3">
      <c r="B9" t="str">
        <f>IF(Eleves!C7&gt;0,Eleves!C7,"")</f>
        <v>CASTEX</v>
      </c>
      <c r="C9" t="str">
        <f>IF(COUNTIFS(Données!E4:E4002,$B9,Données!B4:B4002,$U$3)&gt;0,$U$3,"")</f>
        <v>TT1</v>
      </c>
      <c r="D9">
        <f>IF($B9="","",COUNTIFS(Données!$E$2:$E$4000,$B9,Données!$B$2:$B$4000,$U$3))</f>
        <v>1</v>
      </c>
      <c r="E9">
        <f>IF($B9="","",COUNTIFS(Données!$E$2:$E$4000,$B9,Données!$B$2:$B$4000,$U$3))</f>
        <v>1</v>
      </c>
      <c r="F9">
        <f>IF($B9="","",COUNTIFS(Données!$E$2:$E$4000,$B9,Données!$B$2:$B$4000,$U$3))</f>
        <v>1</v>
      </c>
      <c r="G9">
        <f>IF($B9="","",COUNTIFS(Données!$E$2:$E$4000,$B9,Données!$B$2:$B$4000,$U$3))</f>
        <v>1</v>
      </c>
      <c r="H9">
        <f>IF($B9="","",COUNTIFS(Données!$E$2:$E$4000,$B9,Données!$B$2:$B$4000,$U$3))</f>
        <v>1</v>
      </c>
      <c r="I9">
        <f>IF($B9="","",COUNTIFS(Données!$E$2:$E$4000,$B9,Données!$B$2:$B$4000,$U$3))</f>
        <v>1</v>
      </c>
      <c r="J9">
        <f>IF($B9="","",COUNTIFS(Données!$E$2:$E$4000,$B9,Données!$B$2:$B$4000,$U$3))</f>
        <v>1</v>
      </c>
      <c r="K9">
        <f>IF($B9="","",COUNTIFS(Données!$E$2:$E$4000,$B9,Données!$B$2:$B$4000,$U$3))</f>
        <v>1</v>
      </c>
      <c r="L9">
        <f>IF($B9="","",COUNTIFS(Données!$E$2:$E$4000,$B9,Données!$B$2:$B$4000,$U$3))</f>
        <v>1</v>
      </c>
      <c r="M9">
        <f>IF($B9="","",COUNTIFS(Données!$E$2:$E$4000,$B9,Données!$B$2:$B$4000,$U$3))</f>
        <v>1</v>
      </c>
      <c r="N9">
        <f>IF($B9="","",COUNTIFS(Données!$E$2:$E$4000,$B9,Données!$B$2:$B$4000,$U$3))</f>
        <v>1</v>
      </c>
      <c r="O9">
        <f>IF($B9="","",COUNTIFS(Données!$E$2:$E$4000,$B9,Données!$B$2:$B$4000,$U$3))</f>
        <v>1</v>
      </c>
      <c r="P9">
        <f>IF($B9="","",COUNTIFS(Données!$E$2:$E$4000,$B9,Données!$B$2:$B$4000,$U$3)*8)</f>
        <v>8</v>
      </c>
    </row>
    <row r="10" spans="2:22" x14ac:dyDescent="0.3">
      <c r="B10" t="str">
        <f>IF(Eleves!C8&gt;0,Eleves!C8,"")</f>
        <v>EUDE</v>
      </c>
      <c r="C10" t="str">
        <f>IF(COUNTIFS(Données!E5:E4003,$B10,Données!B5:B4003,$U$3)&gt;0,$U$3,"")</f>
        <v>TT1</v>
      </c>
      <c r="D10">
        <f>IF($B10="","",COUNTIFS(Données!$E$2:$E$4000,$B10,Données!$B$2:$B$4000,$U$3))</f>
        <v>1</v>
      </c>
      <c r="E10">
        <f>IF($B10="","",COUNTIFS(Données!$E$2:$E$4000,$B10,Données!$B$2:$B$4000,$U$3))</f>
        <v>1</v>
      </c>
      <c r="F10">
        <f>IF($B10="","",COUNTIFS(Données!$E$2:$E$4000,$B10,Données!$B$2:$B$4000,$U$3))</f>
        <v>1</v>
      </c>
      <c r="G10">
        <f>IF($B10="","",COUNTIFS(Données!$E$2:$E$4000,$B10,Données!$B$2:$B$4000,$U$3))</f>
        <v>1</v>
      </c>
      <c r="H10">
        <f>IF($B10="","",COUNTIFS(Données!$E$2:$E$4000,$B10,Données!$B$2:$B$4000,$U$3))</f>
        <v>1</v>
      </c>
      <c r="I10">
        <f>IF($B10="","",COUNTIFS(Données!$E$2:$E$4000,$B10,Données!$B$2:$B$4000,$U$3))</f>
        <v>1</v>
      </c>
      <c r="J10">
        <f>IF($B10="","",COUNTIFS(Données!$E$2:$E$4000,$B10,Données!$B$2:$B$4000,$U$3))</f>
        <v>1</v>
      </c>
      <c r="K10">
        <f>IF($B10="","",COUNTIFS(Données!$E$2:$E$4000,$B10,Données!$B$2:$B$4000,$U$3))</f>
        <v>1</v>
      </c>
      <c r="L10">
        <f>IF($B10="","",COUNTIFS(Données!$E$2:$E$4000,$B10,Données!$B$2:$B$4000,$U$3))</f>
        <v>1</v>
      </c>
      <c r="M10">
        <f>IF($B10="","",COUNTIFS(Données!$E$2:$E$4000,$B10,Données!$B$2:$B$4000,$U$3))</f>
        <v>1</v>
      </c>
      <c r="N10">
        <f>IF($B10="","",COUNTIFS(Données!$E$2:$E$4000,$B10,Données!$B$2:$B$4000,$U$3))</f>
        <v>1</v>
      </c>
      <c r="O10">
        <f>IF($B10="","",COUNTIFS(Données!$E$2:$E$4000,$B10,Données!$B$2:$B$4000,$U$3))</f>
        <v>1</v>
      </c>
      <c r="P10">
        <f>IF($B10="","",COUNTIFS(Données!$E$2:$E$4000,$B10,Données!$B$2:$B$4000,$U$3)*8)</f>
        <v>8</v>
      </c>
    </row>
    <row r="11" spans="2:22" x14ac:dyDescent="0.3">
      <c r="B11" t="str">
        <f>IF(Eleves!C9&gt;0,Eleves!C9,"")</f>
        <v/>
      </c>
      <c r="C11" t="str">
        <f>IF(COUNTIFS(Données!E6:E4004,$B11,Données!B6:B4004,$U$3)&gt;0,$U$3,"")</f>
        <v/>
      </c>
      <c r="D11" t="str">
        <f>IF($B11="","",COUNTIFS(Données!$E$2:$E$4000,$B11,Données!$B$2:$B$4000,$U$3))</f>
        <v/>
      </c>
      <c r="E11" t="str">
        <f>IF($B11="","",COUNTIFS(Données!$E$2:$E$4000,$B11,Données!$B$2:$B$4000,$U$3))</f>
        <v/>
      </c>
      <c r="F11" t="str">
        <f>IF($B11="","",COUNTIFS(Données!$E$2:$E$4000,$B11,Données!$B$2:$B$4000,$U$3))</f>
        <v/>
      </c>
      <c r="G11" t="str">
        <f>IF($B11="","",COUNTIFS(Données!$E$2:$E$4000,$B11,Données!$B$2:$B$4000,$U$3))</f>
        <v/>
      </c>
      <c r="H11" t="str">
        <f>IF($B11="","",COUNTIFS(Données!$E$2:$E$4000,$B11,Données!$B$2:$B$4000,$U$3))</f>
        <v/>
      </c>
      <c r="I11" t="str">
        <f>IF($B11="","",COUNTIFS(Données!$E$2:$E$4000,$B11,Données!$B$2:$B$4000,$U$3))</f>
        <v/>
      </c>
      <c r="J11" t="str">
        <f>IF($B11="","",COUNTIFS(Données!$E$2:$E$4000,$B11,Données!$B$2:$B$4000,$U$3))</f>
        <v/>
      </c>
      <c r="K11" t="str">
        <f>IF($B11="","",COUNTIFS(Données!$E$2:$E$4000,$B11,Données!$B$2:$B$4000,$U$3))</f>
        <v/>
      </c>
      <c r="L11" t="str">
        <f>IF($B11="","",COUNTIFS(Données!$E$2:$E$4000,$B11,Données!$B$2:$B$4000,$U$3))</f>
        <v/>
      </c>
      <c r="M11" t="str">
        <f>IF($B11="","",COUNTIFS(Données!$E$2:$E$4000,$B11,Données!$B$2:$B$4000,$U$3))</f>
        <v/>
      </c>
      <c r="N11" t="str">
        <f>IF($B11="","",COUNTIFS(Données!$E$2:$E$4000,$B11,Données!$B$2:$B$4000,$U$3))</f>
        <v/>
      </c>
      <c r="O11" t="str">
        <f>IF($B11="","",COUNTIFS(Données!$E$2:$E$4000,$B11,Données!$B$2:$B$4000,$U$3))</f>
        <v/>
      </c>
      <c r="P11" t="str">
        <f>IF($B11="","",COUNTIFS(Données!$E$2:$E$4000,$B11,Données!$B$2:$B$4000,$U$3)*8)</f>
        <v/>
      </c>
    </row>
    <row r="12" spans="2:22" x14ac:dyDescent="0.3">
      <c r="B12" t="str">
        <f>IF(Eleves!C10&gt;0,Eleves!C10,"")</f>
        <v/>
      </c>
      <c r="C12" t="str">
        <f>IF(COUNTIFS(Données!E7:E4005,$B12,Données!B7:B4005,$U$3)&gt;0,$U$3,"")</f>
        <v/>
      </c>
      <c r="D12" t="str">
        <f>IF($B12="","",COUNTIFS(Données!$E$2:$E$4000,$B12,Données!$B$2:$B$4000,$U$3))</f>
        <v/>
      </c>
      <c r="E12" t="str">
        <f>IF($B12="","",COUNTIFS(Données!$E$2:$E$4000,$B12,Données!$B$2:$B$4000,$U$3))</f>
        <v/>
      </c>
      <c r="F12" t="str">
        <f>IF($B12="","",COUNTIFS(Données!$E$2:$E$4000,$B12,Données!$B$2:$B$4000,$U$3))</f>
        <v/>
      </c>
      <c r="G12" t="str">
        <f>IF($B12="","",COUNTIFS(Données!$E$2:$E$4000,$B12,Données!$B$2:$B$4000,$U$3))</f>
        <v/>
      </c>
      <c r="H12" t="str">
        <f>IF($B12="","",COUNTIFS(Données!$E$2:$E$4000,$B12,Données!$B$2:$B$4000,$U$3))</f>
        <v/>
      </c>
      <c r="I12" t="str">
        <f>IF($B12="","",COUNTIFS(Données!$E$2:$E$4000,$B12,Données!$B$2:$B$4000,$U$3))</f>
        <v/>
      </c>
      <c r="J12" t="str">
        <f>IF($B12="","",COUNTIFS(Données!$E$2:$E$4000,$B12,Données!$B$2:$B$4000,$U$3))</f>
        <v/>
      </c>
      <c r="K12" t="str">
        <f>IF($B12="","",COUNTIFS(Données!$E$2:$E$4000,$B12,Données!$B$2:$B$4000,$U$3))</f>
        <v/>
      </c>
      <c r="L12" t="str">
        <f>IF($B12="","",COUNTIFS(Données!$E$2:$E$4000,$B12,Données!$B$2:$B$4000,$U$3))</f>
        <v/>
      </c>
      <c r="M12" t="str">
        <f>IF($B12="","",COUNTIFS(Données!$E$2:$E$4000,$B12,Données!$B$2:$B$4000,$U$3))</f>
        <v/>
      </c>
      <c r="N12" t="str">
        <f>IF($B12="","",COUNTIFS(Données!$E$2:$E$4000,$B12,Données!$B$2:$B$4000,$U$3))</f>
        <v/>
      </c>
      <c r="O12" t="str">
        <f>IF($B12="","",COUNTIFS(Données!$E$2:$E$4000,$B12,Données!$B$2:$B$4000,$U$3))</f>
        <v/>
      </c>
      <c r="P12" t="str">
        <f>IF($B12="","",COUNTIFS(Données!$E$2:$E$4000,$B12,Données!$B$2:$B$4000,$U$3)*8)</f>
        <v/>
      </c>
    </row>
    <row r="13" spans="2:22" x14ac:dyDescent="0.3">
      <c r="B13" t="str">
        <f>IF(Eleves!C11&gt;0,Eleves!C11,"")</f>
        <v/>
      </c>
      <c r="C13" t="str">
        <f>IF(COUNTIFS(Données!E8:E4006,$B13,Données!B8:B4006,$U$3)&gt;0,$U$3,"")</f>
        <v/>
      </c>
      <c r="D13" t="str">
        <f>IF($B13="","",COUNTIFS(Données!$E$2:$E$4000,$B13,Données!$B$2:$B$4000,$U$3))</f>
        <v/>
      </c>
      <c r="E13" t="str">
        <f>IF($B13="","",COUNTIFS(Données!$E$2:$E$4000,$B13,Données!$B$2:$B$4000,$U$3))</f>
        <v/>
      </c>
      <c r="F13" t="str">
        <f>IF($B13="","",COUNTIFS(Données!$E$2:$E$4000,$B13,Données!$B$2:$B$4000,$U$3))</f>
        <v/>
      </c>
      <c r="G13" t="str">
        <f>IF($B13="","",COUNTIFS(Données!$E$2:$E$4000,$B13,Données!$B$2:$B$4000,$U$3))</f>
        <v/>
      </c>
      <c r="H13" t="str">
        <f>IF($B13="","",COUNTIFS(Données!$E$2:$E$4000,$B13,Données!$B$2:$B$4000,$U$3))</f>
        <v/>
      </c>
      <c r="I13" t="str">
        <f>IF($B13="","",COUNTIFS(Données!$E$2:$E$4000,$B13,Données!$B$2:$B$4000,$U$3))</f>
        <v/>
      </c>
      <c r="J13" t="str">
        <f>IF($B13="","",COUNTIFS(Données!$E$2:$E$4000,$B13,Données!$B$2:$B$4000,$U$3))</f>
        <v/>
      </c>
      <c r="K13" t="str">
        <f>IF($B13="","",COUNTIFS(Données!$E$2:$E$4000,$B13,Données!$B$2:$B$4000,$U$3))</f>
        <v/>
      </c>
      <c r="L13" t="str">
        <f>IF($B13="","",COUNTIFS(Données!$E$2:$E$4000,$B13,Données!$B$2:$B$4000,$U$3))</f>
        <v/>
      </c>
      <c r="M13" t="str">
        <f>IF($B13="","",COUNTIFS(Données!$E$2:$E$4000,$B13,Données!$B$2:$B$4000,$U$3))</f>
        <v/>
      </c>
      <c r="N13" t="str">
        <f>IF($B13="","",COUNTIFS(Données!$E$2:$E$4000,$B13,Données!$B$2:$B$4000,$U$3))</f>
        <v/>
      </c>
      <c r="O13" t="str">
        <f>IF($B13="","",COUNTIFS(Données!$E$2:$E$4000,$B13,Données!$B$2:$B$4000,$U$3))</f>
        <v/>
      </c>
      <c r="P13" t="str">
        <f>IF($B13="","",COUNTIFS(Données!$E$2:$E$4000,$B13,Données!$B$2:$B$4000,$U$3)*8)</f>
        <v/>
      </c>
    </row>
    <row r="14" spans="2:22" x14ac:dyDescent="0.3">
      <c r="B14" t="str">
        <f>IF(Eleves!C12&gt;0,Eleves!C12,"")</f>
        <v/>
      </c>
      <c r="C14" t="str">
        <f>IF(COUNTIFS(Données!E9:E4007,$B14,Données!B9:B4007,$U$3)&gt;0,$U$3,"")</f>
        <v/>
      </c>
      <c r="D14" t="str">
        <f>IF($B14="","",COUNTIFS(Données!$E$2:$E$4000,$B14,Données!$B$2:$B$4000,$U$3))</f>
        <v/>
      </c>
      <c r="E14" t="str">
        <f>IF($B14="","",COUNTIFS(Données!$E$2:$E$4000,$B14,Données!$B$2:$B$4000,$U$3))</f>
        <v/>
      </c>
      <c r="F14" t="str">
        <f>IF($B14="","",COUNTIFS(Données!$E$2:$E$4000,$B14,Données!$B$2:$B$4000,$U$3))</f>
        <v/>
      </c>
      <c r="G14" t="str">
        <f>IF($B14="","",COUNTIFS(Données!$E$2:$E$4000,$B14,Données!$B$2:$B$4000,$U$3))</f>
        <v/>
      </c>
      <c r="H14" t="str">
        <f>IF($B14="","",COUNTIFS(Données!$E$2:$E$4000,$B14,Données!$B$2:$B$4000,$U$3))</f>
        <v/>
      </c>
      <c r="I14" t="str">
        <f>IF($B14="","",COUNTIFS(Données!$E$2:$E$4000,$B14,Données!$B$2:$B$4000,$U$3))</f>
        <v/>
      </c>
      <c r="J14" t="str">
        <f>IF($B14="","",COUNTIFS(Données!$E$2:$E$4000,$B14,Données!$B$2:$B$4000,$U$3))</f>
        <v/>
      </c>
      <c r="K14" t="str">
        <f>IF($B14="","",COUNTIFS(Données!$E$2:$E$4000,$B14,Données!$B$2:$B$4000,$U$3))</f>
        <v/>
      </c>
      <c r="L14" t="str">
        <f>IF($B14="","",COUNTIFS(Données!$E$2:$E$4000,$B14,Données!$B$2:$B$4000,$U$3))</f>
        <v/>
      </c>
      <c r="M14" t="str">
        <f>IF($B14="","",COUNTIFS(Données!$E$2:$E$4000,$B14,Données!$B$2:$B$4000,$U$3))</f>
        <v/>
      </c>
      <c r="N14" t="str">
        <f>IF($B14="","",COUNTIFS(Données!$E$2:$E$4000,$B14,Données!$B$2:$B$4000,$U$3))</f>
        <v/>
      </c>
      <c r="O14" t="str">
        <f>IF($B14="","",COUNTIFS(Données!$E$2:$E$4000,$B14,Données!$B$2:$B$4000,$U$3))</f>
        <v/>
      </c>
      <c r="P14" t="str">
        <f>IF($B14="","",COUNTIFS(Données!$E$2:$E$4000,$B14,Données!$B$2:$B$4000,$U$3)*8)</f>
        <v/>
      </c>
    </row>
    <row r="15" spans="2:22" x14ac:dyDescent="0.3">
      <c r="B15" t="str">
        <f>IF(Eleves!C13&gt;0,Eleves!C13,"")</f>
        <v/>
      </c>
      <c r="C15" t="str">
        <f>IF(COUNTIFS(Données!E10:E4008,$B15,Données!B10:B4008,$U$3)&gt;0,$U$3,"")</f>
        <v/>
      </c>
      <c r="D15" t="str">
        <f>IF($B15="","",COUNTIFS(Données!$E$2:$E$4000,$B15,Données!$B$2:$B$4000,$U$3))</f>
        <v/>
      </c>
      <c r="E15" t="str">
        <f>IF($B15="","",COUNTIFS(Données!$E$2:$E$4000,$B15,Données!$B$2:$B$4000,$U$3))</f>
        <v/>
      </c>
      <c r="F15" t="str">
        <f>IF($B15="","",COUNTIFS(Données!$E$2:$E$4000,$B15,Données!$B$2:$B$4000,$U$3))</f>
        <v/>
      </c>
      <c r="G15" t="str">
        <f>IF($B15="","",COUNTIFS(Données!$E$2:$E$4000,$B15,Données!$B$2:$B$4000,$U$3))</f>
        <v/>
      </c>
      <c r="H15" t="str">
        <f>IF($B15="","",COUNTIFS(Données!$E$2:$E$4000,$B15,Données!$B$2:$B$4000,$U$3))</f>
        <v/>
      </c>
      <c r="I15" t="str">
        <f>IF($B15="","",COUNTIFS(Données!$E$2:$E$4000,$B15,Données!$B$2:$B$4000,$U$3))</f>
        <v/>
      </c>
      <c r="J15" t="str">
        <f>IF($B15="","",COUNTIFS(Données!$E$2:$E$4000,$B15,Données!$B$2:$B$4000,$U$3))</f>
        <v/>
      </c>
      <c r="K15" t="str">
        <f>IF($B15="","",COUNTIFS(Données!$E$2:$E$4000,$B15,Données!$B$2:$B$4000,$U$3))</f>
        <v/>
      </c>
      <c r="L15" t="str">
        <f>IF($B15="","",COUNTIFS(Données!$E$2:$E$4000,$B15,Données!$B$2:$B$4000,$U$3))</f>
        <v/>
      </c>
      <c r="M15" t="str">
        <f>IF($B15="","",COUNTIFS(Données!$E$2:$E$4000,$B15,Données!$B$2:$B$4000,$U$3))</f>
        <v/>
      </c>
      <c r="N15" t="str">
        <f>IF($B15="","",COUNTIFS(Données!$E$2:$E$4000,$B15,Données!$B$2:$B$4000,$U$3))</f>
        <v/>
      </c>
      <c r="O15" t="str">
        <f>IF($B15="","",COUNTIFS(Données!$E$2:$E$4000,$B15,Données!$B$2:$B$4000,$U$3))</f>
        <v/>
      </c>
      <c r="P15" t="str">
        <f>IF($B15="","",COUNTIFS(Données!$E$2:$E$4000,$B15,Données!$B$2:$B$4000,$U$3)*8)</f>
        <v/>
      </c>
    </row>
    <row r="16" spans="2:22" x14ac:dyDescent="0.3">
      <c r="B16" t="str">
        <f>IF(Eleves!C14&gt;0,Eleves!C14,"")</f>
        <v/>
      </c>
      <c r="C16" t="str">
        <f>IF(COUNTIFS(Données!E11:E4009,$B16,Données!B11:B4009,$U$3)&gt;0,$U$3,"")</f>
        <v/>
      </c>
      <c r="D16" t="str">
        <f>IF($B16="","",COUNTIFS(Données!$E$2:$E$4000,$B16,Données!$B$2:$B$4000,$U$3))</f>
        <v/>
      </c>
      <c r="E16" t="str">
        <f>IF($B16="","",COUNTIFS(Données!$E$2:$E$4000,$B16,Données!$B$2:$B$4000,$U$3))</f>
        <v/>
      </c>
      <c r="F16" t="str">
        <f>IF($B16="","",COUNTIFS(Données!$E$2:$E$4000,$B16,Données!$B$2:$B$4000,$U$3))</f>
        <v/>
      </c>
      <c r="G16" t="str">
        <f>IF($B16="","",COUNTIFS(Données!$E$2:$E$4000,$B16,Données!$B$2:$B$4000,$U$3))</f>
        <v/>
      </c>
      <c r="H16" t="str">
        <f>IF($B16="","",COUNTIFS(Données!$E$2:$E$4000,$B16,Données!$B$2:$B$4000,$U$3))</f>
        <v/>
      </c>
      <c r="I16" t="str">
        <f>IF($B16="","",COUNTIFS(Données!$E$2:$E$4000,$B16,Données!$B$2:$B$4000,$U$3))</f>
        <v/>
      </c>
      <c r="J16" t="str">
        <f>IF($B16="","",COUNTIFS(Données!$E$2:$E$4000,$B16,Données!$B$2:$B$4000,$U$3))</f>
        <v/>
      </c>
      <c r="K16" t="str">
        <f>IF($B16="","",COUNTIFS(Données!$E$2:$E$4000,$B16,Données!$B$2:$B$4000,$U$3))</f>
        <v/>
      </c>
      <c r="L16" t="str">
        <f>IF($B16="","",COUNTIFS(Données!$E$2:$E$4000,$B16,Données!$B$2:$B$4000,$U$3))</f>
        <v/>
      </c>
      <c r="M16" t="str">
        <f>IF($B16="","",COUNTIFS(Données!$E$2:$E$4000,$B16,Données!$B$2:$B$4000,$U$3))</f>
        <v/>
      </c>
      <c r="N16" t="str">
        <f>IF($B16="","",COUNTIFS(Données!$E$2:$E$4000,$B16,Données!$B$2:$B$4000,$U$3))</f>
        <v/>
      </c>
      <c r="O16" t="str">
        <f>IF($B16="","",COUNTIFS(Données!$E$2:$E$4000,$B16,Données!$B$2:$B$4000,$U$3))</f>
        <v/>
      </c>
      <c r="P16" t="str">
        <f>IF($B16="","",COUNTIFS(Données!$E$2:$E$4000,$B16,Données!$B$2:$B$4000,$U$3)*8)</f>
        <v/>
      </c>
    </row>
    <row r="17" spans="2:16" x14ac:dyDescent="0.3">
      <c r="B17" t="str">
        <f>IF(Eleves!C15&gt;0,Eleves!C15,"")</f>
        <v/>
      </c>
      <c r="C17" t="str">
        <f>IF(COUNTIFS(Données!E12:E4010,$B17,Données!B12:B4010,$U$3)&gt;0,$U$3,"")</f>
        <v/>
      </c>
      <c r="D17" t="str">
        <f>IF($B17="","",COUNTIFS(Données!$E$2:$E$4000,$B17,Données!$B$2:$B$4000,$U$3))</f>
        <v/>
      </c>
      <c r="E17" t="str">
        <f>IF($B17="","",COUNTIFS(Données!$E$2:$E$4000,$B17,Données!$B$2:$B$4000,$U$3))</f>
        <v/>
      </c>
      <c r="F17" t="str">
        <f>IF($B17="","",COUNTIFS(Données!$E$2:$E$4000,$B17,Données!$B$2:$B$4000,$U$3))</f>
        <v/>
      </c>
      <c r="G17" t="str">
        <f>IF($B17="","",COUNTIFS(Données!$E$2:$E$4000,$B17,Données!$B$2:$B$4000,$U$3))</f>
        <v/>
      </c>
      <c r="H17" t="str">
        <f>IF($B17="","",COUNTIFS(Données!$E$2:$E$4000,$B17,Données!$B$2:$B$4000,$U$3))</f>
        <v/>
      </c>
      <c r="I17" t="str">
        <f>IF($B17="","",COUNTIFS(Données!$E$2:$E$4000,$B17,Données!$B$2:$B$4000,$U$3))</f>
        <v/>
      </c>
      <c r="J17" t="str">
        <f>IF($B17="","",COUNTIFS(Données!$E$2:$E$4000,$B17,Données!$B$2:$B$4000,$U$3))</f>
        <v/>
      </c>
      <c r="K17" t="str">
        <f>IF($B17="","",COUNTIFS(Données!$E$2:$E$4000,$B17,Données!$B$2:$B$4000,$U$3))</f>
        <v/>
      </c>
      <c r="L17" t="str">
        <f>IF($B17="","",COUNTIFS(Données!$E$2:$E$4000,$B17,Données!$B$2:$B$4000,$U$3))</f>
        <v/>
      </c>
      <c r="M17" t="str">
        <f>IF($B17="","",COUNTIFS(Données!$E$2:$E$4000,$B17,Données!$B$2:$B$4000,$U$3))</f>
        <v/>
      </c>
      <c r="N17" t="str">
        <f>IF($B17="","",COUNTIFS(Données!$E$2:$E$4000,$B17,Données!$B$2:$B$4000,$U$3))</f>
        <v/>
      </c>
      <c r="O17" t="str">
        <f>IF($B17="","",COUNTIFS(Données!$E$2:$E$4000,$B17,Données!$B$2:$B$4000,$U$3))</f>
        <v/>
      </c>
      <c r="P17" t="str">
        <f>IF($B17="","",COUNTIFS(Données!$E$2:$E$4000,$B17,Données!$B$2:$B$4000,$U$3)*8)</f>
        <v/>
      </c>
    </row>
    <row r="18" spans="2:16" x14ac:dyDescent="0.3">
      <c r="B18" t="str">
        <f>IF(Eleves!C16&gt;0,Eleves!C16,"")</f>
        <v/>
      </c>
      <c r="C18" t="str">
        <f>IF(COUNTIFS(Données!E13:E4011,$B18,Données!B13:B4011,$U$3)&gt;0,$U$3,"")</f>
        <v/>
      </c>
      <c r="D18" t="str">
        <f>IF($B18="","",COUNTIFS(Données!$E$2:$E$4000,$B18,Données!$B$2:$B$4000,$U$3))</f>
        <v/>
      </c>
      <c r="E18" t="str">
        <f>IF($B18="","",COUNTIFS(Données!$E$2:$E$4000,$B18,Données!$B$2:$B$4000,$U$3))</f>
        <v/>
      </c>
      <c r="F18" t="str">
        <f>IF($B18="","",COUNTIFS(Données!$E$2:$E$4000,$B18,Données!$B$2:$B$4000,$U$3))</f>
        <v/>
      </c>
      <c r="G18" t="str">
        <f>IF($B18="","",COUNTIFS(Données!$E$2:$E$4000,$B18,Données!$B$2:$B$4000,$U$3))</f>
        <v/>
      </c>
      <c r="H18" t="str">
        <f>IF($B18="","",COUNTIFS(Données!$E$2:$E$4000,$B18,Données!$B$2:$B$4000,$U$3))</f>
        <v/>
      </c>
      <c r="I18" t="str">
        <f>IF($B18="","",COUNTIFS(Données!$E$2:$E$4000,$B18,Données!$B$2:$B$4000,$U$3))</f>
        <v/>
      </c>
      <c r="J18" t="str">
        <f>IF($B18="","",COUNTIFS(Données!$E$2:$E$4000,$B18,Données!$B$2:$B$4000,$U$3))</f>
        <v/>
      </c>
      <c r="K18" t="str">
        <f>IF($B18="","",COUNTIFS(Données!$E$2:$E$4000,$B18,Données!$B$2:$B$4000,$U$3))</f>
        <v/>
      </c>
      <c r="L18" t="str">
        <f>IF($B18="","",COUNTIFS(Données!$E$2:$E$4000,$B18,Données!$B$2:$B$4000,$U$3))</f>
        <v/>
      </c>
      <c r="M18" t="str">
        <f>IF($B18="","",COUNTIFS(Données!$E$2:$E$4000,$B18,Données!$B$2:$B$4000,$U$3))</f>
        <v/>
      </c>
      <c r="N18" t="str">
        <f>IF($B18="","",COUNTIFS(Données!$E$2:$E$4000,$B18,Données!$B$2:$B$4000,$U$3))</f>
        <v/>
      </c>
      <c r="O18" t="str">
        <f>IF($B18="","",COUNTIFS(Données!$E$2:$E$4000,$B18,Données!$B$2:$B$4000,$U$3))</f>
        <v/>
      </c>
      <c r="P18" t="str">
        <f>IF($B18="","",COUNTIFS(Données!$E$2:$E$4000,$B18,Données!$B$2:$B$4000,$U$3)*8)</f>
        <v/>
      </c>
    </row>
    <row r="19" spans="2:16" x14ac:dyDescent="0.3">
      <c r="B19" t="str">
        <f>IF(Eleves!C17&gt;0,Eleves!C17,"")</f>
        <v/>
      </c>
      <c r="C19" t="str">
        <f>IF(COUNTIFS(Données!E14:E4012,$B19,Données!B14:B4012,$U$3)&gt;0,$U$3,"")</f>
        <v/>
      </c>
      <c r="D19" t="str">
        <f>IF($B19="","",COUNTIFS(Données!$E$2:$E$4000,$B19,Données!$B$2:$B$4000,$U$3))</f>
        <v/>
      </c>
      <c r="E19" t="str">
        <f>IF($B19="","",COUNTIFS(Données!$E$2:$E$4000,$B19,Données!$B$2:$B$4000,$U$3))</f>
        <v/>
      </c>
      <c r="F19" t="str">
        <f>IF($B19="","",COUNTIFS(Données!$E$2:$E$4000,$B19,Données!$B$2:$B$4000,$U$3))</f>
        <v/>
      </c>
      <c r="G19" t="str">
        <f>IF($B19="","",COUNTIFS(Données!$E$2:$E$4000,$B19,Données!$B$2:$B$4000,$U$3))</f>
        <v/>
      </c>
      <c r="H19" t="str">
        <f>IF($B19="","",COUNTIFS(Données!$E$2:$E$4000,$B19,Données!$B$2:$B$4000,$U$3))</f>
        <v/>
      </c>
      <c r="I19" t="str">
        <f>IF($B19="","",COUNTIFS(Données!$E$2:$E$4000,$B19,Données!$B$2:$B$4000,$U$3))</f>
        <v/>
      </c>
      <c r="J19" t="str">
        <f>IF($B19="","",COUNTIFS(Données!$E$2:$E$4000,$B19,Données!$B$2:$B$4000,$U$3))</f>
        <v/>
      </c>
      <c r="K19" t="str">
        <f>IF($B19="","",COUNTIFS(Données!$E$2:$E$4000,$B19,Données!$B$2:$B$4000,$U$3))</f>
        <v/>
      </c>
      <c r="L19" t="str">
        <f>IF($B19="","",COUNTIFS(Données!$E$2:$E$4000,$B19,Données!$B$2:$B$4000,$U$3))</f>
        <v/>
      </c>
      <c r="M19" t="str">
        <f>IF($B19="","",COUNTIFS(Données!$E$2:$E$4000,$B19,Données!$B$2:$B$4000,$U$3))</f>
        <v/>
      </c>
      <c r="N19" t="str">
        <f>IF($B19="","",COUNTIFS(Données!$E$2:$E$4000,$B19,Données!$B$2:$B$4000,$U$3))</f>
        <v/>
      </c>
      <c r="O19" t="str">
        <f>IF($B19="","",COUNTIFS(Données!$E$2:$E$4000,$B19,Données!$B$2:$B$4000,$U$3))</f>
        <v/>
      </c>
      <c r="P19" t="str">
        <f>IF($B19="","",COUNTIFS(Données!$E$2:$E$4000,$B19,Données!$B$2:$B$4000,$U$3)*8)</f>
        <v/>
      </c>
    </row>
    <row r="20" spans="2:16" x14ac:dyDescent="0.3">
      <c r="B20" t="str">
        <f>IF(Eleves!C18&gt;0,Eleves!C18,"")</f>
        <v/>
      </c>
      <c r="C20" t="str">
        <f>IF(COUNTIFS(Données!E15:E4013,$B20,Données!B15:B4013,$U$3)&gt;0,$U$3,"")</f>
        <v/>
      </c>
      <c r="D20" t="str">
        <f>IF($B20="","",COUNTIFS(Données!$E$2:$E$4000,$B20,Données!$B$2:$B$4000,$U$3))</f>
        <v/>
      </c>
      <c r="E20" t="str">
        <f>IF($B20="","",COUNTIFS(Données!$E$2:$E$4000,$B20,Données!$B$2:$B$4000,$U$3))</f>
        <v/>
      </c>
      <c r="F20" t="str">
        <f>IF($B20="","",COUNTIFS(Données!$E$2:$E$4000,$B20,Données!$B$2:$B$4000,$U$3))</f>
        <v/>
      </c>
      <c r="G20" t="str">
        <f>IF($B20="","",COUNTIFS(Données!$E$2:$E$4000,$B20,Données!$B$2:$B$4000,$U$3))</f>
        <v/>
      </c>
      <c r="H20" t="str">
        <f>IF($B20="","",COUNTIFS(Données!$E$2:$E$4000,$B20,Données!$B$2:$B$4000,$U$3))</f>
        <v/>
      </c>
      <c r="I20" t="str">
        <f>IF($B20="","",COUNTIFS(Données!$E$2:$E$4000,$B20,Données!$B$2:$B$4000,$U$3))</f>
        <v/>
      </c>
      <c r="J20" t="str">
        <f>IF($B20="","",COUNTIFS(Données!$E$2:$E$4000,$B20,Données!$B$2:$B$4000,$U$3))</f>
        <v/>
      </c>
      <c r="K20" t="str">
        <f>IF($B20="","",COUNTIFS(Données!$E$2:$E$4000,$B20,Données!$B$2:$B$4000,$U$3))</f>
        <v/>
      </c>
      <c r="L20" t="str">
        <f>IF($B20="","",COUNTIFS(Données!$E$2:$E$4000,$B20,Données!$B$2:$B$4000,$U$3))</f>
        <v/>
      </c>
      <c r="M20" t="str">
        <f>IF($B20="","",COUNTIFS(Données!$E$2:$E$4000,$B20,Données!$B$2:$B$4000,$U$3))</f>
        <v/>
      </c>
      <c r="N20" t="str">
        <f>IF($B20="","",COUNTIFS(Données!$E$2:$E$4000,$B20,Données!$B$2:$B$4000,$U$3))</f>
        <v/>
      </c>
      <c r="O20" t="str">
        <f>IF($B20="","",COUNTIFS(Données!$E$2:$E$4000,$B20,Données!$B$2:$B$4000,$U$3))</f>
        <v/>
      </c>
      <c r="P20" t="str">
        <f>IF($B20="","",COUNTIFS(Données!$E$2:$E$4000,$B20,Données!$B$2:$B$4000,$U$3)*8)</f>
        <v/>
      </c>
    </row>
    <row r="21" spans="2:16" x14ac:dyDescent="0.3">
      <c r="B21" t="str">
        <f>IF(Eleves!C19&gt;0,Eleves!C19,"")</f>
        <v/>
      </c>
      <c r="C21" t="str">
        <f>IF(COUNTIFS(Données!E16:E4014,$B21,Données!B16:B4014,$U$3)&gt;0,$U$3,"")</f>
        <v/>
      </c>
      <c r="D21" t="str">
        <f>IF($B21="","",COUNTIFS(Données!$E$2:$E$4000,$B21,Données!$B$2:$B$4000,$U$3))</f>
        <v/>
      </c>
      <c r="E21" t="str">
        <f>IF($B21="","",COUNTIFS(Données!$E$2:$E$4000,$B21,Données!$B$2:$B$4000,$U$3))</f>
        <v/>
      </c>
      <c r="F21" t="str">
        <f>IF($B21="","",COUNTIFS(Données!$E$2:$E$4000,$B21,Données!$B$2:$B$4000,$U$3))</f>
        <v/>
      </c>
      <c r="G21" t="str">
        <f>IF($B21="","",COUNTIFS(Données!$E$2:$E$4000,$B21,Données!$B$2:$B$4000,$U$3))</f>
        <v/>
      </c>
      <c r="H21" t="str">
        <f>IF($B21="","",COUNTIFS(Données!$E$2:$E$4000,$B21,Données!$B$2:$B$4000,$U$3))</f>
        <v/>
      </c>
      <c r="I21" t="str">
        <f>IF($B21="","",COUNTIFS(Données!$E$2:$E$4000,$B21,Données!$B$2:$B$4000,$U$3))</f>
        <v/>
      </c>
      <c r="J21" t="str">
        <f>IF($B21="","",COUNTIFS(Données!$E$2:$E$4000,$B21,Données!$B$2:$B$4000,$U$3))</f>
        <v/>
      </c>
      <c r="K21" t="str">
        <f>IF($B21="","",COUNTIFS(Données!$E$2:$E$4000,$B21,Données!$B$2:$B$4000,$U$3))</f>
        <v/>
      </c>
      <c r="L21" t="str">
        <f>IF($B21="","",COUNTIFS(Données!$E$2:$E$4000,$B21,Données!$B$2:$B$4000,$U$3))</f>
        <v/>
      </c>
      <c r="M21" t="str">
        <f>IF($B21="","",COUNTIFS(Données!$E$2:$E$4000,$B21,Données!$B$2:$B$4000,$U$3))</f>
        <v/>
      </c>
      <c r="N21" t="str">
        <f>IF($B21="","",COUNTIFS(Données!$E$2:$E$4000,$B21,Données!$B$2:$B$4000,$U$3))</f>
        <v/>
      </c>
      <c r="O21" t="str">
        <f>IF($B21="","",COUNTIFS(Données!$E$2:$E$4000,$B21,Données!$B$2:$B$4000,$U$3))</f>
        <v/>
      </c>
      <c r="P21" t="str">
        <f>IF($B21="","",COUNTIFS(Données!$E$2:$E$4000,$B21,Données!$B$2:$B$4000,$U$3)*8)</f>
        <v/>
      </c>
    </row>
    <row r="22" spans="2:16" x14ac:dyDescent="0.3">
      <c r="B22" t="str">
        <f>IF(Eleves!C20&gt;0,Eleves!C20,"")</f>
        <v/>
      </c>
      <c r="C22" t="str">
        <f>IF(COUNTIFS(Données!E17:E4015,$B22,Données!B17:B4015,$U$3)&gt;0,$U$3,"")</f>
        <v/>
      </c>
      <c r="D22" t="str">
        <f>IF($B22="","",COUNTIFS(Données!$E$2:$E$4000,$B22,Données!$B$2:$B$4000,$U$3))</f>
        <v/>
      </c>
      <c r="E22" t="str">
        <f>IF($B22="","",COUNTIFS(Données!$E$2:$E$4000,$B22,Données!$B$2:$B$4000,$U$3))</f>
        <v/>
      </c>
      <c r="F22" t="str">
        <f>IF($B22="","",COUNTIFS(Données!$E$2:$E$4000,$B22,Données!$B$2:$B$4000,$U$3))</f>
        <v/>
      </c>
      <c r="G22" t="str">
        <f>IF($B22="","",COUNTIFS(Données!$E$2:$E$4000,$B22,Données!$B$2:$B$4000,$U$3))</f>
        <v/>
      </c>
      <c r="H22" t="str">
        <f>IF($B22="","",COUNTIFS(Données!$E$2:$E$4000,$B22,Données!$B$2:$B$4000,$U$3))</f>
        <v/>
      </c>
      <c r="I22" t="str">
        <f>IF($B22="","",COUNTIFS(Données!$E$2:$E$4000,$B22,Données!$B$2:$B$4000,$U$3))</f>
        <v/>
      </c>
      <c r="J22" t="str">
        <f>IF($B22="","",COUNTIFS(Données!$E$2:$E$4000,$B22,Données!$B$2:$B$4000,$U$3))</f>
        <v/>
      </c>
      <c r="K22" t="str">
        <f>IF($B22="","",COUNTIFS(Données!$E$2:$E$4000,$B22,Données!$B$2:$B$4000,$U$3))</f>
        <v/>
      </c>
      <c r="L22" t="str">
        <f>IF($B22="","",COUNTIFS(Données!$E$2:$E$4000,$B22,Données!$B$2:$B$4000,$U$3))</f>
        <v/>
      </c>
      <c r="M22" t="str">
        <f>IF($B22="","",COUNTIFS(Données!$E$2:$E$4000,$B22,Données!$B$2:$B$4000,$U$3))</f>
        <v/>
      </c>
      <c r="N22" t="str">
        <f>IF($B22="","",COUNTIFS(Données!$E$2:$E$4000,$B22,Données!$B$2:$B$4000,$U$3))</f>
        <v/>
      </c>
      <c r="O22" t="str">
        <f>IF($B22="","",COUNTIFS(Données!$E$2:$E$4000,$B22,Données!$B$2:$B$4000,$U$3))</f>
        <v/>
      </c>
      <c r="P22" t="str">
        <f>IF($B22="","",COUNTIFS(Données!$E$2:$E$4000,$B22,Données!$B$2:$B$4000,$U$3)*8)</f>
        <v/>
      </c>
    </row>
    <row r="23" spans="2:16" x14ac:dyDescent="0.3">
      <c r="B23" t="str">
        <f>IF(Eleves!C21&gt;0,Eleves!C21,"")</f>
        <v/>
      </c>
      <c r="C23" t="str">
        <f>IF(COUNTIFS(Données!E18:E4016,$B23,Données!B18:B4016,$U$3)&gt;0,$U$3,"")</f>
        <v/>
      </c>
      <c r="D23" t="str">
        <f>IF($B23="","",COUNTIFS(Données!$E$2:$E$4000,$B23,Données!$B$2:$B$4000,$U$3))</f>
        <v/>
      </c>
      <c r="E23" t="str">
        <f>IF($B23="","",COUNTIFS(Données!$E$2:$E$4000,$B23,Données!$B$2:$B$4000,$U$3))</f>
        <v/>
      </c>
      <c r="F23" t="str">
        <f>IF($B23="","",COUNTIFS(Données!$E$2:$E$4000,$B23,Données!$B$2:$B$4000,$U$3))</f>
        <v/>
      </c>
      <c r="G23" t="str">
        <f>IF($B23="","",COUNTIFS(Données!$E$2:$E$4000,$B23,Données!$B$2:$B$4000,$U$3))</f>
        <v/>
      </c>
      <c r="H23" t="str">
        <f>IF($B23="","",COUNTIFS(Données!$E$2:$E$4000,$B23,Données!$B$2:$B$4000,$U$3))</f>
        <v/>
      </c>
      <c r="I23" t="str">
        <f>IF($B23="","",COUNTIFS(Données!$E$2:$E$4000,$B23,Données!$B$2:$B$4000,$U$3))</f>
        <v/>
      </c>
      <c r="J23" t="str">
        <f>IF($B23="","",COUNTIFS(Données!$E$2:$E$4000,$B23,Données!$B$2:$B$4000,$U$3))</f>
        <v/>
      </c>
      <c r="K23" t="str">
        <f>IF($B23="","",COUNTIFS(Données!$E$2:$E$4000,$B23,Données!$B$2:$B$4000,$U$3))</f>
        <v/>
      </c>
      <c r="L23" t="str">
        <f>IF($B23="","",COUNTIFS(Données!$E$2:$E$4000,$B23,Données!$B$2:$B$4000,$U$3))</f>
        <v/>
      </c>
      <c r="M23" t="str">
        <f>IF($B23="","",COUNTIFS(Données!$E$2:$E$4000,$B23,Données!$B$2:$B$4000,$U$3))</f>
        <v/>
      </c>
      <c r="N23" t="str">
        <f>IF($B23="","",COUNTIFS(Données!$E$2:$E$4000,$B23,Données!$B$2:$B$4000,$U$3))</f>
        <v/>
      </c>
      <c r="O23" t="str">
        <f>IF($B23="","",COUNTIFS(Données!$E$2:$E$4000,$B23,Données!$B$2:$B$4000,$U$3))</f>
        <v/>
      </c>
      <c r="P23" t="str">
        <f>IF($B23="","",COUNTIFS(Données!$E$2:$E$4000,$B23,Données!$B$2:$B$4000,$U$3)*8)</f>
        <v/>
      </c>
    </row>
    <row r="24" spans="2:16" x14ac:dyDescent="0.3">
      <c r="B24" t="str">
        <f>IF(Eleves!C22&gt;0,Eleves!C22,"")</f>
        <v/>
      </c>
      <c r="C24" t="str">
        <f>IF(COUNTIFS(Données!E19:E4017,$B24,Données!B19:B4017,$U$3)&gt;0,$U$3,"")</f>
        <v/>
      </c>
      <c r="D24" t="str">
        <f>IF($B24="","",COUNTIFS(Données!$E$2:$E$4000,$B24,Données!$B$2:$B$4000,$U$3))</f>
        <v/>
      </c>
      <c r="E24" t="str">
        <f>IF($B24="","",COUNTIFS(Données!$E$2:$E$4000,$B24,Données!$B$2:$B$4000,$U$3))</f>
        <v/>
      </c>
      <c r="F24" t="str">
        <f>IF($B24="","",COUNTIFS(Données!$E$2:$E$4000,$B24,Données!$B$2:$B$4000,$U$3))</f>
        <v/>
      </c>
      <c r="G24" t="str">
        <f>IF($B24="","",COUNTIFS(Données!$E$2:$E$4000,$B24,Données!$B$2:$B$4000,$U$3))</f>
        <v/>
      </c>
      <c r="H24" t="str">
        <f>IF($B24="","",COUNTIFS(Données!$E$2:$E$4000,$B24,Données!$B$2:$B$4000,$U$3))</f>
        <v/>
      </c>
      <c r="I24" t="str">
        <f>IF($B24="","",COUNTIFS(Données!$E$2:$E$4000,$B24,Données!$B$2:$B$4000,$U$3))</f>
        <v/>
      </c>
      <c r="J24" t="str">
        <f>IF($B24="","",COUNTIFS(Données!$E$2:$E$4000,$B24,Données!$B$2:$B$4000,$U$3))</f>
        <v/>
      </c>
      <c r="K24" t="str">
        <f>IF($B24="","",COUNTIFS(Données!$E$2:$E$4000,$B24,Données!$B$2:$B$4000,$U$3))</f>
        <v/>
      </c>
      <c r="L24" t="str">
        <f>IF($B24="","",COUNTIFS(Données!$E$2:$E$4000,$B24,Données!$B$2:$B$4000,$U$3))</f>
        <v/>
      </c>
      <c r="M24" t="str">
        <f>IF($B24="","",COUNTIFS(Données!$E$2:$E$4000,$B24,Données!$B$2:$B$4000,$U$3))</f>
        <v/>
      </c>
      <c r="N24" t="str">
        <f>IF($B24="","",COUNTIFS(Données!$E$2:$E$4000,$B24,Données!$B$2:$B$4000,$U$3))</f>
        <v/>
      </c>
      <c r="O24" t="str">
        <f>IF($B24="","",COUNTIFS(Données!$E$2:$E$4000,$B24,Données!$B$2:$B$4000,$U$3))</f>
        <v/>
      </c>
      <c r="P24" t="str">
        <f>IF($B24="","",COUNTIFS(Données!$E$2:$E$4000,$B24,Données!$B$2:$B$4000,$U$3)*8)</f>
        <v/>
      </c>
    </row>
    <row r="25" spans="2:16" x14ac:dyDescent="0.3">
      <c r="B25" t="str">
        <f>IF(Eleves!C23&gt;0,Eleves!C23,"")</f>
        <v/>
      </c>
      <c r="C25" t="str">
        <f>IF(COUNTIFS(Données!E20:E4018,$B25,Données!B20:B4018,$U$3)&gt;0,$U$3,"")</f>
        <v/>
      </c>
      <c r="D25" t="str">
        <f>IF($B25="","",COUNTIFS(Données!$E$2:$E$4000,$B25,Données!$B$2:$B$4000,$U$3))</f>
        <v/>
      </c>
      <c r="E25" t="str">
        <f>IF($B25="","",COUNTIFS(Données!$E$2:$E$4000,$B25,Données!$B$2:$B$4000,$U$3))</f>
        <v/>
      </c>
      <c r="F25" t="str">
        <f>IF($B25="","",COUNTIFS(Données!$E$2:$E$4000,$B25,Données!$B$2:$B$4000,$U$3))</f>
        <v/>
      </c>
      <c r="G25" t="str">
        <f>IF($B25="","",COUNTIFS(Données!$E$2:$E$4000,$B25,Données!$B$2:$B$4000,$U$3))</f>
        <v/>
      </c>
      <c r="H25" t="str">
        <f>IF($B25="","",COUNTIFS(Données!$E$2:$E$4000,$B25,Données!$B$2:$B$4000,$U$3))</f>
        <v/>
      </c>
      <c r="I25" t="str">
        <f>IF($B25="","",COUNTIFS(Données!$E$2:$E$4000,$B25,Données!$B$2:$B$4000,$U$3))</f>
        <v/>
      </c>
      <c r="J25" t="str">
        <f>IF($B25="","",COUNTIFS(Données!$E$2:$E$4000,$B25,Données!$B$2:$B$4000,$U$3))</f>
        <v/>
      </c>
      <c r="K25" t="str">
        <f>IF($B25="","",COUNTIFS(Données!$E$2:$E$4000,$B25,Données!$B$2:$B$4000,$U$3))</f>
        <v/>
      </c>
      <c r="L25" t="str">
        <f>IF($B25="","",COUNTIFS(Données!$E$2:$E$4000,$B25,Données!$B$2:$B$4000,$U$3))</f>
        <v/>
      </c>
      <c r="M25" t="str">
        <f>IF($B25="","",COUNTIFS(Données!$E$2:$E$4000,$B25,Données!$B$2:$B$4000,$U$3))</f>
        <v/>
      </c>
      <c r="N25" t="str">
        <f>IF($B25="","",COUNTIFS(Données!$E$2:$E$4000,$B25,Données!$B$2:$B$4000,$U$3))</f>
        <v/>
      </c>
      <c r="O25" t="str">
        <f>IF($B25="","",COUNTIFS(Données!$E$2:$E$4000,$B25,Données!$B$2:$B$4000,$U$3))</f>
        <v/>
      </c>
      <c r="P25" t="str">
        <f>IF($B25="","",COUNTIFS(Données!$E$2:$E$4000,$B25,Données!$B$2:$B$4000,$U$3)*8)</f>
        <v/>
      </c>
    </row>
    <row r="26" spans="2:16" x14ac:dyDescent="0.3">
      <c r="B26" t="str">
        <f>IF(Eleves!C24&gt;0,Eleves!C24,"")</f>
        <v/>
      </c>
      <c r="C26" t="str">
        <f>IF(COUNTIFS(Données!E21:E4019,$B26,Données!B21:B4019,$U$3)&gt;0,$U$3,"")</f>
        <v/>
      </c>
      <c r="D26" t="str">
        <f>IF($B26="","",COUNTIFS(Données!$E$2:$E$4000,$B26,Données!$B$2:$B$4000,$U$3))</f>
        <v/>
      </c>
      <c r="E26" t="str">
        <f>IF($B26="","",COUNTIFS(Données!$E$2:$E$4000,$B26,Données!$B$2:$B$4000,$U$3))</f>
        <v/>
      </c>
      <c r="F26" t="str">
        <f>IF($B26="","",COUNTIFS(Données!$E$2:$E$4000,$B26,Données!$B$2:$B$4000,$U$3))</f>
        <v/>
      </c>
      <c r="G26" t="str">
        <f>IF($B26="","",COUNTIFS(Données!$E$2:$E$4000,$B26,Données!$B$2:$B$4000,$U$3))</f>
        <v/>
      </c>
      <c r="H26" t="str">
        <f>IF($B26="","",COUNTIFS(Données!$E$2:$E$4000,$B26,Données!$B$2:$B$4000,$U$3))</f>
        <v/>
      </c>
      <c r="I26" t="str">
        <f>IF($B26="","",COUNTIFS(Données!$E$2:$E$4000,$B26,Données!$B$2:$B$4000,$U$3))</f>
        <v/>
      </c>
      <c r="J26" t="str">
        <f>IF($B26="","",COUNTIFS(Données!$E$2:$E$4000,$B26,Données!$B$2:$B$4000,$U$3))</f>
        <v/>
      </c>
      <c r="K26" t="str">
        <f>IF($B26="","",COUNTIFS(Données!$E$2:$E$4000,$B26,Données!$B$2:$B$4000,$U$3))</f>
        <v/>
      </c>
      <c r="L26" t="str">
        <f>IF($B26="","",COUNTIFS(Données!$E$2:$E$4000,$B26,Données!$B$2:$B$4000,$U$3))</f>
        <v/>
      </c>
      <c r="M26" t="str">
        <f>IF($B26="","",COUNTIFS(Données!$E$2:$E$4000,$B26,Données!$B$2:$B$4000,$U$3))</f>
        <v/>
      </c>
      <c r="N26" t="str">
        <f>IF($B26="","",COUNTIFS(Données!$E$2:$E$4000,$B26,Données!$B$2:$B$4000,$U$3))</f>
        <v/>
      </c>
      <c r="O26" t="str">
        <f>IF($B26="","",COUNTIFS(Données!$E$2:$E$4000,$B26,Données!$B$2:$B$4000,$U$3))</f>
        <v/>
      </c>
      <c r="P26" t="str">
        <f>IF($B26="","",COUNTIFS(Données!$E$2:$E$4000,$B26,Données!$B$2:$B$4000,$U$3)*8)</f>
        <v/>
      </c>
    </row>
    <row r="27" spans="2:16" x14ac:dyDescent="0.3">
      <c r="B27" t="str">
        <f>IF(Eleves!C25&gt;0,Eleves!C25,"")</f>
        <v/>
      </c>
      <c r="C27" t="str">
        <f>IF(COUNTIFS(Données!E22:E4020,$B27,Données!B22:B4020,$U$3)&gt;0,$U$3,"")</f>
        <v/>
      </c>
      <c r="D27" t="str">
        <f>IF($B27="","",COUNTIFS(Données!$E$2:$E$4000,$B27,Données!$B$2:$B$4000,$U$3))</f>
        <v/>
      </c>
      <c r="E27" t="str">
        <f>IF($B27="","",COUNTIFS(Données!$E$2:$E$4000,$B27,Données!$B$2:$B$4000,$U$3))</f>
        <v/>
      </c>
      <c r="F27" t="str">
        <f>IF($B27="","",COUNTIFS(Données!$E$2:$E$4000,$B27,Données!$B$2:$B$4000,$U$3))</f>
        <v/>
      </c>
      <c r="G27" t="str">
        <f>IF($B27="","",COUNTIFS(Données!$E$2:$E$4000,$B27,Données!$B$2:$B$4000,$U$3))</f>
        <v/>
      </c>
      <c r="H27" t="str">
        <f>IF($B27="","",COUNTIFS(Données!$E$2:$E$4000,$B27,Données!$B$2:$B$4000,$U$3))</f>
        <v/>
      </c>
      <c r="I27" t="str">
        <f>IF($B27="","",COUNTIFS(Données!$E$2:$E$4000,$B27,Données!$B$2:$B$4000,$U$3))</f>
        <v/>
      </c>
      <c r="J27" t="str">
        <f>IF($B27="","",COUNTIFS(Données!$E$2:$E$4000,$B27,Données!$B$2:$B$4000,$U$3))</f>
        <v/>
      </c>
      <c r="K27" t="str">
        <f>IF($B27="","",COUNTIFS(Données!$E$2:$E$4000,$B27,Données!$B$2:$B$4000,$U$3))</f>
        <v/>
      </c>
      <c r="L27" t="str">
        <f>IF($B27="","",COUNTIFS(Données!$E$2:$E$4000,$B27,Données!$B$2:$B$4000,$U$3))</f>
        <v/>
      </c>
      <c r="M27" t="str">
        <f>IF($B27="","",COUNTIFS(Données!$E$2:$E$4000,$B27,Données!$B$2:$B$4000,$U$3))</f>
        <v/>
      </c>
      <c r="N27" t="str">
        <f>IF($B27="","",COUNTIFS(Données!$E$2:$E$4000,$B27,Données!$B$2:$B$4000,$U$3))</f>
        <v/>
      </c>
      <c r="O27" t="str">
        <f>IF($B27="","",COUNTIFS(Données!$E$2:$E$4000,$B27,Données!$B$2:$B$4000,$U$3))</f>
        <v/>
      </c>
      <c r="P27" t="str">
        <f>IF($B27="","",COUNTIFS(Données!$E$2:$E$4000,$B27,Données!$B$2:$B$4000,$U$3)*8)</f>
        <v/>
      </c>
    </row>
    <row r="28" spans="2:16" x14ac:dyDescent="0.3">
      <c r="B28" t="str">
        <f>IF(Eleves!C26&gt;0,Eleves!C26,"")</f>
        <v/>
      </c>
      <c r="C28" t="str">
        <f>IF(COUNTIFS(Données!E23:E4021,$B28,Données!B23:B4021,$U$3)&gt;0,$U$3,"")</f>
        <v/>
      </c>
      <c r="D28" t="str">
        <f>IF($B28="","",COUNTIFS(Données!$E$2:$E$4000,$B28,Données!$B$2:$B$4000,$U$3))</f>
        <v/>
      </c>
      <c r="E28" t="str">
        <f>IF($B28="","",COUNTIFS(Données!$E$2:$E$4000,$B28,Données!$B$2:$B$4000,$U$3))</f>
        <v/>
      </c>
      <c r="F28" t="str">
        <f>IF($B28="","",COUNTIFS(Données!$E$2:$E$4000,$B28,Données!$B$2:$B$4000,$U$3))</f>
        <v/>
      </c>
      <c r="G28" t="str">
        <f>IF($B28="","",COUNTIFS(Données!$E$2:$E$4000,$B28,Données!$B$2:$B$4000,$U$3))</f>
        <v/>
      </c>
      <c r="H28" t="str">
        <f>IF($B28="","",COUNTIFS(Données!$E$2:$E$4000,$B28,Données!$B$2:$B$4000,$U$3))</f>
        <v/>
      </c>
      <c r="I28" t="str">
        <f>IF($B28="","",COUNTIFS(Données!$E$2:$E$4000,$B28,Données!$B$2:$B$4000,$U$3))</f>
        <v/>
      </c>
      <c r="J28" t="str">
        <f>IF($B28="","",COUNTIFS(Données!$E$2:$E$4000,$B28,Données!$B$2:$B$4000,$U$3))</f>
        <v/>
      </c>
      <c r="K28" t="str">
        <f>IF($B28="","",COUNTIFS(Données!$E$2:$E$4000,$B28,Données!$B$2:$B$4000,$U$3))</f>
        <v/>
      </c>
      <c r="L28" t="str">
        <f>IF($B28="","",COUNTIFS(Données!$E$2:$E$4000,$B28,Données!$B$2:$B$4000,$U$3))</f>
        <v/>
      </c>
      <c r="M28" t="str">
        <f>IF($B28="","",COUNTIFS(Données!$E$2:$E$4000,$B28,Données!$B$2:$B$4000,$U$3))</f>
        <v/>
      </c>
      <c r="N28" t="str">
        <f>IF($B28="","",COUNTIFS(Données!$E$2:$E$4000,$B28,Données!$B$2:$B$4000,$U$3))</f>
        <v/>
      </c>
      <c r="O28" t="str">
        <f>IF($B28="","",COUNTIFS(Données!$E$2:$E$4000,$B28,Données!$B$2:$B$4000,$U$3))</f>
        <v/>
      </c>
      <c r="P28" t="str">
        <f>IF($B28="","",COUNTIFS(Données!$E$2:$E$4000,$B28,Données!$B$2:$B$4000,$U$3)*8)</f>
        <v/>
      </c>
    </row>
    <row r="29" spans="2:16" x14ac:dyDescent="0.3">
      <c r="B29" t="str">
        <f>IF(Eleves!C27&gt;0,Eleves!C27,"")</f>
        <v/>
      </c>
      <c r="C29" t="str">
        <f>IF(COUNTIFS(Données!E24:E4022,$B29,Données!B24:B4022,$U$3)&gt;0,$U$3,"")</f>
        <v/>
      </c>
      <c r="D29" t="str">
        <f>IF($B29="","",COUNTIFS(Données!$E$2:$E$4000,$B29,Données!$B$2:$B$4000,$U$3))</f>
        <v/>
      </c>
      <c r="E29" t="str">
        <f>IF($B29="","",COUNTIFS(Données!$E$2:$E$4000,$B29,Données!$B$2:$B$4000,$U$3))</f>
        <v/>
      </c>
      <c r="F29" t="str">
        <f>IF($B29="","",COUNTIFS(Données!$E$2:$E$4000,$B29,Données!$B$2:$B$4000,$U$3))</f>
        <v/>
      </c>
      <c r="G29" t="str">
        <f>IF($B29="","",COUNTIFS(Données!$E$2:$E$4000,$B29,Données!$B$2:$B$4000,$U$3))</f>
        <v/>
      </c>
      <c r="H29" t="str">
        <f>IF($B29="","",COUNTIFS(Données!$E$2:$E$4000,$B29,Données!$B$2:$B$4000,$U$3))</f>
        <v/>
      </c>
      <c r="I29" t="str">
        <f>IF($B29="","",COUNTIFS(Données!$E$2:$E$4000,$B29,Données!$B$2:$B$4000,$U$3))</f>
        <v/>
      </c>
      <c r="J29" t="str">
        <f>IF($B29="","",COUNTIFS(Données!$E$2:$E$4000,$B29,Données!$B$2:$B$4000,$U$3))</f>
        <v/>
      </c>
      <c r="K29" t="str">
        <f>IF($B29="","",COUNTIFS(Données!$E$2:$E$4000,$B29,Données!$B$2:$B$4000,$U$3))</f>
        <v/>
      </c>
      <c r="L29" t="str">
        <f>IF($B29="","",COUNTIFS(Données!$E$2:$E$4000,$B29,Données!$B$2:$B$4000,$U$3))</f>
        <v/>
      </c>
      <c r="M29" t="str">
        <f>IF($B29="","",COUNTIFS(Données!$E$2:$E$4000,$B29,Données!$B$2:$B$4000,$U$3))</f>
        <v/>
      </c>
      <c r="N29" t="str">
        <f>IF($B29="","",COUNTIFS(Données!$E$2:$E$4000,$B29,Données!$B$2:$B$4000,$U$3))</f>
        <v/>
      </c>
      <c r="O29" t="str">
        <f>IF($B29="","",COUNTIFS(Données!$E$2:$E$4000,$B29,Données!$B$2:$B$4000,$U$3))</f>
        <v/>
      </c>
      <c r="P29" t="str">
        <f>IF($B29="","",COUNTIFS(Données!$E$2:$E$4000,$B29,Données!$B$2:$B$4000,$U$3)*8)</f>
        <v/>
      </c>
    </row>
    <row r="30" spans="2:16" x14ac:dyDescent="0.3">
      <c r="B30" t="str">
        <f>IF(Eleves!C28&gt;0,Eleves!C28,"")</f>
        <v/>
      </c>
      <c r="C30" t="str">
        <f>IF(COUNTIFS(Données!E25:E4023,$B30,Données!B25:B4023,$U$3)&gt;0,$U$3,"")</f>
        <v/>
      </c>
      <c r="D30" t="str">
        <f>IF($B30="","",COUNTIFS(Données!$E$2:$E$4000,$B30,Données!$B$2:$B$4000,$U$3))</f>
        <v/>
      </c>
      <c r="E30" t="str">
        <f>IF($B30="","",COUNTIFS(Données!$E$2:$E$4000,$B30,Données!$B$2:$B$4000,$U$3))</f>
        <v/>
      </c>
      <c r="F30" t="str">
        <f>IF($B30="","",COUNTIFS(Données!$E$2:$E$4000,$B30,Données!$B$2:$B$4000,$U$3))</f>
        <v/>
      </c>
      <c r="G30" t="str">
        <f>IF($B30="","",COUNTIFS(Données!$E$2:$E$4000,$B30,Données!$B$2:$B$4000,$U$3))</f>
        <v/>
      </c>
      <c r="H30" t="str">
        <f>IF($B30="","",COUNTIFS(Données!$E$2:$E$4000,$B30,Données!$B$2:$B$4000,$U$3))</f>
        <v/>
      </c>
      <c r="I30" t="str">
        <f>IF($B30="","",COUNTIFS(Données!$E$2:$E$4000,$B30,Données!$B$2:$B$4000,$U$3))</f>
        <v/>
      </c>
      <c r="J30" t="str">
        <f>IF($B30="","",COUNTIFS(Données!$E$2:$E$4000,$B30,Données!$B$2:$B$4000,$U$3))</f>
        <v/>
      </c>
      <c r="K30" t="str">
        <f>IF($B30="","",COUNTIFS(Données!$E$2:$E$4000,$B30,Données!$B$2:$B$4000,$U$3))</f>
        <v/>
      </c>
      <c r="L30" t="str">
        <f>IF($B30="","",COUNTIFS(Données!$E$2:$E$4000,$B30,Données!$B$2:$B$4000,$U$3))</f>
        <v/>
      </c>
      <c r="M30" t="str">
        <f>IF($B30="","",COUNTIFS(Données!$E$2:$E$4000,$B30,Données!$B$2:$B$4000,$U$3))</f>
        <v/>
      </c>
      <c r="N30" t="str">
        <f>IF($B30="","",COUNTIFS(Données!$E$2:$E$4000,$B30,Données!$B$2:$B$4000,$U$3))</f>
        <v/>
      </c>
      <c r="O30" t="str">
        <f>IF($B30="","",COUNTIFS(Données!$E$2:$E$4000,$B30,Données!$B$2:$B$4000,$U$3))</f>
        <v/>
      </c>
      <c r="P30" t="str">
        <f>IF($B30="","",COUNTIFS(Données!$E$2:$E$4000,$B30,Données!$B$2:$B$4000,$U$3)*8)</f>
        <v/>
      </c>
    </row>
    <row r="31" spans="2:16" x14ac:dyDescent="0.3">
      <c r="B31" t="str">
        <f>IF(Eleves!C29&gt;0,Eleves!C29,"")</f>
        <v/>
      </c>
      <c r="C31" t="str">
        <f>IF(COUNTIFS(Données!E26:E4024,$B31,Données!B26:B4024,$U$3)&gt;0,$U$3,"")</f>
        <v/>
      </c>
      <c r="D31" t="str">
        <f>IF($B31="","",COUNTIFS(Données!$E$2:$E$4000,$B31,Données!$B$2:$B$4000,$U$3))</f>
        <v/>
      </c>
      <c r="E31" t="str">
        <f>IF($B31="","",COUNTIFS(Données!$E$2:$E$4000,$B31,Données!$B$2:$B$4000,$U$3))</f>
        <v/>
      </c>
      <c r="F31" t="str">
        <f>IF($B31="","",COUNTIFS(Données!$E$2:$E$4000,$B31,Données!$B$2:$B$4000,$U$3))</f>
        <v/>
      </c>
      <c r="G31" t="str">
        <f>IF($B31="","",COUNTIFS(Données!$E$2:$E$4000,$B31,Données!$B$2:$B$4000,$U$3))</f>
        <v/>
      </c>
      <c r="H31" t="str">
        <f>IF($B31="","",COUNTIFS(Données!$E$2:$E$4000,$B31,Données!$B$2:$B$4000,$U$3))</f>
        <v/>
      </c>
      <c r="I31" t="str">
        <f>IF($B31="","",COUNTIFS(Données!$E$2:$E$4000,$B31,Données!$B$2:$B$4000,$U$3))</f>
        <v/>
      </c>
      <c r="J31" t="str">
        <f>IF($B31="","",COUNTIFS(Données!$E$2:$E$4000,$B31,Données!$B$2:$B$4000,$U$3))</f>
        <v/>
      </c>
      <c r="K31" t="str">
        <f>IF($B31="","",COUNTIFS(Données!$E$2:$E$4000,$B31,Données!$B$2:$B$4000,$U$3))</f>
        <v/>
      </c>
      <c r="L31" t="str">
        <f>IF($B31="","",COUNTIFS(Données!$E$2:$E$4000,$B31,Données!$B$2:$B$4000,$U$3))</f>
        <v/>
      </c>
      <c r="M31" t="str">
        <f>IF($B31="","",COUNTIFS(Données!$E$2:$E$4000,$B31,Données!$B$2:$B$4000,$U$3))</f>
        <v/>
      </c>
      <c r="N31" t="str">
        <f>IF($B31="","",COUNTIFS(Données!$E$2:$E$4000,$B31,Données!$B$2:$B$4000,$U$3))</f>
        <v/>
      </c>
      <c r="O31" t="str">
        <f>IF($B31="","",COUNTIFS(Données!$E$2:$E$4000,$B31,Données!$B$2:$B$4000,$U$3))</f>
        <v/>
      </c>
      <c r="P31" t="str">
        <f>IF($B31="","",COUNTIFS(Données!$E$2:$E$4000,$B31,Données!$B$2:$B$4000,$U$3)*8)</f>
        <v/>
      </c>
    </row>
    <row r="32" spans="2:16" x14ac:dyDescent="0.3">
      <c r="B32" t="str">
        <f>IF(Eleves!C30&gt;0,Eleves!C30,"")</f>
        <v/>
      </c>
      <c r="C32" t="str">
        <f>IF(COUNTIFS(Données!E27:E4025,$B32,Données!B27:B4025,$U$3)&gt;0,$U$3,"")</f>
        <v/>
      </c>
      <c r="D32" t="str">
        <f>IF($B32="","",COUNTIFS(Données!$E$2:$E$4000,$B32,Données!$B$2:$B$4000,$U$3))</f>
        <v/>
      </c>
      <c r="E32" t="str">
        <f>IF($B32="","",COUNTIFS(Données!$E$2:$E$4000,$B32,Données!$B$2:$B$4000,$U$3))</f>
        <v/>
      </c>
      <c r="F32" t="str">
        <f>IF($B32="","",COUNTIFS(Données!$E$2:$E$4000,$B32,Données!$B$2:$B$4000,$U$3))</f>
        <v/>
      </c>
      <c r="G32" t="str">
        <f>IF($B32="","",COUNTIFS(Données!$E$2:$E$4000,$B32,Données!$B$2:$B$4000,$U$3))</f>
        <v/>
      </c>
      <c r="H32" t="str">
        <f>IF($B32="","",COUNTIFS(Données!$E$2:$E$4000,$B32,Données!$B$2:$B$4000,$U$3))</f>
        <v/>
      </c>
      <c r="I32" t="str">
        <f>IF($B32="","",COUNTIFS(Données!$E$2:$E$4000,$B32,Données!$B$2:$B$4000,$U$3))</f>
        <v/>
      </c>
      <c r="J32" t="str">
        <f>IF($B32="","",COUNTIFS(Données!$E$2:$E$4000,$B32,Données!$B$2:$B$4000,$U$3))</f>
        <v/>
      </c>
      <c r="K32" t="str">
        <f>IF($B32="","",COUNTIFS(Données!$E$2:$E$4000,$B32,Données!$B$2:$B$4000,$U$3))</f>
        <v/>
      </c>
      <c r="L32" t="str">
        <f>IF($B32="","",COUNTIFS(Données!$E$2:$E$4000,$B32,Données!$B$2:$B$4000,$U$3))</f>
        <v/>
      </c>
      <c r="M32" t="str">
        <f>IF($B32="","",COUNTIFS(Données!$E$2:$E$4000,$B32,Données!$B$2:$B$4000,$U$3))</f>
        <v/>
      </c>
      <c r="N32" t="str">
        <f>IF($B32="","",COUNTIFS(Données!$E$2:$E$4000,$B32,Données!$B$2:$B$4000,$U$3))</f>
        <v/>
      </c>
      <c r="O32" t="str">
        <f>IF($B32="","",COUNTIFS(Données!$E$2:$E$4000,$B32,Données!$B$2:$B$4000,$U$3))</f>
        <v/>
      </c>
      <c r="P32" t="str">
        <f>IF($B32="","",COUNTIFS(Données!$E$2:$E$4000,$B32,Données!$B$2:$B$4000,$U$3)*8)</f>
        <v/>
      </c>
    </row>
    <row r="33" spans="2:16" x14ac:dyDescent="0.3">
      <c r="B33" t="str">
        <f>IF(Eleves!C31&gt;0,Eleves!C31,"")</f>
        <v/>
      </c>
      <c r="C33" t="str">
        <f>IF(COUNTIFS(Données!E28:E4026,$B33,Données!B28:B4026,$U$3)&gt;0,$U$3,"")</f>
        <v/>
      </c>
      <c r="D33" t="str">
        <f>IF($B33="","",COUNTIFS(Données!$E$2:$E$4000,$B33,Données!$B$2:$B$4000,$U$3))</f>
        <v/>
      </c>
      <c r="E33" t="str">
        <f>IF($B33="","",COUNTIFS(Données!$E$2:$E$4000,$B33,Données!$B$2:$B$4000,$U$3))</f>
        <v/>
      </c>
      <c r="F33" t="str">
        <f>IF($B33="","",COUNTIFS(Données!$E$2:$E$4000,$B33,Données!$B$2:$B$4000,$U$3))</f>
        <v/>
      </c>
      <c r="G33" t="str">
        <f>IF($B33="","",COUNTIFS(Données!$E$2:$E$4000,$B33,Données!$B$2:$B$4000,$U$3))</f>
        <v/>
      </c>
      <c r="H33" t="str">
        <f>IF($B33="","",COUNTIFS(Données!$E$2:$E$4000,$B33,Données!$B$2:$B$4000,$U$3))</f>
        <v/>
      </c>
      <c r="I33" t="str">
        <f>IF($B33="","",COUNTIFS(Données!$E$2:$E$4000,$B33,Données!$B$2:$B$4000,$U$3))</f>
        <v/>
      </c>
      <c r="J33" t="str">
        <f>IF($B33="","",COUNTIFS(Données!$E$2:$E$4000,$B33,Données!$B$2:$B$4000,$U$3))</f>
        <v/>
      </c>
      <c r="K33" t="str">
        <f>IF($B33="","",COUNTIFS(Données!$E$2:$E$4000,$B33,Données!$B$2:$B$4000,$U$3))</f>
        <v/>
      </c>
      <c r="L33" t="str">
        <f>IF($B33="","",COUNTIFS(Données!$E$2:$E$4000,$B33,Données!$B$2:$B$4000,$U$3))</f>
        <v/>
      </c>
      <c r="M33" t="str">
        <f>IF($B33="","",COUNTIFS(Données!$E$2:$E$4000,$B33,Données!$B$2:$B$4000,$U$3))</f>
        <v/>
      </c>
      <c r="N33" t="str">
        <f>IF($B33="","",COUNTIFS(Données!$E$2:$E$4000,$B33,Données!$B$2:$B$4000,$U$3))</f>
        <v/>
      </c>
      <c r="O33" t="str">
        <f>IF($B33="","",COUNTIFS(Données!$E$2:$E$4000,$B33,Données!$B$2:$B$4000,$U$3))</f>
        <v/>
      </c>
      <c r="P33" t="str">
        <f>IF($B33="","",COUNTIFS(Données!$E$2:$E$4000,$B33,Données!$B$2:$B$4000,$U$3)*8)</f>
        <v/>
      </c>
    </row>
    <row r="34" spans="2:16" x14ac:dyDescent="0.3">
      <c r="B34" t="str">
        <f>IF(Eleves!C32&gt;0,Eleves!C32,"")</f>
        <v/>
      </c>
      <c r="C34" t="str">
        <f>IF(COUNTIFS(Données!E29:E4027,$B34,Données!B29:B4027,$U$3)&gt;0,$U$3,"")</f>
        <v/>
      </c>
      <c r="D34" t="str">
        <f>IF($B34="","",COUNTIFS(Données!$E$2:$E$4000,$B34,Données!$B$2:$B$4000,$U$3))</f>
        <v/>
      </c>
      <c r="E34" t="str">
        <f>IF($B34="","",COUNTIFS(Données!$E$2:$E$4000,$B34,Données!$B$2:$B$4000,$U$3))</f>
        <v/>
      </c>
      <c r="F34" t="str">
        <f>IF($B34="","",COUNTIFS(Données!$E$2:$E$4000,$B34,Données!$B$2:$B$4000,$U$3))</f>
        <v/>
      </c>
      <c r="G34" t="str">
        <f>IF($B34="","",COUNTIFS(Données!$E$2:$E$4000,$B34,Données!$B$2:$B$4000,$U$3))</f>
        <v/>
      </c>
      <c r="H34" t="str">
        <f>IF($B34="","",COUNTIFS(Données!$E$2:$E$4000,$B34,Données!$B$2:$B$4000,$U$3))</f>
        <v/>
      </c>
      <c r="I34" t="str">
        <f>IF($B34="","",COUNTIFS(Données!$E$2:$E$4000,$B34,Données!$B$2:$B$4000,$U$3))</f>
        <v/>
      </c>
      <c r="J34" t="str">
        <f>IF($B34="","",COUNTIFS(Données!$E$2:$E$4000,$B34,Données!$B$2:$B$4000,$U$3))</f>
        <v/>
      </c>
      <c r="K34" t="str">
        <f>IF($B34="","",COUNTIFS(Données!$E$2:$E$4000,$B34,Données!$B$2:$B$4000,$U$3))</f>
        <v/>
      </c>
      <c r="L34" t="str">
        <f>IF($B34="","",COUNTIFS(Données!$E$2:$E$4000,$B34,Données!$B$2:$B$4000,$U$3))</f>
        <v/>
      </c>
      <c r="M34" t="str">
        <f>IF($B34="","",COUNTIFS(Données!$E$2:$E$4000,$B34,Données!$B$2:$B$4000,$U$3))</f>
        <v/>
      </c>
      <c r="N34" t="str">
        <f>IF($B34="","",COUNTIFS(Données!$E$2:$E$4000,$B34,Données!$B$2:$B$4000,$U$3))</f>
        <v/>
      </c>
      <c r="O34" t="str">
        <f>IF($B34="","",COUNTIFS(Données!$E$2:$E$4000,$B34,Données!$B$2:$B$4000,$U$3))</f>
        <v/>
      </c>
      <c r="P34" t="str">
        <f>IF($B34="","",COUNTIFS(Données!$E$2:$E$4000,$B34,Données!$B$2:$B$4000,$U$3)*8)</f>
        <v/>
      </c>
    </row>
    <row r="35" spans="2:16" x14ac:dyDescent="0.3">
      <c r="B35" t="str">
        <f>IF(Eleves!C33&gt;0,Eleves!C33,"")</f>
        <v/>
      </c>
      <c r="C35" t="str">
        <f>IF(COUNTIFS(Données!E30:E4028,$B35,Données!B30:B4028,$U$3)&gt;0,$U$3,"")</f>
        <v/>
      </c>
      <c r="D35" t="str">
        <f>IF($B35="","",COUNTIFS(Données!$E$2:$E$4000,$B35,Données!$B$2:$B$4000,$U$3))</f>
        <v/>
      </c>
      <c r="E35" t="str">
        <f>IF($B35="","",COUNTIFS(Données!$E$2:$E$4000,$B35,Données!$B$2:$B$4000,$U$3))</f>
        <v/>
      </c>
      <c r="F35" t="str">
        <f>IF($B35="","",COUNTIFS(Données!$E$2:$E$4000,$B35,Données!$B$2:$B$4000,$U$3))</f>
        <v/>
      </c>
      <c r="G35" t="str">
        <f>IF($B35="","",COUNTIFS(Données!$E$2:$E$4000,$B35,Données!$B$2:$B$4000,$U$3))</f>
        <v/>
      </c>
      <c r="H35" t="str">
        <f>IF($B35="","",COUNTIFS(Données!$E$2:$E$4000,$B35,Données!$B$2:$B$4000,$U$3))</f>
        <v/>
      </c>
      <c r="I35" t="str">
        <f>IF($B35="","",COUNTIFS(Données!$E$2:$E$4000,$B35,Données!$B$2:$B$4000,$U$3))</f>
        <v/>
      </c>
      <c r="J35" t="str">
        <f>IF($B35="","",COUNTIFS(Données!$E$2:$E$4000,$B35,Données!$B$2:$B$4000,$U$3))</f>
        <v/>
      </c>
      <c r="K35" t="str">
        <f>IF($B35="","",COUNTIFS(Données!$E$2:$E$4000,$B35,Données!$B$2:$B$4000,$U$3))</f>
        <v/>
      </c>
      <c r="L35" t="str">
        <f>IF($B35="","",COUNTIFS(Données!$E$2:$E$4000,$B35,Données!$B$2:$B$4000,$U$3))</f>
        <v/>
      </c>
      <c r="M35" t="str">
        <f>IF($B35="","",COUNTIFS(Données!$E$2:$E$4000,$B35,Données!$B$2:$B$4000,$U$3))</f>
        <v/>
      </c>
      <c r="N35" t="str">
        <f>IF($B35="","",COUNTIFS(Données!$E$2:$E$4000,$B35,Données!$B$2:$B$4000,$U$3))</f>
        <v/>
      </c>
      <c r="O35" t="str">
        <f>IF($B35="","",COUNTIFS(Données!$E$2:$E$4000,$B35,Données!$B$2:$B$4000,$U$3))</f>
        <v/>
      </c>
      <c r="P35" t="str">
        <f>IF($B35="","",COUNTIFS(Données!$E$2:$E$4000,$B35,Données!$B$2:$B$4000,$U$3)*8)</f>
        <v/>
      </c>
    </row>
    <row r="36" spans="2:16" x14ac:dyDescent="0.3">
      <c r="B36" t="str">
        <f>IF(Eleves!C34&gt;0,Eleves!C34,"")</f>
        <v/>
      </c>
      <c r="C36" t="str">
        <f>IF(COUNTIFS(Données!E31:E4029,$B36,Données!B31:B4029,$U$3)&gt;0,$U$3,"")</f>
        <v/>
      </c>
      <c r="D36" t="str">
        <f>IF($B36="","",COUNTIFS(Données!$E$2:$E$4000,$B36,Données!$B$2:$B$4000,$U$3))</f>
        <v/>
      </c>
      <c r="E36" t="str">
        <f>IF($B36="","",COUNTIFS(Données!$E$2:$E$4000,$B36,Données!$B$2:$B$4000,$U$3))</f>
        <v/>
      </c>
      <c r="F36" t="str">
        <f>IF($B36="","",COUNTIFS(Données!$E$2:$E$4000,$B36,Données!$B$2:$B$4000,$U$3))</f>
        <v/>
      </c>
      <c r="G36" t="str">
        <f>IF($B36="","",COUNTIFS(Données!$E$2:$E$4000,$B36,Données!$B$2:$B$4000,$U$3))</f>
        <v/>
      </c>
      <c r="H36" t="str">
        <f>IF($B36="","",COUNTIFS(Données!$E$2:$E$4000,$B36,Données!$B$2:$B$4000,$U$3))</f>
        <v/>
      </c>
      <c r="I36" t="str">
        <f>IF($B36="","",COUNTIFS(Données!$E$2:$E$4000,$B36,Données!$B$2:$B$4000,$U$3))</f>
        <v/>
      </c>
      <c r="J36" t="str">
        <f>IF($B36="","",COUNTIFS(Données!$E$2:$E$4000,$B36,Données!$B$2:$B$4000,$U$3))</f>
        <v/>
      </c>
      <c r="K36" t="str">
        <f>IF($B36="","",COUNTIFS(Données!$E$2:$E$4000,$B36,Données!$B$2:$B$4000,$U$3))</f>
        <v/>
      </c>
      <c r="L36" t="str">
        <f>IF($B36="","",COUNTIFS(Données!$E$2:$E$4000,$B36,Données!$B$2:$B$4000,$U$3))</f>
        <v/>
      </c>
      <c r="M36" t="str">
        <f>IF($B36="","",COUNTIFS(Données!$E$2:$E$4000,$B36,Données!$B$2:$B$4000,$U$3))</f>
        <v/>
      </c>
      <c r="N36" t="str">
        <f>IF($B36="","",COUNTIFS(Données!$E$2:$E$4000,$B36,Données!$B$2:$B$4000,$U$3))</f>
        <v/>
      </c>
      <c r="O36" t="str">
        <f>IF($B36="","",COUNTIFS(Données!$E$2:$E$4000,$B36,Données!$B$2:$B$4000,$U$3))</f>
        <v/>
      </c>
      <c r="P36" t="str">
        <f>IF($B36="","",COUNTIFS(Données!$E$2:$E$4000,$B36,Données!$B$2:$B$4000,$U$3)*8)</f>
        <v/>
      </c>
    </row>
    <row r="37" spans="2:16" x14ac:dyDescent="0.3">
      <c r="B37" t="str">
        <f>IF(Eleves!C35&gt;0,Eleves!C35,"")</f>
        <v/>
      </c>
      <c r="C37" t="str">
        <f>IF(COUNTIFS(Données!E32:E4030,$B37,Données!B32:B4030,$U$3)&gt;0,$U$3,"")</f>
        <v/>
      </c>
      <c r="D37" t="str">
        <f>IF($B37="","",COUNTIFS(Données!$E$2:$E$4000,$B37,Données!$B$2:$B$4000,$U$3))</f>
        <v/>
      </c>
      <c r="E37" t="str">
        <f>IF($B37="","",COUNTIFS(Données!$E$2:$E$4000,$B37,Données!$B$2:$B$4000,$U$3))</f>
        <v/>
      </c>
      <c r="F37" t="str">
        <f>IF($B37="","",COUNTIFS(Données!$E$2:$E$4000,$B37,Données!$B$2:$B$4000,$U$3))</f>
        <v/>
      </c>
      <c r="G37" t="str">
        <f>IF($B37="","",COUNTIFS(Données!$E$2:$E$4000,$B37,Données!$B$2:$B$4000,$U$3))</f>
        <v/>
      </c>
      <c r="H37" t="str">
        <f>IF($B37="","",COUNTIFS(Données!$E$2:$E$4000,$B37,Données!$B$2:$B$4000,$U$3))</f>
        <v/>
      </c>
      <c r="I37" t="str">
        <f>IF($B37="","",COUNTIFS(Données!$E$2:$E$4000,$B37,Données!$B$2:$B$4000,$U$3))</f>
        <v/>
      </c>
      <c r="J37" t="str">
        <f>IF($B37="","",COUNTIFS(Données!$E$2:$E$4000,$B37,Données!$B$2:$B$4000,$U$3))</f>
        <v/>
      </c>
      <c r="K37" t="str">
        <f>IF($B37="","",COUNTIFS(Données!$E$2:$E$4000,$B37,Données!$B$2:$B$4000,$U$3))</f>
        <v/>
      </c>
      <c r="L37" t="str">
        <f>IF($B37="","",COUNTIFS(Données!$E$2:$E$4000,$B37,Données!$B$2:$B$4000,$U$3))</f>
        <v/>
      </c>
      <c r="M37" t="str">
        <f>IF($B37="","",COUNTIFS(Données!$E$2:$E$4000,$B37,Données!$B$2:$B$4000,$U$3))</f>
        <v/>
      </c>
      <c r="N37" t="str">
        <f>IF($B37="","",COUNTIFS(Données!$E$2:$E$4000,$B37,Données!$B$2:$B$4000,$U$3))</f>
        <v/>
      </c>
      <c r="O37" t="str">
        <f>IF($B37="","",COUNTIFS(Données!$E$2:$E$4000,$B37,Données!$B$2:$B$4000,$U$3))</f>
        <v/>
      </c>
      <c r="P37" t="str">
        <f>IF($B37="","",COUNTIFS(Données!$E$2:$E$4000,$B37,Données!$B$2:$B$4000,$U$3)*8)</f>
        <v/>
      </c>
    </row>
    <row r="38" spans="2:16" x14ac:dyDescent="0.3">
      <c r="B38" t="str">
        <f>IF(Eleves!C36&gt;0,Eleves!C36,"")</f>
        <v/>
      </c>
      <c r="C38" t="str">
        <f>IF(COUNTIFS(Données!E33:E4031,$B38,Données!B33:B4031,$U$3)&gt;0,$U$3,"")</f>
        <v/>
      </c>
      <c r="D38" t="str">
        <f>IF($B38="","",COUNTIFS(Données!$E$2:$E$4000,$B38,Données!$B$2:$B$4000,$U$3))</f>
        <v/>
      </c>
      <c r="E38" t="str">
        <f>IF($B38="","",COUNTIFS(Données!$E$2:$E$4000,$B38,Données!$B$2:$B$4000,$U$3))</f>
        <v/>
      </c>
      <c r="F38" t="str">
        <f>IF($B38="","",COUNTIFS(Données!$E$2:$E$4000,$B38,Données!$B$2:$B$4000,$U$3))</f>
        <v/>
      </c>
      <c r="G38" t="str">
        <f>IF($B38="","",COUNTIFS(Données!$E$2:$E$4000,$B38,Données!$B$2:$B$4000,$U$3))</f>
        <v/>
      </c>
      <c r="H38" t="str">
        <f>IF($B38="","",COUNTIFS(Données!$E$2:$E$4000,$B38,Données!$B$2:$B$4000,$U$3))</f>
        <v/>
      </c>
      <c r="I38" t="str">
        <f>IF($B38="","",COUNTIFS(Données!$E$2:$E$4000,$B38,Données!$B$2:$B$4000,$U$3))</f>
        <v/>
      </c>
      <c r="J38" t="str">
        <f>IF($B38="","",COUNTIFS(Données!$E$2:$E$4000,$B38,Données!$B$2:$B$4000,$U$3))</f>
        <v/>
      </c>
      <c r="K38" t="str">
        <f>IF($B38="","",COUNTIFS(Données!$E$2:$E$4000,$B38,Données!$B$2:$B$4000,$U$3))</f>
        <v/>
      </c>
      <c r="L38" t="str">
        <f>IF($B38="","",COUNTIFS(Données!$E$2:$E$4000,$B38,Données!$B$2:$B$4000,$U$3))</f>
        <v/>
      </c>
      <c r="M38" t="str">
        <f>IF($B38="","",COUNTIFS(Données!$E$2:$E$4000,$B38,Données!$B$2:$B$4000,$U$3))</f>
        <v/>
      </c>
      <c r="N38" t="str">
        <f>IF($B38="","",COUNTIFS(Données!$E$2:$E$4000,$B38,Données!$B$2:$B$4000,$U$3))</f>
        <v/>
      </c>
      <c r="O38" t="str">
        <f>IF($B38="","",COUNTIFS(Données!$E$2:$E$4000,$B38,Données!$B$2:$B$4000,$U$3))</f>
        <v/>
      </c>
      <c r="P38" t="str">
        <f>IF($B38="","",COUNTIFS(Données!$E$2:$E$4000,$B38,Données!$B$2:$B$4000,$U$3)*8)</f>
        <v/>
      </c>
    </row>
    <row r="39" spans="2:16" x14ac:dyDescent="0.3">
      <c r="B39" t="str">
        <f>IF(Eleves!C37&gt;0,Eleves!C37,"")</f>
        <v/>
      </c>
      <c r="C39" t="str">
        <f>IF(COUNTIFS(Données!E34:E4032,$B39,Données!B34:B4032,$U$3)&gt;0,$U$3,"")</f>
        <v/>
      </c>
      <c r="D39" t="str">
        <f>IF($B39="","",COUNTIFS(Données!$E$2:$E$4000,$B39,Données!$B$2:$B$4000,$U$3))</f>
        <v/>
      </c>
      <c r="E39" t="str">
        <f>IF($B39="","",COUNTIFS(Données!$E$2:$E$4000,$B39,Données!$B$2:$B$4000,$U$3))</f>
        <v/>
      </c>
      <c r="F39" t="str">
        <f>IF($B39="","",COUNTIFS(Données!$E$2:$E$4000,$B39,Données!$B$2:$B$4000,$U$3))</f>
        <v/>
      </c>
      <c r="G39" t="str">
        <f>IF($B39="","",COUNTIFS(Données!$E$2:$E$4000,$B39,Données!$B$2:$B$4000,$U$3))</f>
        <v/>
      </c>
      <c r="H39" t="str">
        <f>IF($B39="","",COUNTIFS(Données!$E$2:$E$4000,$B39,Données!$B$2:$B$4000,$U$3))</f>
        <v/>
      </c>
      <c r="I39" t="str">
        <f>IF($B39="","",COUNTIFS(Données!$E$2:$E$4000,$B39,Données!$B$2:$B$4000,$U$3))</f>
        <v/>
      </c>
      <c r="J39" t="str">
        <f>IF($B39="","",COUNTIFS(Données!$E$2:$E$4000,$B39,Données!$B$2:$B$4000,$U$3))</f>
        <v/>
      </c>
      <c r="K39" t="str">
        <f>IF($B39="","",COUNTIFS(Données!$E$2:$E$4000,$B39,Données!$B$2:$B$4000,$U$3))</f>
        <v/>
      </c>
      <c r="L39" t="str">
        <f>IF($B39="","",COUNTIFS(Données!$E$2:$E$4000,$B39,Données!$B$2:$B$4000,$U$3))</f>
        <v/>
      </c>
      <c r="M39" t="str">
        <f>IF($B39="","",COUNTIFS(Données!$E$2:$E$4000,$B39,Données!$B$2:$B$4000,$U$3))</f>
        <v/>
      </c>
      <c r="N39" t="str">
        <f>IF($B39="","",COUNTIFS(Données!$E$2:$E$4000,$B39,Données!$B$2:$B$4000,$U$3))</f>
        <v/>
      </c>
      <c r="O39" t="str">
        <f>IF($B39="","",COUNTIFS(Données!$E$2:$E$4000,$B39,Données!$B$2:$B$4000,$U$3))</f>
        <v/>
      </c>
      <c r="P39" t="str">
        <f>IF($B39="","",COUNTIFS(Données!$E$2:$E$4000,$B39,Données!$B$2:$B$4000,$U$3)*8)</f>
        <v/>
      </c>
    </row>
    <row r="40" spans="2:16" x14ac:dyDescent="0.3">
      <c r="B40" t="str">
        <f>IF(Eleves!C38&gt;0,Eleves!C38,"")</f>
        <v/>
      </c>
      <c r="C40" t="str">
        <f>IF(COUNTIFS(Données!E35:E4033,$B40,Données!B35:B4033,$U$3)&gt;0,$U$3,"")</f>
        <v/>
      </c>
      <c r="D40" t="str">
        <f>IF($B40="","",COUNTIFS(Données!$E$2:$E$4000,$B40,Données!$B$2:$B$4000,$U$3))</f>
        <v/>
      </c>
      <c r="E40" t="str">
        <f>IF($B40="","",COUNTIFS(Données!$E$2:$E$4000,$B40,Données!$B$2:$B$4000,$U$3))</f>
        <v/>
      </c>
      <c r="F40" t="str">
        <f>IF($B40="","",COUNTIFS(Données!$E$2:$E$4000,$B40,Données!$B$2:$B$4000,$U$3))</f>
        <v/>
      </c>
      <c r="G40" t="str">
        <f>IF($B40="","",COUNTIFS(Données!$E$2:$E$4000,$B40,Données!$B$2:$B$4000,$U$3))</f>
        <v/>
      </c>
      <c r="H40" t="str">
        <f>IF($B40="","",COUNTIFS(Données!$E$2:$E$4000,$B40,Données!$B$2:$B$4000,$U$3))</f>
        <v/>
      </c>
      <c r="I40" t="str">
        <f>IF($B40="","",COUNTIFS(Données!$E$2:$E$4000,$B40,Données!$B$2:$B$4000,$U$3))</f>
        <v/>
      </c>
      <c r="J40" t="str">
        <f>IF($B40="","",COUNTIFS(Données!$E$2:$E$4000,$B40,Données!$B$2:$B$4000,$U$3))</f>
        <v/>
      </c>
      <c r="K40" t="str">
        <f>IF($B40="","",COUNTIFS(Données!$E$2:$E$4000,$B40,Données!$B$2:$B$4000,$U$3))</f>
        <v/>
      </c>
      <c r="L40" t="str">
        <f>IF($B40="","",COUNTIFS(Données!$E$2:$E$4000,$B40,Données!$B$2:$B$4000,$U$3))</f>
        <v/>
      </c>
      <c r="M40" t="str">
        <f>IF($B40="","",COUNTIFS(Données!$E$2:$E$4000,$B40,Données!$B$2:$B$4000,$U$3))</f>
        <v/>
      </c>
      <c r="N40" t="str">
        <f>IF($B40="","",COUNTIFS(Données!$E$2:$E$4000,$B40,Données!$B$2:$B$4000,$U$3))</f>
        <v/>
      </c>
      <c r="O40" t="str">
        <f>IF($B40="","",COUNTIFS(Données!$E$2:$E$4000,$B40,Données!$B$2:$B$4000,$U$3))</f>
        <v/>
      </c>
      <c r="P40" t="str">
        <f>IF($B40="","",COUNTIFS(Données!$E$2:$E$4000,$B40,Données!$B$2:$B$4000,$U$3)*8)</f>
        <v/>
      </c>
    </row>
    <row r="41" spans="2:16" x14ac:dyDescent="0.3">
      <c r="B41" t="str">
        <f>IF(Eleves!C39&gt;0,Eleves!C39,"")</f>
        <v/>
      </c>
      <c r="C41" t="str">
        <f>IF(COUNTIFS(Données!E36:E4034,$B41,Données!B36:B4034,$U$3)&gt;0,$U$3,"")</f>
        <v/>
      </c>
      <c r="D41" t="str">
        <f>IF($B41="","",COUNTIFS(Données!$E$2:$E$4000,$B41,Données!$B$2:$B$4000,$U$3))</f>
        <v/>
      </c>
      <c r="E41" t="str">
        <f>IF($B41="","",COUNTIFS(Données!$E$2:$E$4000,$B41,Données!$B$2:$B$4000,$U$3))</f>
        <v/>
      </c>
      <c r="F41" t="str">
        <f>IF($B41="","",COUNTIFS(Données!$E$2:$E$4000,$B41,Données!$B$2:$B$4000,$U$3))</f>
        <v/>
      </c>
      <c r="G41" t="str">
        <f>IF($B41="","",COUNTIFS(Données!$E$2:$E$4000,$B41,Données!$B$2:$B$4000,$U$3))</f>
        <v/>
      </c>
      <c r="H41" t="str">
        <f>IF($B41="","",COUNTIFS(Données!$E$2:$E$4000,$B41,Données!$B$2:$B$4000,$U$3))</f>
        <v/>
      </c>
      <c r="I41" t="str">
        <f>IF($B41="","",COUNTIFS(Données!$E$2:$E$4000,$B41,Données!$B$2:$B$4000,$U$3))</f>
        <v/>
      </c>
      <c r="J41" t="str">
        <f>IF($B41="","",COUNTIFS(Données!$E$2:$E$4000,$B41,Données!$B$2:$B$4000,$U$3))</f>
        <v/>
      </c>
      <c r="K41" t="str">
        <f>IF($B41="","",COUNTIFS(Données!$E$2:$E$4000,$B41,Données!$B$2:$B$4000,$U$3))</f>
        <v/>
      </c>
      <c r="L41" t="str">
        <f>IF($B41="","",COUNTIFS(Données!$E$2:$E$4000,$B41,Données!$B$2:$B$4000,$U$3))</f>
        <v/>
      </c>
      <c r="M41" t="str">
        <f>IF($B41="","",COUNTIFS(Données!$E$2:$E$4000,$B41,Données!$B$2:$B$4000,$U$3))</f>
        <v/>
      </c>
      <c r="N41" t="str">
        <f>IF($B41="","",COUNTIFS(Données!$E$2:$E$4000,$B41,Données!$B$2:$B$4000,$U$3))</f>
        <v/>
      </c>
      <c r="O41" t="str">
        <f>IF($B41="","",COUNTIFS(Données!$E$2:$E$4000,$B41,Données!$B$2:$B$4000,$U$3))</f>
        <v/>
      </c>
      <c r="P41" t="str">
        <f>IF($B41="","",COUNTIFS(Données!$E$2:$E$4000,$B41,Données!$B$2:$B$4000,$U$3)*8)</f>
        <v/>
      </c>
    </row>
    <row r="42" spans="2:16" x14ac:dyDescent="0.3">
      <c r="B42" t="str">
        <f>IF(Eleves!C40&gt;0,Eleves!C40,"")</f>
        <v/>
      </c>
      <c r="C42" t="str">
        <f>IF(COUNTIFS(Données!E37:E4035,$B42,Données!B37:B4035,$U$3)&gt;0,$U$3,"")</f>
        <v/>
      </c>
      <c r="D42" t="str">
        <f>IF($B42="","",COUNTIFS(Données!$E$2:$E$4000,$B42,Données!$B$2:$B$4000,$U$3))</f>
        <v/>
      </c>
      <c r="E42" t="str">
        <f>IF($B42="","",COUNTIFS(Données!$E$2:$E$4000,$B42,Données!$B$2:$B$4000,$U$3))</f>
        <v/>
      </c>
      <c r="F42" t="str">
        <f>IF($B42="","",COUNTIFS(Données!$E$2:$E$4000,$B42,Données!$B$2:$B$4000,$U$3))</f>
        <v/>
      </c>
      <c r="G42" t="str">
        <f>IF($B42="","",COUNTIFS(Données!$E$2:$E$4000,$B42,Données!$B$2:$B$4000,$U$3))</f>
        <v/>
      </c>
      <c r="H42" t="str">
        <f>IF($B42="","",COUNTIFS(Données!$E$2:$E$4000,$B42,Données!$B$2:$B$4000,$U$3))</f>
        <v/>
      </c>
      <c r="I42" t="str">
        <f>IF($B42="","",COUNTIFS(Données!$E$2:$E$4000,$B42,Données!$B$2:$B$4000,$U$3))</f>
        <v/>
      </c>
      <c r="J42" t="str">
        <f>IF($B42="","",COUNTIFS(Données!$E$2:$E$4000,$B42,Données!$B$2:$B$4000,$U$3))</f>
        <v/>
      </c>
      <c r="K42" t="str">
        <f>IF($B42="","",COUNTIFS(Données!$E$2:$E$4000,$B42,Données!$B$2:$B$4000,$U$3))</f>
        <v/>
      </c>
      <c r="L42" t="str">
        <f>IF($B42="","",COUNTIFS(Données!$E$2:$E$4000,$B42,Données!$B$2:$B$4000,$U$3))</f>
        <v/>
      </c>
      <c r="M42" t="str">
        <f>IF($B42="","",COUNTIFS(Données!$E$2:$E$4000,$B42,Données!$B$2:$B$4000,$U$3))</f>
        <v/>
      </c>
      <c r="N42" t="str">
        <f>IF($B42="","",COUNTIFS(Données!$E$2:$E$4000,$B42,Données!$B$2:$B$4000,$U$3))</f>
        <v/>
      </c>
      <c r="O42" t="str">
        <f>IF($B42="","",COUNTIFS(Données!$E$2:$E$4000,$B42,Données!$B$2:$B$4000,$U$3))</f>
        <v/>
      </c>
      <c r="P42" t="str">
        <f>IF($B42="","",COUNTIFS(Données!$E$2:$E$4000,$B42,Données!$B$2:$B$4000,$U$3)*8)</f>
        <v/>
      </c>
    </row>
    <row r="43" spans="2:16" x14ac:dyDescent="0.3">
      <c r="B43" t="str">
        <f>IF(Eleves!C41&gt;0,Eleves!C41,"")</f>
        <v/>
      </c>
      <c r="C43" t="str">
        <f>IF(COUNTIFS(Données!E38:E4036,$B43,Données!B38:B4036,$U$3)&gt;0,$U$3,"")</f>
        <v/>
      </c>
      <c r="D43" t="str">
        <f>IF($B43="","",COUNTIFS(Données!$E$2:$E$4000,$B43,Données!$B$2:$B$4000,$U$3))</f>
        <v/>
      </c>
      <c r="E43" t="str">
        <f>IF($B43="","",COUNTIFS(Données!$E$2:$E$4000,$B43,Données!$B$2:$B$4000,$U$3))</f>
        <v/>
      </c>
      <c r="F43" t="str">
        <f>IF($B43="","",COUNTIFS(Données!$E$2:$E$4000,$B43,Données!$B$2:$B$4000,$U$3))</f>
        <v/>
      </c>
      <c r="G43" t="str">
        <f>IF($B43="","",COUNTIFS(Données!$E$2:$E$4000,$B43,Données!$B$2:$B$4000,$U$3))</f>
        <v/>
      </c>
      <c r="H43" t="str">
        <f>IF($B43="","",COUNTIFS(Données!$E$2:$E$4000,$B43,Données!$B$2:$B$4000,$U$3))</f>
        <v/>
      </c>
      <c r="I43" t="str">
        <f>IF($B43="","",COUNTIFS(Données!$E$2:$E$4000,$B43,Données!$B$2:$B$4000,$U$3))</f>
        <v/>
      </c>
      <c r="J43" t="str">
        <f>IF($B43="","",COUNTIFS(Données!$E$2:$E$4000,$B43,Données!$B$2:$B$4000,$U$3))</f>
        <v/>
      </c>
      <c r="K43" t="str">
        <f>IF($B43="","",COUNTIFS(Données!$E$2:$E$4000,$B43,Données!$B$2:$B$4000,$U$3))</f>
        <v/>
      </c>
      <c r="L43" t="str">
        <f>IF($B43="","",COUNTIFS(Données!$E$2:$E$4000,$B43,Données!$B$2:$B$4000,$U$3))</f>
        <v/>
      </c>
      <c r="M43" t="str">
        <f>IF($B43="","",COUNTIFS(Données!$E$2:$E$4000,$B43,Données!$B$2:$B$4000,$U$3))</f>
        <v/>
      </c>
      <c r="N43" t="str">
        <f>IF($B43="","",COUNTIFS(Données!$E$2:$E$4000,$B43,Données!$B$2:$B$4000,$U$3))</f>
        <v/>
      </c>
      <c r="O43" t="str">
        <f>IF($B43="","",COUNTIFS(Données!$E$2:$E$4000,$B43,Données!$B$2:$B$4000,$U$3))</f>
        <v/>
      </c>
      <c r="P43" t="str">
        <f>IF($B43="","",COUNTIFS(Données!$E$2:$E$4000,$B43,Données!$B$2:$B$4000,$U$3)*8)</f>
        <v/>
      </c>
    </row>
    <row r="44" spans="2:16" x14ac:dyDescent="0.3">
      <c r="B44" t="str">
        <f>IF(Eleves!C42&gt;0,Eleves!C42,"")</f>
        <v/>
      </c>
      <c r="C44" t="str">
        <f>IF(COUNTIFS(Données!E39:E4037,$B44,Données!B39:B4037,$U$3)&gt;0,$U$3,"")</f>
        <v/>
      </c>
      <c r="D44" t="str">
        <f>IF($B44="","",COUNTIFS(Données!$E$2:$E$4000,$B44,Données!$B$2:$B$4000,$U$3))</f>
        <v/>
      </c>
      <c r="E44" t="str">
        <f>IF($B44="","",COUNTIFS(Données!$E$2:$E$4000,$B44,Données!$B$2:$B$4000,$U$3))</f>
        <v/>
      </c>
      <c r="F44" t="str">
        <f>IF($B44="","",COUNTIFS(Données!$E$2:$E$4000,$B44,Données!$B$2:$B$4000,$U$3))</f>
        <v/>
      </c>
      <c r="G44" t="str">
        <f>IF($B44="","",COUNTIFS(Données!$E$2:$E$4000,$B44,Données!$B$2:$B$4000,$U$3))</f>
        <v/>
      </c>
      <c r="H44" t="str">
        <f>IF($B44="","",COUNTIFS(Données!$E$2:$E$4000,$B44,Données!$B$2:$B$4000,$U$3))</f>
        <v/>
      </c>
      <c r="I44" t="str">
        <f>IF($B44="","",COUNTIFS(Données!$E$2:$E$4000,$B44,Données!$B$2:$B$4000,$U$3))</f>
        <v/>
      </c>
      <c r="J44" t="str">
        <f>IF($B44="","",COUNTIFS(Données!$E$2:$E$4000,$B44,Données!$B$2:$B$4000,$U$3))</f>
        <v/>
      </c>
      <c r="K44" t="str">
        <f>IF($B44="","",COUNTIFS(Données!$E$2:$E$4000,$B44,Données!$B$2:$B$4000,$U$3))</f>
        <v/>
      </c>
      <c r="L44" t="str">
        <f>IF($B44="","",COUNTIFS(Données!$E$2:$E$4000,$B44,Données!$B$2:$B$4000,$U$3))</f>
        <v/>
      </c>
      <c r="M44" t="str">
        <f>IF($B44="","",COUNTIFS(Données!$E$2:$E$4000,$B44,Données!$B$2:$B$4000,$U$3))</f>
        <v/>
      </c>
      <c r="N44" t="str">
        <f>IF($B44="","",COUNTIFS(Données!$E$2:$E$4000,$B44,Données!$B$2:$B$4000,$U$3))</f>
        <v/>
      </c>
      <c r="O44" t="str">
        <f>IF($B44="","",COUNTIFS(Données!$E$2:$E$4000,$B44,Données!$B$2:$B$4000,$U$3))</f>
        <v/>
      </c>
      <c r="P44" t="str">
        <f>IF($B44="","",COUNTIFS(Données!$E$2:$E$4000,$B44,Données!$B$2:$B$4000,$U$3)*8)</f>
        <v/>
      </c>
    </row>
    <row r="45" spans="2:16" x14ac:dyDescent="0.3">
      <c r="B45" t="str">
        <f>IF(Eleves!C43&gt;0,Eleves!C43,"")</f>
        <v/>
      </c>
      <c r="C45" t="str">
        <f>IF(COUNTIFS(Données!E40:E4038,$B45,Données!B40:B4038,$U$3)&gt;0,$U$3,"")</f>
        <v/>
      </c>
      <c r="D45" t="str">
        <f>IF($B45="","",COUNTIFS(Données!$E$2:$E$4000,$B45,Données!$B$2:$B$4000,$U$3))</f>
        <v/>
      </c>
      <c r="E45" t="str">
        <f>IF($B45="","",COUNTIFS(Données!$E$2:$E$4000,$B45,Données!$B$2:$B$4000,$U$3))</f>
        <v/>
      </c>
      <c r="F45" t="str">
        <f>IF($B45="","",COUNTIFS(Données!$E$2:$E$4000,$B45,Données!$B$2:$B$4000,$U$3))</f>
        <v/>
      </c>
      <c r="G45" t="str">
        <f>IF($B45="","",COUNTIFS(Données!$E$2:$E$4000,$B45,Données!$B$2:$B$4000,$U$3))</f>
        <v/>
      </c>
      <c r="H45" t="str">
        <f>IF($B45="","",COUNTIFS(Données!$E$2:$E$4000,$B45,Données!$B$2:$B$4000,$U$3))</f>
        <v/>
      </c>
      <c r="I45" t="str">
        <f>IF($B45="","",COUNTIFS(Données!$E$2:$E$4000,$B45,Données!$B$2:$B$4000,$U$3))</f>
        <v/>
      </c>
      <c r="J45" t="str">
        <f>IF($B45="","",COUNTIFS(Données!$E$2:$E$4000,$B45,Données!$B$2:$B$4000,$U$3))</f>
        <v/>
      </c>
      <c r="K45" t="str">
        <f>IF($B45="","",COUNTIFS(Données!$E$2:$E$4000,$B45,Données!$B$2:$B$4000,$U$3))</f>
        <v/>
      </c>
      <c r="L45" t="str">
        <f>IF($B45="","",COUNTIFS(Données!$E$2:$E$4000,$B45,Données!$B$2:$B$4000,$U$3))</f>
        <v/>
      </c>
      <c r="M45" t="str">
        <f>IF($B45="","",COUNTIFS(Données!$E$2:$E$4000,$B45,Données!$B$2:$B$4000,$U$3))</f>
        <v/>
      </c>
      <c r="N45" t="str">
        <f>IF($B45="","",COUNTIFS(Données!$E$2:$E$4000,$B45,Données!$B$2:$B$4000,$U$3))</f>
        <v/>
      </c>
      <c r="O45" t="str">
        <f>IF($B45="","",COUNTIFS(Données!$E$2:$E$4000,$B45,Données!$B$2:$B$4000,$U$3))</f>
        <v/>
      </c>
      <c r="P45" t="str">
        <f>IF($B45="","",COUNTIFS(Données!$E$2:$E$4000,$B45,Données!$B$2:$B$4000,$U$3)*8)</f>
        <v/>
      </c>
    </row>
    <row r="46" spans="2:16" x14ac:dyDescent="0.3">
      <c r="B46" t="str">
        <f>IF(Eleves!C44&gt;0,Eleves!C44,"")</f>
        <v/>
      </c>
      <c r="C46" t="str">
        <f>IF(COUNTIFS(Données!E41:E4039,$B46,Données!B41:B4039,$U$3)&gt;0,$U$3,"")</f>
        <v/>
      </c>
      <c r="D46" t="str">
        <f>IF($B46="","",COUNTIFS(Données!$E$2:$E$4000,$B46,Données!$B$2:$B$4000,$U$3))</f>
        <v/>
      </c>
      <c r="E46" t="str">
        <f>IF($B46="","",COUNTIFS(Données!$E$2:$E$4000,$B46,Données!$B$2:$B$4000,$U$3))</f>
        <v/>
      </c>
      <c r="F46" t="str">
        <f>IF($B46="","",COUNTIFS(Données!$E$2:$E$4000,$B46,Données!$B$2:$B$4000,$U$3))</f>
        <v/>
      </c>
      <c r="G46" t="str">
        <f>IF($B46="","",COUNTIFS(Données!$E$2:$E$4000,$B46,Données!$B$2:$B$4000,$U$3))</f>
        <v/>
      </c>
      <c r="H46" t="str">
        <f>IF($B46="","",COUNTIFS(Données!$E$2:$E$4000,$B46,Données!$B$2:$B$4000,$U$3))</f>
        <v/>
      </c>
      <c r="I46" t="str">
        <f>IF($B46="","",COUNTIFS(Données!$E$2:$E$4000,$B46,Données!$B$2:$B$4000,$U$3))</f>
        <v/>
      </c>
      <c r="J46" t="str">
        <f>IF($B46="","",COUNTIFS(Données!$E$2:$E$4000,$B46,Données!$B$2:$B$4000,$U$3))</f>
        <v/>
      </c>
      <c r="K46" t="str">
        <f>IF($B46="","",COUNTIFS(Données!$E$2:$E$4000,$B46,Données!$B$2:$B$4000,$U$3))</f>
        <v/>
      </c>
      <c r="L46" t="str">
        <f>IF($B46="","",COUNTIFS(Données!$E$2:$E$4000,$B46,Données!$B$2:$B$4000,$U$3))</f>
        <v/>
      </c>
      <c r="M46" t="str">
        <f>IF($B46="","",COUNTIFS(Données!$E$2:$E$4000,$B46,Données!$B$2:$B$4000,$U$3))</f>
        <v/>
      </c>
      <c r="N46" t="str">
        <f>IF($B46="","",COUNTIFS(Données!$E$2:$E$4000,$B46,Données!$B$2:$B$4000,$U$3))</f>
        <v/>
      </c>
      <c r="O46" t="str">
        <f>IF($B46="","",COUNTIFS(Données!$E$2:$E$4000,$B46,Données!$B$2:$B$4000,$U$3))</f>
        <v/>
      </c>
      <c r="P46" t="str">
        <f>IF($B46="","",COUNTIFS(Données!$E$2:$E$4000,$B46,Données!$B$2:$B$4000,$U$3)*8)</f>
        <v/>
      </c>
    </row>
    <row r="47" spans="2:16" x14ac:dyDescent="0.3">
      <c r="B47" t="str">
        <f>IF(Eleves!C45&gt;0,Eleves!C45,"")</f>
        <v/>
      </c>
      <c r="C47" t="str">
        <f>IF(COUNTIFS(Données!E42:E4040,$B47,Données!B42:B4040,$U$3)&gt;0,$U$3,"")</f>
        <v/>
      </c>
      <c r="D47" t="str">
        <f>IF($B47="","",COUNTIFS(Données!$E$2:$E$4000,$B47,Données!$B$2:$B$4000,$U$3))</f>
        <v/>
      </c>
      <c r="E47" t="str">
        <f>IF($B47="","",COUNTIFS(Données!$E$2:$E$4000,$B47,Données!$B$2:$B$4000,$U$3))</f>
        <v/>
      </c>
      <c r="F47" t="str">
        <f>IF($B47="","",COUNTIFS(Données!$E$2:$E$4000,$B47,Données!$B$2:$B$4000,$U$3))</f>
        <v/>
      </c>
      <c r="G47" t="str">
        <f>IF($B47="","",COUNTIFS(Données!$E$2:$E$4000,$B47,Données!$B$2:$B$4000,$U$3))</f>
        <v/>
      </c>
      <c r="H47" t="str">
        <f>IF($B47="","",COUNTIFS(Données!$E$2:$E$4000,$B47,Données!$B$2:$B$4000,$U$3))</f>
        <v/>
      </c>
      <c r="I47" t="str">
        <f>IF($B47="","",COUNTIFS(Données!$E$2:$E$4000,$B47,Données!$B$2:$B$4000,$U$3))</f>
        <v/>
      </c>
      <c r="J47" t="str">
        <f>IF($B47="","",COUNTIFS(Données!$E$2:$E$4000,$B47,Données!$B$2:$B$4000,$U$3))</f>
        <v/>
      </c>
      <c r="K47" t="str">
        <f>IF($B47="","",COUNTIFS(Données!$E$2:$E$4000,$B47,Données!$B$2:$B$4000,$U$3))</f>
        <v/>
      </c>
      <c r="L47" t="str">
        <f>IF($B47="","",COUNTIFS(Données!$E$2:$E$4000,$B47,Données!$B$2:$B$4000,$U$3))</f>
        <v/>
      </c>
      <c r="M47" t="str">
        <f>IF($B47="","",COUNTIFS(Données!$E$2:$E$4000,$B47,Données!$B$2:$B$4000,$U$3))</f>
        <v/>
      </c>
      <c r="N47" t="str">
        <f>IF($B47="","",COUNTIFS(Données!$E$2:$E$4000,$B47,Données!$B$2:$B$4000,$U$3))</f>
        <v/>
      </c>
      <c r="O47" t="str">
        <f>IF($B47="","",COUNTIFS(Données!$E$2:$E$4000,$B47,Données!$B$2:$B$4000,$U$3))</f>
        <v/>
      </c>
      <c r="P47" t="str">
        <f>IF($B47="","",COUNTIFS(Données!$E$2:$E$4000,$B47,Données!$B$2:$B$4000,$U$3)*8)</f>
        <v/>
      </c>
    </row>
    <row r="48" spans="2:16" x14ac:dyDescent="0.3">
      <c r="B48" t="str">
        <f>IF(Eleves!C46&gt;0,Eleves!C46,"")</f>
        <v/>
      </c>
      <c r="C48" t="str">
        <f>IF(COUNTIFS(Données!E43:E4041,$B48,Données!B43:B4041,$U$3)&gt;0,$U$3,"")</f>
        <v/>
      </c>
      <c r="D48" t="str">
        <f>IF($B48="","",COUNTIFS(Données!$E$2:$E$4000,$B48,Données!$B$2:$B$4000,$U$3))</f>
        <v/>
      </c>
      <c r="E48" t="str">
        <f>IF($B48="","",COUNTIFS(Données!$E$2:$E$4000,$B48,Données!$B$2:$B$4000,$U$3))</f>
        <v/>
      </c>
      <c r="F48" t="str">
        <f>IF($B48="","",COUNTIFS(Données!$E$2:$E$4000,$B48,Données!$B$2:$B$4000,$U$3))</f>
        <v/>
      </c>
      <c r="G48" t="str">
        <f>IF($B48="","",COUNTIFS(Données!$E$2:$E$4000,$B48,Données!$B$2:$B$4000,$U$3))</f>
        <v/>
      </c>
      <c r="H48" t="str">
        <f>IF($B48="","",COUNTIFS(Données!$E$2:$E$4000,$B48,Données!$B$2:$B$4000,$U$3))</f>
        <v/>
      </c>
      <c r="I48" t="str">
        <f>IF($B48="","",COUNTIFS(Données!$E$2:$E$4000,$B48,Données!$B$2:$B$4000,$U$3))</f>
        <v/>
      </c>
      <c r="J48" t="str">
        <f>IF($B48="","",COUNTIFS(Données!$E$2:$E$4000,$B48,Données!$B$2:$B$4000,$U$3))</f>
        <v/>
      </c>
      <c r="K48" t="str">
        <f>IF($B48="","",COUNTIFS(Données!$E$2:$E$4000,$B48,Données!$B$2:$B$4000,$U$3))</f>
        <v/>
      </c>
      <c r="L48" t="str">
        <f>IF($B48="","",COUNTIFS(Données!$E$2:$E$4000,$B48,Données!$B$2:$B$4000,$U$3))</f>
        <v/>
      </c>
      <c r="M48" t="str">
        <f>IF($B48="","",COUNTIFS(Données!$E$2:$E$4000,$B48,Données!$B$2:$B$4000,$U$3))</f>
        <v/>
      </c>
      <c r="N48" t="str">
        <f>IF($B48="","",COUNTIFS(Données!$E$2:$E$4000,$B48,Données!$B$2:$B$4000,$U$3))</f>
        <v/>
      </c>
      <c r="O48" t="str">
        <f>IF($B48="","",COUNTIFS(Données!$E$2:$E$4000,$B48,Données!$B$2:$B$4000,$U$3))</f>
        <v/>
      </c>
      <c r="P48" t="str">
        <f>IF($B48="","",COUNTIFS(Données!$E$2:$E$4000,$B48,Données!$B$2:$B$4000,$U$3)*8)</f>
        <v/>
      </c>
    </row>
    <row r="49" spans="2:16" x14ac:dyDescent="0.3">
      <c r="B49" t="str">
        <f>IF(Eleves!C47&gt;0,Eleves!C47,"")</f>
        <v/>
      </c>
      <c r="C49" t="str">
        <f>IF(COUNTIFS(Données!E44:E4042,$B49,Données!B44:B4042,$U$3)&gt;0,$U$3,"")</f>
        <v/>
      </c>
      <c r="D49" t="str">
        <f>IF($B49="","",COUNTIFS(Données!$E$2:$E$4000,$B49,Données!$B$2:$B$4000,$U$3))</f>
        <v/>
      </c>
      <c r="E49" t="str">
        <f>IF($B49="","",COUNTIFS(Données!$E$2:$E$4000,$B49,Données!$B$2:$B$4000,$U$3))</f>
        <v/>
      </c>
      <c r="F49" t="str">
        <f>IF($B49="","",COUNTIFS(Données!$E$2:$E$4000,$B49,Données!$B$2:$B$4000,$U$3))</f>
        <v/>
      </c>
      <c r="G49" t="str">
        <f>IF($B49="","",COUNTIFS(Données!$E$2:$E$4000,$B49,Données!$B$2:$B$4000,$U$3))</f>
        <v/>
      </c>
      <c r="H49" t="str">
        <f>IF($B49="","",COUNTIFS(Données!$E$2:$E$4000,$B49,Données!$B$2:$B$4000,$U$3))</f>
        <v/>
      </c>
      <c r="I49" t="str">
        <f>IF($B49="","",COUNTIFS(Données!$E$2:$E$4000,$B49,Données!$B$2:$B$4000,$U$3))</f>
        <v/>
      </c>
      <c r="J49" t="str">
        <f>IF($B49="","",COUNTIFS(Données!$E$2:$E$4000,$B49,Données!$B$2:$B$4000,$U$3))</f>
        <v/>
      </c>
      <c r="K49" t="str">
        <f>IF($B49="","",COUNTIFS(Données!$E$2:$E$4000,$B49,Données!$B$2:$B$4000,$U$3))</f>
        <v/>
      </c>
      <c r="L49" t="str">
        <f>IF($B49="","",COUNTIFS(Données!$E$2:$E$4000,$B49,Données!$B$2:$B$4000,$U$3))</f>
        <v/>
      </c>
      <c r="M49" t="str">
        <f>IF($B49="","",COUNTIFS(Données!$E$2:$E$4000,$B49,Données!$B$2:$B$4000,$U$3))</f>
        <v/>
      </c>
      <c r="N49" t="str">
        <f>IF($B49="","",COUNTIFS(Données!$E$2:$E$4000,$B49,Données!$B$2:$B$4000,$U$3))</f>
        <v/>
      </c>
      <c r="O49" t="str">
        <f>IF($B49="","",COUNTIFS(Données!$E$2:$E$4000,$B49,Données!$B$2:$B$4000,$U$3))</f>
        <v/>
      </c>
      <c r="P49" t="str">
        <f>IF($B49="","",COUNTIFS(Données!$E$2:$E$4000,$B49,Données!$B$2:$B$4000,$U$3)*8)</f>
        <v/>
      </c>
    </row>
    <row r="50" spans="2:16" x14ac:dyDescent="0.3">
      <c r="B50" t="str">
        <f>IF(Eleves!C48&gt;0,Eleves!C48,"")</f>
        <v/>
      </c>
      <c r="C50" t="str">
        <f>IF(COUNTIFS(Données!E45:E4043,$B50,Données!B45:B4043,$U$3)&gt;0,$U$3,"")</f>
        <v/>
      </c>
      <c r="D50" t="str">
        <f>IF($B50="","",COUNTIFS(Données!$E$2:$E$4000,$B50,Données!$B$2:$B$4000,$U$3))</f>
        <v/>
      </c>
      <c r="E50" t="str">
        <f>IF($B50="","",COUNTIFS(Données!$E$2:$E$4000,$B50,Données!$B$2:$B$4000,$U$3))</f>
        <v/>
      </c>
      <c r="F50" t="str">
        <f>IF($B50="","",COUNTIFS(Données!$E$2:$E$4000,$B50,Données!$B$2:$B$4000,$U$3))</f>
        <v/>
      </c>
      <c r="G50" t="str">
        <f>IF($B50="","",COUNTIFS(Données!$E$2:$E$4000,$B50,Données!$B$2:$B$4000,$U$3))</f>
        <v/>
      </c>
      <c r="H50" t="str">
        <f>IF($B50="","",COUNTIFS(Données!$E$2:$E$4000,$B50,Données!$B$2:$B$4000,$U$3))</f>
        <v/>
      </c>
      <c r="I50" t="str">
        <f>IF($B50="","",COUNTIFS(Données!$E$2:$E$4000,$B50,Données!$B$2:$B$4000,$U$3))</f>
        <v/>
      </c>
      <c r="J50" t="str">
        <f>IF($B50="","",COUNTIFS(Données!$E$2:$E$4000,$B50,Données!$B$2:$B$4000,$U$3))</f>
        <v/>
      </c>
      <c r="K50" t="str">
        <f>IF($B50="","",COUNTIFS(Données!$E$2:$E$4000,$B50,Données!$B$2:$B$4000,$U$3))</f>
        <v/>
      </c>
      <c r="L50" t="str">
        <f>IF($B50="","",COUNTIFS(Données!$E$2:$E$4000,$B50,Données!$B$2:$B$4000,$U$3))</f>
        <v/>
      </c>
      <c r="M50" t="str">
        <f>IF($B50="","",COUNTIFS(Données!$E$2:$E$4000,$B50,Données!$B$2:$B$4000,$U$3))</f>
        <v/>
      </c>
      <c r="N50" t="str">
        <f>IF($B50="","",COUNTIFS(Données!$E$2:$E$4000,$B50,Données!$B$2:$B$4000,$U$3))</f>
        <v/>
      </c>
      <c r="O50" t="str">
        <f>IF($B50="","",COUNTIFS(Données!$E$2:$E$4000,$B50,Données!$B$2:$B$4000,$U$3))</f>
        <v/>
      </c>
      <c r="P50" t="str">
        <f>IF($B50="","",COUNTIFS(Données!$E$2:$E$4000,$B50,Données!$B$2:$B$4000,$U$3)*8)</f>
        <v/>
      </c>
    </row>
    <row r="51" spans="2:16" x14ac:dyDescent="0.3">
      <c r="B51" t="str">
        <f>IF(Eleves!C49&gt;0,Eleves!C49,"")</f>
        <v/>
      </c>
      <c r="C51" t="str">
        <f>IF(COUNTIFS(Données!E46:E4044,$B51,Données!B46:B4044,$U$3)&gt;0,$U$3,"")</f>
        <v/>
      </c>
      <c r="D51" t="str">
        <f>IF($B51="","",COUNTIFS(Données!$E$2:$E$4000,$B51,Données!$B$2:$B$4000,$U$3))</f>
        <v/>
      </c>
      <c r="E51" t="str">
        <f>IF($B51="","",COUNTIFS(Données!$E$2:$E$4000,$B51,Données!$B$2:$B$4000,$U$3))</f>
        <v/>
      </c>
      <c r="F51" t="str">
        <f>IF($B51="","",COUNTIFS(Données!$E$2:$E$4000,$B51,Données!$B$2:$B$4000,$U$3))</f>
        <v/>
      </c>
      <c r="G51" t="str">
        <f>IF($B51="","",COUNTIFS(Données!$E$2:$E$4000,$B51,Données!$B$2:$B$4000,$U$3))</f>
        <v/>
      </c>
      <c r="H51" t="str">
        <f>IF($B51="","",COUNTIFS(Données!$E$2:$E$4000,$B51,Données!$B$2:$B$4000,$U$3))</f>
        <v/>
      </c>
      <c r="I51" t="str">
        <f>IF($B51="","",COUNTIFS(Données!$E$2:$E$4000,$B51,Données!$B$2:$B$4000,$U$3))</f>
        <v/>
      </c>
      <c r="J51" t="str">
        <f>IF($B51="","",COUNTIFS(Données!$E$2:$E$4000,$B51,Données!$B$2:$B$4000,$U$3))</f>
        <v/>
      </c>
      <c r="K51" t="str">
        <f>IF($B51="","",COUNTIFS(Données!$E$2:$E$4000,$B51,Données!$B$2:$B$4000,$U$3))</f>
        <v/>
      </c>
      <c r="L51" t="str">
        <f>IF($B51="","",COUNTIFS(Données!$E$2:$E$4000,$B51,Données!$B$2:$B$4000,$U$3))</f>
        <v/>
      </c>
      <c r="M51" t="str">
        <f>IF($B51="","",COUNTIFS(Données!$E$2:$E$4000,$B51,Données!$B$2:$B$4000,$U$3))</f>
        <v/>
      </c>
      <c r="N51" t="str">
        <f>IF($B51="","",COUNTIFS(Données!$E$2:$E$4000,$B51,Données!$B$2:$B$4000,$U$3))</f>
        <v/>
      </c>
      <c r="O51" t="str">
        <f>IF($B51="","",COUNTIFS(Données!$E$2:$E$4000,$B51,Données!$B$2:$B$4000,$U$3))</f>
        <v/>
      </c>
      <c r="P51" t="str">
        <f>IF($B51="","",COUNTIFS(Données!$E$2:$E$4000,$B51,Données!$B$2:$B$4000,$U$3)*8)</f>
        <v/>
      </c>
    </row>
    <row r="52" spans="2:16" x14ac:dyDescent="0.3">
      <c r="B52" t="str">
        <f>IF(Eleves!C50&gt;0,Eleves!C50,"")</f>
        <v/>
      </c>
      <c r="C52" t="str">
        <f>IF(COUNTIFS(Données!E47:E4045,$B52,Données!B47:B4045,$U$3)&gt;0,$U$3,"")</f>
        <v/>
      </c>
      <c r="D52" t="str">
        <f>IF($B52="","",COUNTIFS(Données!$E$2:$E$4000,$B52,Données!$B$2:$B$4000,$U$3))</f>
        <v/>
      </c>
      <c r="E52" t="str">
        <f>IF($B52="","",COUNTIFS(Données!$E$2:$E$4000,$B52,Données!$B$2:$B$4000,$U$3))</f>
        <v/>
      </c>
      <c r="F52" t="str">
        <f>IF($B52="","",COUNTIFS(Données!$E$2:$E$4000,$B52,Données!$B$2:$B$4000,$U$3))</f>
        <v/>
      </c>
      <c r="G52" t="str">
        <f>IF($B52="","",COUNTIFS(Données!$E$2:$E$4000,$B52,Données!$B$2:$B$4000,$U$3))</f>
        <v/>
      </c>
      <c r="H52" t="str">
        <f>IF($B52="","",COUNTIFS(Données!$E$2:$E$4000,$B52,Données!$B$2:$B$4000,$U$3))</f>
        <v/>
      </c>
      <c r="I52" t="str">
        <f>IF($B52="","",COUNTIFS(Données!$E$2:$E$4000,$B52,Données!$B$2:$B$4000,$U$3))</f>
        <v/>
      </c>
      <c r="J52" t="str">
        <f>IF($B52="","",COUNTIFS(Données!$E$2:$E$4000,$B52,Données!$B$2:$B$4000,$U$3))</f>
        <v/>
      </c>
      <c r="K52" t="str">
        <f>IF($B52="","",COUNTIFS(Données!$E$2:$E$4000,$B52,Données!$B$2:$B$4000,$U$3))</f>
        <v/>
      </c>
      <c r="L52" t="str">
        <f>IF($B52="","",COUNTIFS(Données!$E$2:$E$4000,$B52,Données!$B$2:$B$4000,$U$3))</f>
        <v/>
      </c>
      <c r="M52" t="str">
        <f>IF($B52="","",COUNTIFS(Données!$E$2:$E$4000,$B52,Données!$B$2:$B$4000,$U$3))</f>
        <v/>
      </c>
      <c r="N52" t="str">
        <f>IF($B52="","",COUNTIFS(Données!$E$2:$E$4000,$B52,Données!$B$2:$B$4000,$U$3))</f>
        <v/>
      </c>
      <c r="O52" t="str">
        <f>IF($B52="","",COUNTIFS(Données!$E$2:$E$4000,$B52,Données!$B$2:$B$4000,$U$3))</f>
        <v/>
      </c>
      <c r="P52" t="str">
        <f>IF($B52="","",COUNTIFS(Données!$E$2:$E$4000,$B52,Données!$B$2:$B$4000,$U$3)*8)</f>
        <v/>
      </c>
    </row>
    <row r="53" spans="2:16" x14ac:dyDescent="0.3">
      <c r="B53" t="str">
        <f>IF(Eleves!C51&gt;0,Eleves!C51,"")</f>
        <v/>
      </c>
      <c r="C53" t="str">
        <f>IF(COUNTIFS(Données!E48:E4046,$B53,Données!B48:B4046,$U$3)&gt;0,$U$3,"")</f>
        <v/>
      </c>
      <c r="D53" t="str">
        <f>IF($B53="","",COUNTIFS(Données!$E$2:$E$4000,$B53,Données!$B$2:$B$4000,$U$3))</f>
        <v/>
      </c>
      <c r="E53" t="str">
        <f>IF($B53="","",COUNTIFS(Données!$E$2:$E$4000,$B53,Données!$B$2:$B$4000,$U$3))</f>
        <v/>
      </c>
      <c r="F53" t="str">
        <f>IF($B53="","",COUNTIFS(Données!$E$2:$E$4000,$B53,Données!$B$2:$B$4000,$U$3))</f>
        <v/>
      </c>
      <c r="G53" t="str">
        <f>IF($B53="","",COUNTIFS(Données!$E$2:$E$4000,$B53,Données!$B$2:$B$4000,$U$3))</f>
        <v/>
      </c>
      <c r="H53" t="str">
        <f>IF($B53="","",COUNTIFS(Données!$E$2:$E$4000,$B53,Données!$B$2:$B$4000,$U$3))</f>
        <v/>
      </c>
      <c r="I53" t="str">
        <f>IF($B53="","",COUNTIFS(Données!$E$2:$E$4000,$B53,Données!$B$2:$B$4000,$U$3))</f>
        <v/>
      </c>
      <c r="J53" t="str">
        <f>IF($B53="","",COUNTIFS(Données!$E$2:$E$4000,$B53,Données!$B$2:$B$4000,$U$3))</f>
        <v/>
      </c>
      <c r="K53" t="str">
        <f>IF($B53="","",COUNTIFS(Données!$E$2:$E$4000,$B53,Données!$B$2:$B$4000,$U$3))</f>
        <v/>
      </c>
      <c r="L53" t="str">
        <f>IF($B53="","",COUNTIFS(Données!$E$2:$E$4000,$B53,Données!$B$2:$B$4000,$U$3))</f>
        <v/>
      </c>
      <c r="M53" t="str">
        <f>IF($B53="","",COUNTIFS(Données!$E$2:$E$4000,$B53,Données!$B$2:$B$4000,$U$3))</f>
        <v/>
      </c>
      <c r="N53" t="str">
        <f>IF($B53="","",COUNTIFS(Données!$E$2:$E$4000,$B53,Données!$B$2:$B$4000,$U$3))</f>
        <v/>
      </c>
      <c r="O53" t="str">
        <f>IF($B53="","",COUNTIFS(Données!$E$2:$E$4000,$B53,Données!$B$2:$B$4000,$U$3))</f>
        <v/>
      </c>
      <c r="P53" t="str">
        <f>IF($B53="","",COUNTIFS(Données!$E$2:$E$4000,$B53,Données!$B$2:$B$4000,$U$3)*8)</f>
        <v/>
      </c>
    </row>
    <row r="54" spans="2:16" x14ac:dyDescent="0.3">
      <c r="B54" t="str">
        <f>IF(Eleves!C52&gt;0,Eleves!C52,"")</f>
        <v/>
      </c>
      <c r="C54" t="str">
        <f>IF(COUNTIFS(Données!E49:E4047,$B54,Données!B49:B4047,$U$3)&gt;0,$U$3,"")</f>
        <v/>
      </c>
      <c r="D54" t="str">
        <f>IF($B54="","",COUNTIFS(Données!$E$2:$E$4000,$B54,Données!$B$2:$B$4000,$U$3))</f>
        <v/>
      </c>
      <c r="E54" t="str">
        <f>IF($B54="","",COUNTIFS(Données!$E$2:$E$4000,$B54,Données!$B$2:$B$4000,$U$3))</f>
        <v/>
      </c>
      <c r="F54" t="str">
        <f>IF($B54="","",COUNTIFS(Données!$E$2:$E$4000,$B54,Données!$B$2:$B$4000,$U$3))</f>
        <v/>
      </c>
      <c r="G54" t="str">
        <f>IF($B54="","",COUNTIFS(Données!$E$2:$E$4000,$B54,Données!$B$2:$B$4000,$U$3))</f>
        <v/>
      </c>
      <c r="H54" t="str">
        <f>IF($B54="","",COUNTIFS(Données!$E$2:$E$4000,$B54,Données!$B$2:$B$4000,$U$3))</f>
        <v/>
      </c>
      <c r="I54" t="str">
        <f>IF($B54="","",COUNTIFS(Données!$E$2:$E$4000,$B54,Données!$B$2:$B$4000,$U$3))</f>
        <v/>
      </c>
      <c r="J54" t="str">
        <f>IF($B54="","",COUNTIFS(Données!$E$2:$E$4000,$B54,Données!$B$2:$B$4000,$U$3))</f>
        <v/>
      </c>
      <c r="K54" t="str">
        <f>IF($B54="","",COUNTIFS(Données!$E$2:$E$4000,$B54,Données!$B$2:$B$4000,$U$3))</f>
        <v/>
      </c>
      <c r="L54" t="str">
        <f>IF($B54="","",COUNTIFS(Données!$E$2:$E$4000,$B54,Données!$B$2:$B$4000,$U$3))</f>
        <v/>
      </c>
      <c r="M54" t="str">
        <f>IF($B54="","",COUNTIFS(Données!$E$2:$E$4000,$B54,Données!$B$2:$B$4000,$U$3))</f>
        <v/>
      </c>
      <c r="N54" t="str">
        <f>IF($B54="","",COUNTIFS(Données!$E$2:$E$4000,$B54,Données!$B$2:$B$4000,$U$3))</f>
        <v/>
      </c>
      <c r="O54" t="str">
        <f>IF($B54="","",COUNTIFS(Données!$E$2:$E$4000,$B54,Données!$B$2:$B$4000,$U$3))</f>
        <v/>
      </c>
      <c r="P54" t="str">
        <f>IF($B54="","",COUNTIFS(Données!$E$2:$E$4000,$B54,Données!$B$2:$B$4000,$U$3)*8)</f>
        <v/>
      </c>
    </row>
    <row r="55" spans="2:16" x14ac:dyDescent="0.3">
      <c r="B55" t="str">
        <f>IF(Eleves!C53&gt;0,Eleves!C53,"")</f>
        <v/>
      </c>
      <c r="C55" t="str">
        <f>IF(COUNTIFS(Données!E50:E4048,$B55,Données!B50:B4048,$U$3)&gt;0,$U$3,"")</f>
        <v/>
      </c>
      <c r="D55" t="str">
        <f>IF($B55="","",COUNTIFS(Données!$E$2:$E$4000,$B55,Données!$B$2:$B$4000,$U$3))</f>
        <v/>
      </c>
      <c r="E55" t="str">
        <f>IF($B55="","",COUNTIFS(Données!$E$2:$E$4000,$B55,Données!$B$2:$B$4000,$U$3))</f>
        <v/>
      </c>
      <c r="F55" t="str">
        <f>IF($B55="","",COUNTIFS(Données!$E$2:$E$4000,$B55,Données!$B$2:$B$4000,$U$3))</f>
        <v/>
      </c>
      <c r="G55" t="str">
        <f>IF($B55="","",COUNTIFS(Données!$E$2:$E$4000,$B55,Données!$B$2:$B$4000,$U$3))</f>
        <v/>
      </c>
      <c r="H55" t="str">
        <f>IF($B55="","",COUNTIFS(Données!$E$2:$E$4000,$B55,Données!$B$2:$B$4000,$U$3))</f>
        <v/>
      </c>
      <c r="I55" t="str">
        <f>IF($B55="","",COUNTIFS(Données!$E$2:$E$4000,$B55,Données!$B$2:$B$4000,$U$3))</f>
        <v/>
      </c>
      <c r="J55" t="str">
        <f>IF($B55="","",COUNTIFS(Données!$E$2:$E$4000,$B55,Données!$B$2:$B$4000,$U$3))</f>
        <v/>
      </c>
      <c r="K55" t="str">
        <f>IF($B55="","",COUNTIFS(Données!$E$2:$E$4000,$B55,Données!$B$2:$B$4000,$U$3))</f>
        <v/>
      </c>
      <c r="L55" t="str">
        <f>IF($B55="","",COUNTIFS(Données!$E$2:$E$4000,$B55,Données!$B$2:$B$4000,$U$3))</f>
        <v/>
      </c>
      <c r="M55" t="str">
        <f>IF($B55="","",COUNTIFS(Données!$E$2:$E$4000,$B55,Données!$B$2:$B$4000,$U$3))</f>
        <v/>
      </c>
      <c r="N55" t="str">
        <f>IF($B55="","",COUNTIFS(Données!$E$2:$E$4000,$B55,Données!$B$2:$B$4000,$U$3))</f>
        <v/>
      </c>
      <c r="O55" t="str">
        <f>IF($B55="","",COUNTIFS(Données!$E$2:$E$4000,$B55,Données!$B$2:$B$4000,$U$3))</f>
        <v/>
      </c>
      <c r="P55" t="str">
        <f>IF($B55="","",COUNTIFS(Données!$E$2:$E$4000,$B55,Données!$B$2:$B$4000,$U$3)*8)</f>
        <v/>
      </c>
    </row>
    <row r="56" spans="2:16" x14ac:dyDescent="0.3">
      <c r="B56" t="str">
        <f>IF(Eleves!C54&gt;0,Eleves!C54,"")</f>
        <v/>
      </c>
      <c r="C56" t="str">
        <f>IF(COUNTIFS(Données!E51:E4049,$B56,Données!B51:B4049,$U$3)&gt;0,$U$3,"")</f>
        <v/>
      </c>
      <c r="D56" t="str">
        <f>IF($B56="","",COUNTIFS(Données!$E$2:$E$4000,$B56,Données!$B$2:$B$4000,$U$3))</f>
        <v/>
      </c>
      <c r="E56" t="str">
        <f>IF($B56="","",COUNTIFS(Données!$E$2:$E$4000,$B56,Données!$B$2:$B$4000,$U$3))</f>
        <v/>
      </c>
      <c r="F56" t="str">
        <f>IF($B56="","",COUNTIFS(Données!$E$2:$E$4000,$B56,Données!$B$2:$B$4000,$U$3))</f>
        <v/>
      </c>
      <c r="G56" t="str">
        <f>IF($B56="","",COUNTIFS(Données!$E$2:$E$4000,$B56,Données!$B$2:$B$4000,$U$3))</f>
        <v/>
      </c>
      <c r="H56" t="str">
        <f>IF($B56="","",COUNTIFS(Données!$E$2:$E$4000,$B56,Données!$B$2:$B$4000,$U$3))</f>
        <v/>
      </c>
      <c r="I56" t="str">
        <f>IF($B56="","",COUNTIFS(Données!$E$2:$E$4000,$B56,Données!$B$2:$B$4000,$U$3))</f>
        <v/>
      </c>
      <c r="J56" t="str">
        <f>IF($B56="","",COUNTIFS(Données!$E$2:$E$4000,$B56,Données!$B$2:$B$4000,$U$3))</f>
        <v/>
      </c>
      <c r="K56" t="str">
        <f>IF($B56="","",COUNTIFS(Données!$E$2:$E$4000,$B56,Données!$B$2:$B$4000,$U$3))</f>
        <v/>
      </c>
      <c r="L56" t="str">
        <f>IF($B56="","",COUNTIFS(Données!$E$2:$E$4000,$B56,Données!$B$2:$B$4000,$U$3))</f>
        <v/>
      </c>
      <c r="M56" t="str">
        <f>IF($B56="","",COUNTIFS(Données!$E$2:$E$4000,$B56,Données!$B$2:$B$4000,$U$3))</f>
        <v/>
      </c>
      <c r="N56" t="str">
        <f>IF($B56="","",COUNTIFS(Données!$E$2:$E$4000,$B56,Données!$B$2:$B$4000,$U$3))</f>
        <v/>
      </c>
      <c r="O56" t="str">
        <f>IF($B56="","",COUNTIFS(Données!$E$2:$E$4000,$B56,Données!$B$2:$B$4000,$U$3))</f>
        <v/>
      </c>
      <c r="P56" t="str">
        <f>IF($B56="","",COUNTIFS(Données!$E$2:$E$4000,$B56,Données!$B$2:$B$4000,$U$3)*8)</f>
        <v/>
      </c>
    </row>
    <row r="57" spans="2:16" x14ac:dyDescent="0.3">
      <c r="B57" t="str">
        <f>IF(Eleves!C55&gt;0,Eleves!C55,"")</f>
        <v/>
      </c>
      <c r="C57" t="str">
        <f>IF(COUNTIFS(Données!E52:E4050,$B57,Données!B52:B4050,$U$3)&gt;0,$U$3,"")</f>
        <v/>
      </c>
      <c r="D57" t="str">
        <f>IF($B57="","",COUNTIFS(Données!$E$2:$E$4000,$B57,Données!$B$2:$B$4000,$U$3))</f>
        <v/>
      </c>
      <c r="E57" t="str">
        <f>IF($B57="","",COUNTIFS(Données!$E$2:$E$4000,$B57,Données!$B$2:$B$4000,$U$3))</f>
        <v/>
      </c>
      <c r="F57" t="str">
        <f>IF($B57="","",COUNTIFS(Données!$E$2:$E$4000,$B57,Données!$B$2:$B$4000,$U$3))</f>
        <v/>
      </c>
      <c r="G57" t="str">
        <f>IF($B57="","",COUNTIFS(Données!$E$2:$E$4000,$B57,Données!$B$2:$B$4000,$U$3))</f>
        <v/>
      </c>
      <c r="H57" t="str">
        <f>IF($B57="","",COUNTIFS(Données!$E$2:$E$4000,$B57,Données!$B$2:$B$4000,$U$3))</f>
        <v/>
      </c>
      <c r="I57" t="str">
        <f>IF($B57="","",COUNTIFS(Données!$E$2:$E$4000,$B57,Données!$B$2:$B$4000,$U$3))</f>
        <v/>
      </c>
      <c r="J57" t="str">
        <f>IF($B57="","",COUNTIFS(Données!$E$2:$E$4000,$B57,Données!$B$2:$B$4000,$U$3))</f>
        <v/>
      </c>
      <c r="K57" t="str">
        <f>IF($B57="","",COUNTIFS(Données!$E$2:$E$4000,$B57,Données!$B$2:$B$4000,$U$3))</f>
        <v/>
      </c>
      <c r="L57" t="str">
        <f>IF($B57="","",COUNTIFS(Données!$E$2:$E$4000,$B57,Données!$B$2:$B$4000,$U$3))</f>
        <v/>
      </c>
      <c r="M57" t="str">
        <f>IF($B57="","",COUNTIFS(Données!$E$2:$E$4000,$B57,Données!$B$2:$B$4000,$U$3))</f>
        <v/>
      </c>
      <c r="N57" t="str">
        <f>IF($B57="","",COUNTIFS(Données!$E$2:$E$4000,$B57,Données!$B$2:$B$4000,$U$3))</f>
        <v/>
      </c>
      <c r="O57" t="str">
        <f>IF($B57="","",COUNTIFS(Données!$E$2:$E$4000,$B57,Données!$B$2:$B$4000,$U$3))</f>
        <v/>
      </c>
      <c r="P57" t="str">
        <f>IF($B57="","",COUNTIFS(Données!$E$2:$E$4000,$B57,Données!$B$2:$B$4000,$U$3)*8)</f>
        <v/>
      </c>
    </row>
    <row r="58" spans="2:16" x14ac:dyDescent="0.3">
      <c r="B58" t="str">
        <f>IF(Eleves!C56&gt;0,Eleves!C56,"")</f>
        <v/>
      </c>
      <c r="C58" t="str">
        <f>IF(COUNTIFS(Données!E53:E4051,$B58,Données!B53:B4051,$U$3)&gt;0,$U$3,"")</f>
        <v/>
      </c>
      <c r="D58" t="str">
        <f>IF($B58="","",COUNTIFS(Données!$E$2:$E$4000,$B58,Données!$B$2:$B$4000,$U$3))</f>
        <v/>
      </c>
      <c r="E58" t="str">
        <f>IF($B58="","",COUNTIFS(Données!$E$2:$E$4000,$B58,Données!$B$2:$B$4000,$U$3))</f>
        <v/>
      </c>
      <c r="F58" t="str">
        <f>IF($B58="","",COUNTIFS(Données!$E$2:$E$4000,$B58,Données!$B$2:$B$4000,$U$3))</f>
        <v/>
      </c>
      <c r="G58" t="str">
        <f>IF($B58="","",COUNTIFS(Données!$E$2:$E$4000,$B58,Données!$B$2:$B$4000,$U$3))</f>
        <v/>
      </c>
      <c r="H58" t="str">
        <f>IF($B58="","",COUNTIFS(Données!$E$2:$E$4000,$B58,Données!$B$2:$B$4000,$U$3))</f>
        <v/>
      </c>
      <c r="I58" t="str">
        <f>IF($B58="","",COUNTIFS(Données!$E$2:$E$4000,$B58,Données!$B$2:$B$4000,$U$3))</f>
        <v/>
      </c>
      <c r="J58" t="str">
        <f>IF($B58="","",COUNTIFS(Données!$E$2:$E$4000,$B58,Données!$B$2:$B$4000,$U$3))</f>
        <v/>
      </c>
      <c r="K58" t="str">
        <f>IF($B58="","",COUNTIFS(Données!$E$2:$E$4000,$B58,Données!$B$2:$B$4000,$U$3))</f>
        <v/>
      </c>
      <c r="L58" t="str">
        <f>IF($B58="","",COUNTIFS(Données!$E$2:$E$4000,$B58,Données!$B$2:$B$4000,$U$3))</f>
        <v/>
      </c>
      <c r="M58" t="str">
        <f>IF($B58="","",COUNTIFS(Données!$E$2:$E$4000,$B58,Données!$B$2:$B$4000,$U$3))</f>
        <v/>
      </c>
      <c r="N58" t="str">
        <f>IF($B58="","",COUNTIFS(Données!$E$2:$E$4000,$B58,Données!$B$2:$B$4000,$U$3))</f>
        <v/>
      </c>
      <c r="O58" t="str">
        <f>IF($B58="","",COUNTIFS(Données!$E$2:$E$4000,$B58,Données!$B$2:$B$4000,$U$3))</f>
        <v/>
      </c>
      <c r="P58" t="str">
        <f>IF($B58="","",COUNTIFS(Données!$E$2:$E$4000,$B58,Données!$B$2:$B$4000,$U$3)*8)</f>
        <v/>
      </c>
    </row>
    <row r="59" spans="2:16" x14ac:dyDescent="0.3">
      <c r="B59" t="str">
        <f>IF(Eleves!C57&gt;0,Eleves!C57,"")</f>
        <v/>
      </c>
      <c r="C59" t="str">
        <f>IF(COUNTIFS(Données!E54:E4052,$B59,Données!B54:B4052,$U$3)&gt;0,$U$3,"")</f>
        <v/>
      </c>
      <c r="D59" t="str">
        <f>IF($B59="","",COUNTIFS(Données!$E$2:$E$4000,$B59,Données!$B$2:$B$4000,$U$3))</f>
        <v/>
      </c>
      <c r="E59" t="str">
        <f>IF($B59="","",COUNTIFS(Données!$E$2:$E$4000,$B59,Données!$B$2:$B$4000,$U$3))</f>
        <v/>
      </c>
      <c r="F59" t="str">
        <f>IF($B59="","",COUNTIFS(Données!$E$2:$E$4000,$B59,Données!$B$2:$B$4000,$U$3))</f>
        <v/>
      </c>
      <c r="G59" t="str">
        <f>IF($B59="","",COUNTIFS(Données!$E$2:$E$4000,$B59,Données!$B$2:$B$4000,$U$3))</f>
        <v/>
      </c>
      <c r="H59" t="str">
        <f>IF($B59="","",COUNTIFS(Données!$E$2:$E$4000,$B59,Données!$B$2:$B$4000,$U$3))</f>
        <v/>
      </c>
      <c r="I59" t="str">
        <f>IF($B59="","",COUNTIFS(Données!$E$2:$E$4000,$B59,Données!$B$2:$B$4000,$U$3))</f>
        <v/>
      </c>
      <c r="J59" t="str">
        <f>IF($B59="","",COUNTIFS(Données!$E$2:$E$4000,$B59,Données!$B$2:$B$4000,$U$3))</f>
        <v/>
      </c>
      <c r="K59" t="str">
        <f>IF($B59="","",COUNTIFS(Données!$E$2:$E$4000,$B59,Données!$B$2:$B$4000,$U$3))</f>
        <v/>
      </c>
      <c r="L59" t="str">
        <f>IF($B59="","",COUNTIFS(Données!$E$2:$E$4000,$B59,Données!$B$2:$B$4000,$U$3))</f>
        <v/>
      </c>
      <c r="M59" t="str">
        <f>IF($B59="","",COUNTIFS(Données!$E$2:$E$4000,$B59,Données!$B$2:$B$4000,$U$3))</f>
        <v/>
      </c>
      <c r="N59" t="str">
        <f>IF($B59="","",COUNTIFS(Données!$E$2:$E$4000,$B59,Données!$B$2:$B$4000,$U$3))</f>
        <v/>
      </c>
      <c r="O59" t="str">
        <f>IF($B59="","",COUNTIFS(Données!$E$2:$E$4000,$B59,Données!$B$2:$B$4000,$U$3))</f>
        <v/>
      </c>
      <c r="P59" t="str">
        <f>IF($B59="","",COUNTIFS(Données!$E$2:$E$4000,$B59,Données!$B$2:$B$4000,$U$3)*8)</f>
        <v/>
      </c>
    </row>
    <row r="60" spans="2:16" x14ac:dyDescent="0.3">
      <c r="B60" t="str">
        <f>IF(Eleves!C58&gt;0,Eleves!C58,"")</f>
        <v/>
      </c>
      <c r="C60" t="str">
        <f>IF(COUNTIFS(Données!E55:E4053,$B60,Données!B55:B4053,$U$3)&gt;0,$U$3,"")</f>
        <v/>
      </c>
      <c r="D60" t="str">
        <f>IF($B60="","",COUNTIFS(Données!$E$2:$E$4000,$B60,Données!$B$2:$B$4000,$U$3))</f>
        <v/>
      </c>
      <c r="E60" t="str">
        <f>IF($B60="","",COUNTIFS(Données!$E$2:$E$4000,$B60,Données!$B$2:$B$4000,$U$3))</f>
        <v/>
      </c>
      <c r="F60" t="str">
        <f>IF($B60="","",COUNTIFS(Données!$E$2:$E$4000,$B60,Données!$B$2:$B$4000,$U$3))</f>
        <v/>
      </c>
      <c r="G60" t="str">
        <f>IF($B60="","",COUNTIFS(Données!$E$2:$E$4000,$B60,Données!$B$2:$B$4000,$U$3))</f>
        <v/>
      </c>
      <c r="H60" t="str">
        <f>IF($B60="","",COUNTIFS(Données!$E$2:$E$4000,$B60,Données!$B$2:$B$4000,$U$3))</f>
        <v/>
      </c>
      <c r="I60" t="str">
        <f>IF($B60="","",COUNTIFS(Données!$E$2:$E$4000,$B60,Données!$B$2:$B$4000,$U$3))</f>
        <v/>
      </c>
      <c r="J60" t="str">
        <f>IF($B60="","",COUNTIFS(Données!$E$2:$E$4000,$B60,Données!$B$2:$B$4000,$U$3))</f>
        <v/>
      </c>
      <c r="K60" t="str">
        <f>IF($B60="","",COUNTIFS(Données!$E$2:$E$4000,$B60,Données!$B$2:$B$4000,$U$3))</f>
        <v/>
      </c>
      <c r="L60" t="str">
        <f>IF($B60="","",COUNTIFS(Données!$E$2:$E$4000,$B60,Données!$B$2:$B$4000,$U$3))</f>
        <v/>
      </c>
      <c r="M60" t="str">
        <f>IF($B60="","",COUNTIFS(Données!$E$2:$E$4000,$B60,Données!$B$2:$B$4000,$U$3))</f>
        <v/>
      </c>
      <c r="N60" t="str">
        <f>IF($B60="","",COUNTIFS(Données!$E$2:$E$4000,$B60,Données!$B$2:$B$4000,$U$3))</f>
        <v/>
      </c>
      <c r="O60" t="str">
        <f>IF($B60="","",COUNTIFS(Données!$E$2:$E$4000,$B60,Données!$B$2:$B$4000,$U$3))</f>
        <v/>
      </c>
      <c r="P60" t="str">
        <f>IF($B60="","",COUNTIFS(Données!$E$2:$E$4000,$B60,Données!$B$2:$B$4000,$U$3)*8)</f>
        <v/>
      </c>
    </row>
    <row r="61" spans="2:16" x14ac:dyDescent="0.3">
      <c r="B61" t="str">
        <f>IF(Eleves!C59&gt;0,Eleves!C59,"")</f>
        <v/>
      </c>
      <c r="C61" t="str">
        <f>IF(COUNTIFS(Données!E56:E4054,$B61,Données!B56:B4054,$U$3)&gt;0,$U$3,"")</f>
        <v/>
      </c>
      <c r="D61" t="str">
        <f>IF($B61="","",COUNTIFS(Données!$E$2:$E$4000,$B61,Données!$B$2:$B$4000,$U$3))</f>
        <v/>
      </c>
      <c r="E61" t="str">
        <f>IF($B61="","",COUNTIFS(Données!$E$2:$E$4000,$B61,Données!$B$2:$B$4000,$U$3))</f>
        <v/>
      </c>
      <c r="F61" t="str">
        <f>IF($B61="","",COUNTIFS(Données!$E$2:$E$4000,$B61,Données!$B$2:$B$4000,$U$3))</f>
        <v/>
      </c>
      <c r="G61" t="str">
        <f>IF($B61="","",COUNTIFS(Données!$E$2:$E$4000,$B61,Données!$B$2:$B$4000,$U$3))</f>
        <v/>
      </c>
      <c r="H61" t="str">
        <f>IF($B61="","",COUNTIFS(Données!$E$2:$E$4000,$B61,Données!$B$2:$B$4000,$U$3))</f>
        <v/>
      </c>
      <c r="I61" t="str">
        <f>IF($B61="","",COUNTIFS(Données!$E$2:$E$4000,$B61,Données!$B$2:$B$4000,$U$3))</f>
        <v/>
      </c>
      <c r="J61" t="str">
        <f>IF($B61="","",COUNTIFS(Données!$E$2:$E$4000,$B61,Données!$B$2:$B$4000,$U$3))</f>
        <v/>
      </c>
      <c r="K61" t="str">
        <f>IF($B61="","",COUNTIFS(Données!$E$2:$E$4000,$B61,Données!$B$2:$B$4000,$U$3))</f>
        <v/>
      </c>
      <c r="L61" t="str">
        <f>IF($B61="","",COUNTIFS(Données!$E$2:$E$4000,$B61,Données!$B$2:$B$4000,$U$3))</f>
        <v/>
      </c>
      <c r="M61" t="str">
        <f>IF($B61="","",COUNTIFS(Données!$E$2:$E$4000,$B61,Données!$B$2:$B$4000,$U$3))</f>
        <v/>
      </c>
      <c r="N61" t="str">
        <f>IF($B61="","",COUNTIFS(Données!$E$2:$E$4000,$B61,Données!$B$2:$B$4000,$U$3))</f>
        <v/>
      </c>
      <c r="O61" t="str">
        <f>IF($B61="","",COUNTIFS(Données!$E$2:$E$4000,$B61,Données!$B$2:$B$4000,$U$3))</f>
        <v/>
      </c>
      <c r="P61" t="str">
        <f>IF($B61="","",COUNTIFS(Données!$E$2:$E$4000,$B61,Données!$B$2:$B$4000,$U$3)*8)</f>
        <v/>
      </c>
    </row>
    <row r="62" spans="2:16" x14ac:dyDescent="0.3">
      <c r="B62" t="str">
        <f>IF(Eleves!C60&gt;0,Eleves!C60,"")</f>
        <v/>
      </c>
      <c r="C62" t="str">
        <f>IF(COUNTIFS(Données!E57:E4055,$B62,Données!B57:B4055,$U$3)&gt;0,$U$3,"")</f>
        <v/>
      </c>
      <c r="D62" t="str">
        <f>IF($B62="","",COUNTIFS(Données!$E$2:$E$4000,$B62,Données!$B$2:$B$4000,$U$3))</f>
        <v/>
      </c>
      <c r="E62" t="str">
        <f>IF($B62="","",COUNTIFS(Données!$E$2:$E$4000,$B62,Données!$B$2:$B$4000,$U$3))</f>
        <v/>
      </c>
      <c r="F62" t="str">
        <f>IF($B62="","",COUNTIFS(Données!$E$2:$E$4000,$B62,Données!$B$2:$B$4000,$U$3))</f>
        <v/>
      </c>
      <c r="G62" t="str">
        <f>IF($B62="","",COUNTIFS(Données!$E$2:$E$4000,$B62,Données!$B$2:$B$4000,$U$3))</f>
        <v/>
      </c>
      <c r="H62" t="str">
        <f>IF($B62="","",COUNTIFS(Données!$E$2:$E$4000,$B62,Données!$B$2:$B$4000,$U$3))</f>
        <v/>
      </c>
      <c r="I62" t="str">
        <f>IF($B62="","",COUNTIFS(Données!$E$2:$E$4000,$B62,Données!$B$2:$B$4000,$U$3))</f>
        <v/>
      </c>
      <c r="J62" t="str">
        <f>IF($B62="","",COUNTIFS(Données!$E$2:$E$4000,$B62,Données!$B$2:$B$4000,$U$3))</f>
        <v/>
      </c>
      <c r="K62" t="str">
        <f>IF($B62="","",COUNTIFS(Données!$E$2:$E$4000,$B62,Données!$B$2:$B$4000,$U$3))</f>
        <v/>
      </c>
      <c r="L62" t="str">
        <f>IF($B62="","",COUNTIFS(Données!$E$2:$E$4000,$B62,Données!$B$2:$B$4000,$U$3))</f>
        <v/>
      </c>
      <c r="M62" t="str">
        <f>IF($B62="","",COUNTIFS(Données!$E$2:$E$4000,$B62,Données!$B$2:$B$4000,$U$3))</f>
        <v/>
      </c>
      <c r="N62" t="str">
        <f>IF($B62="","",COUNTIFS(Données!$E$2:$E$4000,$B62,Données!$B$2:$B$4000,$U$3))</f>
        <v/>
      </c>
      <c r="O62" t="str">
        <f>IF($B62="","",COUNTIFS(Données!$E$2:$E$4000,$B62,Données!$B$2:$B$4000,$U$3))</f>
        <v/>
      </c>
      <c r="P62" t="str">
        <f>IF($B62="","",COUNTIFS(Données!$E$2:$E$4000,$B62,Données!$B$2:$B$4000,$U$3)*8)</f>
        <v/>
      </c>
    </row>
    <row r="63" spans="2:16" x14ac:dyDescent="0.3">
      <c r="B63" t="str">
        <f>IF(Eleves!C61&gt;0,Eleves!C61,"")</f>
        <v/>
      </c>
      <c r="C63" t="str">
        <f>IF(COUNTIFS(Données!E58:E4056,$B63,Données!B58:B4056,$U$3)&gt;0,$U$3,"")</f>
        <v/>
      </c>
      <c r="D63" t="str">
        <f>IF($B63="","",COUNTIFS(Données!$E$2:$E$4000,$B63,Données!$B$2:$B$4000,$U$3))</f>
        <v/>
      </c>
      <c r="E63" t="str">
        <f>IF($B63="","",COUNTIFS(Données!$E$2:$E$4000,$B63,Données!$B$2:$B$4000,$U$3))</f>
        <v/>
      </c>
      <c r="F63" t="str">
        <f>IF($B63="","",COUNTIFS(Données!$E$2:$E$4000,$B63,Données!$B$2:$B$4000,$U$3))</f>
        <v/>
      </c>
      <c r="G63" t="str">
        <f>IF($B63="","",COUNTIFS(Données!$E$2:$E$4000,$B63,Données!$B$2:$B$4000,$U$3))</f>
        <v/>
      </c>
      <c r="H63" t="str">
        <f>IF($B63="","",COUNTIFS(Données!$E$2:$E$4000,$B63,Données!$B$2:$B$4000,$U$3))</f>
        <v/>
      </c>
      <c r="I63" t="str">
        <f>IF($B63="","",COUNTIFS(Données!$E$2:$E$4000,$B63,Données!$B$2:$B$4000,$U$3))</f>
        <v/>
      </c>
      <c r="J63" t="str">
        <f>IF($B63="","",COUNTIFS(Données!$E$2:$E$4000,$B63,Données!$B$2:$B$4000,$U$3))</f>
        <v/>
      </c>
      <c r="K63" t="str">
        <f>IF($B63="","",COUNTIFS(Données!$E$2:$E$4000,$B63,Données!$B$2:$B$4000,$U$3))</f>
        <v/>
      </c>
      <c r="L63" t="str">
        <f>IF($B63="","",COUNTIFS(Données!$E$2:$E$4000,$B63,Données!$B$2:$B$4000,$U$3))</f>
        <v/>
      </c>
      <c r="M63" t="str">
        <f>IF($B63="","",COUNTIFS(Données!$E$2:$E$4000,$B63,Données!$B$2:$B$4000,$U$3))</f>
        <v/>
      </c>
      <c r="N63" t="str">
        <f>IF($B63="","",COUNTIFS(Données!$E$2:$E$4000,$B63,Données!$B$2:$B$4000,$U$3))</f>
        <v/>
      </c>
      <c r="O63" t="str">
        <f>IF($B63="","",COUNTIFS(Données!$E$2:$E$4000,$B63,Données!$B$2:$B$4000,$U$3))</f>
        <v/>
      </c>
      <c r="P63" t="str">
        <f>IF($B63="","",COUNTIFS(Données!$E$2:$E$4000,$B63,Données!$B$2:$B$4000,$U$3)*8)</f>
        <v/>
      </c>
    </row>
    <row r="64" spans="2:16" x14ac:dyDescent="0.3">
      <c r="B64" t="str">
        <f>IF(Eleves!C62&gt;0,Eleves!C62,"")</f>
        <v/>
      </c>
      <c r="C64" t="str">
        <f>IF(COUNTIFS(Données!E59:E4057,$B64,Données!B59:B4057,$U$3)&gt;0,$U$3,"")</f>
        <v/>
      </c>
      <c r="D64" t="str">
        <f>IF($B64="","",COUNTIFS(Données!$E$2:$E$4000,$B64,Données!$B$2:$B$4000,$U$3))</f>
        <v/>
      </c>
      <c r="E64" t="str">
        <f>IF($B64="","",COUNTIFS(Données!$E$2:$E$4000,$B64,Données!$B$2:$B$4000,$U$3))</f>
        <v/>
      </c>
      <c r="F64" t="str">
        <f>IF($B64="","",COUNTIFS(Données!$E$2:$E$4000,$B64,Données!$B$2:$B$4000,$U$3))</f>
        <v/>
      </c>
      <c r="G64" t="str">
        <f>IF($B64="","",COUNTIFS(Données!$E$2:$E$4000,$B64,Données!$B$2:$B$4000,$U$3))</f>
        <v/>
      </c>
      <c r="H64" t="str">
        <f>IF($B64="","",COUNTIFS(Données!$E$2:$E$4000,$B64,Données!$B$2:$B$4000,$U$3))</f>
        <v/>
      </c>
      <c r="I64" t="str">
        <f>IF($B64="","",COUNTIFS(Données!$E$2:$E$4000,$B64,Données!$B$2:$B$4000,$U$3))</f>
        <v/>
      </c>
      <c r="J64" t="str">
        <f>IF($B64="","",COUNTIFS(Données!$E$2:$E$4000,$B64,Données!$B$2:$B$4000,$U$3))</f>
        <v/>
      </c>
      <c r="K64" t="str">
        <f>IF($B64="","",COUNTIFS(Données!$E$2:$E$4000,$B64,Données!$B$2:$B$4000,$U$3))</f>
        <v/>
      </c>
      <c r="L64" t="str">
        <f>IF($B64="","",COUNTIFS(Données!$E$2:$E$4000,$B64,Données!$B$2:$B$4000,$U$3))</f>
        <v/>
      </c>
      <c r="M64" t="str">
        <f>IF($B64="","",COUNTIFS(Données!$E$2:$E$4000,$B64,Données!$B$2:$B$4000,$U$3))</f>
        <v/>
      </c>
      <c r="N64" t="str">
        <f>IF($B64="","",COUNTIFS(Données!$E$2:$E$4000,$B64,Données!$B$2:$B$4000,$U$3))</f>
        <v/>
      </c>
      <c r="O64" t="str">
        <f>IF($B64="","",COUNTIFS(Données!$E$2:$E$4000,$B64,Données!$B$2:$B$4000,$U$3))</f>
        <v/>
      </c>
      <c r="P64" t="str">
        <f>IF($B64="","",COUNTIFS(Données!$E$2:$E$4000,$B64,Données!$B$2:$B$4000,$U$3)*8)</f>
        <v/>
      </c>
    </row>
    <row r="65" spans="2:16" x14ac:dyDescent="0.3">
      <c r="B65" t="str">
        <f>IF(Eleves!C63&gt;0,Eleves!C63,"")</f>
        <v/>
      </c>
      <c r="C65" t="str">
        <f>IF(COUNTIFS(Données!E60:E4058,$B65,Données!B60:B4058,$U$3)&gt;0,$U$3,"")</f>
        <v/>
      </c>
      <c r="D65" t="str">
        <f>IF($B65="","",COUNTIFS(Données!$E$2:$E$4000,$B65,Données!$B$2:$B$4000,$U$3))</f>
        <v/>
      </c>
      <c r="E65" t="str">
        <f>IF($B65="","",COUNTIFS(Données!$E$2:$E$4000,$B65,Données!$B$2:$B$4000,$U$3))</f>
        <v/>
      </c>
      <c r="F65" t="str">
        <f>IF($B65="","",COUNTIFS(Données!$E$2:$E$4000,$B65,Données!$B$2:$B$4000,$U$3))</f>
        <v/>
      </c>
      <c r="G65" t="str">
        <f>IF($B65="","",COUNTIFS(Données!$E$2:$E$4000,$B65,Données!$B$2:$B$4000,$U$3))</f>
        <v/>
      </c>
      <c r="H65" t="str">
        <f>IF($B65="","",COUNTIFS(Données!$E$2:$E$4000,$B65,Données!$B$2:$B$4000,$U$3))</f>
        <v/>
      </c>
      <c r="I65" t="str">
        <f>IF($B65="","",COUNTIFS(Données!$E$2:$E$4000,$B65,Données!$B$2:$B$4000,$U$3))</f>
        <v/>
      </c>
      <c r="J65" t="str">
        <f>IF($B65="","",COUNTIFS(Données!$E$2:$E$4000,$B65,Données!$B$2:$B$4000,$U$3))</f>
        <v/>
      </c>
      <c r="K65" t="str">
        <f>IF($B65="","",COUNTIFS(Données!$E$2:$E$4000,$B65,Données!$B$2:$B$4000,$U$3))</f>
        <v/>
      </c>
      <c r="L65" t="str">
        <f>IF($B65="","",COUNTIFS(Données!$E$2:$E$4000,$B65,Données!$B$2:$B$4000,$U$3))</f>
        <v/>
      </c>
      <c r="M65" t="str">
        <f>IF($B65="","",COUNTIFS(Données!$E$2:$E$4000,$B65,Données!$B$2:$B$4000,$U$3))</f>
        <v/>
      </c>
      <c r="N65" t="str">
        <f>IF($B65="","",COUNTIFS(Données!$E$2:$E$4000,$B65,Données!$B$2:$B$4000,$U$3))</f>
        <v/>
      </c>
      <c r="O65" t="str">
        <f>IF($B65="","",COUNTIFS(Données!$E$2:$E$4000,$B65,Données!$B$2:$B$4000,$U$3))</f>
        <v/>
      </c>
      <c r="P65" t="str">
        <f>IF($B65="","",COUNTIFS(Données!$E$2:$E$4000,$B65,Données!$B$2:$B$4000,$U$3)*8)</f>
        <v/>
      </c>
    </row>
    <row r="66" spans="2:16" x14ac:dyDescent="0.3">
      <c r="B66" t="str">
        <f>IF(Eleves!C64&gt;0,Eleves!C64,"")</f>
        <v/>
      </c>
      <c r="C66" t="str">
        <f>IF(COUNTIFS(Données!E61:E4059,$B66,Données!B61:B4059,$U$3)&gt;0,$U$3,"")</f>
        <v/>
      </c>
      <c r="D66" t="str">
        <f>IF($B66="","",COUNTIFS(Données!$E$2:$E$4000,$B66,Données!$B$2:$B$4000,$U$3))</f>
        <v/>
      </c>
      <c r="E66" t="str">
        <f>IF($B66="","",COUNTIFS(Données!$E$2:$E$4000,$B66,Données!$B$2:$B$4000,$U$3))</f>
        <v/>
      </c>
      <c r="F66" t="str">
        <f>IF($B66="","",COUNTIFS(Données!$E$2:$E$4000,$B66,Données!$B$2:$B$4000,$U$3))</f>
        <v/>
      </c>
      <c r="G66" t="str">
        <f>IF($B66="","",COUNTIFS(Données!$E$2:$E$4000,$B66,Données!$B$2:$B$4000,$U$3))</f>
        <v/>
      </c>
      <c r="H66" t="str">
        <f>IF($B66="","",COUNTIFS(Données!$E$2:$E$4000,$B66,Données!$B$2:$B$4000,$U$3))</f>
        <v/>
      </c>
      <c r="I66" t="str">
        <f>IF($B66="","",COUNTIFS(Données!$E$2:$E$4000,$B66,Données!$B$2:$B$4000,$U$3))</f>
        <v/>
      </c>
      <c r="J66" t="str">
        <f>IF($B66="","",COUNTIFS(Données!$E$2:$E$4000,$B66,Données!$B$2:$B$4000,$U$3))</f>
        <v/>
      </c>
      <c r="K66" t="str">
        <f>IF($B66="","",COUNTIFS(Données!$E$2:$E$4000,$B66,Données!$B$2:$B$4000,$U$3))</f>
        <v/>
      </c>
      <c r="L66" t="str">
        <f>IF($B66="","",COUNTIFS(Données!$E$2:$E$4000,$B66,Données!$B$2:$B$4000,$U$3))</f>
        <v/>
      </c>
      <c r="M66" t="str">
        <f>IF($B66="","",COUNTIFS(Données!$E$2:$E$4000,$B66,Données!$B$2:$B$4000,$U$3))</f>
        <v/>
      </c>
      <c r="N66" t="str">
        <f>IF($B66="","",COUNTIFS(Données!$E$2:$E$4000,$B66,Données!$B$2:$B$4000,$U$3))</f>
        <v/>
      </c>
      <c r="O66" t="str">
        <f>IF($B66="","",COUNTIFS(Données!$E$2:$E$4000,$B66,Données!$B$2:$B$4000,$U$3))</f>
        <v/>
      </c>
      <c r="P66" t="str">
        <f>IF($B66="","",COUNTIFS(Données!$E$2:$E$4000,$B66,Données!$B$2:$B$4000,$U$3)*8)</f>
        <v/>
      </c>
    </row>
    <row r="67" spans="2:16" x14ac:dyDescent="0.3">
      <c r="B67" t="str">
        <f>IF(Eleves!C65&gt;0,Eleves!C65,"")</f>
        <v/>
      </c>
      <c r="C67" t="str">
        <f>IF(COUNTIFS(Données!E62:E4060,$B67,Données!B62:B4060,$U$3)&gt;0,$U$3,"")</f>
        <v/>
      </c>
      <c r="D67" t="str">
        <f>IF($B67="","",COUNTIFS(Données!$E$2:$E$4000,$B67,Données!$B$2:$B$4000,$U$3))</f>
        <v/>
      </c>
      <c r="E67" t="str">
        <f>IF($B67="","",COUNTIFS(Données!$E$2:$E$4000,$B67,Données!$B$2:$B$4000,$U$3))</f>
        <v/>
      </c>
      <c r="F67" t="str">
        <f>IF($B67="","",COUNTIFS(Données!$E$2:$E$4000,$B67,Données!$B$2:$B$4000,$U$3))</f>
        <v/>
      </c>
      <c r="G67" t="str">
        <f>IF($B67="","",COUNTIFS(Données!$E$2:$E$4000,$B67,Données!$B$2:$B$4000,$U$3))</f>
        <v/>
      </c>
      <c r="H67" t="str">
        <f>IF($B67="","",COUNTIFS(Données!$E$2:$E$4000,$B67,Données!$B$2:$B$4000,$U$3))</f>
        <v/>
      </c>
      <c r="I67" t="str">
        <f>IF($B67="","",COUNTIFS(Données!$E$2:$E$4000,$B67,Données!$B$2:$B$4000,$U$3))</f>
        <v/>
      </c>
      <c r="J67" t="str">
        <f>IF($B67="","",COUNTIFS(Données!$E$2:$E$4000,$B67,Données!$B$2:$B$4000,$U$3))</f>
        <v/>
      </c>
      <c r="K67" t="str">
        <f>IF($B67="","",COUNTIFS(Données!$E$2:$E$4000,$B67,Données!$B$2:$B$4000,$U$3))</f>
        <v/>
      </c>
      <c r="L67" t="str">
        <f>IF($B67="","",COUNTIFS(Données!$E$2:$E$4000,$B67,Données!$B$2:$B$4000,$U$3))</f>
        <v/>
      </c>
      <c r="M67" t="str">
        <f>IF($B67="","",COUNTIFS(Données!$E$2:$E$4000,$B67,Données!$B$2:$B$4000,$U$3))</f>
        <v/>
      </c>
      <c r="N67" t="str">
        <f>IF($B67="","",COUNTIFS(Données!$E$2:$E$4000,$B67,Données!$B$2:$B$4000,$U$3))</f>
        <v/>
      </c>
      <c r="O67" t="str">
        <f>IF($B67="","",COUNTIFS(Données!$E$2:$E$4000,$B67,Données!$B$2:$B$4000,$U$3))</f>
        <v/>
      </c>
      <c r="P67" t="str">
        <f>IF($B67="","",COUNTIFS(Données!$E$2:$E$4000,$B67,Données!$B$2:$B$4000,$U$3)*8)</f>
        <v/>
      </c>
    </row>
    <row r="68" spans="2:16" x14ac:dyDescent="0.3">
      <c r="B68" t="str">
        <f>IF(Eleves!C66&gt;0,Eleves!C66,"")</f>
        <v/>
      </c>
      <c r="C68" t="str">
        <f>IF(COUNTIFS(Données!E63:E4061,$B68,Données!B63:B4061,$U$3)&gt;0,$U$3,"")</f>
        <v/>
      </c>
      <c r="D68" t="str">
        <f>IF($B68="","",COUNTIFS(Données!$E$2:$E$4000,$B68,Données!$B$2:$B$4000,$U$3))</f>
        <v/>
      </c>
      <c r="E68" t="str">
        <f>IF($B68="","",COUNTIFS(Données!$E$2:$E$4000,$B68,Données!$B$2:$B$4000,$U$3))</f>
        <v/>
      </c>
      <c r="F68" t="str">
        <f>IF($B68="","",COUNTIFS(Données!$E$2:$E$4000,$B68,Données!$B$2:$B$4000,$U$3))</f>
        <v/>
      </c>
      <c r="G68" t="str">
        <f>IF($B68="","",COUNTIFS(Données!$E$2:$E$4000,$B68,Données!$B$2:$B$4000,$U$3))</f>
        <v/>
      </c>
      <c r="H68" t="str">
        <f>IF($B68="","",COUNTIFS(Données!$E$2:$E$4000,$B68,Données!$B$2:$B$4000,$U$3))</f>
        <v/>
      </c>
      <c r="I68" t="str">
        <f>IF($B68="","",COUNTIFS(Données!$E$2:$E$4000,$B68,Données!$B$2:$B$4000,$U$3))</f>
        <v/>
      </c>
      <c r="J68" t="str">
        <f>IF($B68="","",COUNTIFS(Données!$E$2:$E$4000,$B68,Données!$B$2:$B$4000,$U$3))</f>
        <v/>
      </c>
      <c r="K68" t="str">
        <f>IF($B68="","",COUNTIFS(Données!$E$2:$E$4000,$B68,Données!$B$2:$B$4000,$U$3))</f>
        <v/>
      </c>
      <c r="L68" t="str">
        <f>IF($B68="","",COUNTIFS(Données!$E$2:$E$4000,$B68,Données!$B$2:$B$4000,$U$3))</f>
        <v/>
      </c>
      <c r="M68" t="str">
        <f>IF($B68="","",COUNTIFS(Données!$E$2:$E$4000,$B68,Données!$B$2:$B$4000,$U$3))</f>
        <v/>
      </c>
      <c r="N68" t="str">
        <f>IF($B68="","",COUNTIFS(Données!$E$2:$E$4000,$B68,Données!$B$2:$B$4000,$U$3))</f>
        <v/>
      </c>
      <c r="O68" t="str">
        <f>IF($B68="","",COUNTIFS(Données!$E$2:$E$4000,$B68,Données!$B$2:$B$4000,$U$3))</f>
        <v/>
      </c>
      <c r="P68" t="str">
        <f>IF($B68="","",COUNTIFS(Données!$E$2:$E$4000,$B68,Données!$B$2:$B$4000,$U$3)*8)</f>
        <v/>
      </c>
    </row>
    <row r="69" spans="2:16" x14ac:dyDescent="0.3">
      <c r="B69" t="str">
        <f>IF(Eleves!C67&gt;0,Eleves!C67,"")</f>
        <v/>
      </c>
      <c r="C69" t="str">
        <f>IF(COUNTIFS(Données!E64:E4062,$B69,Données!B64:B4062,$U$3)&gt;0,$U$3,"")</f>
        <v/>
      </c>
      <c r="D69" t="str">
        <f>IF($B69="","",COUNTIFS(Données!$E$2:$E$4000,$B69,Données!$B$2:$B$4000,$U$3))</f>
        <v/>
      </c>
      <c r="E69" t="str">
        <f>IF($B69="","",COUNTIFS(Données!$E$2:$E$4000,$B69,Données!$B$2:$B$4000,$U$3))</f>
        <v/>
      </c>
      <c r="F69" t="str">
        <f>IF($B69="","",COUNTIFS(Données!$E$2:$E$4000,$B69,Données!$B$2:$B$4000,$U$3))</f>
        <v/>
      </c>
      <c r="G69" t="str">
        <f>IF($B69="","",COUNTIFS(Données!$E$2:$E$4000,$B69,Données!$B$2:$B$4000,$U$3))</f>
        <v/>
      </c>
      <c r="H69" t="str">
        <f>IF($B69="","",COUNTIFS(Données!$E$2:$E$4000,$B69,Données!$B$2:$B$4000,$U$3))</f>
        <v/>
      </c>
      <c r="I69" t="str">
        <f>IF($B69="","",COUNTIFS(Données!$E$2:$E$4000,$B69,Données!$B$2:$B$4000,$U$3))</f>
        <v/>
      </c>
      <c r="J69" t="str">
        <f>IF($B69="","",COUNTIFS(Données!$E$2:$E$4000,$B69,Données!$B$2:$B$4000,$U$3))</f>
        <v/>
      </c>
      <c r="K69" t="str">
        <f>IF($B69="","",COUNTIFS(Données!$E$2:$E$4000,$B69,Données!$B$2:$B$4000,$U$3))</f>
        <v/>
      </c>
      <c r="L69" t="str">
        <f>IF($B69="","",COUNTIFS(Données!$E$2:$E$4000,$B69,Données!$B$2:$B$4000,$U$3))</f>
        <v/>
      </c>
      <c r="M69" t="str">
        <f>IF($B69="","",COUNTIFS(Données!$E$2:$E$4000,$B69,Données!$B$2:$B$4000,$U$3))</f>
        <v/>
      </c>
      <c r="N69" t="str">
        <f>IF($B69="","",COUNTIFS(Données!$E$2:$E$4000,$B69,Données!$B$2:$B$4000,$U$3))</f>
        <v/>
      </c>
      <c r="O69" t="str">
        <f>IF($B69="","",COUNTIFS(Données!$E$2:$E$4000,$B69,Données!$B$2:$B$4000,$U$3))</f>
        <v/>
      </c>
      <c r="P69" t="str">
        <f>IF($B69="","",COUNTIFS(Données!$E$2:$E$4000,$B69,Données!$B$2:$B$4000,$U$3)*8)</f>
        <v/>
      </c>
    </row>
    <row r="70" spans="2:16" x14ac:dyDescent="0.3">
      <c r="B70" t="str">
        <f>IF(Eleves!C68&gt;0,Eleves!C68,"")</f>
        <v/>
      </c>
      <c r="C70" t="str">
        <f>IF(COUNTIFS(Données!E65:E4063,$B70,Données!B65:B4063,$U$3)&gt;0,$U$3,"")</f>
        <v/>
      </c>
      <c r="D70" t="str">
        <f>IF($B70="","",COUNTIFS(Données!$E$2:$E$4000,$B70,Données!$B$2:$B$4000,$U$3))</f>
        <v/>
      </c>
      <c r="E70" t="str">
        <f>IF($B70="","",COUNTIFS(Données!$E$2:$E$4000,$B70,Données!$B$2:$B$4000,$U$3))</f>
        <v/>
      </c>
      <c r="F70" t="str">
        <f>IF($B70="","",COUNTIFS(Données!$E$2:$E$4000,$B70,Données!$B$2:$B$4000,$U$3))</f>
        <v/>
      </c>
      <c r="G70" t="str">
        <f>IF($B70="","",COUNTIFS(Données!$E$2:$E$4000,$B70,Données!$B$2:$B$4000,$U$3))</f>
        <v/>
      </c>
      <c r="H70" t="str">
        <f>IF($B70="","",COUNTIFS(Données!$E$2:$E$4000,$B70,Données!$B$2:$B$4000,$U$3))</f>
        <v/>
      </c>
      <c r="I70" t="str">
        <f>IF($B70="","",COUNTIFS(Données!$E$2:$E$4000,$B70,Données!$B$2:$B$4000,$U$3))</f>
        <v/>
      </c>
      <c r="J70" t="str">
        <f>IF($B70="","",COUNTIFS(Données!$E$2:$E$4000,$B70,Données!$B$2:$B$4000,$U$3))</f>
        <v/>
      </c>
      <c r="K70" t="str">
        <f>IF($B70="","",COUNTIFS(Données!$E$2:$E$4000,$B70,Données!$B$2:$B$4000,$U$3))</f>
        <v/>
      </c>
      <c r="L70" t="str">
        <f>IF($B70="","",COUNTIFS(Données!$E$2:$E$4000,$B70,Données!$B$2:$B$4000,$U$3))</f>
        <v/>
      </c>
      <c r="M70" t="str">
        <f>IF($B70="","",COUNTIFS(Données!$E$2:$E$4000,$B70,Données!$B$2:$B$4000,$U$3))</f>
        <v/>
      </c>
      <c r="N70" t="str">
        <f>IF($B70="","",COUNTIFS(Données!$E$2:$E$4000,$B70,Données!$B$2:$B$4000,$U$3))</f>
        <v/>
      </c>
      <c r="O70" t="str">
        <f>IF($B70="","",COUNTIFS(Données!$E$2:$E$4000,$B70,Données!$B$2:$B$4000,$U$3))</f>
        <v/>
      </c>
      <c r="P70" t="str">
        <f>IF($B70="","",COUNTIFS(Données!$E$2:$E$4000,$B70,Données!$B$2:$B$4000,$U$3)*8)</f>
        <v/>
      </c>
    </row>
    <row r="71" spans="2:16" x14ac:dyDescent="0.3">
      <c r="B71" t="str">
        <f>IF(Eleves!C69&gt;0,Eleves!C69,"")</f>
        <v/>
      </c>
      <c r="C71" t="str">
        <f>IF(COUNTIFS(Données!E66:E4064,$B71,Données!B66:B4064,$U$3)&gt;0,$U$3,"")</f>
        <v/>
      </c>
      <c r="D71" t="str">
        <f>IF($B71="","",COUNTIFS(Données!$E$2:$E$4000,$B71,Données!$B$2:$B$4000,$U$3))</f>
        <v/>
      </c>
      <c r="E71" t="str">
        <f>IF($B71="","",COUNTIFS(Données!$E$2:$E$4000,$B71,Données!$B$2:$B$4000,$U$3))</f>
        <v/>
      </c>
      <c r="F71" t="str">
        <f>IF($B71="","",COUNTIFS(Données!$E$2:$E$4000,$B71,Données!$B$2:$B$4000,$U$3))</f>
        <v/>
      </c>
      <c r="G71" t="str">
        <f>IF($B71="","",COUNTIFS(Données!$E$2:$E$4000,$B71,Données!$B$2:$B$4000,$U$3))</f>
        <v/>
      </c>
      <c r="H71" t="str">
        <f>IF($B71="","",COUNTIFS(Données!$E$2:$E$4000,$B71,Données!$B$2:$B$4000,$U$3))</f>
        <v/>
      </c>
      <c r="I71" t="str">
        <f>IF($B71="","",COUNTIFS(Données!$E$2:$E$4000,$B71,Données!$B$2:$B$4000,$U$3))</f>
        <v/>
      </c>
      <c r="J71" t="str">
        <f>IF($B71="","",COUNTIFS(Données!$E$2:$E$4000,$B71,Données!$B$2:$B$4000,$U$3))</f>
        <v/>
      </c>
      <c r="K71" t="str">
        <f>IF($B71="","",COUNTIFS(Données!$E$2:$E$4000,$B71,Données!$B$2:$B$4000,$U$3))</f>
        <v/>
      </c>
      <c r="L71" t="str">
        <f>IF($B71="","",COUNTIFS(Données!$E$2:$E$4000,$B71,Données!$B$2:$B$4000,$U$3))</f>
        <v/>
      </c>
      <c r="M71" t="str">
        <f>IF($B71="","",COUNTIFS(Données!$E$2:$E$4000,$B71,Données!$B$2:$B$4000,$U$3))</f>
        <v/>
      </c>
      <c r="N71" t="str">
        <f>IF($B71="","",COUNTIFS(Données!$E$2:$E$4000,$B71,Données!$B$2:$B$4000,$U$3))</f>
        <v/>
      </c>
      <c r="O71" t="str">
        <f>IF($B71="","",COUNTIFS(Données!$E$2:$E$4000,$B71,Données!$B$2:$B$4000,$U$3))</f>
        <v/>
      </c>
      <c r="P71" t="str">
        <f>IF($B71="","",COUNTIFS(Données!$E$2:$E$4000,$B71,Données!$B$2:$B$4000,$U$3)*8)</f>
        <v/>
      </c>
    </row>
    <row r="72" spans="2:16" x14ac:dyDescent="0.3">
      <c r="B72" t="str">
        <f>IF(Eleves!C70&gt;0,Eleves!C70,"")</f>
        <v/>
      </c>
      <c r="C72" t="str">
        <f>IF(COUNTIFS(Données!E67:E4065,$B72,Données!B67:B4065,$U$3)&gt;0,$U$3,"")</f>
        <v/>
      </c>
      <c r="D72" t="str">
        <f>IF($B72="","",COUNTIFS(Données!$E$2:$E$4000,$B72,Données!$B$2:$B$4000,$U$3))</f>
        <v/>
      </c>
      <c r="E72" t="str">
        <f>IF($B72="","",COUNTIFS(Données!$E$2:$E$4000,$B72,Données!$B$2:$B$4000,$U$3))</f>
        <v/>
      </c>
      <c r="F72" t="str">
        <f>IF($B72="","",COUNTIFS(Données!$E$2:$E$4000,$B72,Données!$B$2:$B$4000,$U$3))</f>
        <v/>
      </c>
      <c r="G72" t="str">
        <f>IF($B72="","",COUNTIFS(Données!$E$2:$E$4000,$B72,Données!$B$2:$B$4000,$U$3))</f>
        <v/>
      </c>
      <c r="H72" t="str">
        <f>IF($B72="","",COUNTIFS(Données!$E$2:$E$4000,$B72,Données!$B$2:$B$4000,$U$3))</f>
        <v/>
      </c>
      <c r="I72" t="str">
        <f>IF($B72="","",COUNTIFS(Données!$E$2:$E$4000,$B72,Données!$B$2:$B$4000,$U$3))</f>
        <v/>
      </c>
      <c r="J72" t="str">
        <f>IF($B72="","",COUNTIFS(Données!$E$2:$E$4000,$B72,Données!$B$2:$B$4000,$U$3))</f>
        <v/>
      </c>
      <c r="K72" t="str">
        <f>IF($B72="","",COUNTIFS(Données!$E$2:$E$4000,$B72,Données!$B$2:$B$4000,$U$3))</f>
        <v/>
      </c>
      <c r="L72" t="str">
        <f>IF($B72="","",COUNTIFS(Données!$E$2:$E$4000,$B72,Données!$B$2:$B$4000,$U$3))</f>
        <v/>
      </c>
      <c r="M72" t="str">
        <f>IF($B72="","",COUNTIFS(Données!$E$2:$E$4000,$B72,Données!$B$2:$B$4000,$U$3))</f>
        <v/>
      </c>
      <c r="N72" t="str">
        <f>IF($B72="","",COUNTIFS(Données!$E$2:$E$4000,$B72,Données!$B$2:$B$4000,$U$3))</f>
        <v/>
      </c>
      <c r="O72" t="str">
        <f>IF($B72="","",COUNTIFS(Données!$E$2:$E$4000,$B72,Données!$B$2:$B$4000,$U$3))</f>
        <v/>
      </c>
      <c r="P72" t="str">
        <f>IF($B72="","",COUNTIFS(Données!$E$2:$E$4000,$B72,Données!$B$2:$B$4000,$U$3)*8)</f>
        <v/>
      </c>
    </row>
    <row r="73" spans="2:16" x14ac:dyDescent="0.3">
      <c r="B73" t="str">
        <f>IF(Eleves!C71&gt;0,Eleves!C71,"")</f>
        <v/>
      </c>
      <c r="C73" t="str">
        <f>IF(COUNTIFS(Données!E68:E4066,$B73,Données!B68:B4066,$U$3)&gt;0,$U$3,"")</f>
        <v/>
      </c>
      <c r="D73" t="str">
        <f>IF($B73="","",COUNTIFS(Données!$E$2:$E$4000,$B73,Données!$B$2:$B$4000,$U$3))</f>
        <v/>
      </c>
      <c r="E73" t="str">
        <f>IF($B73="","",COUNTIFS(Données!$E$2:$E$4000,$B73,Données!$B$2:$B$4000,$U$3))</f>
        <v/>
      </c>
      <c r="F73" t="str">
        <f>IF($B73="","",COUNTIFS(Données!$E$2:$E$4000,$B73,Données!$B$2:$B$4000,$U$3))</f>
        <v/>
      </c>
      <c r="G73" t="str">
        <f>IF($B73="","",COUNTIFS(Données!$E$2:$E$4000,$B73,Données!$B$2:$B$4000,$U$3))</f>
        <v/>
      </c>
      <c r="H73" t="str">
        <f>IF($B73="","",COUNTIFS(Données!$E$2:$E$4000,$B73,Données!$B$2:$B$4000,$U$3))</f>
        <v/>
      </c>
      <c r="I73" t="str">
        <f>IF($B73="","",COUNTIFS(Données!$E$2:$E$4000,$B73,Données!$B$2:$B$4000,$U$3))</f>
        <v/>
      </c>
      <c r="J73" t="str">
        <f>IF($B73="","",COUNTIFS(Données!$E$2:$E$4000,$B73,Données!$B$2:$B$4000,$U$3))</f>
        <v/>
      </c>
      <c r="K73" t="str">
        <f>IF($B73="","",COUNTIFS(Données!$E$2:$E$4000,$B73,Données!$B$2:$B$4000,$U$3))</f>
        <v/>
      </c>
      <c r="L73" t="str">
        <f>IF($B73="","",COUNTIFS(Données!$E$2:$E$4000,$B73,Données!$B$2:$B$4000,$U$3))</f>
        <v/>
      </c>
      <c r="M73" t="str">
        <f>IF($B73="","",COUNTIFS(Données!$E$2:$E$4000,$B73,Données!$B$2:$B$4000,$U$3))</f>
        <v/>
      </c>
      <c r="N73" t="str">
        <f>IF($B73="","",COUNTIFS(Données!$E$2:$E$4000,$B73,Données!$B$2:$B$4000,$U$3))</f>
        <v/>
      </c>
      <c r="O73" t="str">
        <f>IF($B73="","",COUNTIFS(Données!$E$2:$E$4000,$B73,Données!$B$2:$B$4000,$U$3))</f>
        <v/>
      </c>
      <c r="P73" t="str">
        <f>IF($B73="","",COUNTIFS(Données!$E$2:$E$4000,$B73,Données!$B$2:$B$4000,$U$3)*8)</f>
        <v/>
      </c>
    </row>
    <row r="74" spans="2:16" x14ac:dyDescent="0.3">
      <c r="B74" t="str">
        <f>IF(Eleves!C72&gt;0,Eleves!C72,"")</f>
        <v/>
      </c>
      <c r="C74" t="str">
        <f>IF(COUNTIFS(Données!E69:E4067,$B74,Données!B69:B4067,$U$3)&gt;0,$U$3,"")</f>
        <v/>
      </c>
      <c r="D74" t="str">
        <f>IF($B74="","",COUNTIFS(Données!$E$2:$E$4000,$B74,Données!$B$2:$B$4000,$U$3))</f>
        <v/>
      </c>
      <c r="E74" t="str">
        <f>IF($B74="","",COUNTIFS(Données!$E$2:$E$4000,$B74,Données!$B$2:$B$4000,$U$3))</f>
        <v/>
      </c>
      <c r="F74" t="str">
        <f>IF($B74="","",COUNTIFS(Données!$E$2:$E$4000,$B74,Données!$B$2:$B$4000,$U$3))</f>
        <v/>
      </c>
      <c r="G74" t="str">
        <f>IF($B74="","",COUNTIFS(Données!$E$2:$E$4000,$B74,Données!$B$2:$B$4000,$U$3))</f>
        <v/>
      </c>
      <c r="H74" t="str">
        <f>IF($B74="","",COUNTIFS(Données!$E$2:$E$4000,$B74,Données!$B$2:$B$4000,$U$3))</f>
        <v/>
      </c>
      <c r="I74" t="str">
        <f>IF($B74="","",COUNTIFS(Données!$E$2:$E$4000,$B74,Données!$B$2:$B$4000,$U$3))</f>
        <v/>
      </c>
      <c r="J74" t="str">
        <f>IF($B74="","",COUNTIFS(Données!$E$2:$E$4000,$B74,Données!$B$2:$B$4000,$U$3))</f>
        <v/>
      </c>
      <c r="K74" t="str">
        <f>IF($B74="","",COUNTIFS(Données!$E$2:$E$4000,$B74,Données!$B$2:$B$4000,$U$3))</f>
        <v/>
      </c>
      <c r="L74" t="str">
        <f>IF($B74="","",COUNTIFS(Données!$E$2:$E$4000,$B74,Données!$B$2:$B$4000,$U$3))</f>
        <v/>
      </c>
      <c r="M74" t="str">
        <f>IF($B74="","",COUNTIFS(Données!$E$2:$E$4000,$B74,Données!$B$2:$B$4000,$U$3))</f>
        <v/>
      </c>
      <c r="N74" t="str">
        <f>IF($B74="","",COUNTIFS(Données!$E$2:$E$4000,$B74,Données!$B$2:$B$4000,$U$3))</f>
        <v/>
      </c>
      <c r="O74" t="str">
        <f>IF($B74="","",COUNTIFS(Données!$E$2:$E$4000,$B74,Données!$B$2:$B$4000,$U$3))</f>
        <v/>
      </c>
      <c r="P74" t="str">
        <f>IF($B74="","",COUNTIFS(Données!$E$2:$E$4000,$B74,Données!$B$2:$B$4000,$U$3)*8)</f>
        <v/>
      </c>
    </row>
    <row r="75" spans="2:16" x14ac:dyDescent="0.3">
      <c r="B75" t="str">
        <f>IF(Eleves!C73&gt;0,Eleves!C73,"")</f>
        <v/>
      </c>
      <c r="C75" t="str">
        <f>IF(COUNTIFS(Données!E70:E4068,$B75,Données!B70:B4068,$U$3)&gt;0,$U$3,"")</f>
        <v/>
      </c>
      <c r="D75" t="str">
        <f>IF($B75="","",COUNTIFS(Données!$E$2:$E$4000,$B75,Données!$B$2:$B$4000,$U$3))</f>
        <v/>
      </c>
      <c r="E75" t="str">
        <f>IF($B75="","",COUNTIFS(Données!$E$2:$E$4000,$B75,Données!$B$2:$B$4000,$U$3))</f>
        <v/>
      </c>
      <c r="F75" t="str">
        <f>IF($B75="","",COUNTIFS(Données!$E$2:$E$4000,$B75,Données!$B$2:$B$4000,$U$3))</f>
        <v/>
      </c>
      <c r="G75" t="str">
        <f>IF($B75="","",COUNTIFS(Données!$E$2:$E$4000,$B75,Données!$B$2:$B$4000,$U$3))</f>
        <v/>
      </c>
      <c r="H75" t="str">
        <f>IF($B75="","",COUNTIFS(Données!$E$2:$E$4000,$B75,Données!$B$2:$B$4000,$U$3))</f>
        <v/>
      </c>
      <c r="I75" t="str">
        <f>IF($B75="","",COUNTIFS(Données!$E$2:$E$4000,$B75,Données!$B$2:$B$4000,$U$3))</f>
        <v/>
      </c>
      <c r="J75" t="str">
        <f>IF($B75="","",COUNTIFS(Données!$E$2:$E$4000,$B75,Données!$B$2:$B$4000,$U$3))</f>
        <v/>
      </c>
      <c r="K75" t="str">
        <f>IF($B75="","",COUNTIFS(Données!$E$2:$E$4000,$B75,Données!$B$2:$B$4000,$U$3))</f>
        <v/>
      </c>
      <c r="L75" t="str">
        <f>IF($B75="","",COUNTIFS(Données!$E$2:$E$4000,$B75,Données!$B$2:$B$4000,$U$3))</f>
        <v/>
      </c>
      <c r="M75" t="str">
        <f>IF($B75="","",COUNTIFS(Données!$E$2:$E$4000,$B75,Données!$B$2:$B$4000,$U$3))</f>
        <v/>
      </c>
      <c r="N75" t="str">
        <f>IF($B75="","",COUNTIFS(Données!$E$2:$E$4000,$B75,Données!$B$2:$B$4000,$U$3))</f>
        <v/>
      </c>
      <c r="O75" t="str">
        <f>IF($B75="","",COUNTIFS(Données!$E$2:$E$4000,$B75,Données!$B$2:$B$4000,$U$3))</f>
        <v/>
      </c>
      <c r="P75" t="str">
        <f>IF($B75="","",COUNTIFS(Données!$E$2:$E$4000,$B75,Données!$B$2:$B$4000,$U$3)*8)</f>
        <v/>
      </c>
    </row>
    <row r="76" spans="2:16" x14ac:dyDescent="0.3">
      <c r="B76" t="str">
        <f>IF(Eleves!C74&gt;0,Eleves!C74,"")</f>
        <v/>
      </c>
      <c r="C76" t="str">
        <f>IF(COUNTIFS(Données!E71:E4069,$B76,Données!B71:B4069,$U$3)&gt;0,$U$3,"")</f>
        <v/>
      </c>
      <c r="D76" t="str">
        <f>IF($B76="","",COUNTIFS(Données!$E$2:$E$4000,$B76,Données!$B$2:$B$4000,$U$3))</f>
        <v/>
      </c>
      <c r="E76" t="str">
        <f>IF($B76="","",COUNTIFS(Données!$E$2:$E$4000,$B76,Données!$B$2:$B$4000,$U$3))</f>
        <v/>
      </c>
      <c r="F76" t="str">
        <f>IF($B76="","",COUNTIFS(Données!$E$2:$E$4000,$B76,Données!$B$2:$B$4000,$U$3))</f>
        <v/>
      </c>
      <c r="G76" t="str">
        <f>IF($B76="","",COUNTIFS(Données!$E$2:$E$4000,$B76,Données!$B$2:$B$4000,$U$3))</f>
        <v/>
      </c>
      <c r="H76" t="str">
        <f>IF($B76="","",COUNTIFS(Données!$E$2:$E$4000,$B76,Données!$B$2:$B$4000,$U$3))</f>
        <v/>
      </c>
      <c r="I76" t="str">
        <f>IF($B76="","",COUNTIFS(Données!$E$2:$E$4000,$B76,Données!$B$2:$B$4000,$U$3))</f>
        <v/>
      </c>
      <c r="J76" t="str">
        <f>IF($B76="","",COUNTIFS(Données!$E$2:$E$4000,$B76,Données!$B$2:$B$4000,$U$3))</f>
        <v/>
      </c>
      <c r="K76" t="str">
        <f>IF($B76="","",COUNTIFS(Données!$E$2:$E$4000,$B76,Données!$B$2:$B$4000,$U$3))</f>
        <v/>
      </c>
      <c r="L76" t="str">
        <f>IF($B76="","",COUNTIFS(Données!$E$2:$E$4000,$B76,Données!$B$2:$B$4000,$U$3))</f>
        <v/>
      </c>
      <c r="M76" t="str">
        <f>IF($B76="","",COUNTIFS(Données!$E$2:$E$4000,$B76,Données!$B$2:$B$4000,$U$3))</f>
        <v/>
      </c>
      <c r="N76" t="str">
        <f>IF($B76="","",COUNTIFS(Données!$E$2:$E$4000,$B76,Données!$B$2:$B$4000,$U$3))</f>
        <v/>
      </c>
      <c r="O76" t="str">
        <f>IF($B76="","",COUNTIFS(Données!$E$2:$E$4000,$B76,Données!$B$2:$B$4000,$U$3))</f>
        <v/>
      </c>
      <c r="P76" t="str">
        <f>IF($B76="","",COUNTIFS(Données!$E$2:$E$4000,$B76,Données!$B$2:$B$4000,$U$3)*8)</f>
        <v/>
      </c>
    </row>
    <row r="77" spans="2:16" x14ac:dyDescent="0.3">
      <c r="B77" t="str">
        <f>IF(Eleves!C75&gt;0,Eleves!C75,"")</f>
        <v/>
      </c>
      <c r="C77" t="str">
        <f>IF(COUNTIFS(Données!E72:E4070,$B77,Données!B72:B4070,$U$3)&gt;0,$U$3,"")</f>
        <v/>
      </c>
      <c r="D77" t="str">
        <f>IF($B77="","",COUNTIFS(Données!$E$2:$E$4000,$B77,Données!$B$2:$B$4000,$U$3))</f>
        <v/>
      </c>
      <c r="E77" t="str">
        <f>IF($B77="","",COUNTIFS(Données!$E$2:$E$4000,$B77,Données!$B$2:$B$4000,$U$3))</f>
        <v/>
      </c>
      <c r="F77" t="str">
        <f>IF($B77="","",COUNTIFS(Données!$E$2:$E$4000,$B77,Données!$B$2:$B$4000,$U$3))</f>
        <v/>
      </c>
      <c r="G77" t="str">
        <f>IF($B77="","",COUNTIFS(Données!$E$2:$E$4000,$B77,Données!$B$2:$B$4000,$U$3))</f>
        <v/>
      </c>
      <c r="H77" t="str">
        <f>IF($B77="","",COUNTIFS(Données!$E$2:$E$4000,$B77,Données!$B$2:$B$4000,$U$3))</f>
        <v/>
      </c>
      <c r="I77" t="str">
        <f>IF($B77="","",COUNTIFS(Données!$E$2:$E$4000,$B77,Données!$B$2:$B$4000,$U$3))</f>
        <v/>
      </c>
      <c r="J77" t="str">
        <f>IF($B77="","",COUNTIFS(Données!$E$2:$E$4000,$B77,Données!$B$2:$B$4000,$U$3))</f>
        <v/>
      </c>
      <c r="K77" t="str">
        <f>IF($B77="","",COUNTIFS(Données!$E$2:$E$4000,$B77,Données!$B$2:$B$4000,$U$3))</f>
        <v/>
      </c>
      <c r="L77" t="str">
        <f>IF($B77="","",COUNTIFS(Données!$E$2:$E$4000,$B77,Données!$B$2:$B$4000,$U$3))</f>
        <v/>
      </c>
      <c r="M77" t="str">
        <f>IF($B77="","",COUNTIFS(Données!$E$2:$E$4000,$B77,Données!$B$2:$B$4000,$U$3))</f>
        <v/>
      </c>
      <c r="N77" t="str">
        <f>IF($B77="","",COUNTIFS(Données!$E$2:$E$4000,$B77,Données!$B$2:$B$4000,$U$3))</f>
        <v/>
      </c>
      <c r="O77" t="str">
        <f>IF($B77="","",COUNTIFS(Données!$E$2:$E$4000,$B77,Données!$B$2:$B$4000,$U$3))</f>
        <v/>
      </c>
      <c r="P77" t="str">
        <f>IF($B77="","",COUNTIFS(Données!$E$2:$E$4000,$B77,Données!$B$2:$B$4000,$U$3)*8)</f>
        <v/>
      </c>
    </row>
    <row r="78" spans="2:16" x14ac:dyDescent="0.3">
      <c r="B78" t="str">
        <f>IF(Eleves!C76&gt;0,Eleves!C76,"")</f>
        <v/>
      </c>
      <c r="C78" t="str">
        <f>IF(COUNTIFS(Données!E73:E4071,$B78,Données!B73:B4071,$U$3)&gt;0,$U$3,"")</f>
        <v/>
      </c>
      <c r="D78" t="str">
        <f>IF($B78="","",COUNTIFS(Données!$E$2:$E$4000,$B78,Données!$B$2:$B$4000,$U$3))</f>
        <v/>
      </c>
      <c r="E78" t="str">
        <f>IF($B78="","",COUNTIFS(Données!$E$2:$E$4000,$B78,Données!$B$2:$B$4000,$U$3))</f>
        <v/>
      </c>
      <c r="F78" t="str">
        <f>IF($B78="","",COUNTIFS(Données!$E$2:$E$4000,$B78,Données!$B$2:$B$4000,$U$3))</f>
        <v/>
      </c>
      <c r="G78" t="str">
        <f>IF($B78="","",COUNTIFS(Données!$E$2:$E$4000,$B78,Données!$B$2:$B$4000,$U$3))</f>
        <v/>
      </c>
      <c r="H78" t="str">
        <f>IF($B78="","",COUNTIFS(Données!$E$2:$E$4000,$B78,Données!$B$2:$B$4000,$U$3))</f>
        <v/>
      </c>
      <c r="I78" t="str">
        <f>IF($B78="","",COUNTIFS(Données!$E$2:$E$4000,$B78,Données!$B$2:$B$4000,$U$3))</f>
        <v/>
      </c>
      <c r="J78" t="str">
        <f>IF($B78="","",COUNTIFS(Données!$E$2:$E$4000,$B78,Données!$B$2:$B$4000,$U$3))</f>
        <v/>
      </c>
      <c r="K78" t="str">
        <f>IF($B78="","",COUNTIFS(Données!$E$2:$E$4000,$B78,Données!$B$2:$B$4000,$U$3))</f>
        <v/>
      </c>
      <c r="L78" t="str">
        <f>IF($B78="","",COUNTIFS(Données!$E$2:$E$4000,$B78,Données!$B$2:$B$4000,$U$3))</f>
        <v/>
      </c>
      <c r="M78" t="str">
        <f>IF($B78="","",COUNTIFS(Données!$E$2:$E$4000,$B78,Données!$B$2:$B$4000,$U$3))</f>
        <v/>
      </c>
      <c r="N78" t="str">
        <f>IF($B78="","",COUNTIFS(Données!$E$2:$E$4000,$B78,Données!$B$2:$B$4000,$U$3))</f>
        <v/>
      </c>
      <c r="O78" t="str">
        <f>IF($B78="","",COUNTIFS(Données!$E$2:$E$4000,$B78,Données!$B$2:$B$4000,$U$3))</f>
        <v/>
      </c>
      <c r="P78" t="str">
        <f>IF($B78="","",COUNTIFS(Données!$E$2:$E$4000,$B78,Données!$B$2:$B$4000,$U$3)*8)</f>
        <v/>
      </c>
    </row>
    <row r="79" spans="2:16" x14ac:dyDescent="0.3">
      <c r="B79" t="str">
        <f>IF(Eleves!C77&gt;0,Eleves!C77,"")</f>
        <v/>
      </c>
      <c r="C79" t="str">
        <f>IF(COUNTIFS(Données!E74:E4072,$B79,Données!B74:B4072,$U$3)&gt;0,$U$3,"")</f>
        <v/>
      </c>
      <c r="D79" t="str">
        <f>IF($B79="","",COUNTIFS(Données!$E$2:$E$4000,$B79,Données!$B$2:$B$4000,$U$3))</f>
        <v/>
      </c>
      <c r="E79" t="str">
        <f>IF($B79="","",COUNTIFS(Données!$E$2:$E$4000,$B79,Données!$B$2:$B$4000,$U$3))</f>
        <v/>
      </c>
      <c r="F79" t="str">
        <f>IF($B79="","",COUNTIFS(Données!$E$2:$E$4000,$B79,Données!$B$2:$B$4000,$U$3))</f>
        <v/>
      </c>
      <c r="G79" t="str">
        <f>IF($B79="","",COUNTIFS(Données!$E$2:$E$4000,$B79,Données!$B$2:$B$4000,$U$3))</f>
        <v/>
      </c>
      <c r="H79" t="str">
        <f>IF($B79="","",COUNTIFS(Données!$E$2:$E$4000,$B79,Données!$B$2:$B$4000,$U$3))</f>
        <v/>
      </c>
      <c r="I79" t="str">
        <f>IF($B79="","",COUNTIFS(Données!$E$2:$E$4000,$B79,Données!$B$2:$B$4000,$U$3))</f>
        <v/>
      </c>
      <c r="J79" t="str">
        <f>IF($B79="","",COUNTIFS(Données!$E$2:$E$4000,$B79,Données!$B$2:$B$4000,$U$3))</f>
        <v/>
      </c>
      <c r="K79" t="str">
        <f>IF($B79="","",COUNTIFS(Données!$E$2:$E$4000,$B79,Données!$B$2:$B$4000,$U$3))</f>
        <v/>
      </c>
      <c r="L79" t="str">
        <f>IF($B79="","",COUNTIFS(Données!$E$2:$E$4000,$B79,Données!$B$2:$B$4000,$U$3))</f>
        <v/>
      </c>
      <c r="M79" t="str">
        <f>IF($B79="","",COUNTIFS(Données!$E$2:$E$4000,$B79,Données!$B$2:$B$4000,$U$3))</f>
        <v/>
      </c>
      <c r="N79" t="str">
        <f>IF($B79="","",COUNTIFS(Données!$E$2:$E$4000,$B79,Données!$B$2:$B$4000,$U$3))</f>
        <v/>
      </c>
      <c r="O79" t="str">
        <f>IF($B79="","",COUNTIFS(Données!$E$2:$E$4000,$B79,Données!$B$2:$B$4000,$U$3))</f>
        <v/>
      </c>
      <c r="P79" t="str">
        <f>IF($B79="","",COUNTIFS(Données!$E$2:$E$4000,$B79,Données!$B$2:$B$4000,$U$3)*8)</f>
        <v/>
      </c>
    </row>
    <row r="80" spans="2:16" x14ac:dyDescent="0.3">
      <c r="B80" t="str">
        <f>IF(Eleves!C78&gt;0,Eleves!C78,"")</f>
        <v/>
      </c>
      <c r="C80" t="str">
        <f>IF(COUNTIFS(Données!E75:E4073,$B80,Données!B75:B4073,$U$3)&gt;0,$U$3,"")</f>
        <v/>
      </c>
      <c r="D80" t="str">
        <f>IF($B80="","",COUNTIFS(Données!$E$2:$E$4000,$B80,Données!$B$2:$B$4000,$U$3))</f>
        <v/>
      </c>
      <c r="E80" t="str">
        <f>IF($B80="","",COUNTIFS(Données!$E$2:$E$4000,$B80,Données!$B$2:$B$4000,$U$3))</f>
        <v/>
      </c>
      <c r="F80" t="str">
        <f>IF($B80="","",COUNTIFS(Données!$E$2:$E$4000,$B80,Données!$B$2:$B$4000,$U$3))</f>
        <v/>
      </c>
      <c r="G80" t="str">
        <f>IF($B80="","",COUNTIFS(Données!$E$2:$E$4000,$B80,Données!$B$2:$B$4000,$U$3))</f>
        <v/>
      </c>
      <c r="H80" t="str">
        <f>IF($B80="","",COUNTIFS(Données!$E$2:$E$4000,$B80,Données!$B$2:$B$4000,$U$3))</f>
        <v/>
      </c>
      <c r="I80" t="str">
        <f>IF($B80="","",COUNTIFS(Données!$E$2:$E$4000,$B80,Données!$B$2:$B$4000,$U$3))</f>
        <v/>
      </c>
      <c r="J80" t="str">
        <f>IF($B80="","",COUNTIFS(Données!$E$2:$E$4000,$B80,Données!$B$2:$B$4000,$U$3))</f>
        <v/>
      </c>
      <c r="K80" t="str">
        <f>IF($B80="","",COUNTIFS(Données!$E$2:$E$4000,$B80,Données!$B$2:$B$4000,$U$3))</f>
        <v/>
      </c>
      <c r="L80" t="str">
        <f>IF($B80="","",COUNTIFS(Données!$E$2:$E$4000,$B80,Données!$B$2:$B$4000,$U$3))</f>
        <v/>
      </c>
      <c r="M80" t="str">
        <f>IF($B80="","",COUNTIFS(Données!$E$2:$E$4000,$B80,Données!$B$2:$B$4000,$U$3))</f>
        <v/>
      </c>
      <c r="N80" t="str">
        <f>IF($B80="","",COUNTIFS(Données!$E$2:$E$4000,$B80,Données!$B$2:$B$4000,$U$3))</f>
        <v/>
      </c>
      <c r="O80" t="str">
        <f>IF($B80="","",COUNTIFS(Données!$E$2:$E$4000,$B80,Données!$B$2:$B$4000,$U$3))</f>
        <v/>
      </c>
      <c r="P80" t="str">
        <f>IF($B80="","",COUNTIFS(Données!$E$2:$E$4000,$B80,Données!$B$2:$B$4000,$U$3)*8)</f>
        <v/>
      </c>
    </row>
    <row r="81" spans="2:16" x14ac:dyDescent="0.3">
      <c r="B81" t="str">
        <f>IF(Eleves!C79&gt;0,Eleves!C79,"")</f>
        <v/>
      </c>
      <c r="C81" t="str">
        <f>IF(COUNTIFS(Données!E76:E4074,$B81,Données!B76:B4074,$U$3)&gt;0,$U$3,"")</f>
        <v/>
      </c>
      <c r="D81" t="str">
        <f>IF($B81="","",COUNTIFS(Données!$E$2:$E$4000,$B81,Données!$B$2:$B$4000,$U$3))</f>
        <v/>
      </c>
      <c r="E81" t="str">
        <f>IF($B81="","",COUNTIFS(Données!$E$2:$E$4000,$B81,Données!$B$2:$B$4000,$U$3))</f>
        <v/>
      </c>
      <c r="F81" t="str">
        <f>IF($B81="","",COUNTIFS(Données!$E$2:$E$4000,$B81,Données!$B$2:$B$4000,$U$3))</f>
        <v/>
      </c>
      <c r="G81" t="str">
        <f>IF($B81="","",COUNTIFS(Données!$E$2:$E$4000,$B81,Données!$B$2:$B$4000,$U$3))</f>
        <v/>
      </c>
      <c r="H81" t="str">
        <f>IF($B81="","",COUNTIFS(Données!$E$2:$E$4000,$B81,Données!$B$2:$B$4000,$U$3))</f>
        <v/>
      </c>
      <c r="I81" t="str">
        <f>IF($B81="","",COUNTIFS(Données!$E$2:$E$4000,$B81,Données!$B$2:$B$4000,$U$3))</f>
        <v/>
      </c>
      <c r="J81" t="str">
        <f>IF($B81="","",COUNTIFS(Données!$E$2:$E$4000,$B81,Données!$B$2:$B$4000,$U$3))</f>
        <v/>
      </c>
      <c r="K81" t="str">
        <f>IF($B81="","",COUNTIFS(Données!$E$2:$E$4000,$B81,Données!$B$2:$B$4000,$U$3))</f>
        <v/>
      </c>
      <c r="L81" t="str">
        <f>IF($B81="","",COUNTIFS(Données!$E$2:$E$4000,$B81,Données!$B$2:$B$4000,$U$3))</f>
        <v/>
      </c>
      <c r="M81" t="str">
        <f>IF($B81="","",COUNTIFS(Données!$E$2:$E$4000,$B81,Données!$B$2:$B$4000,$U$3))</f>
        <v/>
      </c>
      <c r="N81" t="str">
        <f>IF($B81="","",COUNTIFS(Données!$E$2:$E$4000,$B81,Données!$B$2:$B$4000,$U$3))</f>
        <v/>
      </c>
      <c r="O81" t="str">
        <f>IF($B81="","",COUNTIFS(Données!$E$2:$E$4000,$B81,Données!$B$2:$B$4000,$U$3))</f>
        <v/>
      </c>
      <c r="P81" t="str">
        <f>IF($B81="","",COUNTIFS(Données!$E$2:$E$4000,$B81,Données!$B$2:$B$4000,$U$3)*8)</f>
        <v/>
      </c>
    </row>
    <row r="82" spans="2:16" x14ac:dyDescent="0.3">
      <c r="B82" t="str">
        <f>IF(Eleves!C80&gt;0,Eleves!C80,"")</f>
        <v/>
      </c>
      <c r="C82" t="str">
        <f>IF(COUNTIFS(Données!E77:E4075,$B82,Données!B77:B4075,$U$3)&gt;0,$U$3,"")</f>
        <v/>
      </c>
      <c r="D82" t="str">
        <f>IF($B82="","",COUNTIFS(Données!$E$2:$E$4000,$B82,Données!$B$2:$B$4000,$U$3))</f>
        <v/>
      </c>
      <c r="E82" t="str">
        <f>IF($B82="","",COUNTIFS(Données!$E$2:$E$4000,$B82,Données!$B$2:$B$4000,$U$3))</f>
        <v/>
      </c>
      <c r="F82" t="str">
        <f>IF($B82="","",COUNTIFS(Données!$E$2:$E$4000,$B82,Données!$B$2:$B$4000,$U$3))</f>
        <v/>
      </c>
      <c r="G82" t="str">
        <f>IF($B82="","",COUNTIFS(Données!$E$2:$E$4000,$B82,Données!$B$2:$B$4000,$U$3))</f>
        <v/>
      </c>
      <c r="H82" t="str">
        <f>IF($B82="","",COUNTIFS(Données!$E$2:$E$4000,$B82,Données!$B$2:$B$4000,$U$3))</f>
        <v/>
      </c>
      <c r="I82" t="str">
        <f>IF($B82="","",COUNTIFS(Données!$E$2:$E$4000,$B82,Données!$B$2:$B$4000,$U$3))</f>
        <v/>
      </c>
      <c r="J82" t="str">
        <f>IF($B82="","",COUNTIFS(Données!$E$2:$E$4000,$B82,Données!$B$2:$B$4000,$U$3))</f>
        <v/>
      </c>
      <c r="K82" t="str">
        <f>IF($B82="","",COUNTIFS(Données!$E$2:$E$4000,$B82,Données!$B$2:$B$4000,$U$3))</f>
        <v/>
      </c>
      <c r="L82" t="str">
        <f>IF($B82="","",COUNTIFS(Données!$E$2:$E$4000,$B82,Données!$B$2:$B$4000,$U$3))</f>
        <v/>
      </c>
      <c r="M82" t="str">
        <f>IF($B82="","",COUNTIFS(Données!$E$2:$E$4000,$B82,Données!$B$2:$B$4000,$U$3))</f>
        <v/>
      </c>
      <c r="N82" t="str">
        <f>IF($B82="","",COUNTIFS(Données!$E$2:$E$4000,$B82,Données!$B$2:$B$4000,$U$3))</f>
        <v/>
      </c>
      <c r="O82" t="str">
        <f>IF($B82="","",COUNTIFS(Données!$E$2:$E$4000,$B82,Données!$B$2:$B$4000,$U$3))</f>
        <v/>
      </c>
      <c r="P82" t="str">
        <f>IF($B82="","",COUNTIFS(Données!$E$2:$E$4000,$B82,Données!$B$2:$B$4000,$U$3)*8)</f>
        <v/>
      </c>
    </row>
    <row r="83" spans="2:16" x14ac:dyDescent="0.3">
      <c r="B83" t="str">
        <f>IF(Eleves!C81&gt;0,Eleves!C81,"")</f>
        <v/>
      </c>
      <c r="C83" t="str">
        <f>IF(COUNTIFS(Données!E78:E4076,$B83,Données!B78:B4076,$U$3)&gt;0,$U$3,"")</f>
        <v/>
      </c>
      <c r="D83" t="str">
        <f>IF($B83="","",COUNTIFS(Données!$E$2:$E$4000,$B83,Données!$B$2:$B$4000,$U$3))</f>
        <v/>
      </c>
      <c r="E83" t="str">
        <f>IF($B83="","",COUNTIFS(Données!$E$2:$E$4000,$B83,Données!$B$2:$B$4000,$U$3))</f>
        <v/>
      </c>
      <c r="F83" t="str">
        <f>IF($B83="","",COUNTIFS(Données!$E$2:$E$4000,$B83,Données!$B$2:$B$4000,$U$3))</f>
        <v/>
      </c>
      <c r="G83" t="str">
        <f>IF($B83="","",COUNTIFS(Données!$E$2:$E$4000,$B83,Données!$B$2:$B$4000,$U$3))</f>
        <v/>
      </c>
      <c r="H83" t="str">
        <f>IF($B83="","",COUNTIFS(Données!$E$2:$E$4000,$B83,Données!$B$2:$B$4000,$U$3))</f>
        <v/>
      </c>
      <c r="I83" t="str">
        <f>IF($B83="","",COUNTIFS(Données!$E$2:$E$4000,$B83,Données!$B$2:$B$4000,$U$3))</f>
        <v/>
      </c>
      <c r="J83" t="str">
        <f>IF($B83="","",COUNTIFS(Données!$E$2:$E$4000,$B83,Données!$B$2:$B$4000,$U$3))</f>
        <v/>
      </c>
      <c r="K83" t="str">
        <f>IF($B83="","",COUNTIFS(Données!$E$2:$E$4000,$B83,Données!$B$2:$B$4000,$U$3))</f>
        <v/>
      </c>
      <c r="L83" t="str">
        <f>IF($B83="","",COUNTIFS(Données!$E$2:$E$4000,$B83,Données!$B$2:$B$4000,$U$3))</f>
        <v/>
      </c>
      <c r="M83" t="str">
        <f>IF($B83="","",COUNTIFS(Données!$E$2:$E$4000,$B83,Données!$B$2:$B$4000,$U$3))</f>
        <v/>
      </c>
      <c r="N83" t="str">
        <f>IF($B83="","",COUNTIFS(Données!$E$2:$E$4000,$B83,Données!$B$2:$B$4000,$U$3))</f>
        <v/>
      </c>
      <c r="O83" t="str">
        <f>IF($B83="","",COUNTIFS(Données!$E$2:$E$4000,$B83,Données!$B$2:$B$4000,$U$3))</f>
        <v/>
      </c>
      <c r="P83" t="str">
        <f>IF($B83="","",COUNTIFS(Données!$E$2:$E$4000,$B83,Données!$B$2:$B$4000,$U$3)*8)</f>
        <v/>
      </c>
    </row>
    <row r="84" spans="2:16" x14ac:dyDescent="0.3">
      <c r="B84" t="str">
        <f>IF(Eleves!C82&gt;0,Eleves!C82,"")</f>
        <v/>
      </c>
      <c r="C84" t="str">
        <f>IF(COUNTIFS(Données!E79:E4077,$B84,Données!B79:B4077,$U$3)&gt;0,$U$3,"")</f>
        <v/>
      </c>
      <c r="D84" t="str">
        <f>IF($B84="","",COUNTIFS(Données!$E$2:$E$4000,$B84,Données!$B$2:$B$4000,$U$3))</f>
        <v/>
      </c>
      <c r="E84" t="str">
        <f>IF($B84="","",COUNTIFS(Données!$E$2:$E$4000,$B84,Données!$B$2:$B$4000,$U$3))</f>
        <v/>
      </c>
      <c r="F84" t="str">
        <f>IF($B84="","",COUNTIFS(Données!$E$2:$E$4000,$B84,Données!$B$2:$B$4000,$U$3))</f>
        <v/>
      </c>
      <c r="G84" t="str">
        <f>IF($B84="","",COUNTIFS(Données!$E$2:$E$4000,$B84,Données!$B$2:$B$4000,$U$3))</f>
        <v/>
      </c>
      <c r="H84" t="str">
        <f>IF($B84="","",COUNTIFS(Données!$E$2:$E$4000,$B84,Données!$B$2:$B$4000,$U$3))</f>
        <v/>
      </c>
      <c r="I84" t="str">
        <f>IF($B84="","",COUNTIFS(Données!$E$2:$E$4000,$B84,Données!$B$2:$B$4000,$U$3))</f>
        <v/>
      </c>
      <c r="J84" t="str">
        <f>IF($B84="","",COUNTIFS(Données!$E$2:$E$4000,$B84,Données!$B$2:$B$4000,$U$3))</f>
        <v/>
      </c>
      <c r="K84" t="str">
        <f>IF($B84="","",COUNTIFS(Données!$E$2:$E$4000,$B84,Données!$B$2:$B$4000,$U$3))</f>
        <v/>
      </c>
      <c r="L84" t="str">
        <f>IF($B84="","",COUNTIFS(Données!$E$2:$E$4000,$B84,Données!$B$2:$B$4000,$U$3))</f>
        <v/>
      </c>
      <c r="M84" t="str">
        <f>IF($B84="","",COUNTIFS(Données!$E$2:$E$4000,$B84,Données!$B$2:$B$4000,$U$3))</f>
        <v/>
      </c>
      <c r="N84" t="str">
        <f>IF($B84="","",COUNTIFS(Données!$E$2:$E$4000,$B84,Données!$B$2:$B$4000,$U$3))</f>
        <v/>
      </c>
      <c r="O84" t="str">
        <f>IF($B84="","",COUNTIFS(Données!$E$2:$E$4000,$B84,Données!$B$2:$B$4000,$U$3))</f>
        <v/>
      </c>
      <c r="P84" t="str">
        <f>IF($B84="","",COUNTIFS(Données!$E$2:$E$4000,$B84,Données!$B$2:$B$4000,$U$3)*8)</f>
        <v/>
      </c>
    </row>
    <row r="85" spans="2:16" x14ac:dyDescent="0.3">
      <c r="B85" t="str">
        <f>IF(Eleves!C83&gt;0,Eleves!C83,"")</f>
        <v/>
      </c>
      <c r="C85" t="str">
        <f>IF(COUNTIFS(Données!E80:E4078,$B85,Données!B80:B4078,$U$3)&gt;0,$U$3,"")</f>
        <v/>
      </c>
      <c r="D85" t="str">
        <f>IF($B85="","",COUNTIFS(Données!$E$2:$E$4000,$B85,Données!$B$2:$B$4000,$U$3))</f>
        <v/>
      </c>
      <c r="E85" t="str">
        <f>IF($B85="","",COUNTIFS(Données!$E$2:$E$4000,$B85,Données!$B$2:$B$4000,$U$3))</f>
        <v/>
      </c>
      <c r="F85" t="str">
        <f>IF($B85="","",COUNTIFS(Données!$E$2:$E$4000,$B85,Données!$B$2:$B$4000,$U$3))</f>
        <v/>
      </c>
      <c r="G85" t="str">
        <f>IF($B85="","",COUNTIFS(Données!$E$2:$E$4000,$B85,Données!$B$2:$B$4000,$U$3))</f>
        <v/>
      </c>
      <c r="H85" t="str">
        <f>IF($B85="","",COUNTIFS(Données!$E$2:$E$4000,$B85,Données!$B$2:$B$4000,$U$3))</f>
        <v/>
      </c>
      <c r="I85" t="str">
        <f>IF($B85="","",COUNTIFS(Données!$E$2:$E$4000,$B85,Données!$B$2:$B$4000,$U$3))</f>
        <v/>
      </c>
      <c r="J85" t="str">
        <f>IF($B85="","",COUNTIFS(Données!$E$2:$E$4000,$B85,Données!$B$2:$B$4000,$U$3))</f>
        <v/>
      </c>
      <c r="K85" t="str">
        <f>IF($B85="","",COUNTIFS(Données!$E$2:$E$4000,$B85,Données!$B$2:$B$4000,$U$3))</f>
        <v/>
      </c>
      <c r="L85" t="str">
        <f>IF($B85="","",COUNTIFS(Données!$E$2:$E$4000,$B85,Données!$B$2:$B$4000,$U$3))</f>
        <v/>
      </c>
      <c r="M85" t="str">
        <f>IF($B85="","",COUNTIFS(Données!$E$2:$E$4000,$B85,Données!$B$2:$B$4000,$U$3))</f>
        <v/>
      </c>
      <c r="N85" t="str">
        <f>IF($B85="","",COUNTIFS(Données!$E$2:$E$4000,$B85,Données!$B$2:$B$4000,$U$3))</f>
        <v/>
      </c>
      <c r="O85" t="str">
        <f>IF($B85="","",COUNTIFS(Données!$E$2:$E$4000,$B85,Données!$B$2:$B$4000,$U$3))</f>
        <v/>
      </c>
      <c r="P85" t="str">
        <f>IF($B85="","",COUNTIFS(Données!$E$2:$E$4000,$B85,Données!$B$2:$B$4000,$U$3)*8)</f>
        <v/>
      </c>
    </row>
    <row r="86" spans="2:16" x14ac:dyDescent="0.3">
      <c r="B86" t="str">
        <f>IF(Eleves!C84&gt;0,Eleves!C84,"")</f>
        <v/>
      </c>
      <c r="C86" t="str">
        <f>IF(COUNTIFS(Données!E81:E4079,$B86,Données!B81:B4079,$U$3)&gt;0,$U$3,"")</f>
        <v/>
      </c>
      <c r="D86" t="str">
        <f>IF($B86="","",COUNTIFS(Données!$E$2:$E$4000,$B86,Données!$B$2:$B$4000,$U$3))</f>
        <v/>
      </c>
      <c r="E86" t="str">
        <f>IF($B86="","",COUNTIFS(Données!$E$2:$E$4000,$B86,Données!$B$2:$B$4000,$U$3))</f>
        <v/>
      </c>
      <c r="F86" t="str">
        <f>IF($B86="","",COUNTIFS(Données!$E$2:$E$4000,$B86,Données!$B$2:$B$4000,$U$3))</f>
        <v/>
      </c>
      <c r="G86" t="str">
        <f>IF($B86="","",COUNTIFS(Données!$E$2:$E$4000,$B86,Données!$B$2:$B$4000,$U$3))</f>
        <v/>
      </c>
      <c r="H86" t="str">
        <f>IF($B86="","",COUNTIFS(Données!$E$2:$E$4000,$B86,Données!$B$2:$B$4000,$U$3))</f>
        <v/>
      </c>
      <c r="I86" t="str">
        <f>IF($B86="","",COUNTIFS(Données!$E$2:$E$4000,$B86,Données!$B$2:$B$4000,$U$3))</f>
        <v/>
      </c>
      <c r="J86" t="str">
        <f>IF($B86="","",COUNTIFS(Données!$E$2:$E$4000,$B86,Données!$B$2:$B$4000,$U$3))</f>
        <v/>
      </c>
      <c r="K86" t="str">
        <f>IF($B86="","",COUNTIFS(Données!$E$2:$E$4000,$B86,Données!$B$2:$B$4000,$U$3))</f>
        <v/>
      </c>
      <c r="L86" t="str">
        <f>IF($B86="","",COUNTIFS(Données!$E$2:$E$4000,$B86,Données!$B$2:$B$4000,$U$3))</f>
        <v/>
      </c>
      <c r="M86" t="str">
        <f>IF($B86="","",COUNTIFS(Données!$E$2:$E$4000,$B86,Données!$B$2:$B$4000,$U$3))</f>
        <v/>
      </c>
      <c r="N86" t="str">
        <f>IF($B86="","",COUNTIFS(Données!$E$2:$E$4000,$B86,Données!$B$2:$B$4000,$U$3))</f>
        <v/>
      </c>
      <c r="O86" t="str">
        <f>IF($B86="","",COUNTIFS(Données!$E$2:$E$4000,$B86,Données!$B$2:$B$4000,$U$3))</f>
        <v/>
      </c>
      <c r="P86" t="str">
        <f>IF($B86="","",COUNTIFS(Données!$E$2:$E$4000,$B86,Données!$B$2:$B$4000,$U$3)*8)</f>
        <v/>
      </c>
    </row>
    <row r="87" spans="2:16" x14ac:dyDescent="0.3">
      <c r="B87" t="str">
        <f>IF(Eleves!C85&gt;0,Eleves!C85,"")</f>
        <v/>
      </c>
      <c r="C87" t="str">
        <f>IF(COUNTIFS(Données!E82:E4080,$B87,Données!B82:B4080,$U$3)&gt;0,$U$3,"")</f>
        <v/>
      </c>
      <c r="D87" t="str">
        <f>IF($B87="","",COUNTIFS(Données!$E$2:$E$4000,$B87,Données!$B$2:$B$4000,$U$3))</f>
        <v/>
      </c>
      <c r="E87" t="str">
        <f>IF($B87="","",COUNTIFS(Données!$E$2:$E$4000,$B87,Données!$B$2:$B$4000,$U$3))</f>
        <v/>
      </c>
      <c r="F87" t="str">
        <f>IF($B87="","",COUNTIFS(Données!$E$2:$E$4000,$B87,Données!$B$2:$B$4000,$U$3))</f>
        <v/>
      </c>
      <c r="G87" t="str">
        <f>IF($B87="","",COUNTIFS(Données!$E$2:$E$4000,$B87,Données!$B$2:$B$4000,$U$3))</f>
        <v/>
      </c>
      <c r="H87" t="str">
        <f>IF($B87="","",COUNTIFS(Données!$E$2:$E$4000,$B87,Données!$B$2:$B$4000,$U$3))</f>
        <v/>
      </c>
      <c r="I87" t="str">
        <f>IF($B87="","",COUNTIFS(Données!$E$2:$E$4000,$B87,Données!$B$2:$B$4000,$U$3))</f>
        <v/>
      </c>
      <c r="J87" t="str">
        <f>IF($B87="","",COUNTIFS(Données!$E$2:$E$4000,$B87,Données!$B$2:$B$4000,$U$3))</f>
        <v/>
      </c>
      <c r="K87" t="str">
        <f>IF($B87="","",COUNTIFS(Données!$E$2:$E$4000,$B87,Données!$B$2:$B$4000,$U$3))</f>
        <v/>
      </c>
      <c r="L87" t="str">
        <f>IF($B87="","",COUNTIFS(Données!$E$2:$E$4000,$B87,Données!$B$2:$B$4000,$U$3))</f>
        <v/>
      </c>
      <c r="M87" t="str">
        <f>IF($B87="","",COUNTIFS(Données!$E$2:$E$4000,$B87,Données!$B$2:$B$4000,$U$3))</f>
        <v/>
      </c>
      <c r="N87" t="str">
        <f>IF($B87="","",COUNTIFS(Données!$E$2:$E$4000,$B87,Données!$B$2:$B$4000,$U$3))</f>
        <v/>
      </c>
      <c r="O87" t="str">
        <f>IF($B87="","",COUNTIFS(Données!$E$2:$E$4000,$B87,Données!$B$2:$B$4000,$U$3))</f>
        <v/>
      </c>
      <c r="P87" t="str">
        <f>IF($B87="","",COUNTIFS(Données!$E$2:$E$4000,$B87,Données!$B$2:$B$4000,$U$3)*8)</f>
        <v/>
      </c>
    </row>
    <row r="88" spans="2:16" x14ac:dyDescent="0.3">
      <c r="B88" t="str">
        <f>IF(Eleves!C86&gt;0,Eleves!C86,"")</f>
        <v/>
      </c>
      <c r="C88" t="str">
        <f>IF(COUNTIFS(Données!E83:E4081,$B88,Données!B83:B4081,$U$3)&gt;0,$U$3,"")</f>
        <v/>
      </c>
      <c r="D88" t="str">
        <f>IF($B88="","",COUNTIFS(Données!$E$2:$E$4000,$B88,Données!$B$2:$B$4000,$U$3))</f>
        <v/>
      </c>
      <c r="E88" t="str">
        <f>IF($B88="","",COUNTIFS(Données!$E$2:$E$4000,$B88,Données!$B$2:$B$4000,$U$3))</f>
        <v/>
      </c>
      <c r="F88" t="str">
        <f>IF($B88="","",COUNTIFS(Données!$E$2:$E$4000,$B88,Données!$B$2:$B$4000,$U$3))</f>
        <v/>
      </c>
      <c r="G88" t="str">
        <f>IF($B88="","",COUNTIFS(Données!$E$2:$E$4000,$B88,Données!$B$2:$B$4000,$U$3))</f>
        <v/>
      </c>
      <c r="H88" t="str">
        <f>IF($B88="","",COUNTIFS(Données!$E$2:$E$4000,$B88,Données!$B$2:$B$4000,$U$3))</f>
        <v/>
      </c>
      <c r="I88" t="str">
        <f>IF($B88="","",COUNTIFS(Données!$E$2:$E$4000,$B88,Données!$B$2:$B$4000,$U$3))</f>
        <v/>
      </c>
      <c r="J88" t="str">
        <f>IF($B88="","",COUNTIFS(Données!$E$2:$E$4000,$B88,Données!$B$2:$B$4000,$U$3))</f>
        <v/>
      </c>
      <c r="K88" t="str">
        <f>IF($B88="","",COUNTIFS(Données!$E$2:$E$4000,$B88,Données!$B$2:$B$4000,$U$3))</f>
        <v/>
      </c>
      <c r="L88" t="str">
        <f>IF($B88="","",COUNTIFS(Données!$E$2:$E$4000,$B88,Données!$B$2:$B$4000,$U$3))</f>
        <v/>
      </c>
      <c r="M88" t="str">
        <f>IF($B88="","",COUNTIFS(Données!$E$2:$E$4000,$B88,Données!$B$2:$B$4000,$U$3))</f>
        <v/>
      </c>
      <c r="N88" t="str">
        <f>IF($B88="","",COUNTIFS(Données!$E$2:$E$4000,$B88,Données!$B$2:$B$4000,$U$3))</f>
        <v/>
      </c>
      <c r="O88" t="str">
        <f>IF($B88="","",COUNTIFS(Données!$E$2:$E$4000,$B88,Données!$B$2:$B$4000,$U$3))</f>
        <v/>
      </c>
      <c r="P88" t="str">
        <f>IF($B88="","",COUNTIFS(Données!$E$2:$E$4000,$B88,Données!$B$2:$B$4000,$U$3)*8)</f>
        <v/>
      </c>
    </row>
    <row r="89" spans="2:16" x14ac:dyDescent="0.3">
      <c r="B89" t="str">
        <f>IF(Eleves!C87&gt;0,Eleves!C87,"")</f>
        <v/>
      </c>
      <c r="C89" t="str">
        <f>IF(COUNTIFS(Données!E84:E4082,$B89,Données!B84:B4082,$U$3)&gt;0,$U$3,"")</f>
        <v/>
      </c>
      <c r="D89" t="str">
        <f>IF($B89="","",COUNTIFS(Données!$E$2:$E$4000,$B89,Données!$B$2:$B$4000,$U$3))</f>
        <v/>
      </c>
      <c r="E89" t="str">
        <f>IF($B89="","",COUNTIFS(Données!$E$2:$E$4000,$B89,Données!$B$2:$B$4000,$U$3))</f>
        <v/>
      </c>
      <c r="F89" t="str">
        <f>IF($B89="","",COUNTIFS(Données!$E$2:$E$4000,$B89,Données!$B$2:$B$4000,$U$3))</f>
        <v/>
      </c>
      <c r="G89" t="str">
        <f>IF($B89="","",COUNTIFS(Données!$E$2:$E$4000,$B89,Données!$B$2:$B$4000,$U$3))</f>
        <v/>
      </c>
      <c r="H89" t="str">
        <f>IF($B89="","",COUNTIFS(Données!$E$2:$E$4000,$B89,Données!$B$2:$B$4000,$U$3))</f>
        <v/>
      </c>
      <c r="I89" t="str">
        <f>IF($B89="","",COUNTIFS(Données!$E$2:$E$4000,$B89,Données!$B$2:$B$4000,$U$3))</f>
        <v/>
      </c>
      <c r="J89" t="str">
        <f>IF($B89="","",COUNTIFS(Données!$E$2:$E$4000,$B89,Données!$B$2:$B$4000,$U$3))</f>
        <v/>
      </c>
      <c r="K89" t="str">
        <f>IF($B89="","",COUNTIFS(Données!$E$2:$E$4000,$B89,Données!$B$2:$B$4000,$U$3))</f>
        <v/>
      </c>
      <c r="L89" t="str">
        <f>IF($B89="","",COUNTIFS(Données!$E$2:$E$4000,$B89,Données!$B$2:$B$4000,$U$3))</f>
        <v/>
      </c>
      <c r="M89" t="str">
        <f>IF($B89="","",COUNTIFS(Données!$E$2:$E$4000,$B89,Données!$B$2:$B$4000,$U$3))</f>
        <v/>
      </c>
      <c r="N89" t="str">
        <f>IF($B89="","",COUNTIFS(Données!$E$2:$E$4000,$B89,Données!$B$2:$B$4000,$U$3))</f>
        <v/>
      </c>
      <c r="O89" t="str">
        <f>IF($B89="","",COUNTIFS(Données!$E$2:$E$4000,$B89,Données!$B$2:$B$4000,$U$3))</f>
        <v/>
      </c>
      <c r="P89" t="str">
        <f>IF($B89="","",COUNTIFS(Données!$E$2:$E$4000,$B89,Données!$B$2:$B$4000,$U$3)*8)</f>
        <v/>
      </c>
    </row>
    <row r="90" spans="2:16" x14ac:dyDescent="0.3">
      <c r="B90" t="str">
        <f>IF(Eleves!C88&gt;0,Eleves!C88,"")</f>
        <v/>
      </c>
      <c r="C90" t="str">
        <f>IF(COUNTIFS(Données!E85:E4083,$B90,Données!B85:B4083,$U$3)&gt;0,$U$3,"")</f>
        <v/>
      </c>
      <c r="D90" t="str">
        <f>IF($B90="","",COUNTIFS(Données!$E$2:$E$4000,$B90,Données!$B$2:$B$4000,$U$3))</f>
        <v/>
      </c>
      <c r="E90" t="str">
        <f>IF($B90="","",COUNTIFS(Données!$E$2:$E$4000,$B90,Données!$B$2:$B$4000,$U$3))</f>
        <v/>
      </c>
      <c r="F90" t="str">
        <f>IF($B90="","",COUNTIFS(Données!$E$2:$E$4000,$B90,Données!$B$2:$B$4000,$U$3))</f>
        <v/>
      </c>
      <c r="G90" t="str">
        <f>IF($B90="","",COUNTIFS(Données!$E$2:$E$4000,$B90,Données!$B$2:$B$4000,$U$3))</f>
        <v/>
      </c>
      <c r="H90" t="str">
        <f>IF($B90="","",COUNTIFS(Données!$E$2:$E$4000,$B90,Données!$B$2:$B$4000,$U$3))</f>
        <v/>
      </c>
      <c r="I90" t="str">
        <f>IF($B90="","",COUNTIFS(Données!$E$2:$E$4000,$B90,Données!$B$2:$B$4000,$U$3))</f>
        <v/>
      </c>
      <c r="J90" t="str">
        <f>IF($B90="","",COUNTIFS(Données!$E$2:$E$4000,$B90,Données!$B$2:$B$4000,$U$3))</f>
        <v/>
      </c>
      <c r="K90" t="str">
        <f>IF($B90="","",COUNTIFS(Données!$E$2:$E$4000,$B90,Données!$B$2:$B$4000,$U$3))</f>
        <v/>
      </c>
      <c r="L90" t="str">
        <f>IF($B90="","",COUNTIFS(Données!$E$2:$E$4000,$B90,Données!$B$2:$B$4000,$U$3))</f>
        <v/>
      </c>
      <c r="M90" t="str">
        <f>IF($B90="","",COUNTIFS(Données!$E$2:$E$4000,$B90,Données!$B$2:$B$4000,$U$3))</f>
        <v/>
      </c>
      <c r="N90" t="str">
        <f>IF($B90="","",COUNTIFS(Données!$E$2:$E$4000,$B90,Données!$B$2:$B$4000,$U$3))</f>
        <v/>
      </c>
      <c r="O90" t="str">
        <f>IF($B90="","",COUNTIFS(Données!$E$2:$E$4000,$B90,Données!$B$2:$B$4000,$U$3))</f>
        <v/>
      </c>
      <c r="P90" t="str">
        <f>IF($B90="","",COUNTIFS(Données!$E$2:$E$4000,$B90,Données!$B$2:$B$4000,$U$3)*8)</f>
        <v/>
      </c>
    </row>
    <row r="91" spans="2:16" x14ac:dyDescent="0.3">
      <c r="B91" t="str">
        <f>IF(Eleves!C89&gt;0,Eleves!C89,"")</f>
        <v/>
      </c>
      <c r="C91" t="str">
        <f>IF(COUNTIFS(Données!E86:E4084,$B91,Données!B86:B4084,$U$3)&gt;0,$U$3,"")</f>
        <v/>
      </c>
      <c r="D91" t="str">
        <f>IF($B91="","",COUNTIFS(Données!$E$2:$E$4000,$B91,Données!$B$2:$B$4000,$U$3))</f>
        <v/>
      </c>
      <c r="E91" t="str">
        <f>IF($B91="","",COUNTIFS(Données!$E$2:$E$4000,$B91,Données!$B$2:$B$4000,$U$3))</f>
        <v/>
      </c>
      <c r="F91" t="str">
        <f>IF($B91="","",COUNTIFS(Données!$E$2:$E$4000,$B91,Données!$B$2:$B$4000,$U$3))</f>
        <v/>
      </c>
      <c r="G91" t="str">
        <f>IF($B91="","",COUNTIFS(Données!$E$2:$E$4000,$B91,Données!$B$2:$B$4000,$U$3))</f>
        <v/>
      </c>
      <c r="H91" t="str">
        <f>IF($B91="","",COUNTIFS(Données!$E$2:$E$4000,$B91,Données!$B$2:$B$4000,$U$3))</f>
        <v/>
      </c>
      <c r="I91" t="str">
        <f>IF($B91="","",COUNTIFS(Données!$E$2:$E$4000,$B91,Données!$B$2:$B$4000,$U$3))</f>
        <v/>
      </c>
      <c r="J91" t="str">
        <f>IF($B91="","",COUNTIFS(Données!$E$2:$E$4000,$B91,Données!$B$2:$B$4000,$U$3))</f>
        <v/>
      </c>
      <c r="K91" t="str">
        <f>IF($B91="","",COUNTIFS(Données!$E$2:$E$4000,$B91,Données!$B$2:$B$4000,$U$3))</f>
        <v/>
      </c>
      <c r="L91" t="str">
        <f>IF($B91="","",COUNTIFS(Données!$E$2:$E$4000,$B91,Données!$B$2:$B$4000,$U$3))</f>
        <v/>
      </c>
      <c r="M91" t="str">
        <f>IF($B91="","",COUNTIFS(Données!$E$2:$E$4000,$B91,Données!$B$2:$B$4000,$U$3))</f>
        <v/>
      </c>
      <c r="N91" t="str">
        <f>IF($B91="","",COUNTIFS(Données!$E$2:$E$4000,$B91,Données!$B$2:$B$4000,$U$3))</f>
        <v/>
      </c>
      <c r="O91" t="str">
        <f>IF($B91="","",COUNTIFS(Données!$E$2:$E$4000,$B91,Données!$B$2:$B$4000,$U$3))</f>
        <v/>
      </c>
      <c r="P91" t="str">
        <f>IF($B91="","",COUNTIFS(Données!$E$2:$E$4000,$B91,Données!$B$2:$B$4000,$U$3)*8)</f>
        <v/>
      </c>
    </row>
    <row r="92" spans="2:16" x14ac:dyDescent="0.3">
      <c r="B92" t="str">
        <f>IF(Eleves!C90&gt;0,Eleves!C90,"")</f>
        <v/>
      </c>
      <c r="C92" t="str">
        <f>IF(COUNTIFS(Données!E87:E4085,$B92,Données!B87:B4085,$U$3)&gt;0,$U$3,"")</f>
        <v/>
      </c>
      <c r="D92" t="str">
        <f>IF($B92="","",COUNTIFS(Données!$E$2:$E$4000,$B92,Données!$B$2:$B$4000,$U$3))</f>
        <v/>
      </c>
      <c r="E92" t="str">
        <f>IF($B92="","",COUNTIFS(Données!$E$2:$E$4000,$B92,Données!$B$2:$B$4000,$U$3))</f>
        <v/>
      </c>
      <c r="F92" t="str">
        <f>IF($B92="","",COUNTIFS(Données!$E$2:$E$4000,$B92,Données!$B$2:$B$4000,$U$3))</f>
        <v/>
      </c>
      <c r="G92" t="str">
        <f>IF($B92="","",COUNTIFS(Données!$E$2:$E$4000,$B92,Données!$B$2:$B$4000,$U$3))</f>
        <v/>
      </c>
      <c r="H92" t="str">
        <f>IF($B92="","",COUNTIFS(Données!$E$2:$E$4000,$B92,Données!$B$2:$B$4000,$U$3))</f>
        <v/>
      </c>
      <c r="I92" t="str">
        <f>IF($B92="","",COUNTIFS(Données!$E$2:$E$4000,$B92,Données!$B$2:$B$4000,$U$3))</f>
        <v/>
      </c>
      <c r="J92" t="str">
        <f>IF($B92="","",COUNTIFS(Données!$E$2:$E$4000,$B92,Données!$B$2:$B$4000,$U$3))</f>
        <v/>
      </c>
      <c r="K92" t="str">
        <f>IF($B92="","",COUNTIFS(Données!$E$2:$E$4000,$B92,Données!$B$2:$B$4000,$U$3))</f>
        <v/>
      </c>
      <c r="L92" t="str">
        <f>IF($B92="","",COUNTIFS(Données!$E$2:$E$4000,$B92,Données!$B$2:$B$4000,$U$3))</f>
        <v/>
      </c>
      <c r="M92" t="str">
        <f>IF($B92="","",COUNTIFS(Données!$E$2:$E$4000,$B92,Données!$B$2:$B$4000,$U$3))</f>
        <v/>
      </c>
      <c r="N92" t="str">
        <f>IF($B92="","",COUNTIFS(Données!$E$2:$E$4000,$B92,Données!$B$2:$B$4000,$U$3))</f>
        <v/>
      </c>
      <c r="O92" t="str">
        <f>IF($B92="","",COUNTIFS(Données!$E$2:$E$4000,$B92,Données!$B$2:$B$4000,$U$3))</f>
        <v/>
      </c>
      <c r="P92" t="str">
        <f>IF($B92="","",COUNTIFS(Données!$E$2:$E$4000,$B92,Données!$B$2:$B$4000,$U$3)*8)</f>
        <v/>
      </c>
    </row>
    <row r="93" spans="2:16" x14ac:dyDescent="0.3">
      <c r="B93" t="str">
        <f>IF(Eleves!C91&gt;0,Eleves!C91,"")</f>
        <v/>
      </c>
      <c r="C93" t="str">
        <f>IF(COUNTIFS(Données!E88:E4086,$B93,Données!B88:B4086,$U$3)&gt;0,$U$3,"")</f>
        <v/>
      </c>
      <c r="D93" t="str">
        <f>IF($B93="","",COUNTIFS(Données!$E$2:$E$4000,$B93,Données!$B$2:$B$4000,$U$3))</f>
        <v/>
      </c>
      <c r="E93" t="str">
        <f>IF($B93="","",COUNTIFS(Données!$E$2:$E$4000,$B93,Données!$B$2:$B$4000,$U$3))</f>
        <v/>
      </c>
      <c r="F93" t="str">
        <f>IF($B93="","",COUNTIFS(Données!$E$2:$E$4000,$B93,Données!$B$2:$B$4000,$U$3))</f>
        <v/>
      </c>
      <c r="G93" t="str">
        <f>IF($B93="","",COUNTIFS(Données!$E$2:$E$4000,$B93,Données!$B$2:$B$4000,$U$3))</f>
        <v/>
      </c>
      <c r="H93" t="str">
        <f>IF($B93="","",COUNTIFS(Données!$E$2:$E$4000,$B93,Données!$B$2:$B$4000,$U$3))</f>
        <v/>
      </c>
      <c r="I93" t="str">
        <f>IF($B93="","",COUNTIFS(Données!$E$2:$E$4000,$B93,Données!$B$2:$B$4000,$U$3))</f>
        <v/>
      </c>
      <c r="J93" t="str">
        <f>IF($B93="","",COUNTIFS(Données!$E$2:$E$4000,$B93,Données!$B$2:$B$4000,$U$3))</f>
        <v/>
      </c>
      <c r="K93" t="str">
        <f>IF($B93="","",COUNTIFS(Données!$E$2:$E$4000,$B93,Données!$B$2:$B$4000,$U$3))</f>
        <v/>
      </c>
      <c r="L93" t="str">
        <f>IF($B93="","",COUNTIFS(Données!$E$2:$E$4000,$B93,Données!$B$2:$B$4000,$U$3))</f>
        <v/>
      </c>
      <c r="M93" t="str">
        <f>IF($B93="","",COUNTIFS(Données!$E$2:$E$4000,$B93,Données!$B$2:$B$4000,$U$3))</f>
        <v/>
      </c>
      <c r="N93" t="str">
        <f>IF($B93="","",COUNTIFS(Données!$E$2:$E$4000,$B93,Données!$B$2:$B$4000,$U$3))</f>
        <v/>
      </c>
      <c r="O93" t="str">
        <f>IF($B93="","",COUNTIFS(Données!$E$2:$E$4000,$B93,Données!$B$2:$B$4000,$U$3))</f>
        <v/>
      </c>
      <c r="P93" t="str">
        <f>IF($B93="","",COUNTIFS(Données!$E$2:$E$4000,$B93,Données!$B$2:$B$4000,$U$3)*8)</f>
        <v/>
      </c>
    </row>
    <row r="94" spans="2:16" x14ac:dyDescent="0.3">
      <c r="B94" t="str">
        <f>IF(Eleves!C92&gt;0,Eleves!C92,"")</f>
        <v/>
      </c>
      <c r="C94" t="str">
        <f>IF(COUNTIFS(Données!E89:E4087,$B94,Données!B89:B4087,$U$3)&gt;0,$U$3,"")</f>
        <v/>
      </c>
      <c r="D94" t="str">
        <f>IF($B94="","",COUNTIFS(Données!$E$2:$E$4000,$B94,Données!$B$2:$B$4000,$U$3))</f>
        <v/>
      </c>
      <c r="E94" t="str">
        <f>IF($B94="","",COUNTIFS(Données!$E$2:$E$4000,$B94,Données!$B$2:$B$4000,$U$3))</f>
        <v/>
      </c>
      <c r="F94" t="str">
        <f>IF($B94="","",COUNTIFS(Données!$E$2:$E$4000,$B94,Données!$B$2:$B$4000,$U$3))</f>
        <v/>
      </c>
      <c r="G94" t="str">
        <f>IF($B94="","",COUNTIFS(Données!$E$2:$E$4000,$B94,Données!$B$2:$B$4000,$U$3))</f>
        <v/>
      </c>
      <c r="H94" t="str">
        <f>IF($B94="","",COUNTIFS(Données!$E$2:$E$4000,$B94,Données!$B$2:$B$4000,$U$3))</f>
        <v/>
      </c>
      <c r="I94" t="str">
        <f>IF($B94="","",COUNTIFS(Données!$E$2:$E$4000,$B94,Données!$B$2:$B$4000,$U$3))</f>
        <v/>
      </c>
      <c r="J94" t="str">
        <f>IF($B94="","",COUNTIFS(Données!$E$2:$E$4000,$B94,Données!$B$2:$B$4000,$U$3))</f>
        <v/>
      </c>
      <c r="K94" t="str">
        <f>IF($B94="","",COUNTIFS(Données!$E$2:$E$4000,$B94,Données!$B$2:$B$4000,$U$3))</f>
        <v/>
      </c>
      <c r="L94" t="str">
        <f>IF($B94="","",COUNTIFS(Données!$E$2:$E$4000,$B94,Données!$B$2:$B$4000,$U$3))</f>
        <v/>
      </c>
      <c r="M94" t="str">
        <f>IF($B94="","",COUNTIFS(Données!$E$2:$E$4000,$B94,Données!$B$2:$B$4000,$U$3))</f>
        <v/>
      </c>
      <c r="N94" t="str">
        <f>IF($B94="","",COUNTIFS(Données!$E$2:$E$4000,$B94,Données!$B$2:$B$4000,$U$3))</f>
        <v/>
      </c>
      <c r="O94" t="str">
        <f>IF($B94="","",COUNTIFS(Données!$E$2:$E$4000,$B94,Données!$B$2:$B$4000,$U$3))</f>
        <v/>
      </c>
      <c r="P94" t="str">
        <f>IF($B94="","",COUNTIFS(Données!$E$2:$E$4000,$B94,Données!$B$2:$B$4000,$U$3)*8)</f>
        <v/>
      </c>
    </row>
    <row r="95" spans="2:16" x14ac:dyDescent="0.3">
      <c r="B95" t="str">
        <f>IF(Eleves!C93&gt;0,Eleves!C93,"")</f>
        <v/>
      </c>
      <c r="C95" t="str">
        <f>IF(COUNTIFS(Données!E90:E4088,$B95,Données!B90:B4088,$U$3)&gt;0,$U$3,"")</f>
        <v/>
      </c>
      <c r="D95" t="str">
        <f>IF($B95="","",COUNTIFS(Données!$E$2:$E$4000,$B95,Données!$B$2:$B$4000,$U$3))</f>
        <v/>
      </c>
      <c r="E95" t="str">
        <f>IF($B95="","",COUNTIFS(Données!$E$2:$E$4000,$B95,Données!$B$2:$B$4000,$U$3))</f>
        <v/>
      </c>
      <c r="F95" t="str">
        <f>IF($B95="","",COUNTIFS(Données!$E$2:$E$4000,$B95,Données!$B$2:$B$4000,$U$3))</f>
        <v/>
      </c>
      <c r="G95" t="str">
        <f>IF($B95="","",COUNTIFS(Données!$E$2:$E$4000,$B95,Données!$B$2:$B$4000,$U$3))</f>
        <v/>
      </c>
      <c r="H95" t="str">
        <f>IF($B95="","",COUNTIFS(Données!$E$2:$E$4000,$B95,Données!$B$2:$B$4000,$U$3))</f>
        <v/>
      </c>
      <c r="I95" t="str">
        <f>IF($B95="","",COUNTIFS(Données!$E$2:$E$4000,$B95,Données!$B$2:$B$4000,$U$3))</f>
        <v/>
      </c>
      <c r="J95" t="str">
        <f>IF($B95="","",COUNTIFS(Données!$E$2:$E$4000,$B95,Données!$B$2:$B$4000,$U$3))</f>
        <v/>
      </c>
      <c r="K95" t="str">
        <f>IF($B95="","",COUNTIFS(Données!$E$2:$E$4000,$B95,Données!$B$2:$B$4000,$U$3))</f>
        <v/>
      </c>
      <c r="L95" t="str">
        <f>IF($B95="","",COUNTIFS(Données!$E$2:$E$4000,$B95,Données!$B$2:$B$4000,$U$3))</f>
        <v/>
      </c>
      <c r="M95" t="str">
        <f>IF($B95="","",COUNTIFS(Données!$E$2:$E$4000,$B95,Données!$B$2:$B$4000,$U$3))</f>
        <v/>
      </c>
      <c r="N95" t="str">
        <f>IF($B95="","",COUNTIFS(Données!$E$2:$E$4000,$B95,Données!$B$2:$B$4000,$U$3))</f>
        <v/>
      </c>
      <c r="O95" t="str">
        <f>IF($B95="","",COUNTIFS(Données!$E$2:$E$4000,$B95,Données!$B$2:$B$4000,$U$3))</f>
        <v/>
      </c>
      <c r="P95" t="str">
        <f>IF($B95="","",COUNTIFS(Données!$E$2:$E$4000,$B95,Données!$B$2:$B$4000,$U$3)*8)</f>
        <v/>
      </c>
    </row>
    <row r="96" spans="2:16" x14ac:dyDescent="0.3">
      <c r="B96" t="str">
        <f>IF(Eleves!C94&gt;0,Eleves!C94,"")</f>
        <v/>
      </c>
      <c r="C96" t="str">
        <f>IF(COUNTIFS(Données!E91:E4089,$B96,Données!B91:B4089,$U$3)&gt;0,$U$3,"")</f>
        <v/>
      </c>
      <c r="D96" t="str">
        <f>IF($B96="","",COUNTIFS(Données!$E$2:$E$4000,$B96,Données!$B$2:$B$4000,$U$3))</f>
        <v/>
      </c>
      <c r="E96" t="str">
        <f>IF($B96="","",COUNTIFS(Données!$E$2:$E$4000,$B96,Données!$B$2:$B$4000,$U$3))</f>
        <v/>
      </c>
      <c r="F96" t="str">
        <f>IF($B96="","",COUNTIFS(Données!$E$2:$E$4000,$B96,Données!$B$2:$B$4000,$U$3))</f>
        <v/>
      </c>
      <c r="G96" t="str">
        <f>IF($B96="","",COUNTIFS(Données!$E$2:$E$4000,$B96,Données!$B$2:$B$4000,$U$3))</f>
        <v/>
      </c>
      <c r="H96" t="str">
        <f>IF($B96="","",COUNTIFS(Données!$E$2:$E$4000,$B96,Données!$B$2:$B$4000,$U$3))</f>
        <v/>
      </c>
      <c r="I96" t="str">
        <f>IF($B96="","",COUNTIFS(Données!$E$2:$E$4000,$B96,Données!$B$2:$B$4000,$U$3))</f>
        <v/>
      </c>
      <c r="J96" t="str">
        <f>IF($B96="","",COUNTIFS(Données!$E$2:$E$4000,$B96,Données!$B$2:$B$4000,$U$3))</f>
        <v/>
      </c>
      <c r="K96" t="str">
        <f>IF($B96="","",COUNTIFS(Données!$E$2:$E$4000,$B96,Données!$B$2:$B$4000,$U$3))</f>
        <v/>
      </c>
      <c r="L96" t="str">
        <f>IF($B96="","",COUNTIFS(Données!$E$2:$E$4000,$B96,Données!$B$2:$B$4000,$U$3))</f>
        <v/>
      </c>
      <c r="M96" t="str">
        <f>IF($B96="","",COUNTIFS(Données!$E$2:$E$4000,$B96,Données!$B$2:$B$4000,$U$3))</f>
        <v/>
      </c>
      <c r="N96" t="str">
        <f>IF($B96="","",COUNTIFS(Données!$E$2:$E$4000,$B96,Données!$B$2:$B$4000,$U$3))</f>
        <v/>
      </c>
      <c r="O96" t="str">
        <f>IF($B96="","",COUNTIFS(Données!$E$2:$E$4000,$B96,Données!$B$2:$B$4000,$U$3))</f>
        <v/>
      </c>
      <c r="P96" t="str">
        <f>IF($B96="","",COUNTIFS(Données!$E$2:$E$4000,$B96,Données!$B$2:$B$4000,$U$3)*8)</f>
        <v/>
      </c>
    </row>
    <row r="97" spans="2:16" x14ac:dyDescent="0.3">
      <c r="B97" t="str">
        <f>IF(Eleves!C95&gt;0,Eleves!C95,"")</f>
        <v/>
      </c>
      <c r="C97" t="str">
        <f>IF(COUNTIFS(Données!E92:E4090,$B97,Données!B92:B4090,$U$3)&gt;0,$U$3,"")</f>
        <v/>
      </c>
      <c r="D97" t="str">
        <f>IF($B97="","",COUNTIFS(Données!$E$2:$E$4000,$B97,Données!$B$2:$B$4000,$U$3))</f>
        <v/>
      </c>
      <c r="E97" t="str">
        <f>IF($B97="","",COUNTIFS(Données!$E$2:$E$4000,$B97,Données!$B$2:$B$4000,$U$3))</f>
        <v/>
      </c>
      <c r="F97" t="str">
        <f>IF($B97="","",COUNTIFS(Données!$E$2:$E$4000,$B97,Données!$B$2:$B$4000,$U$3))</f>
        <v/>
      </c>
      <c r="G97" t="str">
        <f>IF($B97="","",COUNTIFS(Données!$E$2:$E$4000,$B97,Données!$B$2:$B$4000,$U$3))</f>
        <v/>
      </c>
      <c r="H97" t="str">
        <f>IF($B97="","",COUNTIFS(Données!$E$2:$E$4000,$B97,Données!$B$2:$B$4000,$U$3))</f>
        <v/>
      </c>
      <c r="I97" t="str">
        <f>IF($B97="","",COUNTIFS(Données!$E$2:$E$4000,$B97,Données!$B$2:$B$4000,$U$3))</f>
        <v/>
      </c>
      <c r="J97" t="str">
        <f>IF($B97="","",COUNTIFS(Données!$E$2:$E$4000,$B97,Données!$B$2:$B$4000,$U$3))</f>
        <v/>
      </c>
      <c r="K97" t="str">
        <f>IF($B97="","",COUNTIFS(Données!$E$2:$E$4000,$B97,Données!$B$2:$B$4000,$U$3))</f>
        <v/>
      </c>
      <c r="L97" t="str">
        <f>IF($B97="","",COUNTIFS(Données!$E$2:$E$4000,$B97,Données!$B$2:$B$4000,$U$3))</f>
        <v/>
      </c>
      <c r="M97" t="str">
        <f>IF($B97="","",COUNTIFS(Données!$E$2:$E$4000,$B97,Données!$B$2:$B$4000,$U$3))</f>
        <v/>
      </c>
      <c r="N97" t="str">
        <f>IF($B97="","",COUNTIFS(Données!$E$2:$E$4000,$B97,Données!$B$2:$B$4000,$U$3))</f>
        <v/>
      </c>
      <c r="O97" t="str">
        <f>IF($B97="","",COUNTIFS(Données!$E$2:$E$4000,$B97,Données!$B$2:$B$4000,$U$3))</f>
        <v/>
      </c>
      <c r="P97" t="str">
        <f>IF($B97="","",COUNTIFS(Données!$E$2:$E$4000,$B97,Données!$B$2:$B$4000,$U$3)*8)</f>
        <v/>
      </c>
    </row>
    <row r="98" spans="2:16" x14ac:dyDescent="0.3">
      <c r="B98" t="str">
        <f>IF(Eleves!C96&gt;0,Eleves!C96,"")</f>
        <v/>
      </c>
      <c r="C98" t="str">
        <f>IF(COUNTIFS(Données!E93:E4091,$B98,Données!B93:B4091,$U$3)&gt;0,$U$3,"")</f>
        <v/>
      </c>
      <c r="D98" t="str">
        <f>IF($B98="","",COUNTIFS(Données!$E$2:$E$4000,$B98,Données!$B$2:$B$4000,$U$3))</f>
        <v/>
      </c>
      <c r="E98" t="str">
        <f>IF($B98="","",COUNTIFS(Données!$E$2:$E$4000,$B98,Données!$B$2:$B$4000,$U$3))</f>
        <v/>
      </c>
      <c r="F98" t="str">
        <f>IF($B98="","",COUNTIFS(Données!$E$2:$E$4000,$B98,Données!$B$2:$B$4000,$U$3))</f>
        <v/>
      </c>
      <c r="G98" t="str">
        <f>IF($B98="","",COUNTIFS(Données!$E$2:$E$4000,$B98,Données!$B$2:$B$4000,$U$3))</f>
        <v/>
      </c>
      <c r="H98" t="str">
        <f>IF($B98="","",COUNTIFS(Données!$E$2:$E$4000,$B98,Données!$B$2:$B$4000,$U$3))</f>
        <v/>
      </c>
      <c r="I98" t="str">
        <f>IF($B98="","",COUNTIFS(Données!$E$2:$E$4000,$B98,Données!$B$2:$B$4000,$U$3))</f>
        <v/>
      </c>
      <c r="J98" t="str">
        <f>IF($B98="","",COUNTIFS(Données!$E$2:$E$4000,$B98,Données!$B$2:$B$4000,$U$3))</f>
        <v/>
      </c>
      <c r="K98" t="str">
        <f>IF($B98="","",COUNTIFS(Données!$E$2:$E$4000,$B98,Données!$B$2:$B$4000,$U$3))</f>
        <v/>
      </c>
      <c r="L98" t="str">
        <f>IF($B98="","",COUNTIFS(Données!$E$2:$E$4000,$B98,Données!$B$2:$B$4000,$U$3))</f>
        <v/>
      </c>
      <c r="M98" t="str">
        <f>IF($B98="","",COUNTIFS(Données!$E$2:$E$4000,$B98,Données!$B$2:$B$4000,$U$3))</f>
        <v/>
      </c>
      <c r="N98" t="str">
        <f>IF($B98="","",COUNTIFS(Données!$E$2:$E$4000,$B98,Données!$B$2:$B$4000,$U$3))</f>
        <v/>
      </c>
      <c r="O98" t="str">
        <f>IF($B98="","",COUNTIFS(Données!$E$2:$E$4000,$B98,Données!$B$2:$B$4000,$U$3))</f>
        <v/>
      </c>
      <c r="P98" t="str">
        <f>IF($B98="","",COUNTIFS(Données!$E$2:$E$4000,$B98,Données!$B$2:$B$4000,$U$3)*8)</f>
        <v/>
      </c>
    </row>
    <row r="99" spans="2:16" x14ac:dyDescent="0.3">
      <c r="B99" t="str">
        <f>IF(Eleves!C97&gt;0,Eleves!C97,"")</f>
        <v/>
      </c>
      <c r="C99" t="str">
        <f>IF(COUNTIFS(Données!E94:E4092,$B99,Données!B94:B4092,$U$3)&gt;0,$U$3,"")</f>
        <v/>
      </c>
      <c r="D99" t="str">
        <f>IF($B99="","",COUNTIFS(Données!$E$2:$E$4000,$B99,Données!$B$2:$B$4000,$U$3))</f>
        <v/>
      </c>
      <c r="E99" t="str">
        <f>IF($B99="","",COUNTIFS(Données!$E$2:$E$4000,$B99,Données!$B$2:$B$4000,$U$3))</f>
        <v/>
      </c>
      <c r="F99" t="str">
        <f>IF($B99="","",COUNTIFS(Données!$E$2:$E$4000,$B99,Données!$B$2:$B$4000,$U$3))</f>
        <v/>
      </c>
      <c r="G99" t="str">
        <f>IF($B99="","",COUNTIFS(Données!$E$2:$E$4000,$B99,Données!$B$2:$B$4000,$U$3))</f>
        <v/>
      </c>
      <c r="H99" t="str">
        <f>IF($B99="","",COUNTIFS(Données!$E$2:$E$4000,$B99,Données!$B$2:$B$4000,$U$3))</f>
        <v/>
      </c>
      <c r="I99" t="str">
        <f>IF($B99="","",COUNTIFS(Données!$E$2:$E$4000,$B99,Données!$B$2:$B$4000,$U$3))</f>
        <v/>
      </c>
      <c r="J99" t="str">
        <f>IF($B99="","",COUNTIFS(Données!$E$2:$E$4000,$B99,Données!$B$2:$B$4000,$U$3))</f>
        <v/>
      </c>
      <c r="K99" t="str">
        <f>IF($B99="","",COUNTIFS(Données!$E$2:$E$4000,$B99,Données!$B$2:$B$4000,$U$3))</f>
        <v/>
      </c>
      <c r="L99" t="str">
        <f>IF($B99="","",COUNTIFS(Données!$E$2:$E$4000,$B99,Données!$B$2:$B$4000,$U$3))</f>
        <v/>
      </c>
      <c r="M99" t="str">
        <f>IF($B99="","",COUNTIFS(Données!$E$2:$E$4000,$B99,Données!$B$2:$B$4000,$U$3))</f>
        <v/>
      </c>
      <c r="N99" t="str">
        <f>IF($B99="","",COUNTIFS(Données!$E$2:$E$4000,$B99,Données!$B$2:$B$4000,$U$3))</f>
        <v/>
      </c>
      <c r="O99" t="str">
        <f>IF($B99="","",COUNTIFS(Données!$E$2:$E$4000,$B99,Données!$B$2:$B$4000,$U$3))</f>
        <v/>
      </c>
      <c r="P99" t="str">
        <f>IF($B99="","",COUNTIFS(Données!$E$2:$E$4000,$B99,Données!$B$2:$B$4000,$U$3)*8)</f>
        <v/>
      </c>
    </row>
    <row r="100" spans="2:16" x14ac:dyDescent="0.3">
      <c r="B100" t="str">
        <f>IF(Eleves!C98&gt;0,Eleves!C98,"")</f>
        <v/>
      </c>
      <c r="C100" t="str">
        <f>IF(COUNTIFS(Données!E95:E4093,$B100,Données!B95:B4093,$U$3)&gt;0,$U$3,"")</f>
        <v/>
      </c>
      <c r="D100" t="str">
        <f>IF($B100="","",COUNTIFS(Données!$E$2:$E$4000,$B100,Données!$B$2:$B$4000,$U$3))</f>
        <v/>
      </c>
      <c r="E100" t="str">
        <f>IF($B100="","",COUNTIFS(Données!$E$2:$E$4000,$B100,Données!$B$2:$B$4000,$U$3))</f>
        <v/>
      </c>
      <c r="F100" t="str">
        <f>IF($B100="","",COUNTIFS(Données!$E$2:$E$4000,$B100,Données!$B$2:$B$4000,$U$3))</f>
        <v/>
      </c>
      <c r="G100" t="str">
        <f>IF($B100="","",COUNTIFS(Données!$E$2:$E$4000,$B100,Données!$B$2:$B$4000,$U$3))</f>
        <v/>
      </c>
      <c r="H100" t="str">
        <f>IF($B100="","",COUNTIFS(Données!$E$2:$E$4000,$B100,Données!$B$2:$B$4000,$U$3))</f>
        <v/>
      </c>
      <c r="I100" t="str">
        <f>IF($B100="","",COUNTIFS(Données!$E$2:$E$4000,$B100,Données!$B$2:$B$4000,$U$3))</f>
        <v/>
      </c>
      <c r="J100" t="str">
        <f>IF($B100="","",COUNTIFS(Données!$E$2:$E$4000,$B100,Données!$B$2:$B$4000,$U$3))</f>
        <v/>
      </c>
      <c r="K100" t="str">
        <f>IF($B100="","",COUNTIFS(Données!$E$2:$E$4000,$B100,Données!$B$2:$B$4000,$U$3))</f>
        <v/>
      </c>
      <c r="L100" t="str">
        <f>IF($B100="","",COUNTIFS(Données!$E$2:$E$4000,$B100,Données!$B$2:$B$4000,$U$3))</f>
        <v/>
      </c>
      <c r="M100" t="str">
        <f>IF($B100="","",COUNTIFS(Données!$E$2:$E$4000,$B100,Données!$B$2:$B$4000,$U$3))</f>
        <v/>
      </c>
      <c r="N100" t="str">
        <f>IF($B100="","",COUNTIFS(Données!$E$2:$E$4000,$B100,Données!$B$2:$B$4000,$U$3))</f>
        <v/>
      </c>
      <c r="O100" t="str">
        <f>IF($B100="","",COUNTIFS(Données!$E$2:$E$4000,$B100,Données!$B$2:$B$4000,$U$3))</f>
        <v/>
      </c>
      <c r="P100" t="str">
        <f>IF($B100="","",COUNTIFS(Données!$E$2:$E$4000,$B100,Données!$B$2:$B$4000,$U$3)*8)</f>
        <v/>
      </c>
    </row>
    <row r="101" spans="2:16" x14ac:dyDescent="0.3">
      <c r="B101" t="str">
        <f>IF(Eleves!C99&gt;0,Eleves!C99,"")</f>
        <v/>
      </c>
      <c r="C101" t="str">
        <f>IF(COUNTIFS(Données!E96:E4094,$B101,Données!B96:B4094,$U$3)&gt;0,$U$3,"")</f>
        <v/>
      </c>
      <c r="D101" t="str">
        <f>IF($B101="","",COUNTIFS(Données!$E$2:$E$4000,$B101,Données!$B$2:$B$4000,$U$3))</f>
        <v/>
      </c>
      <c r="E101" t="str">
        <f>IF($B101="","",COUNTIFS(Données!$E$2:$E$4000,$B101,Données!$B$2:$B$4000,$U$3))</f>
        <v/>
      </c>
      <c r="F101" t="str">
        <f>IF($B101="","",COUNTIFS(Données!$E$2:$E$4000,$B101,Données!$B$2:$B$4000,$U$3))</f>
        <v/>
      </c>
      <c r="G101" t="str">
        <f>IF($B101="","",COUNTIFS(Données!$E$2:$E$4000,$B101,Données!$B$2:$B$4000,$U$3))</f>
        <v/>
      </c>
      <c r="H101" t="str">
        <f>IF($B101="","",COUNTIFS(Données!$E$2:$E$4000,$B101,Données!$B$2:$B$4000,$U$3))</f>
        <v/>
      </c>
      <c r="I101" t="str">
        <f>IF($B101="","",COUNTIFS(Données!$E$2:$E$4000,$B101,Données!$B$2:$B$4000,$U$3))</f>
        <v/>
      </c>
      <c r="J101" t="str">
        <f>IF($B101="","",COUNTIFS(Données!$E$2:$E$4000,$B101,Données!$B$2:$B$4000,$U$3))</f>
        <v/>
      </c>
      <c r="K101" t="str">
        <f>IF($B101="","",COUNTIFS(Données!$E$2:$E$4000,$B101,Données!$B$2:$B$4000,$U$3))</f>
        <v/>
      </c>
      <c r="L101" t="str">
        <f>IF($B101="","",COUNTIFS(Données!$E$2:$E$4000,$B101,Données!$B$2:$B$4000,$U$3))</f>
        <v/>
      </c>
      <c r="M101" t="str">
        <f>IF($B101="","",COUNTIFS(Données!$E$2:$E$4000,$B101,Données!$B$2:$B$4000,$U$3))</f>
        <v/>
      </c>
      <c r="N101" t="str">
        <f>IF($B101="","",COUNTIFS(Données!$E$2:$E$4000,$B101,Données!$B$2:$B$4000,$U$3))</f>
        <v/>
      </c>
      <c r="O101" t="str">
        <f>IF($B101="","",COUNTIFS(Données!$E$2:$E$4000,$B101,Données!$B$2:$B$4000,$U$3))</f>
        <v/>
      </c>
      <c r="P101" t="str">
        <f>IF($B101="","",COUNTIFS(Données!$E$2:$E$4000,$B101,Données!$B$2:$B$4000,$U$3)*8)</f>
        <v/>
      </c>
    </row>
    <row r="102" spans="2:16" x14ac:dyDescent="0.3">
      <c r="B102" t="str">
        <f>IF(Eleves!C100&gt;0,Eleves!C100,"")</f>
        <v/>
      </c>
      <c r="C102" t="str">
        <f>IF(COUNTIFS(Données!E97:E4095,$B102,Données!B97:B4095,$U$3)&gt;0,$U$3,"")</f>
        <v/>
      </c>
      <c r="D102" t="str">
        <f>IF($B102="","",COUNTIFS(Données!$E$2:$E$4000,$B102,Données!$B$2:$B$4000,$U$3))</f>
        <v/>
      </c>
      <c r="E102" t="str">
        <f>IF($B102="","",COUNTIFS(Données!$E$2:$E$4000,$B102,Données!$B$2:$B$4000,$U$3))</f>
        <v/>
      </c>
      <c r="F102" t="str">
        <f>IF($B102="","",COUNTIFS(Données!$E$2:$E$4000,$B102,Données!$B$2:$B$4000,$U$3))</f>
        <v/>
      </c>
      <c r="G102" t="str">
        <f>IF($B102="","",COUNTIFS(Données!$E$2:$E$4000,$B102,Données!$B$2:$B$4000,$U$3))</f>
        <v/>
      </c>
      <c r="H102" t="str">
        <f>IF($B102="","",COUNTIFS(Données!$E$2:$E$4000,$B102,Données!$B$2:$B$4000,$U$3))</f>
        <v/>
      </c>
      <c r="I102" t="str">
        <f>IF($B102="","",COUNTIFS(Données!$E$2:$E$4000,$B102,Données!$B$2:$B$4000,$U$3))</f>
        <v/>
      </c>
      <c r="J102" t="str">
        <f>IF($B102="","",COUNTIFS(Données!$E$2:$E$4000,$B102,Données!$B$2:$B$4000,$U$3))</f>
        <v/>
      </c>
      <c r="K102" t="str">
        <f>IF($B102="","",COUNTIFS(Données!$E$2:$E$4000,$B102,Données!$B$2:$B$4000,$U$3))</f>
        <v/>
      </c>
      <c r="L102" t="str">
        <f>IF($B102="","",COUNTIFS(Données!$E$2:$E$4000,$B102,Données!$B$2:$B$4000,$U$3))</f>
        <v/>
      </c>
      <c r="M102" t="str">
        <f>IF($B102="","",COUNTIFS(Données!$E$2:$E$4000,$B102,Données!$B$2:$B$4000,$U$3))</f>
        <v/>
      </c>
      <c r="N102" t="str">
        <f>IF($B102="","",COUNTIFS(Données!$E$2:$E$4000,$B102,Données!$B$2:$B$4000,$U$3))</f>
        <v/>
      </c>
      <c r="O102" t="str">
        <f>IF($B102="","",COUNTIFS(Données!$E$2:$E$4000,$B102,Données!$B$2:$B$4000,$U$3))</f>
        <v/>
      </c>
      <c r="P102" t="str">
        <f>IF($B102="","",COUNTIFS(Données!$E$2:$E$4000,$B102,Données!$B$2:$B$4000,$U$3)*8)</f>
        <v/>
      </c>
    </row>
    <row r="103" spans="2:16" x14ac:dyDescent="0.3">
      <c r="B103" t="str">
        <f>IF(Eleves!C101&gt;0,Eleves!C101,"")</f>
        <v/>
      </c>
      <c r="C103" t="str">
        <f>IF(COUNTIFS(Données!E98:E4096,$B103,Données!B98:B4096,$U$3)&gt;0,$U$3,"")</f>
        <v/>
      </c>
      <c r="D103" t="str">
        <f>IF($B103="","",COUNTIFS(Données!$E$2:$E$4000,$B103,Données!$B$2:$B$4000,$U$3))</f>
        <v/>
      </c>
      <c r="E103" t="str">
        <f>IF($B103="","",COUNTIFS(Données!$E$2:$E$4000,$B103,Données!$B$2:$B$4000,$U$3))</f>
        <v/>
      </c>
      <c r="F103" t="str">
        <f>IF($B103="","",COUNTIFS(Données!$E$2:$E$4000,$B103,Données!$B$2:$B$4000,$U$3))</f>
        <v/>
      </c>
      <c r="G103" t="str">
        <f>IF($B103="","",COUNTIFS(Données!$E$2:$E$4000,$B103,Données!$B$2:$B$4000,$U$3))</f>
        <v/>
      </c>
      <c r="H103" t="str">
        <f>IF($B103="","",COUNTIFS(Données!$E$2:$E$4000,$B103,Données!$B$2:$B$4000,$U$3))</f>
        <v/>
      </c>
      <c r="I103" t="str">
        <f>IF($B103="","",COUNTIFS(Données!$E$2:$E$4000,$B103,Données!$B$2:$B$4000,$U$3))</f>
        <v/>
      </c>
      <c r="J103" t="str">
        <f>IF($B103="","",COUNTIFS(Données!$E$2:$E$4000,$B103,Données!$B$2:$B$4000,$U$3))</f>
        <v/>
      </c>
      <c r="K103" t="str">
        <f>IF($B103="","",COUNTIFS(Données!$E$2:$E$4000,$B103,Données!$B$2:$B$4000,$U$3))</f>
        <v/>
      </c>
      <c r="L103" t="str">
        <f>IF($B103="","",COUNTIFS(Données!$E$2:$E$4000,$B103,Données!$B$2:$B$4000,$U$3))</f>
        <v/>
      </c>
      <c r="M103" t="str">
        <f>IF($B103="","",COUNTIFS(Données!$E$2:$E$4000,$B103,Données!$B$2:$B$4000,$U$3))</f>
        <v/>
      </c>
      <c r="N103" t="str">
        <f>IF($B103="","",COUNTIFS(Données!$E$2:$E$4000,$B103,Données!$B$2:$B$4000,$U$3))</f>
        <v/>
      </c>
      <c r="O103" t="str">
        <f>IF($B103="","",COUNTIFS(Données!$E$2:$E$4000,$B103,Données!$B$2:$B$4000,$U$3))</f>
        <v/>
      </c>
      <c r="P103" t="str">
        <f>IF($B103="","",COUNTIFS(Données!$E$2:$E$4000,$B103,Données!$B$2:$B$4000,$U$3)*8)</f>
        <v/>
      </c>
    </row>
    <row r="104" spans="2:16" x14ac:dyDescent="0.3">
      <c r="B104" t="str">
        <f>IF(Eleves!C102&gt;0,Eleves!C102,"")</f>
        <v/>
      </c>
      <c r="C104" t="str">
        <f>IF(COUNTIFS(Données!E99:E4097,$B104,Données!B99:B4097,$U$3)&gt;0,$U$3,"")</f>
        <v/>
      </c>
      <c r="D104" t="str">
        <f>IF($B104="","",COUNTIFS(Données!$E$2:$E$4000,$B104,Données!$B$2:$B$4000,$U$3))</f>
        <v/>
      </c>
      <c r="E104" t="str">
        <f>IF($B104="","",COUNTIFS(Données!$E$2:$E$4000,$B104,Données!$B$2:$B$4000,$U$3))</f>
        <v/>
      </c>
      <c r="F104" t="str">
        <f>IF($B104="","",COUNTIFS(Données!$E$2:$E$4000,$B104,Données!$B$2:$B$4000,$U$3))</f>
        <v/>
      </c>
      <c r="G104" t="str">
        <f>IF($B104="","",COUNTIFS(Données!$E$2:$E$4000,$B104,Données!$B$2:$B$4000,$U$3))</f>
        <v/>
      </c>
      <c r="H104" t="str">
        <f>IF($B104="","",COUNTIFS(Données!$E$2:$E$4000,$B104,Données!$B$2:$B$4000,$U$3))</f>
        <v/>
      </c>
      <c r="I104" t="str">
        <f>IF($B104="","",COUNTIFS(Données!$E$2:$E$4000,$B104,Données!$B$2:$B$4000,$U$3))</f>
        <v/>
      </c>
      <c r="J104" t="str">
        <f>IF($B104="","",COUNTIFS(Données!$E$2:$E$4000,$B104,Données!$B$2:$B$4000,$U$3))</f>
        <v/>
      </c>
      <c r="K104" t="str">
        <f>IF($B104="","",COUNTIFS(Données!$E$2:$E$4000,$B104,Données!$B$2:$B$4000,$U$3))</f>
        <v/>
      </c>
      <c r="L104" t="str">
        <f>IF($B104="","",COUNTIFS(Données!$E$2:$E$4000,$B104,Données!$B$2:$B$4000,$U$3))</f>
        <v/>
      </c>
      <c r="M104" t="str">
        <f>IF($B104="","",COUNTIFS(Données!$E$2:$E$4000,$B104,Données!$B$2:$B$4000,$U$3))</f>
        <v/>
      </c>
      <c r="N104" t="str">
        <f>IF($B104="","",COUNTIFS(Données!$E$2:$E$4000,$B104,Données!$B$2:$B$4000,$U$3))</f>
        <v/>
      </c>
      <c r="O104" t="str">
        <f>IF($B104="","",COUNTIFS(Données!$E$2:$E$4000,$B104,Données!$B$2:$B$4000,$U$3))</f>
        <v/>
      </c>
      <c r="P104" t="str">
        <f>IF($B104="","",COUNTIFS(Données!$E$2:$E$4000,$B104,Données!$B$2:$B$4000,$U$3)*8)</f>
        <v/>
      </c>
    </row>
    <row r="105" spans="2:16" x14ac:dyDescent="0.3">
      <c r="B105" t="str">
        <f>IF(Eleves!C103&gt;0,Eleves!C103,"")</f>
        <v/>
      </c>
      <c r="C105" t="str">
        <f>IF(COUNTIFS(Données!E100:E4098,$B105,Données!B100:B4098,$U$3)&gt;0,$U$3,"")</f>
        <v/>
      </c>
      <c r="D105" t="str">
        <f>IF($B105="","",COUNTIFS(Données!$E$2:$E$4000,$B105,Données!$B$2:$B$4000,$U$3))</f>
        <v/>
      </c>
      <c r="E105" t="str">
        <f>IF($B105="","",COUNTIFS(Données!$E$2:$E$4000,$B105,Données!$B$2:$B$4000,$U$3))</f>
        <v/>
      </c>
      <c r="F105" t="str">
        <f>IF($B105="","",COUNTIFS(Données!$E$2:$E$4000,$B105,Données!$B$2:$B$4000,$U$3))</f>
        <v/>
      </c>
      <c r="G105" t="str">
        <f>IF($B105="","",COUNTIFS(Données!$E$2:$E$4000,$B105,Données!$B$2:$B$4000,$U$3))</f>
        <v/>
      </c>
      <c r="H105" t="str">
        <f>IF($B105="","",COUNTIFS(Données!$E$2:$E$4000,$B105,Données!$B$2:$B$4000,$U$3))</f>
        <v/>
      </c>
      <c r="I105" t="str">
        <f>IF($B105="","",COUNTIFS(Données!$E$2:$E$4000,$B105,Données!$B$2:$B$4000,$U$3))</f>
        <v/>
      </c>
      <c r="J105" t="str">
        <f>IF($B105="","",COUNTIFS(Données!$E$2:$E$4000,$B105,Données!$B$2:$B$4000,$U$3))</f>
        <v/>
      </c>
      <c r="K105" t="str">
        <f>IF($B105="","",COUNTIFS(Données!$E$2:$E$4000,$B105,Données!$B$2:$B$4000,$U$3))</f>
        <v/>
      </c>
      <c r="L105" t="str">
        <f>IF($B105="","",COUNTIFS(Données!$E$2:$E$4000,$B105,Données!$B$2:$B$4000,$U$3))</f>
        <v/>
      </c>
      <c r="M105" t="str">
        <f>IF($B105="","",COUNTIFS(Données!$E$2:$E$4000,$B105,Données!$B$2:$B$4000,$U$3))</f>
        <v/>
      </c>
      <c r="N105" t="str">
        <f>IF($B105="","",COUNTIFS(Données!$E$2:$E$4000,$B105,Données!$B$2:$B$4000,$U$3))</f>
        <v/>
      </c>
      <c r="O105" t="str">
        <f>IF($B105="","",COUNTIFS(Données!$E$2:$E$4000,$B105,Données!$B$2:$B$4000,$U$3))</f>
        <v/>
      </c>
      <c r="P105" t="str">
        <f>IF($B105="","",COUNTIFS(Données!$E$2:$E$4000,$B105,Données!$B$2:$B$4000,$U$3)*8)</f>
        <v/>
      </c>
    </row>
    <row r="106" spans="2:16" x14ac:dyDescent="0.3">
      <c r="B106" t="str">
        <f>IF(Eleves!C104&gt;0,Eleves!C104,"")</f>
        <v/>
      </c>
      <c r="C106" t="str">
        <f>IF(COUNTIFS(Données!E101:E4099,$B106,Données!B101:B4099,$U$3)&gt;0,$U$3,"")</f>
        <v/>
      </c>
      <c r="D106" t="str">
        <f>IF($B106="","",COUNTIFS(Données!$E$2:$E$4000,$B106,Données!$B$2:$B$4000,$U$3))</f>
        <v/>
      </c>
      <c r="E106" t="str">
        <f>IF($B106="","",COUNTIFS(Données!$E$2:$E$4000,$B106,Données!$B$2:$B$4000,$U$3))</f>
        <v/>
      </c>
      <c r="F106" t="str">
        <f>IF($B106="","",COUNTIFS(Données!$E$2:$E$4000,$B106,Données!$B$2:$B$4000,$U$3))</f>
        <v/>
      </c>
      <c r="G106" t="str">
        <f>IF($B106="","",COUNTIFS(Données!$E$2:$E$4000,$B106,Données!$B$2:$B$4000,$U$3))</f>
        <v/>
      </c>
      <c r="H106" t="str">
        <f>IF($B106="","",COUNTIFS(Données!$E$2:$E$4000,$B106,Données!$B$2:$B$4000,$U$3))</f>
        <v/>
      </c>
      <c r="I106" t="str">
        <f>IF($B106="","",COUNTIFS(Données!$E$2:$E$4000,$B106,Données!$B$2:$B$4000,$U$3))</f>
        <v/>
      </c>
      <c r="J106" t="str">
        <f>IF($B106="","",COUNTIFS(Données!$E$2:$E$4000,$B106,Données!$B$2:$B$4000,$U$3))</f>
        <v/>
      </c>
      <c r="K106" t="str">
        <f>IF($B106="","",COUNTIFS(Données!$E$2:$E$4000,$B106,Données!$B$2:$B$4000,$U$3))</f>
        <v/>
      </c>
      <c r="L106" t="str">
        <f>IF($B106="","",COUNTIFS(Données!$E$2:$E$4000,$B106,Données!$B$2:$B$4000,$U$3))</f>
        <v/>
      </c>
      <c r="M106" t="str">
        <f>IF($B106="","",COUNTIFS(Données!$E$2:$E$4000,$B106,Données!$B$2:$B$4000,$U$3))</f>
        <v/>
      </c>
      <c r="N106" t="str">
        <f>IF($B106="","",COUNTIFS(Données!$E$2:$E$4000,$B106,Données!$B$2:$B$4000,$U$3))</f>
        <v/>
      </c>
      <c r="O106" t="str">
        <f>IF($B106="","",COUNTIFS(Données!$E$2:$E$4000,$B106,Données!$B$2:$B$4000,$U$3))</f>
        <v/>
      </c>
      <c r="P106" t="str">
        <f>IF($B106="","",COUNTIFS(Données!$E$2:$E$4000,$B106,Données!$B$2:$B$4000,$U$3)*8)</f>
        <v/>
      </c>
    </row>
    <row r="107" spans="2:16" x14ac:dyDescent="0.3">
      <c r="B107" t="str">
        <f>IF(Eleves!C105&gt;0,Eleves!C105,"")</f>
        <v/>
      </c>
      <c r="C107" t="str">
        <f>IF(COUNTIFS(Données!E102:E4100,$B107,Données!B102:B4100,$U$3)&gt;0,$U$3,"")</f>
        <v/>
      </c>
      <c r="D107" t="str">
        <f>IF($B107="","",COUNTIFS(Données!$E$2:$E$4000,$B107,Données!$B$2:$B$4000,$U$3))</f>
        <v/>
      </c>
      <c r="E107" t="str">
        <f>IF($B107="","",COUNTIFS(Données!$E$2:$E$4000,$B107,Données!$B$2:$B$4000,$U$3))</f>
        <v/>
      </c>
      <c r="F107" t="str">
        <f>IF($B107="","",COUNTIFS(Données!$E$2:$E$4000,$B107,Données!$B$2:$B$4000,$U$3))</f>
        <v/>
      </c>
      <c r="G107" t="str">
        <f>IF($B107="","",COUNTIFS(Données!$E$2:$E$4000,$B107,Données!$B$2:$B$4000,$U$3))</f>
        <v/>
      </c>
      <c r="H107" t="str">
        <f>IF($B107="","",COUNTIFS(Données!$E$2:$E$4000,$B107,Données!$B$2:$B$4000,$U$3))</f>
        <v/>
      </c>
      <c r="I107" t="str">
        <f>IF($B107="","",COUNTIFS(Données!$E$2:$E$4000,$B107,Données!$B$2:$B$4000,$U$3))</f>
        <v/>
      </c>
      <c r="J107" t="str">
        <f>IF($B107="","",COUNTIFS(Données!$E$2:$E$4000,$B107,Données!$B$2:$B$4000,$U$3))</f>
        <v/>
      </c>
      <c r="K107" t="str">
        <f>IF($B107="","",COUNTIFS(Données!$E$2:$E$4000,$B107,Données!$B$2:$B$4000,$U$3))</f>
        <v/>
      </c>
      <c r="L107" t="str">
        <f>IF($B107="","",COUNTIFS(Données!$E$2:$E$4000,$B107,Données!$B$2:$B$4000,$U$3))</f>
        <v/>
      </c>
      <c r="M107" t="str">
        <f>IF($B107="","",COUNTIFS(Données!$E$2:$E$4000,$B107,Données!$B$2:$B$4000,$U$3))</f>
        <v/>
      </c>
      <c r="N107" t="str">
        <f>IF($B107="","",COUNTIFS(Données!$E$2:$E$4000,$B107,Données!$B$2:$B$4000,$U$3))</f>
        <v/>
      </c>
      <c r="O107" t="str">
        <f>IF($B107="","",COUNTIFS(Données!$E$2:$E$4000,$B107,Données!$B$2:$B$4000,$U$3))</f>
        <v/>
      </c>
      <c r="P107" t="str">
        <f>IF($B107="","",COUNTIFS(Données!$E$2:$E$4000,$B107,Données!$B$2:$B$4000,$U$3)*8)</f>
        <v/>
      </c>
    </row>
    <row r="108" spans="2:16" x14ac:dyDescent="0.3">
      <c r="B108" t="str">
        <f>IF(Eleves!C106&gt;0,Eleves!C106,"")</f>
        <v/>
      </c>
      <c r="C108" t="str">
        <f>IF(COUNTIFS(Données!E103:E4101,$B108,Données!B103:B4101,$U$3)&gt;0,$U$3,"")</f>
        <v/>
      </c>
      <c r="D108" t="str">
        <f>IF($B108="","",COUNTIFS(Données!$E$2:$E$4000,$B108,Données!$B$2:$B$4000,$U$3))</f>
        <v/>
      </c>
      <c r="E108" t="str">
        <f>IF($B108="","",COUNTIFS(Données!$E$2:$E$4000,$B108,Données!$B$2:$B$4000,$U$3))</f>
        <v/>
      </c>
      <c r="F108" t="str">
        <f>IF($B108="","",COUNTIFS(Données!$E$2:$E$4000,$B108,Données!$B$2:$B$4000,$U$3))</f>
        <v/>
      </c>
      <c r="G108" t="str">
        <f>IF($B108="","",COUNTIFS(Données!$E$2:$E$4000,$B108,Données!$B$2:$B$4000,$U$3))</f>
        <v/>
      </c>
      <c r="H108" t="str">
        <f>IF($B108="","",COUNTIFS(Données!$E$2:$E$4000,$B108,Données!$B$2:$B$4000,$U$3))</f>
        <v/>
      </c>
      <c r="I108" t="str">
        <f>IF($B108="","",COUNTIFS(Données!$E$2:$E$4000,$B108,Données!$B$2:$B$4000,$U$3))</f>
        <v/>
      </c>
      <c r="J108" t="str">
        <f>IF($B108="","",COUNTIFS(Données!$E$2:$E$4000,$B108,Données!$B$2:$B$4000,$U$3))</f>
        <v/>
      </c>
      <c r="K108" t="str">
        <f>IF($B108="","",COUNTIFS(Données!$E$2:$E$4000,$B108,Données!$B$2:$B$4000,$U$3))</f>
        <v/>
      </c>
      <c r="L108" t="str">
        <f>IF($B108="","",COUNTIFS(Données!$E$2:$E$4000,$B108,Données!$B$2:$B$4000,$U$3))</f>
        <v/>
      </c>
      <c r="M108" t="str">
        <f>IF($B108="","",COUNTIFS(Données!$E$2:$E$4000,$B108,Données!$B$2:$B$4000,$U$3))</f>
        <v/>
      </c>
      <c r="N108" t="str">
        <f>IF($B108="","",COUNTIFS(Données!$E$2:$E$4000,$B108,Données!$B$2:$B$4000,$U$3))</f>
        <v/>
      </c>
      <c r="O108" t="str">
        <f>IF($B108="","",COUNTIFS(Données!$E$2:$E$4000,$B108,Données!$B$2:$B$4000,$U$3))</f>
        <v/>
      </c>
      <c r="P108" t="str">
        <f>IF($B108="","",COUNTIFS(Données!$E$2:$E$4000,$B108,Données!$B$2:$B$4000,$U$3)*8)</f>
        <v/>
      </c>
    </row>
    <row r="109" spans="2:16" x14ac:dyDescent="0.3">
      <c r="B109" t="str">
        <f>IF(Eleves!C107&gt;0,Eleves!C107,"")</f>
        <v/>
      </c>
      <c r="C109" t="str">
        <f>IF(COUNTIFS(Données!E104:E4102,$B109,Données!B104:B4102,$U$3)&gt;0,$U$3,"")</f>
        <v/>
      </c>
      <c r="D109" t="str">
        <f>IF($B109="","",COUNTIFS(Données!$E$2:$E$4000,$B109,Données!$B$2:$B$4000,$U$3))</f>
        <v/>
      </c>
      <c r="E109" t="str">
        <f>IF($B109="","",COUNTIFS(Données!$E$2:$E$4000,$B109,Données!$B$2:$B$4000,$U$3))</f>
        <v/>
      </c>
      <c r="F109" t="str">
        <f>IF($B109="","",COUNTIFS(Données!$E$2:$E$4000,$B109,Données!$B$2:$B$4000,$U$3))</f>
        <v/>
      </c>
      <c r="G109" t="str">
        <f>IF($B109="","",COUNTIFS(Données!$E$2:$E$4000,$B109,Données!$B$2:$B$4000,$U$3))</f>
        <v/>
      </c>
      <c r="H109" t="str">
        <f>IF($B109="","",COUNTIFS(Données!$E$2:$E$4000,$B109,Données!$B$2:$B$4000,$U$3))</f>
        <v/>
      </c>
      <c r="I109" t="str">
        <f>IF($B109="","",COUNTIFS(Données!$E$2:$E$4000,$B109,Données!$B$2:$B$4000,$U$3))</f>
        <v/>
      </c>
      <c r="J109" t="str">
        <f>IF($B109="","",COUNTIFS(Données!$E$2:$E$4000,$B109,Données!$B$2:$B$4000,$U$3))</f>
        <v/>
      </c>
      <c r="K109" t="str">
        <f>IF($B109="","",COUNTIFS(Données!$E$2:$E$4000,$B109,Données!$B$2:$B$4000,$U$3))</f>
        <v/>
      </c>
      <c r="L109" t="str">
        <f>IF($B109="","",COUNTIFS(Données!$E$2:$E$4000,$B109,Données!$B$2:$B$4000,$U$3))</f>
        <v/>
      </c>
      <c r="M109" t="str">
        <f>IF($B109="","",COUNTIFS(Données!$E$2:$E$4000,$B109,Données!$B$2:$B$4000,$U$3))</f>
        <v/>
      </c>
      <c r="N109" t="str">
        <f>IF($B109="","",COUNTIFS(Données!$E$2:$E$4000,$B109,Données!$B$2:$B$4000,$U$3))</f>
        <v/>
      </c>
      <c r="O109" t="str">
        <f>IF($B109="","",COUNTIFS(Données!$E$2:$E$4000,$B109,Données!$B$2:$B$4000,$U$3))</f>
        <v/>
      </c>
      <c r="P109" t="str">
        <f>IF($B109="","",COUNTIFS(Données!$E$2:$E$4000,$B109,Données!$B$2:$B$4000,$U$3)*8)</f>
        <v/>
      </c>
    </row>
    <row r="110" spans="2:16" x14ac:dyDescent="0.3">
      <c r="B110" t="str">
        <f>IF(Eleves!C108&gt;0,Eleves!C108,"")</f>
        <v/>
      </c>
      <c r="C110" t="str">
        <f>IF(COUNTIFS(Données!E105:E4103,$B110,Données!B105:B4103,$U$3)&gt;0,$U$3,"")</f>
        <v/>
      </c>
      <c r="D110" t="str">
        <f>IF($B110="","",COUNTIFS(Données!$E$2:$E$4000,$B110,Données!$B$2:$B$4000,$U$3))</f>
        <v/>
      </c>
      <c r="E110" t="str">
        <f>IF($B110="","",COUNTIFS(Données!$E$2:$E$4000,$B110,Données!$B$2:$B$4000,$U$3))</f>
        <v/>
      </c>
      <c r="F110" t="str">
        <f>IF($B110="","",COUNTIFS(Données!$E$2:$E$4000,$B110,Données!$B$2:$B$4000,$U$3))</f>
        <v/>
      </c>
      <c r="G110" t="str">
        <f>IF($B110="","",COUNTIFS(Données!$E$2:$E$4000,$B110,Données!$B$2:$B$4000,$U$3))</f>
        <v/>
      </c>
      <c r="H110" t="str">
        <f>IF($B110="","",COUNTIFS(Données!$E$2:$E$4000,$B110,Données!$B$2:$B$4000,$U$3))</f>
        <v/>
      </c>
      <c r="I110" t="str">
        <f>IF($B110="","",COUNTIFS(Données!$E$2:$E$4000,$B110,Données!$B$2:$B$4000,$U$3))</f>
        <v/>
      </c>
      <c r="J110" t="str">
        <f>IF($B110="","",COUNTIFS(Données!$E$2:$E$4000,$B110,Données!$B$2:$B$4000,$U$3))</f>
        <v/>
      </c>
      <c r="K110" t="str">
        <f>IF($B110="","",COUNTIFS(Données!$E$2:$E$4000,$B110,Données!$B$2:$B$4000,$U$3))</f>
        <v/>
      </c>
      <c r="L110" t="str">
        <f>IF($B110="","",COUNTIFS(Données!$E$2:$E$4000,$B110,Données!$B$2:$B$4000,$U$3))</f>
        <v/>
      </c>
      <c r="M110" t="str">
        <f>IF($B110="","",COUNTIFS(Données!$E$2:$E$4000,$B110,Données!$B$2:$B$4000,$U$3))</f>
        <v/>
      </c>
      <c r="N110" t="str">
        <f>IF($B110="","",COUNTIFS(Données!$E$2:$E$4000,$B110,Données!$B$2:$B$4000,$U$3))</f>
        <v/>
      </c>
      <c r="O110" t="str">
        <f>IF($B110="","",COUNTIFS(Données!$E$2:$E$4000,$B110,Données!$B$2:$B$4000,$U$3))</f>
        <v/>
      </c>
      <c r="P110" t="str">
        <f>IF($B110="","",COUNTIFS(Données!$E$2:$E$4000,$B110,Données!$B$2:$B$4000,$U$3)*8)</f>
        <v/>
      </c>
    </row>
    <row r="111" spans="2:16" x14ac:dyDescent="0.3">
      <c r="B111" t="str">
        <f>IF(Eleves!C109&gt;0,Eleves!C109,"")</f>
        <v/>
      </c>
      <c r="C111" t="str">
        <f>IF(COUNTIFS(Données!E106:E4104,$B111,Données!B106:B4104,$U$3)&gt;0,$U$3,"")</f>
        <v/>
      </c>
      <c r="D111" t="str">
        <f>IF($B111="","",COUNTIFS(Données!$E$2:$E$4000,$B111,Données!$B$2:$B$4000,$U$3))</f>
        <v/>
      </c>
      <c r="E111" t="str">
        <f>IF($B111="","",COUNTIFS(Données!$E$2:$E$4000,$B111,Données!$B$2:$B$4000,$U$3))</f>
        <v/>
      </c>
      <c r="F111" t="str">
        <f>IF($B111="","",COUNTIFS(Données!$E$2:$E$4000,$B111,Données!$B$2:$B$4000,$U$3))</f>
        <v/>
      </c>
      <c r="G111" t="str">
        <f>IF($B111="","",COUNTIFS(Données!$E$2:$E$4000,$B111,Données!$B$2:$B$4000,$U$3))</f>
        <v/>
      </c>
      <c r="H111" t="str">
        <f>IF($B111="","",COUNTIFS(Données!$E$2:$E$4000,$B111,Données!$B$2:$B$4000,$U$3))</f>
        <v/>
      </c>
      <c r="I111" t="str">
        <f>IF($B111="","",COUNTIFS(Données!$E$2:$E$4000,$B111,Données!$B$2:$B$4000,$U$3))</f>
        <v/>
      </c>
      <c r="J111" t="str">
        <f>IF($B111="","",COUNTIFS(Données!$E$2:$E$4000,$B111,Données!$B$2:$B$4000,$U$3))</f>
        <v/>
      </c>
      <c r="K111" t="str">
        <f>IF($B111="","",COUNTIFS(Données!$E$2:$E$4000,$B111,Données!$B$2:$B$4000,$U$3))</f>
        <v/>
      </c>
      <c r="L111" t="str">
        <f>IF($B111="","",COUNTIFS(Données!$E$2:$E$4000,$B111,Données!$B$2:$B$4000,$U$3))</f>
        <v/>
      </c>
      <c r="M111" t="str">
        <f>IF($B111="","",COUNTIFS(Données!$E$2:$E$4000,$B111,Données!$B$2:$B$4000,$U$3))</f>
        <v/>
      </c>
      <c r="N111" t="str">
        <f>IF($B111="","",COUNTIFS(Données!$E$2:$E$4000,$B111,Données!$B$2:$B$4000,$U$3))</f>
        <v/>
      </c>
      <c r="O111" t="str">
        <f>IF($B111="","",COUNTIFS(Données!$E$2:$E$4000,$B111,Données!$B$2:$B$4000,$U$3))</f>
        <v/>
      </c>
      <c r="P111" t="str">
        <f>IF($B111="","",COUNTIFS(Données!$E$2:$E$4000,$B111,Données!$B$2:$B$4000,$U$3)*8)</f>
        <v/>
      </c>
    </row>
    <row r="112" spans="2:16" x14ac:dyDescent="0.3">
      <c r="B112" t="str">
        <f>IF(Eleves!C110&gt;0,Eleves!C110,"")</f>
        <v/>
      </c>
      <c r="C112" t="str">
        <f>IF(COUNTIFS(Données!E107:E4105,$B112,Données!B107:B4105,$U$3)&gt;0,$U$3,"")</f>
        <v/>
      </c>
      <c r="D112" t="str">
        <f>IF($B112="","",COUNTIFS(Données!$E$2:$E$4000,$B112,Données!$B$2:$B$4000,$U$3))</f>
        <v/>
      </c>
      <c r="E112" t="str">
        <f>IF($B112="","",COUNTIFS(Données!$E$2:$E$4000,$B112,Données!$B$2:$B$4000,$U$3))</f>
        <v/>
      </c>
      <c r="F112" t="str">
        <f>IF($B112="","",COUNTIFS(Données!$E$2:$E$4000,$B112,Données!$B$2:$B$4000,$U$3))</f>
        <v/>
      </c>
      <c r="G112" t="str">
        <f>IF($B112="","",COUNTIFS(Données!$E$2:$E$4000,$B112,Données!$B$2:$B$4000,$U$3))</f>
        <v/>
      </c>
      <c r="H112" t="str">
        <f>IF($B112="","",COUNTIFS(Données!$E$2:$E$4000,$B112,Données!$B$2:$B$4000,$U$3))</f>
        <v/>
      </c>
      <c r="I112" t="str">
        <f>IF($B112="","",COUNTIFS(Données!$E$2:$E$4000,$B112,Données!$B$2:$B$4000,$U$3))</f>
        <v/>
      </c>
      <c r="J112" t="str">
        <f>IF($B112="","",COUNTIFS(Données!$E$2:$E$4000,$B112,Données!$B$2:$B$4000,$U$3))</f>
        <v/>
      </c>
      <c r="K112" t="str">
        <f>IF($B112="","",COUNTIFS(Données!$E$2:$E$4000,$B112,Données!$B$2:$B$4000,$U$3))</f>
        <v/>
      </c>
      <c r="L112" t="str">
        <f>IF($B112="","",COUNTIFS(Données!$E$2:$E$4000,$B112,Données!$B$2:$B$4000,$U$3))</f>
        <v/>
      </c>
      <c r="M112" t="str">
        <f>IF($B112="","",COUNTIFS(Données!$E$2:$E$4000,$B112,Données!$B$2:$B$4000,$U$3))</f>
        <v/>
      </c>
      <c r="N112" t="str">
        <f>IF($B112="","",COUNTIFS(Données!$E$2:$E$4000,$B112,Données!$B$2:$B$4000,$U$3))</f>
        <v/>
      </c>
      <c r="O112" t="str">
        <f>IF($B112="","",COUNTIFS(Données!$E$2:$E$4000,$B112,Données!$B$2:$B$4000,$U$3))</f>
        <v/>
      </c>
      <c r="P112" t="str">
        <f>IF($B112="","",COUNTIFS(Données!$E$2:$E$4000,$B112,Données!$B$2:$B$4000,$U$3)*8)</f>
        <v/>
      </c>
    </row>
    <row r="113" spans="2:16" x14ac:dyDescent="0.3">
      <c r="B113" t="str">
        <f>IF(Eleves!C111&gt;0,Eleves!C111,"")</f>
        <v/>
      </c>
      <c r="C113" t="str">
        <f>IF(COUNTIFS(Données!E108:E4106,$B113,Données!B108:B4106,$U$3)&gt;0,$U$3,"")</f>
        <v/>
      </c>
      <c r="D113" t="str">
        <f>IF($B113="","",COUNTIFS(Données!$E$2:$E$4000,$B113,Données!$B$2:$B$4000,$U$3))</f>
        <v/>
      </c>
      <c r="E113" t="str">
        <f>IF($B113="","",COUNTIFS(Données!$E$2:$E$4000,$B113,Données!$B$2:$B$4000,$U$3))</f>
        <v/>
      </c>
      <c r="F113" t="str">
        <f>IF($B113="","",COUNTIFS(Données!$E$2:$E$4000,$B113,Données!$B$2:$B$4000,$U$3))</f>
        <v/>
      </c>
      <c r="G113" t="str">
        <f>IF($B113="","",COUNTIFS(Données!$E$2:$E$4000,$B113,Données!$B$2:$B$4000,$U$3))</f>
        <v/>
      </c>
      <c r="H113" t="str">
        <f>IF($B113="","",COUNTIFS(Données!$E$2:$E$4000,$B113,Données!$B$2:$B$4000,$U$3))</f>
        <v/>
      </c>
      <c r="I113" t="str">
        <f>IF($B113="","",COUNTIFS(Données!$E$2:$E$4000,$B113,Données!$B$2:$B$4000,$U$3))</f>
        <v/>
      </c>
      <c r="J113" t="str">
        <f>IF($B113="","",COUNTIFS(Données!$E$2:$E$4000,$B113,Données!$B$2:$B$4000,$U$3))</f>
        <v/>
      </c>
      <c r="K113" t="str">
        <f>IF($B113="","",COUNTIFS(Données!$E$2:$E$4000,$B113,Données!$B$2:$B$4000,$U$3))</f>
        <v/>
      </c>
      <c r="L113" t="str">
        <f>IF($B113="","",COUNTIFS(Données!$E$2:$E$4000,$B113,Données!$B$2:$B$4000,$U$3))</f>
        <v/>
      </c>
      <c r="M113" t="str">
        <f>IF($B113="","",COUNTIFS(Données!$E$2:$E$4000,$B113,Données!$B$2:$B$4000,$U$3))</f>
        <v/>
      </c>
      <c r="N113" t="str">
        <f>IF($B113="","",COUNTIFS(Données!$E$2:$E$4000,$B113,Données!$B$2:$B$4000,$U$3))</f>
        <v/>
      </c>
      <c r="O113" t="str">
        <f>IF($B113="","",COUNTIFS(Données!$E$2:$E$4000,$B113,Données!$B$2:$B$4000,$U$3))</f>
        <v/>
      </c>
      <c r="P113" t="str">
        <f>IF($B113="","",COUNTIFS(Données!$E$2:$E$4000,$B113,Données!$B$2:$B$4000,$U$3)*8)</f>
        <v/>
      </c>
    </row>
    <row r="114" spans="2:16" x14ac:dyDescent="0.3">
      <c r="B114" t="str">
        <f>IF(Eleves!C112&gt;0,Eleves!C112,"")</f>
        <v/>
      </c>
      <c r="C114" t="str">
        <f>IF(COUNTIFS(Données!E109:E4107,$B114,Données!B109:B4107,$U$3)&gt;0,$U$3,"")</f>
        <v/>
      </c>
      <c r="D114" t="str">
        <f>IF($B114="","",COUNTIFS(Données!$E$2:$E$4000,$B114,Données!$B$2:$B$4000,$U$3))</f>
        <v/>
      </c>
      <c r="E114" t="str">
        <f>IF($B114="","",COUNTIFS(Données!$E$2:$E$4000,$B114,Données!$B$2:$B$4000,$U$3))</f>
        <v/>
      </c>
      <c r="F114" t="str">
        <f>IF($B114="","",COUNTIFS(Données!$E$2:$E$4000,$B114,Données!$B$2:$B$4000,$U$3))</f>
        <v/>
      </c>
      <c r="G114" t="str">
        <f>IF($B114="","",COUNTIFS(Données!$E$2:$E$4000,$B114,Données!$B$2:$B$4000,$U$3))</f>
        <v/>
      </c>
      <c r="H114" t="str">
        <f>IF($B114="","",COUNTIFS(Données!$E$2:$E$4000,$B114,Données!$B$2:$B$4000,$U$3))</f>
        <v/>
      </c>
      <c r="I114" t="str">
        <f>IF($B114="","",COUNTIFS(Données!$E$2:$E$4000,$B114,Données!$B$2:$B$4000,$U$3))</f>
        <v/>
      </c>
      <c r="J114" t="str">
        <f>IF($B114="","",COUNTIFS(Données!$E$2:$E$4000,$B114,Données!$B$2:$B$4000,$U$3))</f>
        <v/>
      </c>
      <c r="K114" t="str">
        <f>IF($B114="","",COUNTIFS(Données!$E$2:$E$4000,$B114,Données!$B$2:$B$4000,$U$3))</f>
        <v/>
      </c>
      <c r="L114" t="str">
        <f>IF($B114="","",COUNTIFS(Données!$E$2:$E$4000,$B114,Données!$B$2:$B$4000,$U$3))</f>
        <v/>
      </c>
      <c r="M114" t="str">
        <f>IF($B114="","",COUNTIFS(Données!$E$2:$E$4000,$B114,Données!$B$2:$B$4000,$U$3))</f>
        <v/>
      </c>
      <c r="N114" t="str">
        <f>IF($B114="","",COUNTIFS(Données!$E$2:$E$4000,$B114,Données!$B$2:$B$4000,$U$3))</f>
        <v/>
      </c>
      <c r="O114" t="str">
        <f>IF($B114="","",COUNTIFS(Données!$E$2:$E$4000,$B114,Données!$B$2:$B$4000,$U$3))</f>
        <v/>
      </c>
      <c r="P114" t="str">
        <f>IF($B114="","",COUNTIFS(Données!$E$2:$E$4000,$B114,Données!$B$2:$B$4000,$U$3)*8)</f>
        <v/>
      </c>
    </row>
    <row r="115" spans="2:16" x14ac:dyDescent="0.3">
      <c r="B115" t="str">
        <f>IF(Eleves!C113&gt;0,Eleves!C113,"")</f>
        <v/>
      </c>
      <c r="C115" t="str">
        <f>IF(COUNTIFS(Données!E110:E4108,$B115,Données!B110:B4108,$U$3)&gt;0,$U$3,"")</f>
        <v/>
      </c>
      <c r="D115" t="str">
        <f>IF($B115="","",COUNTIFS(Données!$E$2:$E$4000,$B115,Données!$B$2:$B$4000,$U$3))</f>
        <v/>
      </c>
      <c r="E115" t="str">
        <f>IF($B115="","",COUNTIFS(Données!$E$2:$E$4000,$B115,Données!$B$2:$B$4000,$U$3))</f>
        <v/>
      </c>
      <c r="F115" t="str">
        <f>IF($B115="","",COUNTIFS(Données!$E$2:$E$4000,$B115,Données!$B$2:$B$4000,$U$3))</f>
        <v/>
      </c>
      <c r="G115" t="str">
        <f>IF($B115="","",COUNTIFS(Données!$E$2:$E$4000,$B115,Données!$B$2:$B$4000,$U$3))</f>
        <v/>
      </c>
      <c r="H115" t="str">
        <f>IF($B115="","",COUNTIFS(Données!$E$2:$E$4000,$B115,Données!$B$2:$B$4000,$U$3))</f>
        <v/>
      </c>
      <c r="I115" t="str">
        <f>IF($B115="","",COUNTIFS(Données!$E$2:$E$4000,$B115,Données!$B$2:$B$4000,$U$3))</f>
        <v/>
      </c>
      <c r="J115" t="str">
        <f>IF($B115="","",COUNTIFS(Données!$E$2:$E$4000,$B115,Données!$B$2:$B$4000,$U$3))</f>
        <v/>
      </c>
      <c r="K115" t="str">
        <f>IF($B115="","",COUNTIFS(Données!$E$2:$E$4000,$B115,Données!$B$2:$B$4000,$U$3))</f>
        <v/>
      </c>
      <c r="L115" t="str">
        <f>IF($B115="","",COUNTIFS(Données!$E$2:$E$4000,$B115,Données!$B$2:$B$4000,$U$3))</f>
        <v/>
      </c>
      <c r="M115" t="str">
        <f>IF($B115="","",COUNTIFS(Données!$E$2:$E$4000,$B115,Données!$B$2:$B$4000,$U$3))</f>
        <v/>
      </c>
      <c r="N115" t="str">
        <f>IF($B115="","",COUNTIFS(Données!$E$2:$E$4000,$B115,Données!$B$2:$B$4000,$U$3))</f>
        <v/>
      </c>
      <c r="O115" t="str">
        <f>IF($B115="","",COUNTIFS(Données!$E$2:$E$4000,$B115,Données!$B$2:$B$4000,$U$3))</f>
        <v/>
      </c>
      <c r="P115" t="str">
        <f>IF($B115="","",COUNTIFS(Données!$E$2:$E$4000,$B115,Données!$B$2:$B$4000,$U$3)*8)</f>
        <v/>
      </c>
    </row>
    <row r="116" spans="2:16" x14ac:dyDescent="0.3">
      <c r="B116" t="str">
        <f>IF(Eleves!C114&gt;0,Eleves!C114,"")</f>
        <v/>
      </c>
      <c r="C116" t="str">
        <f>IF(COUNTIFS(Données!E111:E4109,$B116,Données!B111:B4109,$U$3)&gt;0,$U$3,"")</f>
        <v/>
      </c>
      <c r="D116" t="str">
        <f>IF($B116="","",COUNTIFS(Données!$E$2:$E$4000,$B116,Données!$B$2:$B$4000,$U$3))</f>
        <v/>
      </c>
      <c r="E116" t="str">
        <f>IF($B116="","",COUNTIFS(Données!$E$2:$E$4000,$B116,Données!$B$2:$B$4000,$U$3))</f>
        <v/>
      </c>
      <c r="F116" t="str">
        <f>IF($B116="","",COUNTIFS(Données!$E$2:$E$4000,$B116,Données!$B$2:$B$4000,$U$3))</f>
        <v/>
      </c>
      <c r="G116" t="str">
        <f>IF($B116="","",COUNTIFS(Données!$E$2:$E$4000,$B116,Données!$B$2:$B$4000,$U$3))</f>
        <v/>
      </c>
      <c r="H116" t="str">
        <f>IF($B116="","",COUNTIFS(Données!$E$2:$E$4000,$B116,Données!$B$2:$B$4000,$U$3))</f>
        <v/>
      </c>
      <c r="I116" t="str">
        <f>IF($B116="","",COUNTIFS(Données!$E$2:$E$4000,$B116,Données!$B$2:$B$4000,$U$3))</f>
        <v/>
      </c>
      <c r="J116" t="str">
        <f>IF($B116="","",COUNTIFS(Données!$E$2:$E$4000,$B116,Données!$B$2:$B$4000,$U$3))</f>
        <v/>
      </c>
      <c r="K116" t="str">
        <f>IF($B116="","",COUNTIFS(Données!$E$2:$E$4000,$B116,Données!$B$2:$B$4000,$U$3))</f>
        <v/>
      </c>
      <c r="L116" t="str">
        <f>IF($B116="","",COUNTIFS(Données!$E$2:$E$4000,$B116,Données!$B$2:$B$4000,$U$3))</f>
        <v/>
      </c>
      <c r="M116" t="str">
        <f>IF($B116="","",COUNTIFS(Données!$E$2:$E$4000,$B116,Données!$B$2:$B$4000,$U$3))</f>
        <v/>
      </c>
      <c r="N116" t="str">
        <f>IF($B116="","",COUNTIFS(Données!$E$2:$E$4000,$B116,Données!$B$2:$B$4000,$U$3))</f>
        <v/>
      </c>
      <c r="O116" t="str">
        <f>IF($B116="","",COUNTIFS(Données!$E$2:$E$4000,$B116,Données!$B$2:$B$4000,$U$3))</f>
        <v/>
      </c>
      <c r="P116" t="str">
        <f>IF($B116="","",COUNTIFS(Données!$E$2:$E$4000,$B116,Données!$B$2:$B$4000,$U$3)*8)</f>
        <v/>
      </c>
    </row>
    <row r="117" spans="2:16" x14ac:dyDescent="0.3">
      <c r="B117" t="str">
        <f>IF(Eleves!C115&gt;0,Eleves!C115,"")</f>
        <v/>
      </c>
      <c r="C117" t="str">
        <f>IF(COUNTIFS(Données!E112:E4110,$B117,Données!B112:B4110,$U$3)&gt;0,$U$3,"")</f>
        <v/>
      </c>
      <c r="D117" t="str">
        <f>IF($B117="","",COUNTIFS(Données!$E$2:$E$4000,$B117,Données!$B$2:$B$4000,$U$3))</f>
        <v/>
      </c>
      <c r="E117" t="str">
        <f>IF($B117="","",COUNTIFS(Données!$E$2:$E$4000,$B117,Données!$B$2:$B$4000,$U$3))</f>
        <v/>
      </c>
      <c r="F117" t="str">
        <f>IF($B117="","",COUNTIFS(Données!$E$2:$E$4000,$B117,Données!$B$2:$B$4000,$U$3))</f>
        <v/>
      </c>
      <c r="G117" t="str">
        <f>IF($B117="","",COUNTIFS(Données!$E$2:$E$4000,$B117,Données!$B$2:$B$4000,$U$3))</f>
        <v/>
      </c>
      <c r="H117" t="str">
        <f>IF($B117="","",COUNTIFS(Données!$E$2:$E$4000,$B117,Données!$B$2:$B$4000,$U$3))</f>
        <v/>
      </c>
      <c r="I117" t="str">
        <f>IF($B117="","",COUNTIFS(Données!$E$2:$E$4000,$B117,Données!$B$2:$B$4000,$U$3))</f>
        <v/>
      </c>
      <c r="J117" t="str">
        <f>IF($B117="","",COUNTIFS(Données!$E$2:$E$4000,$B117,Données!$B$2:$B$4000,$U$3))</f>
        <v/>
      </c>
      <c r="K117" t="str">
        <f>IF($B117="","",COUNTIFS(Données!$E$2:$E$4000,$B117,Données!$B$2:$B$4000,$U$3))</f>
        <v/>
      </c>
      <c r="L117" t="str">
        <f>IF($B117="","",COUNTIFS(Données!$E$2:$E$4000,$B117,Données!$B$2:$B$4000,$U$3))</f>
        <v/>
      </c>
      <c r="M117" t="str">
        <f>IF($B117="","",COUNTIFS(Données!$E$2:$E$4000,$B117,Données!$B$2:$B$4000,$U$3))</f>
        <v/>
      </c>
      <c r="N117" t="str">
        <f>IF($B117="","",COUNTIFS(Données!$E$2:$E$4000,$B117,Données!$B$2:$B$4000,$U$3))</f>
        <v/>
      </c>
      <c r="O117" t="str">
        <f>IF($B117="","",COUNTIFS(Données!$E$2:$E$4000,$B117,Données!$B$2:$B$4000,$U$3))</f>
        <v/>
      </c>
      <c r="P117" t="str">
        <f>IF($B117="","",COUNTIFS(Données!$E$2:$E$4000,$B117,Données!$B$2:$B$4000,$U$3)*8)</f>
        <v/>
      </c>
    </row>
    <row r="118" spans="2:16" x14ac:dyDescent="0.3">
      <c r="B118" t="str">
        <f>IF(Eleves!C116&gt;0,Eleves!C116,"")</f>
        <v/>
      </c>
      <c r="C118" t="str">
        <f>IF(COUNTIFS(Données!E113:E4111,$B118,Données!B113:B4111,$U$3)&gt;0,$U$3,"")</f>
        <v/>
      </c>
      <c r="D118" t="str">
        <f>IF($B118="","",COUNTIFS(Données!$E$2:$E$4000,$B118,Données!$B$2:$B$4000,$U$3))</f>
        <v/>
      </c>
      <c r="E118" t="str">
        <f>IF($B118="","",COUNTIFS(Données!$E$2:$E$4000,$B118,Données!$B$2:$B$4000,$U$3))</f>
        <v/>
      </c>
      <c r="F118" t="str">
        <f>IF($B118="","",COUNTIFS(Données!$E$2:$E$4000,$B118,Données!$B$2:$B$4000,$U$3))</f>
        <v/>
      </c>
      <c r="G118" t="str">
        <f>IF($B118="","",COUNTIFS(Données!$E$2:$E$4000,$B118,Données!$B$2:$B$4000,$U$3))</f>
        <v/>
      </c>
      <c r="H118" t="str">
        <f>IF($B118="","",COUNTIFS(Données!$E$2:$E$4000,$B118,Données!$B$2:$B$4000,$U$3))</f>
        <v/>
      </c>
      <c r="I118" t="str">
        <f>IF($B118="","",COUNTIFS(Données!$E$2:$E$4000,$B118,Données!$B$2:$B$4000,$U$3))</f>
        <v/>
      </c>
      <c r="J118" t="str">
        <f>IF($B118="","",COUNTIFS(Données!$E$2:$E$4000,$B118,Données!$B$2:$B$4000,$U$3))</f>
        <v/>
      </c>
      <c r="K118" t="str">
        <f>IF($B118="","",COUNTIFS(Données!$E$2:$E$4000,$B118,Données!$B$2:$B$4000,$U$3))</f>
        <v/>
      </c>
      <c r="L118" t="str">
        <f>IF($B118="","",COUNTIFS(Données!$E$2:$E$4000,$B118,Données!$B$2:$B$4000,$U$3))</f>
        <v/>
      </c>
      <c r="M118" t="str">
        <f>IF($B118="","",COUNTIFS(Données!$E$2:$E$4000,$B118,Données!$B$2:$B$4000,$U$3))</f>
        <v/>
      </c>
      <c r="N118" t="str">
        <f>IF($B118="","",COUNTIFS(Données!$E$2:$E$4000,$B118,Données!$B$2:$B$4000,$U$3))</f>
        <v/>
      </c>
      <c r="O118" t="str">
        <f>IF($B118="","",COUNTIFS(Données!$E$2:$E$4000,$B118,Données!$B$2:$B$4000,$U$3))</f>
        <v/>
      </c>
      <c r="P118" t="str">
        <f>IF($B118="","",COUNTIFS(Données!$E$2:$E$4000,$B118,Données!$B$2:$B$4000,$U$3)*8)</f>
        <v/>
      </c>
    </row>
    <row r="119" spans="2:16" x14ac:dyDescent="0.3">
      <c r="B119" t="str">
        <f>IF(Eleves!C117&gt;0,Eleves!C117,"")</f>
        <v/>
      </c>
      <c r="C119" t="str">
        <f>IF(COUNTIFS(Données!E114:E4112,$B119,Données!B114:B4112,$U$3)&gt;0,$U$3,"")</f>
        <v/>
      </c>
      <c r="D119" t="str">
        <f>IF($B119="","",COUNTIFS(Données!$E$2:$E$4000,$B119,Données!$B$2:$B$4000,$U$3))</f>
        <v/>
      </c>
      <c r="E119" t="str">
        <f>IF($B119="","",COUNTIFS(Données!$E$2:$E$4000,$B119,Données!$B$2:$B$4000,$U$3))</f>
        <v/>
      </c>
      <c r="F119" t="str">
        <f>IF($B119="","",COUNTIFS(Données!$E$2:$E$4000,$B119,Données!$B$2:$B$4000,$U$3))</f>
        <v/>
      </c>
      <c r="G119" t="str">
        <f>IF($B119="","",COUNTIFS(Données!$E$2:$E$4000,$B119,Données!$B$2:$B$4000,$U$3))</f>
        <v/>
      </c>
      <c r="H119" t="str">
        <f>IF($B119="","",COUNTIFS(Données!$E$2:$E$4000,$B119,Données!$B$2:$B$4000,$U$3))</f>
        <v/>
      </c>
      <c r="I119" t="str">
        <f>IF($B119="","",COUNTIFS(Données!$E$2:$E$4000,$B119,Données!$B$2:$B$4000,$U$3))</f>
        <v/>
      </c>
      <c r="J119" t="str">
        <f>IF($B119="","",COUNTIFS(Données!$E$2:$E$4000,$B119,Données!$B$2:$B$4000,$U$3))</f>
        <v/>
      </c>
      <c r="K119" t="str">
        <f>IF($B119="","",COUNTIFS(Données!$E$2:$E$4000,$B119,Données!$B$2:$B$4000,$U$3))</f>
        <v/>
      </c>
      <c r="L119" t="str">
        <f>IF($B119="","",COUNTIFS(Données!$E$2:$E$4000,$B119,Données!$B$2:$B$4000,$U$3))</f>
        <v/>
      </c>
      <c r="M119" t="str">
        <f>IF($B119="","",COUNTIFS(Données!$E$2:$E$4000,$B119,Données!$B$2:$B$4000,$U$3))</f>
        <v/>
      </c>
      <c r="N119" t="str">
        <f>IF($B119="","",COUNTIFS(Données!$E$2:$E$4000,$B119,Données!$B$2:$B$4000,$U$3))</f>
        <v/>
      </c>
      <c r="O119" t="str">
        <f>IF($B119="","",COUNTIFS(Données!$E$2:$E$4000,$B119,Données!$B$2:$B$4000,$U$3))</f>
        <v/>
      </c>
      <c r="P119" t="str">
        <f>IF($B119="","",COUNTIFS(Données!$E$2:$E$4000,$B119,Données!$B$2:$B$4000,$U$3)*8)</f>
        <v/>
      </c>
    </row>
    <row r="120" spans="2:16" x14ac:dyDescent="0.3">
      <c r="B120" t="str">
        <f>IF(Eleves!C118&gt;0,Eleves!C118,"")</f>
        <v/>
      </c>
      <c r="C120" t="str">
        <f>IF(COUNTIFS(Données!E115:E4113,$B120,Données!B115:B4113,$U$3)&gt;0,$U$3,"")</f>
        <v/>
      </c>
      <c r="D120" t="str">
        <f>IF($B120="","",COUNTIFS(Données!$E$2:$E$4000,$B120,Données!$B$2:$B$4000,$U$3))</f>
        <v/>
      </c>
      <c r="E120" t="str">
        <f>IF($B120="","",COUNTIFS(Données!$E$2:$E$4000,$B120,Données!$B$2:$B$4000,$U$3))</f>
        <v/>
      </c>
      <c r="F120" t="str">
        <f>IF($B120="","",COUNTIFS(Données!$E$2:$E$4000,$B120,Données!$B$2:$B$4000,$U$3))</f>
        <v/>
      </c>
      <c r="G120" t="str">
        <f>IF($B120="","",COUNTIFS(Données!$E$2:$E$4000,$B120,Données!$B$2:$B$4000,$U$3))</f>
        <v/>
      </c>
      <c r="H120" t="str">
        <f>IF($B120="","",COUNTIFS(Données!$E$2:$E$4000,$B120,Données!$B$2:$B$4000,$U$3))</f>
        <v/>
      </c>
      <c r="I120" t="str">
        <f>IF($B120="","",COUNTIFS(Données!$E$2:$E$4000,$B120,Données!$B$2:$B$4000,$U$3))</f>
        <v/>
      </c>
      <c r="J120" t="str">
        <f>IF($B120="","",COUNTIFS(Données!$E$2:$E$4000,$B120,Données!$B$2:$B$4000,$U$3))</f>
        <v/>
      </c>
      <c r="K120" t="str">
        <f>IF($B120="","",COUNTIFS(Données!$E$2:$E$4000,$B120,Données!$B$2:$B$4000,$U$3))</f>
        <v/>
      </c>
      <c r="L120" t="str">
        <f>IF($B120="","",COUNTIFS(Données!$E$2:$E$4000,$B120,Données!$B$2:$B$4000,$U$3))</f>
        <v/>
      </c>
      <c r="M120" t="str">
        <f>IF($B120="","",COUNTIFS(Données!$E$2:$E$4000,$B120,Données!$B$2:$B$4000,$U$3))</f>
        <v/>
      </c>
      <c r="N120" t="str">
        <f>IF($B120="","",COUNTIFS(Données!$E$2:$E$4000,$B120,Données!$B$2:$B$4000,$U$3))</f>
        <v/>
      </c>
      <c r="O120" t="str">
        <f>IF($B120="","",COUNTIFS(Données!$E$2:$E$4000,$B120,Données!$B$2:$B$4000,$U$3))</f>
        <v/>
      </c>
      <c r="P120" t="str">
        <f>IF($B120="","",COUNTIFS(Données!$E$2:$E$4000,$B120,Données!$B$2:$B$4000,$U$3)*8)</f>
        <v/>
      </c>
    </row>
    <row r="121" spans="2:16" x14ac:dyDescent="0.3">
      <c r="B121" t="str">
        <f>IF(Eleves!C119&gt;0,Eleves!C119,"")</f>
        <v/>
      </c>
      <c r="C121" t="str">
        <f>IF(COUNTIFS(Données!E116:E4114,$B121,Données!B116:B4114,$U$3)&gt;0,$U$3,"")</f>
        <v/>
      </c>
      <c r="D121" t="str">
        <f>IF($B121="","",COUNTIFS(Données!$E$2:$E$4000,$B121,Données!$B$2:$B$4000,$U$3))</f>
        <v/>
      </c>
      <c r="E121" t="str">
        <f>IF($B121="","",COUNTIFS(Données!$E$2:$E$4000,$B121,Données!$B$2:$B$4000,$U$3))</f>
        <v/>
      </c>
      <c r="F121" t="str">
        <f>IF($B121="","",COUNTIFS(Données!$E$2:$E$4000,$B121,Données!$B$2:$B$4000,$U$3))</f>
        <v/>
      </c>
      <c r="G121" t="str">
        <f>IF($B121="","",COUNTIFS(Données!$E$2:$E$4000,$B121,Données!$B$2:$B$4000,$U$3))</f>
        <v/>
      </c>
      <c r="H121" t="str">
        <f>IF($B121="","",COUNTIFS(Données!$E$2:$E$4000,$B121,Données!$B$2:$B$4000,$U$3))</f>
        <v/>
      </c>
      <c r="I121" t="str">
        <f>IF($B121="","",COUNTIFS(Données!$E$2:$E$4000,$B121,Données!$B$2:$B$4000,$U$3))</f>
        <v/>
      </c>
      <c r="J121" t="str">
        <f>IF($B121="","",COUNTIFS(Données!$E$2:$E$4000,$B121,Données!$B$2:$B$4000,$U$3))</f>
        <v/>
      </c>
      <c r="K121" t="str">
        <f>IF($B121="","",COUNTIFS(Données!$E$2:$E$4000,$B121,Données!$B$2:$B$4000,$U$3))</f>
        <v/>
      </c>
      <c r="L121" t="str">
        <f>IF($B121="","",COUNTIFS(Données!$E$2:$E$4000,$B121,Données!$B$2:$B$4000,$U$3))</f>
        <v/>
      </c>
      <c r="M121" t="str">
        <f>IF($B121="","",COUNTIFS(Données!$E$2:$E$4000,$B121,Données!$B$2:$B$4000,$U$3))</f>
        <v/>
      </c>
      <c r="N121" t="str">
        <f>IF($B121="","",COUNTIFS(Données!$E$2:$E$4000,$B121,Données!$B$2:$B$4000,$U$3))</f>
        <v/>
      </c>
      <c r="O121" t="str">
        <f>IF($B121="","",COUNTIFS(Données!$E$2:$E$4000,$B121,Données!$B$2:$B$4000,$U$3))</f>
        <v/>
      </c>
      <c r="P121" t="str">
        <f>IF($B121="","",COUNTIFS(Données!$E$2:$E$4000,$B121,Données!$B$2:$B$4000,$U$3)*8)</f>
        <v/>
      </c>
    </row>
    <row r="122" spans="2:16" x14ac:dyDescent="0.3">
      <c r="B122" t="str">
        <f>IF(Eleves!C120&gt;0,Eleves!C120,"")</f>
        <v/>
      </c>
      <c r="C122" t="str">
        <f>IF(COUNTIFS(Données!E117:E4115,$B122,Données!B117:B4115,$U$3)&gt;0,$U$3,"")</f>
        <v/>
      </c>
      <c r="D122" t="str">
        <f>IF($B122="","",COUNTIFS(Données!$E$2:$E$4000,$B122,Données!$B$2:$B$4000,$U$3))</f>
        <v/>
      </c>
      <c r="E122" t="str">
        <f>IF($B122="","",COUNTIFS(Données!$E$2:$E$4000,$B122,Données!$B$2:$B$4000,$U$3))</f>
        <v/>
      </c>
      <c r="F122" t="str">
        <f>IF($B122="","",COUNTIFS(Données!$E$2:$E$4000,$B122,Données!$B$2:$B$4000,$U$3))</f>
        <v/>
      </c>
      <c r="G122" t="str">
        <f>IF($B122="","",COUNTIFS(Données!$E$2:$E$4000,$B122,Données!$B$2:$B$4000,$U$3))</f>
        <v/>
      </c>
      <c r="H122" t="str">
        <f>IF($B122="","",COUNTIFS(Données!$E$2:$E$4000,$B122,Données!$B$2:$B$4000,$U$3))</f>
        <v/>
      </c>
      <c r="I122" t="str">
        <f>IF($B122="","",COUNTIFS(Données!$E$2:$E$4000,$B122,Données!$B$2:$B$4000,$U$3))</f>
        <v/>
      </c>
      <c r="J122" t="str">
        <f>IF($B122="","",COUNTIFS(Données!$E$2:$E$4000,$B122,Données!$B$2:$B$4000,$U$3))</f>
        <v/>
      </c>
      <c r="K122" t="str">
        <f>IF($B122="","",COUNTIFS(Données!$E$2:$E$4000,$B122,Données!$B$2:$B$4000,$U$3))</f>
        <v/>
      </c>
      <c r="L122" t="str">
        <f>IF($B122="","",COUNTIFS(Données!$E$2:$E$4000,$B122,Données!$B$2:$B$4000,$U$3))</f>
        <v/>
      </c>
      <c r="M122" t="str">
        <f>IF($B122="","",COUNTIFS(Données!$E$2:$E$4000,$B122,Données!$B$2:$B$4000,$U$3))</f>
        <v/>
      </c>
      <c r="N122" t="str">
        <f>IF($B122="","",COUNTIFS(Données!$E$2:$E$4000,$B122,Données!$B$2:$B$4000,$U$3))</f>
        <v/>
      </c>
      <c r="O122" t="str">
        <f>IF($B122="","",COUNTIFS(Données!$E$2:$E$4000,$B122,Données!$B$2:$B$4000,$U$3))</f>
        <v/>
      </c>
      <c r="P122" t="str">
        <f>IF($B122="","",COUNTIFS(Données!$E$2:$E$4000,$B122,Données!$B$2:$B$4000,$U$3)*8)</f>
        <v/>
      </c>
    </row>
    <row r="123" spans="2:16" x14ac:dyDescent="0.3">
      <c r="B123" t="str">
        <f>IF(Eleves!C121&gt;0,Eleves!C121,"")</f>
        <v/>
      </c>
      <c r="C123" t="str">
        <f>IF(COUNTIFS(Données!E118:E4116,$B123,Données!B118:B4116,$U$3)&gt;0,$U$3,"")</f>
        <v/>
      </c>
      <c r="D123" t="str">
        <f>IF($B123="","",COUNTIFS(Données!$E$2:$E$4000,$B123,Données!$B$2:$B$4000,$U$3))</f>
        <v/>
      </c>
      <c r="E123" t="str">
        <f>IF($B123="","",COUNTIFS(Données!$E$2:$E$4000,$B123,Données!$B$2:$B$4000,$U$3))</f>
        <v/>
      </c>
      <c r="F123" t="str">
        <f>IF($B123="","",COUNTIFS(Données!$E$2:$E$4000,$B123,Données!$B$2:$B$4000,$U$3))</f>
        <v/>
      </c>
      <c r="G123" t="str">
        <f>IF($B123="","",COUNTIFS(Données!$E$2:$E$4000,$B123,Données!$B$2:$B$4000,$U$3))</f>
        <v/>
      </c>
      <c r="H123" t="str">
        <f>IF($B123="","",COUNTIFS(Données!$E$2:$E$4000,$B123,Données!$B$2:$B$4000,$U$3))</f>
        <v/>
      </c>
      <c r="I123" t="str">
        <f>IF($B123="","",COUNTIFS(Données!$E$2:$E$4000,$B123,Données!$B$2:$B$4000,$U$3))</f>
        <v/>
      </c>
      <c r="J123" t="str">
        <f>IF($B123="","",COUNTIFS(Données!$E$2:$E$4000,$B123,Données!$B$2:$B$4000,$U$3))</f>
        <v/>
      </c>
      <c r="K123" t="str">
        <f>IF($B123="","",COUNTIFS(Données!$E$2:$E$4000,$B123,Données!$B$2:$B$4000,$U$3))</f>
        <v/>
      </c>
      <c r="L123" t="str">
        <f>IF($B123="","",COUNTIFS(Données!$E$2:$E$4000,$B123,Données!$B$2:$B$4000,$U$3))</f>
        <v/>
      </c>
      <c r="M123" t="str">
        <f>IF($B123="","",COUNTIFS(Données!$E$2:$E$4000,$B123,Données!$B$2:$B$4000,$U$3))</f>
        <v/>
      </c>
      <c r="N123" t="str">
        <f>IF($B123="","",COUNTIFS(Données!$E$2:$E$4000,$B123,Données!$B$2:$B$4000,$U$3))</f>
        <v/>
      </c>
      <c r="O123" t="str">
        <f>IF($B123="","",COUNTIFS(Données!$E$2:$E$4000,$B123,Données!$B$2:$B$4000,$U$3))</f>
        <v/>
      </c>
      <c r="P123" t="str">
        <f>IF($B123="","",COUNTIFS(Données!$E$2:$E$4000,$B123,Données!$B$2:$B$4000,$U$3)*8)</f>
        <v/>
      </c>
    </row>
    <row r="124" spans="2:16" x14ac:dyDescent="0.3">
      <c r="B124" t="str">
        <f>IF(Eleves!C122&gt;0,Eleves!C122,"")</f>
        <v/>
      </c>
      <c r="C124" t="str">
        <f>IF(COUNTIFS(Données!E119:E4117,$B124,Données!B119:B4117,$U$3)&gt;0,$U$3,"")</f>
        <v/>
      </c>
      <c r="D124" t="str">
        <f>IF($B124="","",COUNTIFS(Données!$E$2:$E$4000,$B124,Données!$B$2:$B$4000,$U$3))</f>
        <v/>
      </c>
      <c r="E124" t="str">
        <f>IF($B124="","",COUNTIFS(Données!$E$2:$E$4000,$B124,Données!$B$2:$B$4000,$U$3))</f>
        <v/>
      </c>
      <c r="F124" t="str">
        <f>IF($B124="","",COUNTIFS(Données!$E$2:$E$4000,$B124,Données!$B$2:$B$4000,$U$3))</f>
        <v/>
      </c>
      <c r="G124" t="str">
        <f>IF($B124="","",COUNTIFS(Données!$E$2:$E$4000,$B124,Données!$B$2:$B$4000,$U$3))</f>
        <v/>
      </c>
      <c r="H124" t="str">
        <f>IF($B124="","",COUNTIFS(Données!$E$2:$E$4000,$B124,Données!$B$2:$B$4000,$U$3))</f>
        <v/>
      </c>
      <c r="I124" t="str">
        <f>IF($B124="","",COUNTIFS(Données!$E$2:$E$4000,$B124,Données!$B$2:$B$4000,$U$3))</f>
        <v/>
      </c>
      <c r="J124" t="str">
        <f>IF($B124="","",COUNTIFS(Données!$E$2:$E$4000,$B124,Données!$B$2:$B$4000,$U$3))</f>
        <v/>
      </c>
      <c r="K124" t="str">
        <f>IF($B124="","",COUNTIFS(Données!$E$2:$E$4000,$B124,Données!$B$2:$B$4000,$U$3))</f>
        <v/>
      </c>
      <c r="L124" t="str">
        <f>IF($B124="","",COUNTIFS(Données!$E$2:$E$4000,$B124,Données!$B$2:$B$4000,$U$3))</f>
        <v/>
      </c>
      <c r="M124" t="str">
        <f>IF($B124="","",COUNTIFS(Données!$E$2:$E$4000,$B124,Données!$B$2:$B$4000,$U$3))</f>
        <v/>
      </c>
      <c r="N124" t="str">
        <f>IF($B124="","",COUNTIFS(Données!$E$2:$E$4000,$B124,Données!$B$2:$B$4000,$U$3))</f>
        <v/>
      </c>
      <c r="O124" t="str">
        <f>IF($B124="","",COUNTIFS(Données!$E$2:$E$4000,$B124,Données!$B$2:$B$4000,$U$3))</f>
        <v/>
      </c>
      <c r="P124" t="str">
        <f>IF($B124="","",COUNTIFS(Données!$E$2:$E$4000,$B124,Données!$B$2:$B$4000,$U$3)*8)</f>
        <v/>
      </c>
    </row>
    <row r="125" spans="2:16" x14ac:dyDescent="0.3">
      <c r="B125" t="str">
        <f>IF(Eleves!C123&gt;0,Eleves!C123,"")</f>
        <v/>
      </c>
      <c r="C125" t="str">
        <f>IF(COUNTIFS(Données!E120:E4118,$B125,Données!B120:B4118,$U$3)&gt;0,$U$3,"")</f>
        <v/>
      </c>
      <c r="D125" t="str">
        <f>IF($B125="","",COUNTIFS(Données!$E$2:$E$4000,$B125,Données!$B$2:$B$4000,$U$3))</f>
        <v/>
      </c>
      <c r="E125" t="str">
        <f>IF($B125="","",COUNTIFS(Données!$E$2:$E$4000,$B125,Données!$B$2:$B$4000,$U$3))</f>
        <v/>
      </c>
      <c r="F125" t="str">
        <f>IF($B125="","",COUNTIFS(Données!$E$2:$E$4000,$B125,Données!$B$2:$B$4000,$U$3))</f>
        <v/>
      </c>
      <c r="G125" t="str">
        <f>IF($B125="","",COUNTIFS(Données!$E$2:$E$4000,$B125,Données!$B$2:$B$4000,$U$3))</f>
        <v/>
      </c>
      <c r="H125" t="str">
        <f>IF($B125="","",COUNTIFS(Données!$E$2:$E$4000,$B125,Données!$B$2:$B$4000,$U$3))</f>
        <v/>
      </c>
      <c r="I125" t="str">
        <f>IF($B125="","",COUNTIFS(Données!$E$2:$E$4000,$B125,Données!$B$2:$B$4000,$U$3))</f>
        <v/>
      </c>
      <c r="J125" t="str">
        <f>IF($B125="","",COUNTIFS(Données!$E$2:$E$4000,$B125,Données!$B$2:$B$4000,$U$3))</f>
        <v/>
      </c>
      <c r="K125" t="str">
        <f>IF($B125="","",COUNTIFS(Données!$E$2:$E$4000,$B125,Données!$B$2:$B$4000,$U$3))</f>
        <v/>
      </c>
      <c r="L125" t="str">
        <f>IF($B125="","",COUNTIFS(Données!$E$2:$E$4000,$B125,Données!$B$2:$B$4000,$U$3))</f>
        <v/>
      </c>
      <c r="M125" t="str">
        <f>IF($B125="","",COUNTIFS(Données!$E$2:$E$4000,$B125,Données!$B$2:$B$4000,$U$3))</f>
        <v/>
      </c>
      <c r="N125" t="str">
        <f>IF($B125="","",COUNTIFS(Données!$E$2:$E$4000,$B125,Données!$B$2:$B$4000,$U$3))</f>
        <v/>
      </c>
      <c r="O125" t="str">
        <f>IF($B125="","",COUNTIFS(Données!$E$2:$E$4000,$B125,Données!$B$2:$B$4000,$U$3))</f>
        <v/>
      </c>
      <c r="P125" t="str">
        <f>IF($B125="","",COUNTIFS(Données!$E$2:$E$4000,$B125,Données!$B$2:$B$4000,$U$3)*8)</f>
        <v/>
      </c>
    </row>
    <row r="126" spans="2:16" x14ac:dyDescent="0.3">
      <c r="B126" t="str">
        <f>IF(Eleves!C124&gt;0,Eleves!C124,"")</f>
        <v/>
      </c>
      <c r="C126" t="str">
        <f>IF(COUNTIFS(Données!E121:E4119,$B126,Données!B121:B4119,$U$3)&gt;0,$U$3,"")</f>
        <v/>
      </c>
      <c r="D126" t="str">
        <f>IF($B126="","",COUNTIFS(Données!$E$2:$E$4000,$B126,Données!$B$2:$B$4000,$U$3))</f>
        <v/>
      </c>
      <c r="E126" t="str">
        <f>IF($B126="","",COUNTIFS(Données!$E$2:$E$4000,$B126,Données!$B$2:$B$4000,$U$3))</f>
        <v/>
      </c>
      <c r="F126" t="str">
        <f>IF($B126="","",COUNTIFS(Données!$E$2:$E$4000,$B126,Données!$B$2:$B$4000,$U$3))</f>
        <v/>
      </c>
      <c r="G126" t="str">
        <f>IF($B126="","",COUNTIFS(Données!$E$2:$E$4000,$B126,Données!$B$2:$B$4000,$U$3))</f>
        <v/>
      </c>
      <c r="H126" t="str">
        <f>IF($B126="","",COUNTIFS(Données!$E$2:$E$4000,$B126,Données!$B$2:$B$4000,$U$3))</f>
        <v/>
      </c>
      <c r="I126" t="str">
        <f>IF($B126="","",COUNTIFS(Données!$E$2:$E$4000,$B126,Données!$B$2:$B$4000,$U$3))</f>
        <v/>
      </c>
      <c r="J126" t="str">
        <f>IF($B126="","",COUNTIFS(Données!$E$2:$E$4000,$B126,Données!$B$2:$B$4000,$U$3))</f>
        <v/>
      </c>
      <c r="K126" t="str">
        <f>IF($B126="","",COUNTIFS(Données!$E$2:$E$4000,$B126,Données!$B$2:$B$4000,$U$3))</f>
        <v/>
      </c>
      <c r="L126" t="str">
        <f>IF($B126="","",COUNTIFS(Données!$E$2:$E$4000,$B126,Données!$B$2:$B$4000,$U$3))</f>
        <v/>
      </c>
      <c r="M126" t="str">
        <f>IF($B126="","",COUNTIFS(Données!$E$2:$E$4000,$B126,Données!$B$2:$B$4000,$U$3))</f>
        <v/>
      </c>
      <c r="N126" t="str">
        <f>IF($B126="","",COUNTIFS(Données!$E$2:$E$4000,$B126,Données!$B$2:$B$4000,$U$3))</f>
        <v/>
      </c>
      <c r="O126" t="str">
        <f>IF($B126="","",COUNTIFS(Données!$E$2:$E$4000,$B126,Données!$B$2:$B$4000,$U$3))</f>
        <v/>
      </c>
      <c r="P126" t="str">
        <f>IF($B126="","",COUNTIFS(Données!$E$2:$E$4000,$B126,Données!$B$2:$B$4000,$U$3)*8)</f>
        <v/>
      </c>
    </row>
    <row r="127" spans="2:16" x14ac:dyDescent="0.3">
      <c r="B127" t="str">
        <f>IF(Eleves!C125&gt;0,Eleves!C125,"")</f>
        <v/>
      </c>
      <c r="C127" t="str">
        <f>IF(COUNTIFS(Données!E122:E4120,$B127,Données!B122:B4120,$U$3)&gt;0,$U$3,"")</f>
        <v/>
      </c>
      <c r="D127" t="str">
        <f>IF($B127="","",COUNTIFS(Données!$E$2:$E$4000,$B127,Données!$B$2:$B$4000,$U$3))</f>
        <v/>
      </c>
      <c r="E127" t="str">
        <f>IF($B127="","",COUNTIFS(Données!$E$2:$E$4000,$B127,Données!$B$2:$B$4000,$U$3))</f>
        <v/>
      </c>
      <c r="F127" t="str">
        <f>IF($B127="","",COUNTIFS(Données!$E$2:$E$4000,$B127,Données!$B$2:$B$4000,$U$3))</f>
        <v/>
      </c>
      <c r="G127" t="str">
        <f>IF($B127="","",COUNTIFS(Données!$E$2:$E$4000,$B127,Données!$B$2:$B$4000,$U$3))</f>
        <v/>
      </c>
      <c r="H127" t="str">
        <f>IF($B127="","",COUNTIFS(Données!$E$2:$E$4000,$B127,Données!$B$2:$B$4000,$U$3))</f>
        <v/>
      </c>
      <c r="I127" t="str">
        <f>IF($B127="","",COUNTIFS(Données!$E$2:$E$4000,$B127,Données!$B$2:$B$4000,$U$3))</f>
        <v/>
      </c>
      <c r="J127" t="str">
        <f>IF($B127="","",COUNTIFS(Données!$E$2:$E$4000,$B127,Données!$B$2:$B$4000,$U$3))</f>
        <v/>
      </c>
      <c r="K127" t="str">
        <f>IF($B127="","",COUNTIFS(Données!$E$2:$E$4000,$B127,Données!$B$2:$B$4000,$U$3))</f>
        <v/>
      </c>
      <c r="L127" t="str">
        <f>IF($B127="","",COUNTIFS(Données!$E$2:$E$4000,$B127,Données!$B$2:$B$4000,$U$3))</f>
        <v/>
      </c>
      <c r="M127" t="str">
        <f>IF($B127="","",COUNTIFS(Données!$E$2:$E$4000,$B127,Données!$B$2:$B$4000,$U$3))</f>
        <v/>
      </c>
      <c r="N127" t="str">
        <f>IF($B127="","",COUNTIFS(Données!$E$2:$E$4000,$B127,Données!$B$2:$B$4000,$U$3))</f>
        <v/>
      </c>
      <c r="O127" t="str">
        <f>IF($B127="","",COUNTIFS(Données!$E$2:$E$4000,$B127,Données!$B$2:$B$4000,$U$3))</f>
        <v/>
      </c>
      <c r="P127" t="str">
        <f>IF($B127="","",COUNTIFS(Données!$E$2:$E$4000,$B127,Données!$B$2:$B$4000,$U$3)*8)</f>
        <v/>
      </c>
    </row>
    <row r="128" spans="2:16" x14ac:dyDescent="0.3">
      <c r="B128" t="str">
        <f>IF(Eleves!C126&gt;0,Eleves!C126,"")</f>
        <v/>
      </c>
      <c r="C128" t="str">
        <f>IF(COUNTIFS(Données!E123:E4121,$B128,Données!B123:B4121,$U$3)&gt;0,$U$3,"")</f>
        <v/>
      </c>
      <c r="D128" t="str">
        <f>IF($B128="","",COUNTIFS(Données!$E$2:$E$4000,$B128,Données!$B$2:$B$4000,$U$3))</f>
        <v/>
      </c>
      <c r="E128" t="str">
        <f>IF($B128="","",COUNTIFS(Données!$E$2:$E$4000,$B128,Données!$B$2:$B$4000,$U$3))</f>
        <v/>
      </c>
      <c r="F128" t="str">
        <f>IF($B128="","",COUNTIFS(Données!$E$2:$E$4000,$B128,Données!$B$2:$B$4000,$U$3))</f>
        <v/>
      </c>
      <c r="G128" t="str">
        <f>IF($B128="","",COUNTIFS(Données!$E$2:$E$4000,$B128,Données!$B$2:$B$4000,$U$3))</f>
        <v/>
      </c>
      <c r="H128" t="str">
        <f>IF($B128="","",COUNTIFS(Données!$E$2:$E$4000,$B128,Données!$B$2:$B$4000,$U$3))</f>
        <v/>
      </c>
      <c r="I128" t="str">
        <f>IF($B128="","",COUNTIFS(Données!$E$2:$E$4000,$B128,Données!$B$2:$B$4000,$U$3))</f>
        <v/>
      </c>
      <c r="J128" t="str">
        <f>IF($B128="","",COUNTIFS(Données!$E$2:$E$4000,$B128,Données!$B$2:$B$4000,$U$3))</f>
        <v/>
      </c>
      <c r="K128" t="str">
        <f>IF($B128="","",COUNTIFS(Données!$E$2:$E$4000,$B128,Données!$B$2:$B$4000,$U$3))</f>
        <v/>
      </c>
      <c r="L128" t="str">
        <f>IF($B128="","",COUNTIFS(Données!$E$2:$E$4000,$B128,Données!$B$2:$B$4000,$U$3))</f>
        <v/>
      </c>
      <c r="M128" t="str">
        <f>IF($B128="","",COUNTIFS(Données!$E$2:$E$4000,$B128,Données!$B$2:$B$4000,$U$3))</f>
        <v/>
      </c>
      <c r="N128" t="str">
        <f>IF($B128="","",COUNTIFS(Données!$E$2:$E$4000,$B128,Données!$B$2:$B$4000,$U$3))</f>
        <v/>
      </c>
      <c r="O128" t="str">
        <f>IF($B128="","",COUNTIFS(Données!$E$2:$E$4000,$B128,Données!$B$2:$B$4000,$U$3))</f>
        <v/>
      </c>
      <c r="P128" t="str">
        <f>IF($B128="","",COUNTIFS(Données!$E$2:$E$4000,$B128,Données!$B$2:$B$4000,$U$3)*8)</f>
        <v/>
      </c>
    </row>
    <row r="129" spans="2:16" x14ac:dyDescent="0.3">
      <c r="B129" t="str">
        <f>IF(Eleves!C127&gt;0,Eleves!C127,"")</f>
        <v/>
      </c>
      <c r="C129" t="str">
        <f>IF(COUNTIFS(Données!E124:E4122,$B129,Données!B124:B4122,$U$3)&gt;0,$U$3,"")</f>
        <v/>
      </c>
      <c r="D129" t="str">
        <f>IF($B129="","",COUNTIFS(Données!$E$2:$E$4000,$B129,Données!$B$2:$B$4000,$U$3))</f>
        <v/>
      </c>
      <c r="E129" t="str">
        <f>IF($B129="","",COUNTIFS(Données!$E$2:$E$4000,$B129,Données!$B$2:$B$4000,$U$3))</f>
        <v/>
      </c>
      <c r="F129" t="str">
        <f>IF($B129="","",COUNTIFS(Données!$E$2:$E$4000,$B129,Données!$B$2:$B$4000,$U$3))</f>
        <v/>
      </c>
      <c r="G129" t="str">
        <f>IF($B129="","",COUNTIFS(Données!$E$2:$E$4000,$B129,Données!$B$2:$B$4000,$U$3))</f>
        <v/>
      </c>
      <c r="H129" t="str">
        <f>IF($B129="","",COUNTIFS(Données!$E$2:$E$4000,$B129,Données!$B$2:$B$4000,$U$3))</f>
        <v/>
      </c>
      <c r="I129" t="str">
        <f>IF($B129="","",COUNTIFS(Données!$E$2:$E$4000,$B129,Données!$B$2:$B$4000,$U$3))</f>
        <v/>
      </c>
      <c r="J129" t="str">
        <f>IF($B129="","",COUNTIFS(Données!$E$2:$E$4000,$B129,Données!$B$2:$B$4000,$U$3))</f>
        <v/>
      </c>
      <c r="K129" t="str">
        <f>IF($B129="","",COUNTIFS(Données!$E$2:$E$4000,$B129,Données!$B$2:$B$4000,$U$3))</f>
        <v/>
      </c>
      <c r="L129" t="str">
        <f>IF($B129="","",COUNTIFS(Données!$E$2:$E$4000,$B129,Données!$B$2:$B$4000,$U$3))</f>
        <v/>
      </c>
      <c r="M129" t="str">
        <f>IF($B129="","",COUNTIFS(Données!$E$2:$E$4000,$B129,Données!$B$2:$B$4000,$U$3))</f>
        <v/>
      </c>
      <c r="N129" t="str">
        <f>IF($B129="","",COUNTIFS(Données!$E$2:$E$4000,$B129,Données!$B$2:$B$4000,$U$3))</f>
        <v/>
      </c>
      <c r="O129" t="str">
        <f>IF($B129="","",COUNTIFS(Données!$E$2:$E$4000,$B129,Données!$B$2:$B$4000,$U$3))</f>
        <v/>
      </c>
      <c r="P129" t="str">
        <f>IF($B129="","",COUNTIFS(Données!$E$2:$E$4000,$B129,Données!$B$2:$B$4000,$U$3)*8)</f>
        <v/>
      </c>
    </row>
    <row r="130" spans="2:16" x14ac:dyDescent="0.3">
      <c r="B130" t="str">
        <f>IF(Eleves!C128&gt;0,Eleves!C128,"")</f>
        <v/>
      </c>
      <c r="C130" t="str">
        <f>IF(COUNTIFS(Données!E125:E4123,$B130,Données!B125:B4123,$U$3)&gt;0,$U$3,"")</f>
        <v/>
      </c>
      <c r="D130" t="str">
        <f>IF($B130="","",COUNTIFS(Données!$E$2:$E$4000,$B130,Données!$B$2:$B$4000,$U$3))</f>
        <v/>
      </c>
      <c r="E130" t="str">
        <f>IF($B130="","",COUNTIFS(Données!$E$2:$E$4000,$B130,Données!$B$2:$B$4000,$U$3))</f>
        <v/>
      </c>
      <c r="F130" t="str">
        <f>IF($B130="","",COUNTIFS(Données!$E$2:$E$4000,$B130,Données!$B$2:$B$4000,$U$3))</f>
        <v/>
      </c>
      <c r="G130" t="str">
        <f>IF($B130="","",COUNTIFS(Données!$E$2:$E$4000,$B130,Données!$B$2:$B$4000,$U$3))</f>
        <v/>
      </c>
      <c r="H130" t="str">
        <f>IF($B130="","",COUNTIFS(Données!$E$2:$E$4000,$B130,Données!$B$2:$B$4000,$U$3))</f>
        <v/>
      </c>
      <c r="I130" t="str">
        <f>IF($B130="","",COUNTIFS(Données!$E$2:$E$4000,$B130,Données!$B$2:$B$4000,$U$3))</f>
        <v/>
      </c>
      <c r="J130" t="str">
        <f>IF($B130="","",COUNTIFS(Données!$E$2:$E$4000,$B130,Données!$B$2:$B$4000,$U$3))</f>
        <v/>
      </c>
      <c r="K130" t="str">
        <f>IF($B130="","",COUNTIFS(Données!$E$2:$E$4000,$B130,Données!$B$2:$B$4000,$U$3))</f>
        <v/>
      </c>
      <c r="L130" t="str">
        <f>IF($B130="","",COUNTIFS(Données!$E$2:$E$4000,$B130,Données!$B$2:$B$4000,$U$3))</f>
        <v/>
      </c>
      <c r="M130" t="str">
        <f>IF($B130="","",COUNTIFS(Données!$E$2:$E$4000,$B130,Données!$B$2:$B$4000,$U$3))</f>
        <v/>
      </c>
      <c r="N130" t="str">
        <f>IF($B130="","",COUNTIFS(Données!$E$2:$E$4000,$B130,Données!$B$2:$B$4000,$U$3))</f>
        <v/>
      </c>
      <c r="O130" t="str">
        <f>IF($B130="","",COUNTIFS(Données!$E$2:$E$4000,$B130,Données!$B$2:$B$4000,$U$3))</f>
        <v/>
      </c>
      <c r="P130" t="str">
        <f>IF($B130="","",COUNTIFS(Données!$E$2:$E$4000,$B130,Données!$B$2:$B$4000,$U$3)*8)</f>
        <v/>
      </c>
    </row>
    <row r="131" spans="2:16" x14ac:dyDescent="0.3">
      <c r="B131" t="str">
        <f>IF(Eleves!C129&gt;0,Eleves!C129,"")</f>
        <v/>
      </c>
      <c r="C131" t="str">
        <f>IF(COUNTIFS(Données!E126:E4124,$B131,Données!B126:B4124,$U$3)&gt;0,$U$3,"")</f>
        <v/>
      </c>
      <c r="D131" t="str">
        <f>IF($B131="","",COUNTIFS(Données!$E$2:$E$4000,$B131,Données!$B$2:$B$4000,$U$3))</f>
        <v/>
      </c>
      <c r="E131" t="str">
        <f>IF($B131="","",COUNTIFS(Données!$E$2:$E$4000,$B131,Données!$B$2:$B$4000,$U$3))</f>
        <v/>
      </c>
      <c r="F131" t="str">
        <f>IF($B131="","",COUNTIFS(Données!$E$2:$E$4000,$B131,Données!$B$2:$B$4000,$U$3))</f>
        <v/>
      </c>
      <c r="G131" t="str">
        <f>IF($B131="","",COUNTIFS(Données!$E$2:$E$4000,$B131,Données!$B$2:$B$4000,$U$3))</f>
        <v/>
      </c>
      <c r="H131" t="str">
        <f>IF($B131="","",COUNTIFS(Données!$E$2:$E$4000,$B131,Données!$B$2:$B$4000,$U$3))</f>
        <v/>
      </c>
      <c r="I131" t="str">
        <f>IF($B131="","",COUNTIFS(Données!$E$2:$E$4000,$B131,Données!$B$2:$B$4000,$U$3))</f>
        <v/>
      </c>
      <c r="J131" t="str">
        <f>IF($B131="","",COUNTIFS(Données!$E$2:$E$4000,$B131,Données!$B$2:$B$4000,$U$3))</f>
        <v/>
      </c>
      <c r="K131" t="str">
        <f>IF($B131="","",COUNTIFS(Données!$E$2:$E$4000,$B131,Données!$B$2:$B$4000,$U$3))</f>
        <v/>
      </c>
      <c r="L131" t="str">
        <f>IF($B131="","",COUNTIFS(Données!$E$2:$E$4000,$B131,Données!$B$2:$B$4000,$U$3))</f>
        <v/>
      </c>
      <c r="M131" t="str">
        <f>IF($B131="","",COUNTIFS(Données!$E$2:$E$4000,$B131,Données!$B$2:$B$4000,$U$3))</f>
        <v/>
      </c>
      <c r="N131" t="str">
        <f>IF($B131="","",COUNTIFS(Données!$E$2:$E$4000,$B131,Données!$B$2:$B$4000,$U$3))</f>
        <v/>
      </c>
      <c r="O131" t="str">
        <f>IF($B131="","",COUNTIFS(Données!$E$2:$E$4000,$B131,Données!$B$2:$B$4000,$U$3))</f>
        <v/>
      </c>
      <c r="P131" t="str">
        <f>IF($B131="","",COUNTIFS(Données!$E$2:$E$4000,$B131,Données!$B$2:$B$4000,$U$3)*8)</f>
        <v/>
      </c>
    </row>
    <row r="132" spans="2:16" x14ac:dyDescent="0.3">
      <c r="B132" t="str">
        <f>IF(Eleves!C130&gt;0,Eleves!C130,"")</f>
        <v/>
      </c>
      <c r="C132" t="str">
        <f>IF(COUNTIFS(Données!E127:E4125,$B132,Données!B127:B4125,$U$3)&gt;0,$U$3,"")</f>
        <v/>
      </c>
      <c r="D132" t="str">
        <f>IF($B132="","",COUNTIFS(Données!$E$2:$E$4000,$B132,Données!$B$2:$B$4000,$U$3))</f>
        <v/>
      </c>
      <c r="E132" t="str">
        <f>IF($B132="","",COUNTIFS(Données!$E$2:$E$4000,$B132,Données!$B$2:$B$4000,$U$3))</f>
        <v/>
      </c>
      <c r="F132" t="str">
        <f>IF($B132="","",COUNTIFS(Données!$E$2:$E$4000,$B132,Données!$B$2:$B$4000,$U$3))</f>
        <v/>
      </c>
      <c r="G132" t="str">
        <f>IF($B132="","",COUNTIFS(Données!$E$2:$E$4000,$B132,Données!$B$2:$B$4000,$U$3))</f>
        <v/>
      </c>
      <c r="H132" t="str">
        <f>IF($B132="","",COUNTIFS(Données!$E$2:$E$4000,$B132,Données!$B$2:$B$4000,$U$3))</f>
        <v/>
      </c>
      <c r="I132" t="str">
        <f>IF($B132="","",COUNTIFS(Données!$E$2:$E$4000,$B132,Données!$B$2:$B$4000,$U$3))</f>
        <v/>
      </c>
      <c r="J132" t="str">
        <f>IF($B132="","",COUNTIFS(Données!$E$2:$E$4000,$B132,Données!$B$2:$B$4000,$U$3))</f>
        <v/>
      </c>
      <c r="K132" t="str">
        <f>IF($B132="","",COUNTIFS(Données!$E$2:$E$4000,$B132,Données!$B$2:$B$4000,$U$3))</f>
        <v/>
      </c>
      <c r="L132" t="str">
        <f>IF($B132="","",COUNTIFS(Données!$E$2:$E$4000,$B132,Données!$B$2:$B$4000,$U$3))</f>
        <v/>
      </c>
      <c r="M132" t="str">
        <f>IF($B132="","",COUNTIFS(Données!$E$2:$E$4000,$B132,Données!$B$2:$B$4000,$U$3))</f>
        <v/>
      </c>
      <c r="N132" t="str">
        <f>IF($B132="","",COUNTIFS(Données!$E$2:$E$4000,$B132,Données!$B$2:$B$4000,$U$3))</f>
        <v/>
      </c>
      <c r="O132" t="str">
        <f>IF($B132="","",COUNTIFS(Données!$E$2:$E$4000,$B132,Données!$B$2:$B$4000,$U$3))</f>
        <v/>
      </c>
      <c r="P132" t="str">
        <f>IF($B132="","",COUNTIFS(Données!$E$2:$E$4000,$B132,Données!$B$2:$B$4000,$U$3)*8)</f>
        <v/>
      </c>
    </row>
    <row r="133" spans="2:16" x14ac:dyDescent="0.3">
      <c r="B133" t="str">
        <f>IF(Eleves!C131&gt;0,Eleves!C131,"")</f>
        <v/>
      </c>
      <c r="C133" t="str">
        <f>IF(COUNTIFS(Données!E128:E4126,$B133,Données!B128:B4126,$U$3)&gt;0,$U$3,"")</f>
        <v/>
      </c>
      <c r="D133" t="str">
        <f>IF($B133="","",COUNTIFS(Données!$E$2:$E$4000,$B133,Données!$B$2:$B$4000,$U$3))</f>
        <v/>
      </c>
      <c r="E133" t="str">
        <f>IF($B133="","",COUNTIFS(Données!$E$2:$E$4000,$B133,Données!$B$2:$B$4000,$U$3))</f>
        <v/>
      </c>
      <c r="F133" t="str">
        <f>IF($B133="","",COUNTIFS(Données!$E$2:$E$4000,$B133,Données!$B$2:$B$4000,$U$3))</f>
        <v/>
      </c>
      <c r="G133" t="str">
        <f>IF($B133="","",COUNTIFS(Données!$E$2:$E$4000,$B133,Données!$B$2:$B$4000,$U$3))</f>
        <v/>
      </c>
      <c r="H133" t="str">
        <f>IF($B133="","",COUNTIFS(Données!$E$2:$E$4000,$B133,Données!$B$2:$B$4000,$U$3))</f>
        <v/>
      </c>
      <c r="I133" t="str">
        <f>IF($B133="","",COUNTIFS(Données!$E$2:$E$4000,$B133,Données!$B$2:$B$4000,$U$3))</f>
        <v/>
      </c>
      <c r="J133" t="str">
        <f>IF($B133="","",COUNTIFS(Données!$E$2:$E$4000,$B133,Données!$B$2:$B$4000,$U$3))</f>
        <v/>
      </c>
      <c r="K133" t="str">
        <f>IF($B133="","",COUNTIFS(Données!$E$2:$E$4000,$B133,Données!$B$2:$B$4000,$U$3))</f>
        <v/>
      </c>
      <c r="L133" t="str">
        <f>IF($B133="","",COUNTIFS(Données!$E$2:$E$4000,$B133,Données!$B$2:$B$4000,$U$3))</f>
        <v/>
      </c>
      <c r="M133" t="str">
        <f>IF($B133="","",COUNTIFS(Données!$E$2:$E$4000,$B133,Données!$B$2:$B$4000,$U$3))</f>
        <v/>
      </c>
      <c r="N133" t="str">
        <f>IF($B133="","",COUNTIFS(Données!$E$2:$E$4000,$B133,Données!$B$2:$B$4000,$U$3))</f>
        <v/>
      </c>
      <c r="O133" t="str">
        <f>IF($B133="","",COUNTIFS(Données!$E$2:$E$4000,$B133,Données!$B$2:$B$4000,$U$3))</f>
        <v/>
      </c>
      <c r="P133" t="str">
        <f>IF($B133="","",COUNTIFS(Données!$E$2:$E$4000,$B133,Données!$B$2:$B$4000,$U$3)*8)</f>
        <v/>
      </c>
    </row>
    <row r="134" spans="2:16" x14ac:dyDescent="0.3">
      <c r="B134" t="str">
        <f>IF(Eleves!C132&gt;0,Eleves!C132,"")</f>
        <v/>
      </c>
      <c r="C134" t="str">
        <f>IF(COUNTIFS(Données!E129:E4127,$B134,Données!B129:B4127,$U$3)&gt;0,$U$3,"")</f>
        <v/>
      </c>
      <c r="D134" t="str">
        <f>IF($B134="","",COUNTIFS(Données!$E$2:$E$4000,$B134,Données!$B$2:$B$4000,$U$3))</f>
        <v/>
      </c>
      <c r="E134" t="str">
        <f>IF($B134="","",COUNTIFS(Données!$E$2:$E$4000,$B134,Données!$B$2:$B$4000,$U$3))</f>
        <v/>
      </c>
      <c r="F134" t="str">
        <f>IF($B134="","",COUNTIFS(Données!$E$2:$E$4000,$B134,Données!$B$2:$B$4000,$U$3))</f>
        <v/>
      </c>
      <c r="G134" t="str">
        <f>IF($B134="","",COUNTIFS(Données!$E$2:$E$4000,$B134,Données!$B$2:$B$4000,$U$3))</f>
        <v/>
      </c>
      <c r="H134" t="str">
        <f>IF($B134="","",COUNTIFS(Données!$E$2:$E$4000,$B134,Données!$B$2:$B$4000,$U$3))</f>
        <v/>
      </c>
      <c r="I134" t="str">
        <f>IF($B134="","",COUNTIFS(Données!$E$2:$E$4000,$B134,Données!$B$2:$B$4000,$U$3))</f>
        <v/>
      </c>
      <c r="J134" t="str">
        <f>IF($B134="","",COUNTIFS(Données!$E$2:$E$4000,$B134,Données!$B$2:$B$4000,$U$3))</f>
        <v/>
      </c>
      <c r="K134" t="str">
        <f>IF($B134="","",COUNTIFS(Données!$E$2:$E$4000,$B134,Données!$B$2:$B$4000,$U$3))</f>
        <v/>
      </c>
      <c r="L134" t="str">
        <f>IF($B134="","",COUNTIFS(Données!$E$2:$E$4000,$B134,Données!$B$2:$B$4000,$U$3))</f>
        <v/>
      </c>
      <c r="M134" t="str">
        <f>IF($B134="","",COUNTIFS(Données!$E$2:$E$4000,$B134,Données!$B$2:$B$4000,$U$3))</f>
        <v/>
      </c>
      <c r="N134" t="str">
        <f>IF($B134="","",COUNTIFS(Données!$E$2:$E$4000,$B134,Données!$B$2:$B$4000,$U$3))</f>
        <v/>
      </c>
      <c r="O134" t="str">
        <f>IF($B134="","",COUNTIFS(Données!$E$2:$E$4000,$B134,Données!$B$2:$B$4000,$U$3))</f>
        <v/>
      </c>
      <c r="P134" t="str">
        <f>IF($B134="","",COUNTIFS(Données!$E$2:$E$4000,$B134,Données!$B$2:$B$4000,$U$3)*8)</f>
        <v/>
      </c>
    </row>
    <row r="135" spans="2:16" x14ac:dyDescent="0.3">
      <c r="B135" t="str">
        <f>IF(Eleves!C133&gt;0,Eleves!C133,"")</f>
        <v/>
      </c>
      <c r="C135" t="str">
        <f>IF(COUNTIFS(Données!E130:E4128,$B135,Données!B130:B4128,$U$3)&gt;0,$U$3,"")</f>
        <v/>
      </c>
      <c r="D135" t="str">
        <f>IF($B135="","",COUNTIFS(Données!$E$2:$E$4000,$B135,Données!$B$2:$B$4000,$U$3))</f>
        <v/>
      </c>
      <c r="E135" t="str">
        <f>IF($B135="","",COUNTIFS(Données!$E$2:$E$4000,$B135,Données!$B$2:$B$4000,$U$3))</f>
        <v/>
      </c>
      <c r="F135" t="str">
        <f>IF($B135="","",COUNTIFS(Données!$E$2:$E$4000,$B135,Données!$B$2:$B$4000,$U$3))</f>
        <v/>
      </c>
      <c r="G135" t="str">
        <f>IF($B135="","",COUNTIFS(Données!$E$2:$E$4000,$B135,Données!$B$2:$B$4000,$U$3))</f>
        <v/>
      </c>
      <c r="H135" t="str">
        <f>IF($B135="","",COUNTIFS(Données!$E$2:$E$4000,$B135,Données!$B$2:$B$4000,$U$3))</f>
        <v/>
      </c>
      <c r="I135" t="str">
        <f>IF($B135="","",COUNTIFS(Données!$E$2:$E$4000,$B135,Données!$B$2:$B$4000,$U$3))</f>
        <v/>
      </c>
      <c r="J135" t="str">
        <f>IF($B135="","",COUNTIFS(Données!$E$2:$E$4000,$B135,Données!$B$2:$B$4000,$U$3))</f>
        <v/>
      </c>
      <c r="K135" t="str">
        <f>IF($B135="","",COUNTIFS(Données!$E$2:$E$4000,$B135,Données!$B$2:$B$4000,$U$3))</f>
        <v/>
      </c>
      <c r="L135" t="str">
        <f>IF($B135="","",COUNTIFS(Données!$E$2:$E$4000,$B135,Données!$B$2:$B$4000,$U$3))</f>
        <v/>
      </c>
      <c r="M135" t="str">
        <f>IF($B135="","",COUNTIFS(Données!$E$2:$E$4000,$B135,Données!$B$2:$B$4000,$U$3))</f>
        <v/>
      </c>
      <c r="N135" t="str">
        <f>IF($B135="","",COUNTIFS(Données!$E$2:$E$4000,$B135,Données!$B$2:$B$4000,$U$3))</f>
        <v/>
      </c>
      <c r="O135" t="str">
        <f>IF($B135="","",COUNTIFS(Données!$E$2:$E$4000,$B135,Données!$B$2:$B$4000,$U$3))</f>
        <v/>
      </c>
      <c r="P135" t="str">
        <f>IF($B135="","",COUNTIFS(Données!$E$2:$E$4000,$B135,Données!$B$2:$B$4000,$U$3)*8)</f>
        <v/>
      </c>
    </row>
    <row r="136" spans="2:16" x14ac:dyDescent="0.3">
      <c r="B136" t="str">
        <f>IF(Eleves!C134&gt;0,Eleves!C134,"")</f>
        <v/>
      </c>
      <c r="C136" t="str">
        <f>IF(COUNTIFS(Données!E131:E4129,$B136,Données!B131:B4129,$U$3)&gt;0,$U$3,"")</f>
        <v/>
      </c>
      <c r="D136" t="str">
        <f>IF($B136="","",COUNTIFS(Données!$E$2:$E$4000,$B136,Données!$B$2:$B$4000,$U$3))</f>
        <v/>
      </c>
      <c r="E136" t="str">
        <f>IF($B136="","",COUNTIFS(Données!$E$2:$E$4000,$B136,Données!$B$2:$B$4000,$U$3))</f>
        <v/>
      </c>
      <c r="F136" t="str">
        <f>IF($B136="","",COUNTIFS(Données!$E$2:$E$4000,$B136,Données!$B$2:$B$4000,$U$3))</f>
        <v/>
      </c>
      <c r="G136" t="str">
        <f>IF($B136="","",COUNTIFS(Données!$E$2:$E$4000,$B136,Données!$B$2:$B$4000,$U$3))</f>
        <v/>
      </c>
      <c r="H136" t="str">
        <f>IF($B136="","",COUNTIFS(Données!$E$2:$E$4000,$B136,Données!$B$2:$B$4000,$U$3))</f>
        <v/>
      </c>
      <c r="I136" t="str">
        <f>IF($B136="","",COUNTIFS(Données!$E$2:$E$4000,$B136,Données!$B$2:$B$4000,$U$3))</f>
        <v/>
      </c>
      <c r="J136" t="str">
        <f>IF($B136="","",COUNTIFS(Données!$E$2:$E$4000,$B136,Données!$B$2:$B$4000,$U$3))</f>
        <v/>
      </c>
      <c r="K136" t="str">
        <f>IF($B136="","",COUNTIFS(Données!$E$2:$E$4000,$B136,Données!$B$2:$B$4000,$U$3))</f>
        <v/>
      </c>
      <c r="L136" t="str">
        <f>IF($B136="","",COUNTIFS(Données!$E$2:$E$4000,$B136,Données!$B$2:$B$4000,$U$3))</f>
        <v/>
      </c>
      <c r="M136" t="str">
        <f>IF($B136="","",COUNTIFS(Données!$E$2:$E$4000,$B136,Données!$B$2:$B$4000,$U$3))</f>
        <v/>
      </c>
      <c r="N136" t="str">
        <f>IF($B136="","",COUNTIFS(Données!$E$2:$E$4000,$B136,Données!$B$2:$B$4000,$U$3))</f>
        <v/>
      </c>
      <c r="O136" t="str">
        <f>IF($B136="","",COUNTIFS(Données!$E$2:$E$4000,$B136,Données!$B$2:$B$4000,$U$3))</f>
        <v/>
      </c>
      <c r="P136" t="str">
        <f>IF($B136="","",COUNTIFS(Données!$E$2:$E$4000,$B136,Données!$B$2:$B$4000,$U$3)*8)</f>
        <v/>
      </c>
    </row>
    <row r="137" spans="2:16" x14ac:dyDescent="0.3">
      <c r="B137" t="str">
        <f>IF(Eleves!C135&gt;0,Eleves!C135,"")</f>
        <v/>
      </c>
      <c r="C137" t="str">
        <f>IF(COUNTIFS(Données!E132:E4130,$B137,Données!B132:B4130,$U$3)&gt;0,$U$3,"")</f>
        <v/>
      </c>
      <c r="D137" t="str">
        <f>IF($B137="","",COUNTIFS(Données!$E$2:$E$4000,$B137,Données!$B$2:$B$4000,$U$3))</f>
        <v/>
      </c>
      <c r="E137" t="str">
        <f>IF($B137="","",COUNTIFS(Données!$E$2:$E$4000,$B137,Données!$B$2:$B$4000,$U$3))</f>
        <v/>
      </c>
      <c r="F137" t="str">
        <f>IF($B137="","",COUNTIFS(Données!$E$2:$E$4000,$B137,Données!$B$2:$B$4000,$U$3))</f>
        <v/>
      </c>
      <c r="G137" t="str">
        <f>IF($B137="","",COUNTIFS(Données!$E$2:$E$4000,$B137,Données!$B$2:$B$4000,$U$3))</f>
        <v/>
      </c>
      <c r="H137" t="str">
        <f>IF($B137="","",COUNTIFS(Données!$E$2:$E$4000,$B137,Données!$B$2:$B$4000,$U$3))</f>
        <v/>
      </c>
      <c r="I137" t="str">
        <f>IF($B137="","",COUNTIFS(Données!$E$2:$E$4000,$B137,Données!$B$2:$B$4000,$U$3))</f>
        <v/>
      </c>
      <c r="J137" t="str">
        <f>IF($B137="","",COUNTIFS(Données!$E$2:$E$4000,$B137,Données!$B$2:$B$4000,$U$3))</f>
        <v/>
      </c>
      <c r="K137" t="str">
        <f>IF($B137="","",COUNTIFS(Données!$E$2:$E$4000,$B137,Données!$B$2:$B$4000,$U$3))</f>
        <v/>
      </c>
      <c r="L137" t="str">
        <f>IF($B137="","",COUNTIFS(Données!$E$2:$E$4000,$B137,Données!$B$2:$B$4000,$U$3))</f>
        <v/>
      </c>
      <c r="M137" t="str">
        <f>IF($B137="","",COUNTIFS(Données!$E$2:$E$4000,$B137,Données!$B$2:$B$4000,$U$3))</f>
        <v/>
      </c>
      <c r="N137" t="str">
        <f>IF($B137="","",COUNTIFS(Données!$E$2:$E$4000,$B137,Données!$B$2:$B$4000,$U$3))</f>
        <v/>
      </c>
      <c r="O137" t="str">
        <f>IF($B137="","",COUNTIFS(Données!$E$2:$E$4000,$B137,Données!$B$2:$B$4000,$U$3))</f>
        <v/>
      </c>
      <c r="P137" t="str">
        <f>IF($B137="","",COUNTIFS(Données!$E$2:$E$4000,$B137,Données!$B$2:$B$4000,$U$3)*8)</f>
        <v/>
      </c>
    </row>
    <row r="138" spans="2:16" x14ac:dyDescent="0.3">
      <c r="B138" t="str">
        <f>IF(Eleves!C136&gt;0,Eleves!C136,"")</f>
        <v/>
      </c>
      <c r="C138" t="str">
        <f>IF(COUNTIFS(Données!E133:E4131,$B138,Données!B133:B4131,$U$3)&gt;0,$U$3,"")</f>
        <v/>
      </c>
      <c r="D138" t="str">
        <f>IF($B138="","",COUNTIFS(Données!$E$2:$E$4000,$B138,Données!$B$2:$B$4000,$U$3))</f>
        <v/>
      </c>
      <c r="E138" t="str">
        <f>IF($B138="","",COUNTIFS(Données!$E$2:$E$4000,$B138,Données!$B$2:$B$4000,$U$3))</f>
        <v/>
      </c>
      <c r="F138" t="str">
        <f>IF($B138="","",COUNTIFS(Données!$E$2:$E$4000,$B138,Données!$B$2:$B$4000,$U$3))</f>
        <v/>
      </c>
      <c r="G138" t="str">
        <f>IF($B138="","",COUNTIFS(Données!$E$2:$E$4000,$B138,Données!$B$2:$B$4000,$U$3))</f>
        <v/>
      </c>
      <c r="H138" t="str">
        <f>IF($B138="","",COUNTIFS(Données!$E$2:$E$4000,$B138,Données!$B$2:$B$4000,$U$3))</f>
        <v/>
      </c>
      <c r="I138" t="str">
        <f>IF($B138="","",COUNTIFS(Données!$E$2:$E$4000,$B138,Données!$B$2:$B$4000,$U$3))</f>
        <v/>
      </c>
      <c r="J138" t="str">
        <f>IF($B138="","",COUNTIFS(Données!$E$2:$E$4000,$B138,Données!$B$2:$B$4000,$U$3))</f>
        <v/>
      </c>
      <c r="K138" t="str">
        <f>IF($B138="","",COUNTIFS(Données!$E$2:$E$4000,$B138,Données!$B$2:$B$4000,$U$3))</f>
        <v/>
      </c>
      <c r="L138" t="str">
        <f>IF($B138="","",COUNTIFS(Données!$E$2:$E$4000,$B138,Données!$B$2:$B$4000,$U$3))</f>
        <v/>
      </c>
      <c r="M138" t="str">
        <f>IF($B138="","",COUNTIFS(Données!$E$2:$E$4000,$B138,Données!$B$2:$B$4000,$U$3))</f>
        <v/>
      </c>
      <c r="N138" t="str">
        <f>IF($B138="","",COUNTIFS(Données!$E$2:$E$4000,$B138,Données!$B$2:$B$4000,$U$3))</f>
        <v/>
      </c>
      <c r="O138" t="str">
        <f>IF($B138="","",COUNTIFS(Données!$E$2:$E$4000,$B138,Données!$B$2:$B$4000,$U$3))</f>
        <v/>
      </c>
      <c r="P138" t="str">
        <f>IF($B138="","",COUNTIFS(Données!$E$2:$E$4000,$B138,Données!$B$2:$B$4000,$U$3)*8)</f>
        <v/>
      </c>
    </row>
    <row r="139" spans="2:16" x14ac:dyDescent="0.3">
      <c r="B139" t="str">
        <f>IF(Eleves!C137&gt;0,Eleves!C137,"")</f>
        <v/>
      </c>
      <c r="C139" t="str">
        <f>IF(COUNTIFS(Données!E134:E4132,$B139,Données!B134:B4132,$U$3)&gt;0,$U$3,"")</f>
        <v/>
      </c>
      <c r="D139" t="str">
        <f>IF($B139="","",COUNTIFS(Données!$E$2:$E$4000,$B139,Données!$B$2:$B$4000,$U$3))</f>
        <v/>
      </c>
      <c r="E139" t="str">
        <f>IF($B139="","",COUNTIFS(Données!$E$2:$E$4000,$B139,Données!$B$2:$B$4000,$U$3))</f>
        <v/>
      </c>
      <c r="F139" t="str">
        <f>IF($B139="","",COUNTIFS(Données!$E$2:$E$4000,$B139,Données!$B$2:$B$4000,$U$3))</f>
        <v/>
      </c>
      <c r="G139" t="str">
        <f>IF($B139="","",COUNTIFS(Données!$E$2:$E$4000,$B139,Données!$B$2:$B$4000,$U$3))</f>
        <v/>
      </c>
      <c r="H139" t="str">
        <f>IF($B139="","",COUNTIFS(Données!$E$2:$E$4000,$B139,Données!$B$2:$B$4000,$U$3))</f>
        <v/>
      </c>
      <c r="I139" t="str">
        <f>IF($B139="","",COUNTIFS(Données!$E$2:$E$4000,$B139,Données!$B$2:$B$4000,$U$3))</f>
        <v/>
      </c>
      <c r="J139" t="str">
        <f>IF($B139="","",COUNTIFS(Données!$E$2:$E$4000,$B139,Données!$B$2:$B$4000,$U$3))</f>
        <v/>
      </c>
      <c r="K139" t="str">
        <f>IF($B139="","",COUNTIFS(Données!$E$2:$E$4000,$B139,Données!$B$2:$B$4000,$U$3))</f>
        <v/>
      </c>
      <c r="L139" t="str">
        <f>IF($B139="","",COUNTIFS(Données!$E$2:$E$4000,$B139,Données!$B$2:$B$4000,$U$3))</f>
        <v/>
      </c>
      <c r="M139" t="str">
        <f>IF($B139="","",COUNTIFS(Données!$E$2:$E$4000,$B139,Données!$B$2:$B$4000,$U$3))</f>
        <v/>
      </c>
      <c r="N139" t="str">
        <f>IF($B139="","",COUNTIFS(Données!$E$2:$E$4000,$B139,Données!$B$2:$B$4000,$U$3))</f>
        <v/>
      </c>
      <c r="O139" t="str">
        <f>IF($B139="","",COUNTIFS(Données!$E$2:$E$4000,$B139,Données!$B$2:$B$4000,$U$3))</f>
        <v/>
      </c>
      <c r="P139" t="str">
        <f>IF($B139="","",COUNTIFS(Données!$E$2:$E$4000,$B139,Données!$B$2:$B$4000,$U$3)*8)</f>
        <v/>
      </c>
    </row>
    <row r="140" spans="2:16" x14ac:dyDescent="0.3">
      <c r="B140" t="str">
        <f>IF(Eleves!C138&gt;0,Eleves!C138,"")</f>
        <v/>
      </c>
      <c r="C140" t="str">
        <f>IF(COUNTIFS(Données!E135:E4133,$B140,Données!B135:B4133,$U$3)&gt;0,$U$3,"")</f>
        <v/>
      </c>
      <c r="D140" t="str">
        <f>IF($B140="","",COUNTIFS(Données!$E$2:$E$4000,$B140,Données!$B$2:$B$4000,$U$3))</f>
        <v/>
      </c>
      <c r="E140" t="str">
        <f>IF($B140="","",COUNTIFS(Données!$E$2:$E$4000,$B140,Données!$B$2:$B$4000,$U$3))</f>
        <v/>
      </c>
      <c r="F140" t="str">
        <f>IF($B140="","",COUNTIFS(Données!$E$2:$E$4000,$B140,Données!$B$2:$B$4000,$U$3))</f>
        <v/>
      </c>
      <c r="G140" t="str">
        <f>IF($B140="","",COUNTIFS(Données!$E$2:$E$4000,$B140,Données!$B$2:$B$4000,$U$3))</f>
        <v/>
      </c>
      <c r="H140" t="str">
        <f>IF($B140="","",COUNTIFS(Données!$E$2:$E$4000,$B140,Données!$B$2:$B$4000,$U$3))</f>
        <v/>
      </c>
      <c r="I140" t="str">
        <f>IF($B140="","",COUNTIFS(Données!$E$2:$E$4000,$B140,Données!$B$2:$B$4000,$U$3))</f>
        <v/>
      </c>
      <c r="J140" t="str">
        <f>IF($B140="","",COUNTIFS(Données!$E$2:$E$4000,$B140,Données!$B$2:$B$4000,$U$3))</f>
        <v/>
      </c>
      <c r="K140" t="str">
        <f>IF($B140="","",COUNTIFS(Données!$E$2:$E$4000,$B140,Données!$B$2:$B$4000,$U$3))</f>
        <v/>
      </c>
      <c r="L140" t="str">
        <f>IF($B140="","",COUNTIFS(Données!$E$2:$E$4000,$B140,Données!$B$2:$B$4000,$U$3))</f>
        <v/>
      </c>
      <c r="M140" t="str">
        <f>IF($B140="","",COUNTIFS(Données!$E$2:$E$4000,$B140,Données!$B$2:$B$4000,$U$3))</f>
        <v/>
      </c>
      <c r="N140" t="str">
        <f>IF($B140="","",COUNTIFS(Données!$E$2:$E$4000,$B140,Données!$B$2:$B$4000,$U$3))</f>
        <v/>
      </c>
      <c r="O140" t="str">
        <f>IF($B140="","",COUNTIFS(Données!$E$2:$E$4000,$B140,Données!$B$2:$B$4000,$U$3))</f>
        <v/>
      </c>
      <c r="P140" t="str">
        <f>IF($B140="","",COUNTIFS(Données!$E$2:$E$4000,$B140,Données!$B$2:$B$4000,$U$3)*8)</f>
        <v/>
      </c>
    </row>
    <row r="141" spans="2:16" x14ac:dyDescent="0.3">
      <c r="B141" t="str">
        <f>IF(Eleves!C139&gt;0,Eleves!C139,"")</f>
        <v/>
      </c>
      <c r="C141" t="str">
        <f>IF(COUNTIFS(Données!E136:E4134,$B141,Données!B136:B4134,$U$3)&gt;0,$U$3,"")</f>
        <v/>
      </c>
      <c r="D141" t="str">
        <f>IF($B141="","",COUNTIFS(Données!$E$2:$E$4000,$B141,Données!$B$2:$B$4000,$U$3))</f>
        <v/>
      </c>
      <c r="E141" t="str">
        <f>IF($B141="","",COUNTIFS(Données!$E$2:$E$4000,$B141,Données!$B$2:$B$4000,$U$3))</f>
        <v/>
      </c>
      <c r="F141" t="str">
        <f>IF($B141="","",COUNTIFS(Données!$E$2:$E$4000,$B141,Données!$B$2:$B$4000,$U$3))</f>
        <v/>
      </c>
      <c r="G141" t="str">
        <f>IF($B141="","",COUNTIFS(Données!$E$2:$E$4000,$B141,Données!$B$2:$B$4000,$U$3))</f>
        <v/>
      </c>
      <c r="H141" t="str">
        <f>IF($B141="","",COUNTIFS(Données!$E$2:$E$4000,$B141,Données!$B$2:$B$4000,$U$3))</f>
        <v/>
      </c>
      <c r="I141" t="str">
        <f>IF($B141="","",COUNTIFS(Données!$E$2:$E$4000,$B141,Données!$B$2:$B$4000,$U$3))</f>
        <v/>
      </c>
      <c r="J141" t="str">
        <f>IF($B141="","",COUNTIFS(Données!$E$2:$E$4000,$B141,Données!$B$2:$B$4000,$U$3))</f>
        <v/>
      </c>
      <c r="K141" t="str">
        <f>IF($B141="","",COUNTIFS(Données!$E$2:$E$4000,$B141,Données!$B$2:$B$4000,$U$3))</f>
        <v/>
      </c>
      <c r="L141" t="str">
        <f>IF($B141="","",COUNTIFS(Données!$E$2:$E$4000,$B141,Données!$B$2:$B$4000,$U$3))</f>
        <v/>
      </c>
      <c r="M141" t="str">
        <f>IF($B141="","",COUNTIFS(Données!$E$2:$E$4000,$B141,Données!$B$2:$B$4000,$U$3))</f>
        <v/>
      </c>
      <c r="N141" t="str">
        <f>IF($B141="","",COUNTIFS(Données!$E$2:$E$4000,$B141,Données!$B$2:$B$4000,$U$3))</f>
        <v/>
      </c>
      <c r="O141" t="str">
        <f>IF($B141="","",COUNTIFS(Données!$E$2:$E$4000,$B141,Données!$B$2:$B$4000,$U$3))</f>
        <v/>
      </c>
      <c r="P141" t="str">
        <f>IF($B141="","",COUNTIFS(Données!$E$2:$E$4000,$B141,Données!$B$2:$B$4000,$U$3)*8)</f>
        <v/>
      </c>
    </row>
    <row r="142" spans="2:16" x14ac:dyDescent="0.3">
      <c r="B142" t="str">
        <f>IF(Eleves!C140&gt;0,Eleves!C140,"")</f>
        <v/>
      </c>
      <c r="C142" t="str">
        <f>IF(COUNTIFS(Données!E137:E4135,$B142,Données!B137:B4135,$U$3)&gt;0,$U$3,"")</f>
        <v/>
      </c>
      <c r="D142" t="str">
        <f>IF($B142="","",COUNTIFS(Données!$E$2:$E$4000,$B142,Données!$B$2:$B$4000,$U$3))</f>
        <v/>
      </c>
      <c r="E142" t="str">
        <f>IF($B142="","",COUNTIFS(Données!$E$2:$E$4000,$B142,Données!$B$2:$B$4000,$U$3))</f>
        <v/>
      </c>
      <c r="F142" t="str">
        <f>IF($B142="","",COUNTIFS(Données!$E$2:$E$4000,$B142,Données!$B$2:$B$4000,$U$3))</f>
        <v/>
      </c>
      <c r="G142" t="str">
        <f>IF($B142="","",COUNTIFS(Données!$E$2:$E$4000,$B142,Données!$B$2:$B$4000,$U$3))</f>
        <v/>
      </c>
      <c r="H142" t="str">
        <f>IF($B142="","",COUNTIFS(Données!$E$2:$E$4000,$B142,Données!$B$2:$B$4000,$U$3))</f>
        <v/>
      </c>
      <c r="I142" t="str">
        <f>IF($B142="","",COUNTIFS(Données!$E$2:$E$4000,$B142,Données!$B$2:$B$4000,$U$3))</f>
        <v/>
      </c>
      <c r="J142" t="str">
        <f>IF($B142="","",COUNTIFS(Données!$E$2:$E$4000,$B142,Données!$B$2:$B$4000,$U$3))</f>
        <v/>
      </c>
      <c r="K142" t="str">
        <f>IF($B142="","",COUNTIFS(Données!$E$2:$E$4000,$B142,Données!$B$2:$B$4000,$U$3))</f>
        <v/>
      </c>
      <c r="L142" t="str">
        <f>IF($B142="","",COUNTIFS(Données!$E$2:$E$4000,$B142,Données!$B$2:$B$4000,$U$3))</f>
        <v/>
      </c>
      <c r="M142" t="str">
        <f>IF($B142="","",COUNTIFS(Données!$E$2:$E$4000,$B142,Données!$B$2:$B$4000,$U$3))</f>
        <v/>
      </c>
      <c r="N142" t="str">
        <f>IF($B142="","",COUNTIFS(Données!$E$2:$E$4000,$B142,Données!$B$2:$B$4000,$U$3))</f>
        <v/>
      </c>
      <c r="O142" t="str">
        <f>IF($B142="","",COUNTIFS(Données!$E$2:$E$4000,$B142,Données!$B$2:$B$4000,$U$3))</f>
        <v/>
      </c>
      <c r="P142" t="str">
        <f>IF($B142="","",COUNTIFS(Données!$E$2:$E$4000,$B142,Données!$B$2:$B$4000,$U$3)*8)</f>
        <v/>
      </c>
    </row>
    <row r="143" spans="2:16" x14ac:dyDescent="0.3">
      <c r="B143" t="str">
        <f>IF(Eleves!C141&gt;0,Eleves!C141,"")</f>
        <v/>
      </c>
      <c r="C143" t="str">
        <f>IF(COUNTIFS(Données!E138:E4136,$B143,Données!B138:B4136,$U$3)&gt;0,$U$3,"")</f>
        <v/>
      </c>
      <c r="D143" t="str">
        <f>IF($B143="","",COUNTIFS(Données!$E$2:$E$4000,$B143,Données!$B$2:$B$4000,$U$3))</f>
        <v/>
      </c>
      <c r="E143" t="str">
        <f>IF($B143="","",COUNTIFS(Données!$E$2:$E$4000,$B143,Données!$B$2:$B$4000,$U$3))</f>
        <v/>
      </c>
      <c r="F143" t="str">
        <f>IF($B143="","",COUNTIFS(Données!$E$2:$E$4000,$B143,Données!$B$2:$B$4000,$U$3))</f>
        <v/>
      </c>
      <c r="G143" t="str">
        <f>IF($B143="","",COUNTIFS(Données!$E$2:$E$4000,$B143,Données!$B$2:$B$4000,$U$3))</f>
        <v/>
      </c>
      <c r="H143" t="str">
        <f>IF($B143="","",COUNTIFS(Données!$E$2:$E$4000,$B143,Données!$B$2:$B$4000,$U$3))</f>
        <v/>
      </c>
      <c r="I143" t="str">
        <f>IF($B143="","",COUNTIFS(Données!$E$2:$E$4000,$B143,Données!$B$2:$B$4000,$U$3))</f>
        <v/>
      </c>
      <c r="J143" t="str">
        <f>IF($B143="","",COUNTIFS(Données!$E$2:$E$4000,$B143,Données!$B$2:$B$4000,$U$3))</f>
        <v/>
      </c>
      <c r="K143" t="str">
        <f>IF($B143="","",COUNTIFS(Données!$E$2:$E$4000,$B143,Données!$B$2:$B$4000,$U$3))</f>
        <v/>
      </c>
      <c r="L143" t="str">
        <f>IF($B143="","",COUNTIFS(Données!$E$2:$E$4000,$B143,Données!$B$2:$B$4000,$U$3))</f>
        <v/>
      </c>
      <c r="M143" t="str">
        <f>IF($B143="","",COUNTIFS(Données!$E$2:$E$4000,$B143,Données!$B$2:$B$4000,$U$3))</f>
        <v/>
      </c>
      <c r="N143" t="str">
        <f>IF($B143="","",COUNTIFS(Données!$E$2:$E$4000,$B143,Données!$B$2:$B$4000,$U$3))</f>
        <v/>
      </c>
      <c r="O143" t="str">
        <f>IF($B143="","",COUNTIFS(Données!$E$2:$E$4000,$B143,Données!$B$2:$B$4000,$U$3))</f>
        <v/>
      </c>
      <c r="P143" t="str">
        <f>IF($B143="","",COUNTIFS(Données!$E$2:$E$4000,$B143,Données!$B$2:$B$4000,$U$3)*8)</f>
        <v/>
      </c>
    </row>
    <row r="144" spans="2:16" x14ac:dyDescent="0.3">
      <c r="B144" t="str">
        <f>IF(Eleves!C142&gt;0,Eleves!C142,"")</f>
        <v/>
      </c>
      <c r="C144" t="str">
        <f>IF(COUNTIFS(Données!E139:E4137,$B144,Données!B139:B4137,$U$3)&gt;0,$U$3,"")</f>
        <v/>
      </c>
      <c r="D144" t="str">
        <f>IF($B144="","",COUNTIFS(Données!$E$2:$E$4000,$B144,Données!$B$2:$B$4000,$U$3))</f>
        <v/>
      </c>
      <c r="E144" t="str">
        <f>IF($B144="","",COUNTIFS(Données!$E$2:$E$4000,$B144,Données!$B$2:$B$4000,$U$3))</f>
        <v/>
      </c>
      <c r="F144" t="str">
        <f>IF($B144="","",COUNTIFS(Données!$E$2:$E$4000,$B144,Données!$B$2:$B$4000,$U$3))</f>
        <v/>
      </c>
      <c r="G144" t="str">
        <f>IF($B144="","",COUNTIFS(Données!$E$2:$E$4000,$B144,Données!$B$2:$B$4000,$U$3))</f>
        <v/>
      </c>
      <c r="H144" t="str">
        <f>IF($B144="","",COUNTIFS(Données!$E$2:$E$4000,$B144,Données!$B$2:$B$4000,$U$3))</f>
        <v/>
      </c>
      <c r="I144" t="str">
        <f>IF($B144="","",COUNTIFS(Données!$E$2:$E$4000,$B144,Données!$B$2:$B$4000,$U$3))</f>
        <v/>
      </c>
      <c r="J144" t="str">
        <f>IF($B144="","",COUNTIFS(Données!$E$2:$E$4000,$B144,Données!$B$2:$B$4000,$U$3))</f>
        <v/>
      </c>
      <c r="K144" t="str">
        <f>IF($B144="","",COUNTIFS(Données!$E$2:$E$4000,$B144,Données!$B$2:$B$4000,$U$3))</f>
        <v/>
      </c>
      <c r="L144" t="str">
        <f>IF($B144="","",COUNTIFS(Données!$E$2:$E$4000,$B144,Données!$B$2:$B$4000,$U$3))</f>
        <v/>
      </c>
      <c r="M144" t="str">
        <f>IF($B144="","",COUNTIFS(Données!$E$2:$E$4000,$B144,Données!$B$2:$B$4000,$U$3))</f>
        <v/>
      </c>
      <c r="N144" t="str">
        <f>IF($B144="","",COUNTIFS(Données!$E$2:$E$4000,$B144,Données!$B$2:$B$4000,$U$3))</f>
        <v/>
      </c>
      <c r="O144" t="str">
        <f>IF($B144="","",COUNTIFS(Données!$E$2:$E$4000,$B144,Données!$B$2:$B$4000,$U$3))</f>
        <v/>
      </c>
      <c r="P144" t="str">
        <f>IF($B144="","",COUNTIFS(Données!$E$2:$E$4000,$B144,Données!$B$2:$B$4000,$U$3)*8)</f>
        <v/>
      </c>
    </row>
    <row r="145" spans="2:16" x14ac:dyDescent="0.3">
      <c r="B145" t="str">
        <f>IF(Eleves!C143&gt;0,Eleves!C143,"")</f>
        <v/>
      </c>
      <c r="C145" t="str">
        <f>IF(COUNTIFS(Données!E140:E4138,$B145,Données!B140:B4138,$U$3)&gt;0,$U$3,"")</f>
        <v/>
      </c>
      <c r="D145" t="str">
        <f>IF($B145="","",COUNTIFS(Données!$E$2:$E$4000,$B145,Données!$B$2:$B$4000,$U$3))</f>
        <v/>
      </c>
      <c r="E145" t="str">
        <f>IF($B145="","",COUNTIFS(Données!$E$2:$E$4000,$B145,Données!$B$2:$B$4000,$U$3))</f>
        <v/>
      </c>
      <c r="F145" t="str">
        <f>IF($B145="","",COUNTIFS(Données!$E$2:$E$4000,$B145,Données!$B$2:$B$4000,$U$3))</f>
        <v/>
      </c>
      <c r="G145" t="str">
        <f>IF($B145="","",COUNTIFS(Données!$E$2:$E$4000,$B145,Données!$B$2:$B$4000,$U$3))</f>
        <v/>
      </c>
      <c r="H145" t="str">
        <f>IF($B145="","",COUNTIFS(Données!$E$2:$E$4000,$B145,Données!$B$2:$B$4000,$U$3))</f>
        <v/>
      </c>
      <c r="I145" t="str">
        <f>IF($B145="","",COUNTIFS(Données!$E$2:$E$4000,$B145,Données!$B$2:$B$4000,$U$3))</f>
        <v/>
      </c>
      <c r="J145" t="str">
        <f>IF($B145="","",COUNTIFS(Données!$E$2:$E$4000,$B145,Données!$B$2:$B$4000,$U$3))</f>
        <v/>
      </c>
      <c r="K145" t="str">
        <f>IF($B145="","",COUNTIFS(Données!$E$2:$E$4000,$B145,Données!$B$2:$B$4000,$U$3))</f>
        <v/>
      </c>
      <c r="L145" t="str">
        <f>IF($B145="","",COUNTIFS(Données!$E$2:$E$4000,$B145,Données!$B$2:$B$4000,$U$3))</f>
        <v/>
      </c>
      <c r="M145" t="str">
        <f>IF($B145="","",COUNTIFS(Données!$E$2:$E$4000,$B145,Données!$B$2:$B$4000,$U$3))</f>
        <v/>
      </c>
      <c r="N145" t="str">
        <f>IF($B145="","",COUNTIFS(Données!$E$2:$E$4000,$B145,Données!$B$2:$B$4000,$U$3))</f>
        <v/>
      </c>
      <c r="O145" t="str">
        <f>IF($B145="","",COUNTIFS(Données!$E$2:$E$4000,$B145,Données!$B$2:$B$4000,$U$3))</f>
        <v/>
      </c>
      <c r="P145" t="str">
        <f>IF($B145="","",COUNTIFS(Données!$E$2:$E$4000,$B145,Données!$B$2:$B$4000,$U$3)*8)</f>
        <v/>
      </c>
    </row>
    <row r="146" spans="2:16" x14ac:dyDescent="0.3">
      <c r="B146" t="str">
        <f>IF(Eleves!C144&gt;0,Eleves!C144,"")</f>
        <v/>
      </c>
      <c r="C146" t="str">
        <f>IF(COUNTIFS(Données!E141:E4139,$B146,Données!B141:B4139,$U$3)&gt;0,$U$3,"")</f>
        <v/>
      </c>
      <c r="D146" t="str">
        <f>IF($B146="","",COUNTIFS(Données!$E$2:$E$4000,$B146,Données!$B$2:$B$4000,$U$3))</f>
        <v/>
      </c>
      <c r="E146" t="str">
        <f>IF($B146="","",COUNTIFS(Données!$E$2:$E$4000,$B146,Données!$B$2:$B$4000,$U$3))</f>
        <v/>
      </c>
      <c r="F146" t="str">
        <f>IF($B146="","",COUNTIFS(Données!$E$2:$E$4000,$B146,Données!$B$2:$B$4000,$U$3))</f>
        <v/>
      </c>
      <c r="G146" t="str">
        <f>IF($B146="","",COUNTIFS(Données!$E$2:$E$4000,$B146,Données!$B$2:$B$4000,$U$3))</f>
        <v/>
      </c>
      <c r="H146" t="str">
        <f>IF($B146="","",COUNTIFS(Données!$E$2:$E$4000,$B146,Données!$B$2:$B$4000,$U$3))</f>
        <v/>
      </c>
      <c r="I146" t="str">
        <f>IF($B146="","",COUNTIFS(Données!$E$2:$E$4000,$B146,Données!$B$2:$B$4000,$U$3))</f>
        <v/>
      </c>
      <c r="J146" t="str">
        <f>IF($B146="","",COUNTIFS(Données!$E$2:$E$4000,$B146,Données!$B$2:$B$4000,$U$3))</f>
        <v/>
      </c>
      <c r="K146" t="str">
        <f>IF($B146="","",COUNTIFS(Données!$E$2:$E$4000,$B146,Données!$B$2:$B$4000,$U$3))</f>
        <v/>
      </c>
      <c r="L146" t="str">
        <f>IF($B146="","",COUNTIFS(Données!$E$2:$E$4000,$B146,Données!$B$2:$B$4000,$U$3))</f>
        <v/>
      </c>
      <c r="M146" t="str">
        <f>IF($B146="","",COUNTIFS(Données!$E$2:$E$4000,$B146,Données!$B$2:$B$4000,$U$3))</f>
        <v/>
      </c>
      <c r="N146" t="str">
        <f>IF($B146="","",COUNTIFS(Données!$E$2:$E$4000,$B146,Données!$B$2:$B$4000,$U$3))</f>
        <v/>
      </c>
      <c r="O146" t="str">
        <f>IF($B146="","",COUNTIFS(Données!$E$2:$E$4000,$B146,Données!$B$2:$B$4000,$U$3))</f>
        <v/>
      </c>
      <c r="P146" t="str">
        <f>IF($B146="","",COUNTIFS(Données!$E$2:$E$4000,$B146,Données!$B$2:$B$4000,$U$3)*8)</f>
        <v/>
      </c>
    </row>
    <row r="147" spans="2:16" x14ac:dyDescent="0.3">
      <c r="B147" t="str">
        <f>IF(Eleves!C145&gt;0,Eleves!C145,"")</f>
        <v/>
      </c>
      <c r="C147" t="str">
        <f>IF(COUNTIFS(Données!E142:E4140,$B147,Données!B142:B4140,$U$3)&gt;0,$U$3,"")</f>
        <v/>
      </c>
      <c r="D147" t="str">
        <f>IF($B147="","",COUNTIFS(Données!$E$2:$E$4000,$B147,Données!$B$2:$B$4000,$U$3))</f>
        <v/>
      </c>
      <c r="E147" t="str">
        <f>IF($B147="","",COUNTIFS(Données!$E$2:$E$4000,$B147,Données!$B$2:$B$4000,$U$3))</f>
        <v/>
      </c>
      <c r="F147" t="str">
        <f>IF($B147="","",COUNTIFS(Données!$E$2:$E$4000,$B147,Données!$B$2:$B$4000,$U$3))</f>
        <v/>
      </c>
      <c r="G147" t="str">
        <f>IF($B147="","",COUNTIFS(Données!$E$2:$E$4000,$B147,Données!$B$2:$B$4000,$U$3))</f>
        <v/>
      </c>
      <c r="H147" t="str">
        <f>IF($B147="","",COUNTIFS(Données!$E$2:$E$4000,$B147,Données!$B$2:$B$4000,$U$3))</f>
        <v/>
      </c>
      <c r="I147" t="str">
        <f>IF($B147="","",COUNTIFS(Données!$E$2:$E$4000,$B147,Données!$B$2:$B$4000,$U$3))</f>
        <v/>
      </c>
      <c r="J147" t="str">
        <f>IF($B147="","",COUNTIFS(Données!$E$2:$E$4000,$B147,Données!$B$2:$B$4000,$U$3))</f>
        <v/>
      </c>
      <c r="K147" t="str">
        <f>IF($B147="","",COUNTIFS(Données!$E$2:$E$4000,$B147,Données!$B$2:$B$4000,$U$3))</f>
        <v/>
      </c>
      <c r="L147" t="str">
        <f>IF($B147="","",COUNTIFS(Données!$E$2:$E$4000,$B147,Données!$B$2:$B$4000,$U$3))</f>
        <v/>
      </c>
      <c r="M147" t="str">
        <f>IF($B147="","",COUNTIFS(Données!$E$2:$E$4000,$B147,Données!$B$2:$B$4000,$U$3))</f>
        <v/>
      </c>
      <c r="N147" t="str">
        <f>IF($B147="","",COUNTIFS(Données!$E$2:$E$4000,$B147,Données!$B$2:$B$4000,$U$3))</f>
        <v/>
      </c>
      <c r="O147" t="str">
        <f>IF($B147="","",COUNTIFS(Données!$E$2:$E$4000,$B147,Données!$B$2:$B$4000,$U$3))</f>
        <v/>
      </c>
      <c r="P147" t="str">
        <f>IF($B147="","",COUNTIFS(Données!$E$2:$E$4000,$B147,Données!$B$2:$B$4000,$U$3)*8)</f>
        <v/>
      </c>
    </row>
    <row r="148" spans="2:16" x14ac:dyDescent="0.3">
      <c r="B148" t="str">
        <f>IF(Eleves!C146&gt;0,Eleves!C146,"")</f>
        <v/>
      </c>
      <c r="C148" t="str">
        <f>IF(COUNTIFS(Données!E143:E4141,$B148,Données!B143:B4141,$U$3)&gt;0,$U$3,"")</f>
        <v/>
      </c>
      <c r="D148" t="str">
        <f>IF($B148="","",COUNTIFS(Données!$E$2:$E$4000,$B148,Données!$B$2:$B$4000,$U$3))</f>
        <v/>
      </c>
      <c r="E148" t="str">
        <f>IF($B148="","",COUNTIFS(Données!$E$2:$E$4000,$B148,Données!$B$2:$B$4000,$U$3))</f>
        <v/>
      </c>
      <c r="F148" t="str">
        <f>IF($B148="","",COUNTIFS(Données!$E$2:$E$4000,$B148,Données!$B$2:$B$4000,$U$3))</f>
        <v/>
      </c>
      <c r="G148" t="str">
        <f>IF($B148="","",COUNTIFS(Données!$E$2:$E$4000,$B148,Données!$B$2:$B$4000,$U$3))</f>
        <v/>
      </c>
      <c r="H148" t="str">
        <f>IF($B148="","",COUNTIFS(Données!$E$2:$E$4000,$B148,Données!$B$2:$B$4000,$U$3))</f>
        <v/>
      </c>
      <c r="I148" t="str">
        <f>IF($B148="","",COUNTIFS(Données!$E$2:$E$4000,$B148,Données!$B$2:$B$4000,$U$3))</f>
        <v/>
      </c>
      <c r="J148" t="str">
        <f>IF($B148="","",COUNTIFS(Données!$E$2:$E$4000,$B148,Données!$B$2:$B$4000,$U$3))</f>
        <v/>
      </c>
      <c r="K148" t="str">
        <f>IF($B148="","",COUNTIFS(Données!$E$2:$E$4000,$B148,Données!$B$2:$B$4000,$U$3))</f>
        <v/>
      </c>
      <c r="L148" t="str">
        <f>IF($B148="","",COUNTIFS(Données!$E$2:$E$4000,$B148,Données!$B$2:$B$4000,$U$3))</f>
        <v/>
      </c>
      <c r="M148" t="str">
        <f>IF($B148="","",COUNTIFS(Données!$E$2:$E$4000,$B148,Données!$B$2:$B$4000,$U$3))</f>
        <v/>
      </c>
      <c r="N148" t="str">
        <f>IF($B148="","",COUNTIFS(Données!$E$2:$E$4000,$B148,Données!$B$2:$B$4000,$U$3))</f>
        <v/>
      </c>
      <c r="O148" t="str">
        <f>IF($B148="","",COUNTIFS(Données!$E$2:$E$4000,$B148,Données!$B$2:$B$4000,$U$3))</f>
        <v/>
      </c>
      <c r="P148" t="str">
        <f>IF($B148="","",COUNTIFS(Données!$E$2:$E$4000,$B148,Données!$B$2:$B$4000,$U$3)*8)</f>
        <v/>
      </c>
    </row>
    <row r="149" spans="2:16" x14ac:dyDescent="0.3">
      <c r="B149" t="str">
        <f>IF(Eleves!C147&gt;0,Eleves!C147,"")</f>
        <v/>
      </c>
      <c r="C149" t="str">
        <f>IF(COUNTIFS(Données!E144:E4142,$B149,Données!B144:B4142,$U$3)&gt;0,$U$3,"")</f>
        <v/>
      </c>
      <c r="D149" t="str">
        <f>IF($B149="","",COUNTIFS(Données!$E$2:$E$4000,$B149,Données!$B$2:$B$4000,$U$3))</f>
        <v/>
      </c>
      <c r="E149" t="str">
        <f>IF($B149="","",COUNTIFS(Données!$E$2:$E$4000,$B149,Données!$B$2:$B$4000,$U$3))</f>
        <v/>
      </c>
      <c r="F149" t="str">
        <f>IF($B149="","",COUNTIFS(Données!$E$2:$E$4000,$B149,Données!$B$2:$B$4000,$U$3))</f>
        <v/>
      </c>
      <c r="G149" t="str">
        <f>IF($B149="","",COUNTIFS(Données!$E$2:$E$4000,$B149,Données!$B$2:$B$4000,$U$3))</f>
        <v/>
      </c>
      <c r="H149" t="str">
        <f>IF($B149="","",COUNTIFS(Données!$E$2:$E$4000,$B149,Données!$B$2:$B$4000,$U$3))</f>
        <v/>
      </c>
      <c r="I149" t="str">
        <f>IF($B149="","",COUNTIFS(Données!$E$2:$E$4000,$B149,Données!$B$2:$B$4000,$U$3))</f>
        <v/>
      </c>
      <c r="J149" t="str">
        <f>IF($B149="","",COUNTIFS(Données!$E$2:$E$4000,$B149,Données!$B$2:$B$4000,$U$3))</f>
        <v/>
      </c>
      <c r="K149" t="str">
        <f>IF($B149="","",COUNTIFS(Données!$E$2:$E$4000,$B149,Données!$B$2:$B$4000,$U$3))</f>
        <v/>
      </c>
      <c r="L149" t="str">
        <f>IF($B149="","",COUNTIFS(Données!$E$2:$E$4000,$B149,Données!$B$2:$B$4000,$U$3))</f>
        <v/>
      </c>
      <c r="M149" t="str">
        <f>IF($B149="","",COUNTIFS(Données!$E$2:$E$4000,$B149,Données!$B$2:$B$4000,$U$3))</f>
        <v/>
      </c>
      <c r="N149" t="str">
        <f>IF($B149="","",COUNTIFS(Données!$E$2:$E$4000,$B149,Données!$B$2:$B$4000,$U$3))</f>
        <v/>
      </c>
      <c r="O149" t="str">
        <f>IF($B149="","",COUNTIFS(Données!$E$2:$E$4000,$B149,Données!$B$2:$B$4000,$U$3))</f>
        <v/>
      </c>
      <c r="P149" t="str">
        <f>IF($B149="","",COUNTIFS(Données!$E$2:$E$4000,$B149,Données!$B$2:$B$4000,$U$3)*8)</f>
        <v/>
      </c>
    </row>
    <row r="150" spans="2:16" x14ac:dyDescent="0.3">
      <c r="B150" t="str">
        <f>IF(Eleves!C148&gt;0,Eleves!C148,"")</f>
        <v/>
      </c>
      <c r="C150" t="str">
        <f>IF(COUNTIFS(Données!E145:E4143,$B150,Données!B145:B4143,$U$3)&gt;0,$U$3,"")</f>
        <v/>
      </c>
      <c r="D150" t="str">
        <f>IF($B150="","",COUNTIFS(Données!$E$2:$E$4000,$B150,Données!$B$2:$B$4000,$U$3))</f>
        <v/>
      </c>
      <c r="E150" t="str">
        <f>IF($B150="","",COUNTIFS(Données!$E$2:$E$4000,$B150,Données!$B$2:$B$4000,$U$3))</f>
        <v/>
      </c>
      <c r="F150" t="str">
        <f>IF($B150="","",COUNTIFS(Données!$E$2:$E$4000,$B150,Données!$B$2:$B$4000,$U$3))</f>
        <v/>
      </c>
      <c r="G150" t="str">
        <f>IF($B150="","",COUNTIFS(Données!$E$2:$E$4000,$B150,Données!$B$2:$B$4000,$U$3))</f>
        <v/>
      </c>
      <c r="H150" t="str">
        <f>IF($B150="","",COUNTIFS(Données!$E$2:$E$4000,$B150,Données!$B$2:$B$4000,$U$3))</f>
        <v/>
      </c>
      <c r="I150" t="str">
        <f>IF($B150="","",COUNTIFS(Données!$E$2:$E$4000,$B150,Données!$B$2:$B$4000,$U$3))</f>
        <v/>
      </c>
      <c r="J150" t="str">
        <f>IF($B150="","",COUNTIFS(Données!$E$2:$E$4000,$B150,Données!$B$2:$B$4000,$U$3))</f>
        <v/>
      </c>
      <c r="K150" t="str">
        <f>IF($B150="","",COUNTIFS(Données!$E$2:$E$4000,$B150,Données!$B$2:$B$4000,$U$3))</f>
        <v/>
      </c>
      <c r="L150" t="str">
        <f>IF($B150="","",COUNTIFS(Données!$E$2:$E$4000,$B150,Données!$B$2:$B$4000,$U$3))</f>
        <v/>
      </c>
      <c r="M150" t="str">
        <f>IF($B150="","",COUNTIFS(Données!$E$2:$E$4000,$B150,Données!$B$2:$B$4000,$U$3))</f>
        <v/>
      </c>
      <c r="N150" t="str">
        <f>IF($B150="","",COUNTIFS(Données!$E$2:$E$4000,$B150,Données!$B$2:$B$4000,$U$3))</f>
        <v/>
      </c>
      <c r="O150" t="str">
        <f>IF($B150="","",COUNTIFS(Données!$E$2:$E$4000,$B150,Données!$B$2:$B$4000,$U$3))</f>
        <v/>
      </c>
      <c r="P150" t="str">
        <f>IF($B150="","",COUNTIFS(Données!$E$2:$E$4000,$B150,Données!$B$2:$B$4000,$U$3)*8)</f>
        <v/>
      </c>
    </row>
    <row r="151" spans="2:16" x14ac:dyDescent="0.3">
      <c r="B151" t="str">
        <f>IF(Eleves!C149&gt;0,Eleves!C149,"")</f>
        <v/>
      </c>
      <c r="C151" t="str">
        <f>IF(COUNTIFS(Données!E146:E4144,$B151,Données!B146:B4144,$U$3)&gt;0,$U$3,"")</f>
        <v/>
      </c>
      <c r="D151" t="str">
        <f>IF($B151="","",COUNTIFS(Données!$E$2:$E$4000,$B151,Données!$B$2:$B$4000,$U$3))</f>
        <v/>
      </c>
      <c r="E151" t="str">
        <f>IF($B151="","",COUNTIFS(Données!$E$2:$E$4000,$B151,Données!$B$2:$B$4000,$U$3))</f>
        <v/>
      </c>
      <c r="F151" t="str">
        <f>IF($B151="","",COUNTIFS(Données!$E$2:$E$4000,$B151,Données!$B$2:$B$4000,$U$3))</f>
        <v/>
      </c>
      <c r="G151" t="str">
        <f>IF($B151="","",COUNTIFS(Données!$E$2:$E$4000,$B151,Données!$B$2:$B$4000,$U$3))</f>
        <v/>
      </c>
      <c r="H151" t="str">
        <f>IF($B151="","",COUNTIFS(Données!$E$2:$E$4000,$B151,Données!$B$2:$B$4000,$U$3))</f>
        <v/>
      </c>
      <c r="I151" t="str">
        <f>IF($B151="","",COUNTIFS(Données!$E$2:$E$4000,$B151,Données!$B$2:$B$4000,$U$3))</f>
        <v/>
      </c>
      <c r="J151" t="str">
        <f>IF($B151="","",COUNTIFS(Données!$E$2:$E$4000,$B151,Données!$B$2:$B$4000,$U$3))</f>
        <v/>
      </c>
      <c r="K151" t="str">
        <f>IF($B151="","",COUNTIFS(Données!$E$2:$E$4000,$B151,Données!$B$2:$B$4000,$U$3))</f>
        <v/>
      </c>
      <c r="L151" t="str">
        <f>IF($B151="","",COUNTIFS(Données!$E$2:$E$4000,$B151,Données!$B$2:$B$4000,$U$3))</f>
        <v/>
      </c>
      <c r="M151" t="str">
        <f>IF($B151="","",COUNTIFS(Données!$E$2:$E$4000,$B151,Données!$B$2:$B$4000,$U$3))</f>
        <v/>
      </c>
      <c r="N151" t="str">
        <f>IF($B151="","",COUNTIFS(Données!$E$2:$E$4000,$B151,Données!$B$2:$B$4000,$U$3))</f>
        <v/>
      </c>
      <c r="O151" t="str">
        <f>IF($B151="","",COUNTIFS(Données!$E$2:$E$4000,$B151,Données!$B$2:$B$4000,$U$3))</f>
        <v/>
      </c>
      <c r="P151" t="str">
        <f>IF($B151="","",COUNTIFS(Données!$E$2:$E$4000,$B151,Données!$B$2:$B$4000,$U$3)*8)</f>
        <v/>
      </c>
    </row>
    <row r="152" spans="2:16" x14ac:dyDescent="0.3">
      <c r="B152" t="str">
        <f>IF(Eleves!C150&gt;0,Eleves!C150,"")</f>
        <v/>
      </c>
      <c r="C152" t="str">
        <f>IF(COUNTIFS(Données!E147:E4145,$B152,Données!B147:B4145,$U$3)&gt;0,$U$3,"")</f>
        <v/>
      </c>
      <c r="D152" t="str">
        <f>IF($B152="","",COUNTIFS(Données!$E$2:$E$4000,$B152,Données!$B$2:$B$4000,$U$3))</f>
        <v/>
      </c>
      <c r="E152" t="str">
        <f>IF($B152="","",COUNTIFS(Données!$E$2:$E$4000,$B152,Données!$B$2:$B$4000,$U$3))</f>
        <v/>
      </c>
      <c r="F152" t="str">
        <f>IF($B152="","",COUNTIFS(Données!$E$2:$E$4000,$B152,Données!$B$2:$B$4000,$U$3))</f>
        <v/>
      </c>
      <c r="G152" t="str">
        <f>IF($B152="","",COUNTIFS(Données!$E$2:$E$4000,$B152,Données!$B$2:$B$4000,$U$3))</f>
        <v/>
      </c>
      <c r="H152" t="str">
        <f>IF($B152="","",COUNTIFS(Données!$E$2:$E$4000,$B152,Données!$B$2:$B$4000,$U$3))</f>
        <v/>
      </c>
      <c r="I152" t="str">
        <f>IF($B152="","",COUNTIFS(Données!$E$2:$E$4000,$B152,Données!$B$2:$B$4000,$U$3))</f>
        <v/>
      </c>
      <c r="J152" t="str">
        <f>IF($B152="","",COUNTIFS(Données!$E$2:$E$4000,$B152,Données!$B$2:$B$4000,$U$3))</f>
        <v/>
      </c>
      <c r="K152" t="str">
        <f>IF($B152="","",COUNTIFS(Données!$E$2:$E$4000,$B152,Données!$B$2:$B$4000,$U$3))</f>
        <v/>
      </c>
      <c r="L152" t="str">
        <f>IF($B152="","",COUNTIFS(Données!$E$2:$E$4000,$B152,Données!$B$2:$B$4000,$U$3))</f>
        <v/>
      </c>
      <c r="M152" t="str">
        <f>IF($B152="","",COUNTIFS(Données!$E$2:$E$4000,$B152,Données!$B$2:$B$4000,$U$3))</f>
        <v/>
      </c>
      <c r="N152" t="str">
        <f>IF($B152="","",COUNTIFS(Données!$E$2:$E$4000,$B152,Données!$B$2:$B$4000,$U$3))</f>
        <v/>
      </c>
      <c r="O152" t="str">
        <f>IF($B152="","",COUNTIFS(Données!$E$2:$E$4000,$B152,Données!$B$2:$B$4000,$U$3))</f>
        <v/>
      </c>
      <c r="P152" t="str">
        <f>IF($B152="","",COUNTIFS(Données!$E$2:$E$4000,$B152,Données!$B$2:$B$4000,$U$3)*8)</f>
        <v/>
      </c>
    </row>
    <row r="153" spans="2:16" x14ac:dyDescent="0.3">
      <c r="B153" t="str">
        <f>IF(Eleves!C151&gt;0,Eleves!C151,"")</f>
        <v/>
      </c>
      <c r="C153" t="str">
        <f>IF(COUNTIFS(Données!E148:E4146,$B153,Données!B148:B4146,$U$3)&gt;0,$U$3,"")</f>
        <v/>
      </c>
      <c r="D153" t="str">
        <f>IF($B153="","",COUNTIFS(Données!$E$2:$E$4000,$B153,Données!$B$2:$B$4000,$U$3))</f>
        <v/>
      </c>
      <c r="E153" t="str">
        <f>IF($B153="","",COUNTIFS(Données!$E$2:$E$4000,$B153,Données!$B$2:$B$4000,$U$3))</f>
        <v/>
      </c>
      <c r="F153" t="str">
        <f>IF($B153="","",COUNTIFS(Données!$E$2:$E$4000,$B153,Données!$B$2:$B$4000,$U$3))</f>
        <v/>
      </c>
      <c r="G153" t="str">
        <f>IF($B153="","",COUNTIFS(Données!$E$2:$E$4000,$B153,Données!$B$2:$B$4000,$U$3))</f>
        <v/>
      </c>
      <c r="H153" t="str">
        <f>IF($B153="","",COUNTIFS(Données!$E$2:$E$4000,$B153,Données!$B$2:$B$4000,$U$3))</f>
        <v/>
      </c>
      <c r="I153" t="str">
        <f>IF($B153="","",COUNTIFS(Données!$E$2:$E$4000,$B153,Données!$B$2:$B$4000,$U$3))</f>
        <v/>
      </c>
      <c r="J153" t="str">
        <f>IF($B153="","",COUNTIFS(Données!$E$2:$E$4000,$B153,Données!$B$2:$B$4000,$U$3))</f>
        <v/>
      </c>
      <c r="K153" t="str">
        <f>IF($B153="","",COUNTIFS(Données!$E$2:$E$4000,$B153,Données!$B$2:$B$4000,$U$3))</f>
        <v/>
      </c>
      <c r="L153" t="str">
        <f>IF($B153="","",COUNTIFS(Données!$E$2:$E$4000,$B153,Données!$B$2:$B$4000,$U$3))</f>
        <v/>
      </c>
      <c r="M153" t="str">
        <f>IF($B153="","",COUNTIFS(Données!$E$2:$E$4000,$B153,Données!$B$2:$B$4000,$U$3))</f>
        <v/>
      </c>
      <c r="N153" t="str">
        <f>IF($B153="","",COUNTIFS(Données!$E$2:$E$4000,$B153,Données!$B$2:$B$4000,$U$3))</f>
        <v/>
      </c>
      <c r="O153" t="str">
        <f>IF($B153="","",COUNTIFS(Données!$E$2:$E$4000,$B153,Données!$B$2:$B$4000,$U$3))</f>
        <v/>
      </c>
      <c r="P153" t="str">
        <f>IF($B153="","",COUNTIFS(Données!$E$2:$E$4000,$B153,Données!$B$2:$B$4000,$U$3)*8)</f>
        <v/>
      </c>
    </row>
    <row r="154" spans="2:16" x14ac:dyDescent="0.3">
      <c r="B154" t="str">
        <f>IF(Eleves!C152&gt;0,Eleves!C152,"")</f>
        <v/>
      </c>
      <c r="C154" t="str">
        <f>IF(COUNTIFS(Données!E149:E4147,$B154,Données!B149:B4147,$U$3)&gt;0,$U$3,"")</f>
        <v/>
      </c>
      <c r="D154" t="str">
        <f>IF($B154="","",COUNTIFS(Données!$E$2:$E$4000,$B154,Données!$B$2:$B$4000,$U$3))</f>
        <v/>
      </c>
      <c r="E154" t="str">
        <f>IF($B154="","",COUNTIFS(Données!$E$2:$E$4000,$B154,Données!$B$2:$B$4000,$U$3))</f>
        <v/>
      </c>
      <c r="F154" t="str">
        <f>IF($B154="","",COUNTIFS(Données!$E$2:$E$4000,$B154,Données!$B$2:$B$4000,$U$3))</f>
        <v/>
      </c>
      <c r="G154" t="str">
        <f>IF($B154="","",COUNTIFS(Données!$E$2:$E$4000,$B154,Données!$B$2:$B$4000,$U$3))</f>
        <v/>
      </c>
      <c r="H154" t="str">
        <f>IF($B154="","",COUNTIFS(Données!$E$2:$E$4000,$B154,Données!$B$2:$B$4000,$U$3))</f>
        <v/>
      </c>
      <c r="I154" t="str">
        <f>IF($B154="","",COUNTIFS(Données!$E$2:$E$4000,$B154,Données!$B$2:$B$4000,$U$3))</f>
        <v/>
      </c>
      <c r="J154" t="str">
        <f>IF($B154="","",COUNTIFS(Données!$E$2:$E$4000,$B154,Données!$B$2:$B$4000,$U$3))</f>
        <v/>
      </c>
      <c r="K154" t="str">
        <f>IF($B154="","",COUNTIFS(Données!$E$2:$E$4000,$B154,Données!$B$2:$B$4000,$U$3))</f>
        <v/>
      </c>
      <c r="L154" t="str">
        <f>IF($B154="","",COUNTIFS(Données!$E$2:$E$4000,$B154,Données!$B$2:$B$4000,$U$3))</f>
        <v/>
      </c>
      <c r="M154" t="str">
        <f>IF($B154="","",COUNTIFS(Données!$E$2:$E$4000,$B154,Données!$B$2:$B$4000,$U$3))</f>
        <v/>
      </c>
      <c r="N154" t="str">
        <f>IF($B154="","",COUNTIFS(Données!$E$2:$E$4000,$B154,Données!$B$2:$B$4000,$U$3))</f>
        <v/>
      </c>
      <c r="O154" t="str">
        <f>IF($B154="","",COUNTIFS(Données!$E$2:$E$4000,$B154,Données!$B$2:$B$4000,$U$3))</f>
        <v/>
      </c>
      <c r="P154" t="str">
        <f>IF($B154="","",COUNTIFS(Données!$E$2:$E$4000,$B154,Données!$B$2:$B$4000,$U$3)*8)</f>
        <v/>
      </c>
    </row>
    <row r="155" spans="2:16" x14ac:dyDescent="0.3">
      <c r="B155" t="str">
        <f>IF(Eleves!C153&gt;0,Eleves!C153,"")</f>
        <v/>
      </c>
      <c r="C155" t="str">
        <f>IF(COUNTIFS(Données!E150:E4148,$B155,Données!B150:B4148,$U$3)&gt;0,$U$3,"")</f>
        <v/>
      </c>
      <c r="D155" t="str">
        <f>IF($B155="","",COUNTIFS(Données!$E$2:$E$4000,$B155,Données!$B$2:$B$4000,$U$3))</f>
        <v/>
      </c>
      <c r="E155" t="str">
        <f>IF($B155="","",COUNTIFS(Données!$E$2:$E$4000,$B155,Données!$B$2:$B$4000,$U$3))</f>
        <v/>
      </c>
      <c r="F155" t="str">
        <f>IF($B155="","",COUNTIFS(Données!$E$2:$E$4000,$B155,Données!$B$2:$B$4000,$U$3))</f>
        <v/>
      </c>
      <c r="G155" t="str">
        <f>IF($B155="","",COUNTIFS(Données!$E$2:$E$4000,$B155,Données!$B$2:$B$4000,$U$3))</f>
        <v/>
      </c>
      <c r="H155" t="str">
        <f>IF($B155="","",COUNTIFS(Données!$E$2:$E$4000,$B155,Données!$B$2:$B$4000,$U$3))</f>
        <v/>
      </c>
      <c r="I155" t="str">
        <f>IF($B155="","",COUNTIFS(Données!$E$2:$E$4000,$B155,Données!$B$2:$B$4000,$U$3))</f>
        <v/>
      </c>
      <c r="J155" t="str">
        <f>IF($B155="","",COUNTIFS(Données!$E$2:$E$4000,$B155,Données!$B$2:$B$4000,$U$3))</f>
        <v/>
      </c>
      <c r="K155" t="str">
        <f>IF($B155="","",COUNTIFS(Données!$E$2:$E$4000,$B155,Données!$B$2:$B$4000,$U$3))</f>
        <v/>
      </c>
      <c r="L155" t="str">
        <f>IF($B155="","",COUNTIFS(Données!$E$2:$E$4000,$B155,Données!$B$2:$B$4000,$U$3))</f>
        <v/>
      </c>
      <c r="M155" t="str">
        <f>IF($B155="","",COUNTIFS(Données!$E$2:$E$4000,$B155,Données!$B$2:$B$4000,$U$3))</f>
        <v/>
      </c>
      <c r="N155" t="str">
        <f>IF($B155="","",COUNTIFS(Données!$E$2:$E$4000,$B155,Données!$B$2:$B$4000,$U$3))</f>
        <v/>
      </c>
      <c r="O155" t="str">
        <f>IF($B155="","",COUNTIFS(Données!$E$2:$E$4000,$B155,Données!$B$2:$B$4000,$U$3))</f>
        <v/>
      </c>
      <c r="P155" t="str">
        <f>IF($B155="","",COUNTIFS(Données!$E$2:$E$4000,$B155,Données!$B$2:$B$4000,$U$3)*8)</f>
        <v/>
      </c>
    </row>
    <row r="156" spans="2:16" x14ac:dyDescent="0.3">
      <c r="B156" t="str">
        <f>IF(Eleves!C154&gt;0,Eleves!C154,"")</f>
        <v/>
      </c>
      <c r="C156" t="str">
        <f>IF(COUNTIFS(Données!E151:E4149,$B156,Données!B151:B4149,$U$3)&gt;0,$U$3,"")</f>
        <v/>
      </c>
      <c r="D156" t="str">
        <f>IF($B156="","",COUNTIFS(Données!$E$2:$E$4000,$B156,Données!$B$2:$B$4000,$U$3))</f>
        <v/>
      </c>
      <c r="E156" t="str">
        <f>IF($B156="","",COUNTIFS(Données!$E$2:$E$4000,$B156,Données!$B$2:$B$4000,$U$3))</f>
        <v/>
      </c>
      <c r="F156" t="str">
        <f>IF($B156="","",COUNTIFS(Données!$E$2:$E$4000,$B156,Données!$B$2:$B$4000,$U$3))</f>
        <v/>
      </c>
      <c r="G156" t="str">
        <f>IF($B156="","",COUNTIFS(Données!$E$2:$E$4000,$B156,Données!$B$2:$B$4000,$U$3))</f>
        <v/>
      </c>
      <c r="H156" t="str">
        <f>IF($B156="","",COUNTIFS(Données!$E$2:$E$4000,$B156,Données!$B$2:$B$4000,$U$3))</f>
        <v/>
      </c>
      <c r="I156" t="str">
        <f>IF($B156="","",COUNTIFS(Données!$E$2:$E$4000,$B156,Données!$B$2:$B$4000,$U$3))</f>
        <v/>
      </c>
      <c r="J156" t="str">
        <f>IF($B156="","",COUNTIFS(Données!$E$2:$E$4000,$B156,Données!$B$2:$B$4000,$U$3))</f>
        <v/>
      </c>
      <c r="K156" t="str">
        <f>IF($B156="","",COUNTIFS(Données!$E$2:$E$4000,$B156,Données!$B$2:$B$4000,$U$3))</f>
        <v/>
      </c>
      <c r="L156" t="str">
        <f>IF($B156="","",COUNTIFS(Données!$E$2:$E$4000,$B156,Données!$B$2:$B$4000,$U$3))</f>
        <v/>
      </c>
      <c r="M156" t="str">
        <f>IF($B156="","",COUNTIFS(Données!$E$2:$E$4000,$B156,Données!$B$2:$B$4000,$U$3))</f>
        <v/>
      </c>
      <c r="N156" t="str">
        <f>IF($B156="","",COUNTIFS(Données!$E$2:$E$4000,$B156,Données!$B$2:$B$4000,$U$3))</f>
        <v/>
      </c>
      <c r="O156" t="str">
        <f>IF($B156="","",COUNTIFS(Données!$E$2:$E$4000,$B156,Données!$B$2:$B$4000,$U$3))</f>
        <v/>
      </c>
      <c r="P156" t="str">
        <f>IF($B156="","",COUNTIFS(Données!$E$2:$E$4000,$B156,Données!$B$2:$B$4000,$U$3)*8)</f>
        <v/>
      </c>
    </row>
    <row r="157" spans="2:16" x14ac:dyDescent="0.3">
      <c r="B157" t="str">
        <f>IF(Eleves!C155&gt;0,Eleves!C155,"")</f>
        <v/>
      </c>
      <c r="C157" t="str">
        <f>IF(COUNTIFS(Données!E152:E4150,$B157,Données!B152:B4150,$U$3)&gt;0,$U$3,"")</f>
        <v/>
      </c>
      <c r="D157" t="str">
        <f>IF($B157="","",COUNTIFS(Données!$E$2:$E$4000,$B157,Données!$B$2:$B$4000,$U$3))</f>
        <v/>
      </c>
      <c r="E157" t="str">
        <f>IF($B157="","",COUNTIFS(Données!$E$2:$E$4000,$B157,Données!$B$2:$B$4000,$U$3))</f>
        <v/>
      </c>
      <c r="F157" t="str">
        <f>IF($B157="","",COUNTIFS(Données!$E$2:$E$4000,$B157,Données!$B$2:$B$4000,$U$3))</f>
        <v/>
      </c>
      <c r="G157" t="str">
        <f>IF($B157="","",COUNTIFS(Données!$E$2:$E$4000,$B157,Données!$B$2:$B$4000,$U$3))</f>
        <v/>
      </c>
      <c r="H157" t="str">
        <f>IF($B157="","",COUNTIFS(Données!$E$2:$E$4000,$B157,Données!$B$2:$B$4000,$U$3))</f>
        <v/>
      </c>
      <c r="I157" t="str">
        <f>IF($B157="","",COUNTIFS(Données!$E$2:$E$4000,$B157,Données!$B$2:$B$4000,$U$3))</f>
        <v/>
      </c>
      <c r="J157" t="str">
        <f>IF($B157="","",COUNTIFS(Données!$E$2:$E$4000,$B157,Données!$B$2:$B$4000,$U$3))</f>
        <v/>
      </c>
      <c r="K157" t="str">
        <f>IF($B157="","",COUNTIFS(Données!$E$2:$E$4000,$B157,Données!$B$2:$B$4000,$U$3))</f>
        <v/>
      </c>
      <c r="L157" t="str">
        <f>IF($B157="","",COUNTIFS(Données!$E$2:$E$4000,$B157,Données!$B$2:$B$4000,$U$3))</f>
        <v/>
      </c>
      <c r="M157" t="str">
        <f>IF($B157="","",COUNTIFS(Données!$E$2:$E$4000,$B157,Données!$B$2:$B$4000,$U$3))</f>
        <v/>
      </c>
      <c r="N157" t="str">
        <f>IF($B157="","",COUNTIFS(Données!$E$2:$E$4000,$B157,Données!$B$2:$B$4000,$U$3))</f>
        <v/>
      </c>
      <c r="O157" t="str">
        <f>IF($B157="","",COUNTIFS(Données!$E$2:$E$4000,$B157,Données!$B$2:$B$4000,$U$3))</f>
        <v/>
      </c>
      <c r="P157" t="str">
        <f>IF($B157="","",COUNTIFS(Données!$E$2:$E$4000,$B157,Données!$B$2:$B$4000,$U$3)*8)</f>
        <v/>
      </c>
    </row>
    <row r="158" spans="2:16" x14ac:dyDescent="0.3">
      <c r="B158" t="str">
        <f>IF(Eleves!C156&gt;0,Eleves!C156,"")</f>
        <v/>
      </c>
      <c r="C158" t="str">
        <f>IF(COUNTIFS(Données!E153:E4151,$B158,Données!B153:B4151,$U$3)&gt;0,$U$3,"")</f>
        <v/>
      </c>
      <c r="D158" t="str">
        <f>IF($B158="","",COUNTIFS(Données!$E$2:$E$4000,$B158,Données!$B$2:$B$4000,$U$3))</f>
        <v/>
      </c>
      <c r="E158" t="str">
        <f>IF($B158="","",COUNTIFS(Données!$E$2:$E$4000,$B158,Données!$B$2:$B$4000,$U$3))</f>
        <v/>
      </c>
      <c r="F158" t="str">
        <f>IF($B158="","",COUNTIFS(Données!$E$2:$E$4000,$B158,Données!$B$2:$B$4000,$U$3))</f>
        <v/>
      </c>
      <c r="G158" t="str">
        <f>IF($B158="","",COUNTIFS(Données!$E$2:$E$4000,$B158,Données!$B$2:$B$4000,$U$3))</f>
        <v/>
      </c>
      <c r="H158" t="str">
        <f>IF($B158="","",COUNTIFS(Données!$E$2:$E$4000,$B158,Données!$B$2:$B$4000,$U$3))</f>
        <v/>
      </c>
      <c r="I158" t="str">
        <f>IF($B158="","",COUNTIFS(Données!$E$2:$E$4000,$B158,Données!$B$2:$B$4000,$U$3))</f>
        <v/>
      </c>
      <c r="J158" t="str">
        <f>IF($B158="","",COUNTIFS(Données!$E$2:$E$4000,$B158,Données!$B$2:$B$4000,$U$3))</f>
        <v/>
      </c>
      <c r="K158" t="str">
        <f>IF($B158="","",COUNTIFS(Données!$E$2:$E$4000,$B158,Données!$B$2:$B$4000,$U$3))</f>
        <v/>
      </c>
      <c r="L158" t="str">
        <f>IF($B158="","",COUNTIFS(Données!$E$2:$E$4000,$B158,Données!$B$2:$B$4000,$U$3))</f>
        <v/>
      </c>
      <c r="M158" t="str">
        <f>IF($B158="","",COUNTIFS(Données!$E$2:$E$4000,$B158,Données!$B$2:$B$4000,$U$3))</f>
        <v/>
      </c>
      <c r="N158" t="str">
        <f>IF($B158="","",COUNTIFS(Données!$E$2:$E$4000,$B158,Données!$B$2:$B$4000,$U$3))</f>
        <v/>
      </c>
      <c r="O158" t="str">
        <f>IF($B158="","",COUNTIFS(Données!$E$2:$E$4000,$B158,Données!$B$2:$B$4000,$U$3))</f>
        <v/>
      </c>
      <c r="P158" t="str">
        <f>IF($B158="","",COUNTIFS(Données!$E$2:$E$4000,$B158,Données!$B$2:$B$4000,$U$3)*8)</f>
        <v/>
      </c>
    </row>
    <row r="159" spans="2:16" x14ac:dyDescent="0.3">
      <c r="B159" t="str">
        <f>IF(Eleves!C157&gt;0,Eleves!C157,"")</f>
        <v/>
      </c>
      <c r="C159" t="str">
        <f>IF(COUNTIFS(Données!E154:E4152,$B159,Données!B154:B4152,$U$3)&gt;0,$U$3,"")</f>
        <v/>
      </c>
      <c r="D159" t="str">
        <f>IF($B159="","",COUNTIFS(Données!$E$2:$E$4000,$B159,Données!$B$2:$B$4000,$U$3))</f>
        <v/>
      </c>
      <c r="E159" t="str">
        <f>IF($B159="","",COUNTIFS(Données!$E$2:$E$4000,$B159,Données!$B$2:$B$4000,$U$3))</f>
        <v/>
      </c>
      <c r="F159" t="str">
        <f>IF($B159="","",COUNTIFS(Données!$E$2:$E$4000,$B159,Données!$B$2:$B$4000,$U$3))</f>
        <v/>
      </c>
      <c r="G159" t="str">
        <f>IF($B159="","",COUNTIFS(Données!$E$2:$E$4000,$B159,Données!$B$2:$B$4000,$U$3))</f>
        <v/>
      </c>
      <c r="H159" t="str">
        <f>IF($B159="","",COUNTIFS(Données!$E$2:$E$4000,$B159,Données!$B$2:$B$4000,$U$3))</f>
        <v/>
      </c>
      <c r="I159" t="str">
        <f>IF($B159="","",COUNTIFS(Données!$E$2:$E$4000,$B159,Données!$B$2:$B$4000,$U$3))</f>
        <v/>
      </c>
      <c r="J159" t="str">
        <f>IF($B159="","",COUNTIFS(Données!$E$2:$E$4000,$B159,Données!$B$2:$B$4000,$U$3))</f>
        <v/>
      </c>
      <c r="K159" t="str">
        <f>IF($B159="","",COUNTIFS(Données!$E$2:$E$4000,$B159,Données!$B$2:$B$4000,$U$3))</f>
        <v/>
      </c>
      <c r="L159" t="str">
        <f>IF($B159="","",COUNTIFS(Données!$E$2:$E$4000,$B159,Données!$B$2:$B$4000,$U$3))</f>
        <v/>
      </c>
      <c r="M159" t="str">
        <f>IF($B159="","",COUNTIFS(Données!$E$2:$E$4000,$B159,Données!$B$2:$B$4000,$U$3))</f>
        <v/>
      </c>
      <c r="N159" t="str">
        <f>IF($B159="","",COUNTIFS(Données!$E$2:$E$4000,$B159,Données!$B$2:$B$4000,$U$3))</f>
        <v/>
      </c>
      <c r="O159" t="str">
        <f>IF($B159="","",COUNTIFS(Données!$E$2:$E$4000,$B159,Données!$B$2:$B$4000,$U$3))</f>
        <v/>
      </c>
      <c r="P159" t="str">
        <f>IF($B159="","",COUNTIFS(Données!$E$2:$E$4000,$B159,Données!$B$2:$B$4000,$U$3)*8)</f>
        <v/>
      </c>
    </row>
    <row r="160" spans="2:16" x14ac:dyDescent="0.3">
      <c r="B160" t="str">
        <f>IF(Eleves!C158&gt;0,Eleves!C158,"")</f>
        <v/>
      </c>
      <c r="C160" t="str">
        <f>IF(COUNTIFS(Données!E155:E4153,$B160,Données!B155:B4153,$U$3)&gt;0,$U$3,"")</f>
        <v/>
      </c>
      <c r="D160" t="str">
        <f>IF($B160="","",COUNTIFS(Données!$E$2:$E$4000,$B160,Données!$B$2:$B$4000,$U$3))</f>
        <v/>
      </c>
      <c r="E160" t="str">
        <f>IF($B160="","",COUNTIFS(Données!$E$2:$E$4000,$B160,Données!$B$2:$B$4000,$U$3))</f>
        <v/>
      </c>
      <c r="F160" t="str">
        <f>IF($B160="","",COUNTIFS(Données!$E$2:$E$4000,$B160,Données!$B$2:$B$4000,$U$3))</f>
        <v/>
      </c>
      <c r="G160" t="str">
        <f>IF($B160="","",COUNTIFS(Données!$E$2:$E$4000,$B160,Données!$B$2:$B$4000,$U$3))</f>
        <v/>
      </c>
      <c r="H160" t="str">
        <f>IF($B160="","",COUNTIFS(Données!$E$2:$E$4000,$B160,Données!$B$2:$B$4000,$U$3))</f>
        <v/>
      </c>
      <c r="I160" t="str">
        <f>IF($B160="","",COUNTIFS(Données!$E$2:$E$4000,$B160,Données!$B$2:$B$4000,$U$3))</f>
        <v/>
      </c>
      <c r="J160" t="str">
        <f>IF($B160="","",COUNTIFS(Données!$E$2:$E$4000,$B160,Données!$B$2:$B$4000,$U$3))</f>
        <v/>
      </c>
      <c r="K160" t="str">
        <f>IF($B160="","",COUNTIFS(Données!$E$2:$E$4000,$B160,Données!$B$2:$B$4000,$U$3))</f>
        <v/>
      </c>
      <c r="L160" t="str">
        <f>IF($B160="","",COUNTIFS(Données!$E$2:$E$4000,$B160,Données!$B$2:$B$4000,$U$3))</f>
        <v/>
      </c>
      <c r="M160" t="str">
        <f>IF($B160="","",COUNTIFS(Données!$E$2:$E$4000,$B160,Données!$B$2:$B$4000,$U$3))</f>
        <v/>
      </c>
      <c r="N160" t="str">
        <f>IF($B160="","",COUNTIFS(Données!$E$2:$E$4000,$B160,Données!$B$2:$B$4000,$U$3))</f>
        <v/>
      </c>
      <c r="O160" t="str">
        <f>IF($B160="","",COUNTIFS(Données!$E$2:$E$4000,$B160,Données!$B$2:$B$4000,$U$3))</f>
        <v/>
      </c>
      <c r="P160" t="str">
        <f>IF($B160="","",COUNTIFS(Données!$E$2:$E$4000,$B160,Données!$B$2:$B$4000,$U$3)*8)</f>
        <v/>
      </c>
    </row>
    <row r="161" spans="2:16" x14ac:dyDescent="0.3">
      <c r="B161" t="str">
        <f>IF(Eleves!C159&gt;0,Eleves!C159,"")</f>
        <v/>
      </c>
      <c r="C161" t="str">
        <f>IF(COUNTIFS(Données!E156:E4154,$B161,Données!B156:B4154,$U$3)&gt;0,$U$3,"")</f>
        <v/>
      </c>
      <c r="D161" t="str">
        <f>IF($B161="","",COUNTIFS(Données!$E$2:$E$4000,$B161,Données!$B$2:$B$4000,$U$3))</f>
        <v/>
      </c>
      <c r="E161" t="str">
        <f>IF($B161="","",COUNTIFS(Données!$E$2:$E$4000,$B161,Données!$B$2:$B$4000,$U$3))</f>
        <v/>
      </c>
      <c r="F161" t="str">
        <f>IF($B161="","",COUNTIFS(Données!$E$2:$E$4000,$B161,Données!$B$2:$B$4000,$U$3))</f>
        <v/>
      </c>
      <c r="G161" t="str">
        <f>IF($B161="","",COUNTIFS(Données!$E$2:$E$4000,$B161,Données!$B$2:$B$4000,$U$3))</f>
        <v/>
      </c>
      <c r="H161" t="str">
        <f>IF($B161="","",COUNTIFS(Données!$E$2:$E$4000,$B161,Données!$B$2:$B$4000,$U$3))</f>
        <v/>
      </c>
      <c r="I161" t="str">
        <f>IF($B161="","",COUNTIFS(Données!$E$2:$E$4000,$B161,Données!$B$2:$B$4000,$U$3))</f>
        <v/>
      </c>
      <c r="J161" t="str">
        <f>IF($B161="","",COUNTIFS(Données!$E$2:$E$4000,$B161,Données!$B$2:$B$4000,$U$3))</f>
        <v/>
      </c>
      <c r="K161" t="str">
        <f>IF($B161="","",COUNTIFS(Données!$E$2:$E$4000,$B161,Données!$B$2:$B$4000,$U$3))</f>
        <v/>
      </c>
      <c r="L161" t="str">
        <f>IF($B161="","",COUNTIFS(Données!$E$2:$E$4000,$B161,Données!$B$2:$B$4000,$U$3))</f>
        <v/>
      </c>
      <c r="M161" t="str">
        <f>IF($B161="","",COUNTIFS(Données!$E$2:$E$4000,$B161,Données!$B$2:$B$4000,$U$3))</f>
        <v/>
      </c>
      <c r="N161" t="str">
        <f>IF($B161="","",COUNTIFS(Données!$E$2:$E$4000,$B161,Données!$B$2:$B$4000,$U$3))</f>
        <v/>
      </c>
      <c r="O161" t="str">
        <f>IF($B161="","",COUNTIFS(Données!$E$2:$E$4000,$B161,Données!$B$2:$B$4000,$U$3))</f>
        <v/>
      </c>
      <c r="P161" t="str">
        <f>IF($B161="","",COUNTIFS(Données!$E$2:$E$4000,$B161,Données!$B$2:$B$4000,$U$3)*8)</f>
        <v/>
      </c>
    </row>
    <row r="162" spans="2:16" x14ac:dyDescent="0.3">
      <c r="B162" t="str">
        <f>IF(Eleves!C160&gt;0,Eleves!C160,"")</f>
        <v/>
      </c>
      <c r="C162" t="str">
        <f>IF(COUNTIFS(Données!E157:E4155,$B162,Données!B157:B4155,$U$3)&gt;0,$U$3,"")</f>
        <v/>
      </c>
      <c r="D162" t="str">
        <f>IF($B162="","",COUNTIFS(Données!$E$2:$E$4000,$B162,Données!$B$2:$B$4000,$U$3))</f>
        <v/>
      </c>
      <c r="E162" t="str">
        <f>IF($B162="","",COUNTIFS(Données!$E$2:$E$4000,$B162,Données!$B$2:$B$4000,$U$3))</f>
        <v/>
      </c>
      <c r="F162" t="str">
        <f>IF($B162="","",COUNTIFS(Données!$E$2:$E$4000,$B162,Données!$B$2:$B$4000,$U$3))</f>
        <v/>
      </c>
      <c r="G162" t="str">
        <f>IF($B162="","",COUNTIFS(Données!$E$2:$E$4000,$B162,Données!$B$2:$B$4000,$U$3))</f>
        <v/>
      </c>
      <c r="H162" t="str">
        <f>IF($B162="","",COUNTIFS(Données!$E$2:$E$4000,$B162,Données!$B$2:$B$4000,$U$3))</f>
        <v/>
      </c>
      <c r="I162" t="str">
        <f>IF($B162="","",COUNTIFS(Données!$E$2:$E$4000,$B162,Données!$B$2:$B$4000,$U$3))</f>
        <v/>
      </c>
      <c r="J162" t="str">
        <f>IF($B162="","",COUNTIFS(Données!$E$2:$E$4000,$B162,Données!$B$2:$B$4000,$U$3))</f>
        <v/>
      </c>
      <c r="K162" t="str">
        <f>IF($B162="","",COUNTIFS(Données!$E$2:$E$4000,$B162,Données!$B$2:$B$4000,$U$3))</f>
        <v/>
      </c>
      <c r="L162" t="str">
        <f>IF($B162="","",COUNTIFS(Données!$E$2:$E$4000,$B162,Données!$B$2:$B$4000,$U$3))</f>
        <v/>
      </c>
      <c r="M162" t="str">
        <f>IF($B162="","",COUNTIFS(Données!$E$2:$E$4000,$B162,Données!$B$2:$B$4000,$U$3))</f>
        <v/>
      </c>
      <c r="N162" t="str">
        <f>IF($B162="","",COUNTIFS(Données!$E$2:$E$4000,$B162,Données!$B$2:$B$4000,$U$3))</f>
        <v/>
      </c>
      <c r="O162" t="str">
        <f>IF($B162="","",COUNTIFS(Données!$E$2:$E$4000,$B162,Données!$B$2:$B$4000,$U$3))</f>
        <v/>
      </c>
      <c r="P162" t="str">
        <f>IF($B162="","",COUNTIFS(Données!$E$2:$E$4000,$B162,Données!$B$2:$B$4000,$U$3)*8)</f>
        <v/>
      </c>
    </row>
    <row r="163" spans="2:16" x14ac:dyDescent="0.3">
      <c r="B163" t="str">
        <f>IF(Eleves!C161&gt;0,Eleves!C161,"")</f>
        <v/>
      </c>
      <c r="C163" t="str">
        <f>IF(COUNTIFS(Données!E158:E4156,$B163,Données!B158:B4156,$U$3)&gt;0,$U$3,"")</f>
        <v/>
      </c>
      <c r="D163" t="str">
        <f>IF($B163="","",COUNTIFS(Données!$E$2:$E$4000,$B163,Données!$B$2:$B$4000,$U$3))</f>
        <v/>
      </c>
      <c r="E163" t="str">
        <f>IF($B163="","",COUNTIFS(Données!$E$2:$E$4000,$B163,Données!$B$2:$B$4000,$U$3))</f>
        <v/>
      </c>
      <c r="F163" t="str">
        <f>IF($B163="","",COUNTIFS(Données!$E$2:$E$4000,$B163,Données!$B$2:$B$4000,$U$3))</f>
        <v/>
      </c>
      <c r="G163" t="str">
        <f>IF($B163="","",COUNTIFS(Données!$E$2:$E$4000,$B163,Données!$B$2:$B$4000,$U$3))</f>
        <v/>
      </c>
      <c r="H163" t="str">
        <f>IF($B163="","",COUNTIFS(Données!$E$2:$E$4000,$B163,Données!$B$2:$B$4000,$U$3))</f>
        <v/>
      </c>
      <c r="I163" t="str">
        <f>IF($B163="","",COUNTIFS(Données!$E$2:$E$4000,$B163,Données!$B$2:$B$4000,$U$3))</f>
        <v/>
      </c>
      <c r="J163" t="str">
        <f>IF($B163="","",COUNTIFS(Données!$E$2:$E$4000,$B163,Données!$B$2:$B$4000,$U$3))</f>
        <v/>
      </c>
      <c r="K163" t="str">
        <f>IF($B163="","",COUNTIFS(Données!$E$2:$E$4000,$B163,Données!$B$2:$B$4000,$U$3))</f>
        <v/>
      </c>
      <c r="L163" t="str">
        <f>IF($B163="","",COUNTIFS(Données!$E$2:$E$4000,$B163,Données!$B$2:$B$4000,$U$3))</f>
        <v/>
      </c>
      <c r="M163" t="str">
        <f>IF($B163="","",COUNTIFS(Données!$E$2:$E$4000,$B163,Données!$B$2:$B$4000,$U$3))</f>
        <v/>
      </c>
      <c r="N163" t="str">
        <f>IF($B163="","",COUNTIFS(Données!$E$2:$E$4000,$B163,Données!$B$2:$B$4000,$U$3))</f>
        <v/>
      </c>
      <c r="O163" t="str">
        <f>IF($B163="","",COUNTIFS(Données!$E$2:$E$4000,$B163,Données!$B$2:$B$4000,$U$3))</f>
        <v/>
      </c>
      <c r="P163" t="str">
        <f>IF($B163="","",COUNTIFS(Données!$E$2:$E$4000,$B163,Données!$B$2:$B$4000,$U$3)*8)</f>
        <v/>
      </c>
    </row>
    <row r="164" spans="2:16" x14ac:dyDescent="0.3">
      <c r="B164" t="str">
        <f>IF(Eleves!C162&gt;0,Eleves!C162,"")</f>
        <v/>
      </c>
      <c r="C164" t="str">
        <f>IF(COUNTIFS(Données!E159:E4157,$B164,Données!B159:B4157,$U$3)&gt;0,$U$3,"")</f>
        <v/>
      </c>
      <c r="D164" t="str">
        <f>IF($B164="","",COUNTIFS(Données!$E$2:$E$4000,$B164,Données!$B$2:$B$4000,$U$3))</f>
        <v/>
      </c>
      <c r="E164" t="str">
        <f>IF($B164="","",COUNTIFS(Données!$E$2:$E$4000,$B164,Données!$B$2:$B$4000,$U$3))</f>
        <v/>
      </c>
      <c r="F164" t="str">
        <f>IF($B164="","",COUNTIFS(Données!$E$2:$E$4000,$B164,Données!$B$2:$B$4000,$U$3))</f>
        <v/>
      </c>
      <c r="G164" t="str">
        <f>IF($B164="","",COUNTIFS(Données!$E$2:$E$4000,$B164,Données!$B$2:$B$4000,$U$3))</f>
        <v/>
      </c>
      <c r="H164" t="str">
        <f>IF($B164="","",COUNTIFS(Données!$E$2:$E$4000,$B164,Données!$B$2:$B$4000,$U$3))</f>
        <v/>
      </c>
      <c r="I164" t="str">
        <f>IF($B164="","",COUNTIFS(Données!$E$2:$E$4000,$B164,Données!$B$2:$B$4000,$U$3))</f>
        <v/>
      </c>
      <c r="J164" t="str">
        <f>IF($B164="","",COUNTIFS(Données!$E$2:$E$4000,$B164,Données!$B$2:$B$4000,$U$3))</f>
        <v/>
      </c>
      <c r="K164" t="str">
        <f>IF($B164="","",COUNTIFS(Données!$E$2:$E$4000,$B164,Données!$B$2:$B$4000,$U$3))</f>
        <v/>
      </c>
      <c r="L164" t="str">
        <f>IF($B164="","",COUNTIFS(Données!$E$2:$E$4000,$B164,Données!$B$2:$B$4000,$U$3))</f>
        <v/>
      </c>
      <c r="M164" t="str">
        <f>IF($B164="","",COUNTIFS(Données!$E$2:$E$4000,$B164,Données!$B$2:$B$4000,$U$3))</f>
        <v/>
      </c>
      <c r="N164" t="str">
        <f>IF($B164="","",COUNTIFS(Données!$E$2:$E$4000,$B164,Données!$B$2:$B$4000,$U$3))</f>
        <v/>
      </c>
      <c r="O164" t="str">
        <f>IF($B164="","",COUNTIFS(Données!$E$2:$E$4000,$B164,Données!$B$2:$B$4000,$U$3))</f>
        <v/>
      </c>
      <c r="P164" t="str">
        <f>IF($B164="","",COUNTIFS(Données!$E$2:$E$4000,$B164,Données!$B$2:$B$4000,$U$3)*8)</f>
        <v/>
      </c>
    </row>
    <row r="165" spans="2:16" x14ac:dyDescent="0.3">
      <c r="B165" t="str">
        <f>IF(Eleves!C163&gt;0,Eleves!C163,"")</f>
        <v/>
      </c>
      <c r="C165" t="str">
        <f>IF(COUNTIFS(Données!E160:E4158,$B165,Données!B160:B4158,$U$3)&gt;0,$U$3,"")</f>
        <v/>
      </c>
      <c r="D165" t="str">
        <f>IF($B165="","",COUNTIFS(Données!$E$2:$E$4000,$B165,Données!$B$2:$B$4000,$U$3))</f>
        <v/>
      </c>
      <c r="E165" t="str">
        <f>IF($B165="","",COUNTIFS(Données!$E$2:$E$4000,$B165,Données!$B$2:$B$4000,$U$3))</f>
        <v/>
      </c>
      <c r="F165" t="str">
        <f>IF($B165="","",COUNTIFS(Données!$E$2:$E$4000,$B165,Données!$B$2:$B$4000,$U$3))</f>
        <v/>
      </c>
      <c r="G165" t="str">
        <f>IF($B165="","",COUNTIFS(Données!$E$2:$E$4000,$B165,Données!$B$2:$B$4000,$U$3))</f>
        <v/>
      </c>
      <c r="H165" t="str">
        <f>IF($B165="","",COUNTIFS(Données!$E$2:$E$4000,$B165,Données!$B$2:$B$4000,$U$3))</f>
        <v/>
      </c>
      <c r="I165" t="str">
        <f>IF($B165="","",COUNTIFS(Données!$E$2:$E$4000,$B165,Données!$B$2:$B$4000,$U$3))</f>
        <v/>
      </c>
      <c r="J165" t="str">
        <f>IF($B165="","",COUNTIFS(Données!$E$2:$E$4000,$B165,Données!$B$2:$B$4000,$U$3))</f>
        <v/>
      </c>
      <c r="K165" t="str">
        <f>IF($B165="","",COUNTIFS(Données!$E$2:$E$4000,$B165,Données!$B$2:$B$4000,$U$3))</f>
        <v/>
      </c>
      <c r="L165" t="str">
        <f>IF($B165="","",COUNTIFS(Données!$E$2:$E$4000,$B165,Données!$B$2:$B$4000,$U$3))</f>
        <v/>
      </c>
      <c r="M165" t="str">
        <f>IF($B165="","",COUNTIFS(Données!$E$2:$E$4000,$B165,Données!$B$2:$B$4000,$U$3))</f>
        <v/>
      </c>
      <c r="N165" t="str">
        <f>IF($B165="","",COUNTIFS(Données!$E$2:$E$4000,$B165,Données!$B$2:$B$4000,$U$3))</f>
        <v/>
      </c>
      <c r="O165" t="str">
        <f>IF($B165="","",COUNTIFS(Données!$E$2:$E$4000,$B165,Données!$B$2:$B$4000,$U$3))</f>
        <v/>
      </c>
      <c r="P165" t="str">
        <f>IF($B165="","",COUNTIFS(Données!$E$2:$E$4000,$B165,Données!$B$2:$B$4000,$U$3)*8)</f>
        <v/>
      </c>
    </row>
    <row r="166" spans="2:16" x14ac:dyDescent="0.3">
      <c r="B166" t="str">
        <f>IF(Eleves!C164&gt;0,Eleves!C164,"")</f>
        <v/>
      </c>
      <c r="C166" t="str">
        <f>IF(COUNTIFS(Données!E161:E4159,$B166,Données!B161:B4159,$U$3)&gt;0,$U$3,"")</f>
        <v/>
      </c>
      <c r="D166" t="str">
        <f>IF($B166="","",COUNTIFS(Données!$E$2:$E$4000,$B166,Données!$B$2:$B$4000,$U$3))</f>
        <v/>
      </c>
      <c r="E166" t="str">
        <f>IF($B166="","",COUNTIFS(Données!$E$2:$E$4000,$B166,Données!$B$2:$B$4000,$U$3))</f>
        <v/>
      </c>
      <c r="F166" t="str">
        <f>IF($B166="","",COUNTIFS(Données!$E$2:$E$4000,$B166,Données!$B$2:$B$4000,$U$3))</f>
        <v/>
      </c>
      <c r="G166" t="str">
        <f>IF($B166="","",COUNTIFS(Données!$E$2:$E$4000,$B166,Données!$B$2:$B$4000,$U$3))</f>
        <v/>
      </c>
      <c r="H166" t="str">
        <f>IF($B166="","",COUNTIFS(Données!$E$2:$E$4000,$B166,Données!$B$2:$B$4000,$U$3))</f>
        <v/>
      </c>
      <c r="I166" t="str">
        <f>IF($B166="","",COUNTIFS(Données!$E$2:$E$4000,$B166,Données!$B$2:$B$4000,$U$3))</f>
        <v/>
      </c>
      <c r="J166" t="str">
        <f>IF($B166="","",COUNTIFS(Données!$E$2:$E$4000,$B166,Données!$B$2:$B$4000,$U$3))</f>
        <v/>
      </c>
      <c r="K166" t="str">
        <f>IF($B166="","",COUNTIFS(Données!$E$2:$E$4000,$B166,Données!$B$2:$B$4000,$U$3))</f>
        <v/>
      </c>
      <c r="L166" t="str">
        <f>IF($B166="","",COUNTIFS(Données!$E$2:$E$4000,$B166,Données!$B$2:$B$4000,$U$3))</f>
        <v/>
      </c>
      <c r="M166" t="str">
        <f>IF($B166="","",COUNTIFS(Données!$E$2:$E$4000,$B166,Données!$B$2:$B$4000,$U$3))</f>
        <v/>
      </c>
      <c r="N166" t="str">
        <f>IF($B166="","",COUNTIFS(Données!$E$2:$E$4000,$B166,Données!$B$2:$B$4000,$U$3))</f>
        <v/>
      </c>
      <c r="O166" t="str">
        <f>IF($B166="","",COUNTIFS(Données!$E$2:$E$4000,$B166,Données!$B$2:$B$4000,$U$3))</f>
        <v/>
      </c>
      <c r="P166" t="str">
        <f>IF($B166="","",COUNTIFS(Données!$E$2:$E$4000,$B166,Données!$B$2:$B$4000,$U$3)*8)</f>
        <v/>
      </c>
    </row>
    <row r="167" spans="2:16" x14ac:dyDescent="0.3">
      <c r="B167" t="str">
        <f>IF(Eleves!C165&gt;0,Eleves!C165,"")</f>
        <v/>
      </c>
      <c r="C167" t="str">
        <f>IF(COUNTIFS(Données!E162:E4160,$B167,Données!B162:B4160,$U$3)&gt;0,$U$3,"")</f>
        <v/>
      </c>
      <c r="D167" t="str">
        <f>IF($B167="","",COUNTIFS(Données!$E$2:$E$4000,$B167,Données!$B$2:$B$4000,$U$3))</f>
        <v/>
      </c>
      <c r="E167" t="str">
        <f>IF($B167="","",COUNTIFS(Données!$E$2:$E$4000,$B167,Données!$B$2:$B$4000,$U$3))</f>
        <v/>
      </c>
      <c r="F167" t="str">
        <f>IF($B167="","",COUNTIFS(Données!$E$2:$E$4000,$B167,Données!$B$2:$B$4000,$U$3))</f>
        <v/>
      </c>
      <c r="G167" t="str">
        <f>IF($B167="","",COUNTIFS(Données!$E$2:$E$4000,$B167,Données!$B$2:$B$4000,$U$3))</f>
        <v/>
      </c>
      <c r="H167" t="str">
        <f>IF($B167="","",COUNTIFS(Données!$E$2:$E$4000,$B167,Données!$B$2:$B$4000,$U$3))</f>
        <v/>
      </c>
      <c r="I167" t="str">
        <f>IF($B167="","",COUNTIFS(Données!$E$2:$E$4000,$B167,Données!$B$2:$B$4000,$U$3))</f>
        <v/>
      </c>
      <c r="J167" t="str">
        <f>IF($B167="","",COUNTIFS(Données!$E$2:$E$4000,$B167,Données!$B$2:$B$4000,$U$3))</f>
        <v/>
      </c>
      <c r="K167" t="str">
        <f>IF($B167="","",COUNTIFS(Données!$E$2:$E$4000,$B167,Données!$B$2:$B$4000,$U$3))</f>
        <v/>
      </c>
      <c r="L167" t="str">
        <f>IF($B167="","",COUNTIFS(Données!$E$2:$E$4000,$B167,Données!$B$2:$B$4000,$U$3))</f>
        <v/>
      </c>
      <c r="M167" t="str">
        <f>IF($B167="","",COUNTIFS(Données!$E$2:$E$4000,$B167,Données!$B$2:$B$4000,$U$3))</f>
        <v/>
      </c>
      <c r="N167" t="str">
        <f>IF($B167="","",COUNTIFS(Données!$E$2:$E$4000,$B167,Données!$B$2:$B$4000,$U$3))</f>
        <v/>
      </c>
      <c r="O167" t="str">
        <f>IF($B167="","",COUNTIFS(Données!$E$2:$E$4000,$B167,Données!$B$2:$B$4000,$U$3))</f>
        <v/>
      </c>
      <c r="P167" t="str">
        <f>IF($B167="","",COUNTIFS(Données!$E$2:$E$4000,$B167,Données!$B$2:$B$4000,$U$3)*8)</f>
        <v/>
      </c>
    </row>
    <row r="168" spans="2:16" x14ac:dyDescent="0.3">
      <c r="B168" t="str">
        <f>IF(Eleves!C166&gt;0,Eleves!C166,"")</f>
        <v/>
      </c>
      <c r="C168" t="str">
        <f>IF(COUNTIFS(Données!E163:E4161,$B168,Données!B163:B4161,$U$3)&gt;0,$U$3,"")</f>
        <v/>
      </c>
      <c r="D168" t="str">
        <f>IF($B168="","",COUNTIFS(Données!$E$2:$E$4000,$B168,Données!$B$2:$B$4000,$U$3))</f>
        <v/>
      </c>
      <c r="E168" t="str">
        <f>IF($B168="","",COUNTIFS(Données!$E$2:$E$4000,$B168,Données!$B$2:$B$4000,$U$3))</f>
        <v/>
      </c>
      <c r="F168" t="str">
        <f>IF($B168="","",COUNTIFS(Données!$E$2:$E$4000,$B168,Données!$B$2:$B$4000,$U$3))</f>
        <v/>
      </c>
      <c r="G168" t="str">
        <f>IF($B168="","",COUNTIFS(Données!$E$2:$E$4000,$B168,Données!$B$2:$B$4000,$U$3))</f>
        <v/>
      </c>
      <c r="H168" t="str">
        <f>IF($B168="","",COUNTIFS(Données!$E$2:$E$4000,$B168,Données!$B$2:$B$4000,$U$3))</f>
        <v/>
      </c>
      <c r="I168" t="str">
        <f>IF($B168="","",COUNTIFS(Données!$E$2:$E$4000,$B168,Données!$B$2:$B$4000,$U$3))</f>
        <v/>
      </c>
      <c r="J168" t="str">
        <f>IF($B168="","",COUNTIFS(Données!$E$2:$E$4000,$B168,Données!$B$2:$B$4000,$U$3))</f>
        <v/>
      </c>
      <c r="K168" t="str">
        <f>IF($B168="","",COUNTIFS(Données!$E$2:$E$4000,$B168,Données!$B$2:$B$4000,$U$3))</f>
        <v/>
      </c>
      <c r="L168" t="str">
        <f>IF($B168="","",COUNTIFS(Données!$E$2:$E$4000,$B168,Données!$B$2:$B$4000,$U$3))</f>
        <v/>
      </c>
      <c r="M168" t="str">
        <f>IF($B168="","",COUNTIFS(Données!$E$2:$E$4000,$B168,Données!$B$2:$B$4000,$U$3))</f>
        <v/>
      </c>
      <c r="N168" t="str">
        <f>IF($B168="","",COUNTIFS(Données!$E$2:$E$4000,$B168,Données!$B$2:$B$4000,$U$3))</f>
        <v/>
      </c>
      <c r="O168" t="str">
        <f>IF($B168="","",COUNTIFS(Données!$E$2:$E$4000,$B168,Données!$B$2:$B$4000,$U$3))</f>
        <v/>
      </c>
      <c r="P168" t="str">
        <f>IF($B168="","",COUNTIFS(Données!$E$2:$E$4000,$B168,Données!$B$2:$B$4000,$U$3)*8)</f>
        <v/>
      </c>
    </row>
    <row r="169" spans="2:16" x14ac:dyDescent="0.3">
      <c r="B169" t="str">
        <f>IF(Eleves!C167&gt;0,Eleves!C167,"")</f>
        <v/>
      </c>
      <c r="C169" t="str">
        <f>IF(COUNTIFS(Données!E164:E4162,$B169,Données!B164:B4162,$U$3)&gt;0,$U$3,"")</f>
        <v/>
      </c>
      <c r="D169" t="str">
        <f>IF($B169="","",COUNTIFS(Données!$E$2:$E$4000,$B169,Données!$B$2:$B$4000,$U$3))</f>
        <v/>
      </c>
      <c r="E169" t="str">
        <f>IF($B169="","",COUNTIFS(Données!$E$2:$E$4000,$B169,Données!$B$2:$B$4000,$U$3))</f>
        <v/>
      </c>
      <c r="F169" t="str">
        <f>IF($B169="","",COUNTIFS(Données!$E$2:$E$4000,$B169,Données!$B$2:$B$4000,$U$3))</f>
        <v/>
      </c>
      <c r="G169" t="str">
        <f>IF($B169="","",COUNTIFS(Données!$E$2:$E$4000,$B169,Données!$B$2:$B$4000,$U$3))</f>
        <v/>
      </c>
      <c r="H169" t="str">
        <f>IF($B169="","",COUNTIFS(Données!$E$2:$E$4000,$B169,Données!$B$2:$B$4000,$U$3))</f>
        <v/>
      </c>
      <c r="I169" t="str">
        <f>IF($B169="","",COUNTIFS(Données!$E$2:$E$4000,$B169,Données!$B$2:$B$4000,$U$3))</f>
        <v/>
      </c>
      <c r="J169" t="str">
        <f>IF($B169="","",COUNTIFS(Données!$E$2:$E$4000,$B169,Données!$B$2:$B$4000,$U$3))</f>
        <v/>
      </c>
      <c r="K169" t="str">
        <f>IF($B169="","",COUNTIFS(Données!$E$2:$E$4000,$B169,Données!$B$2:$B$4000,$U$3))</f>
        <v/>
      </c>
      <c r="L169" t="str">
        <f>IF($B169="","",COUNTIFS(Données!$E$2:$E$4000,$B169,Données!$B$2:$B$4000,$U$3))</f>
        <v/>
      </c>
      <c r="M169" t="str">
        <f>IF($B169="","",COUNTIFS(Données!$E$2:$E$4000,$B169,Données!$B$2:$B$4000,$U$3))</f>
        <v/>
      </c>
      <c r="N169" t="str">
        <f>IF($B169="","",COUNTIFS(Données!$E$2:$E$4000,$B169,Données!$B$2:$B$4000,$U$3))</f>
        <v/>
      </c>
      <c r="O169" t="str">
        <f>IF($B169="","",COUNTIFS(Données!$E$2:$E$4000,$B169,Données!$B$2:$B$4000,$U$3))</f>
        <v/>
      </c>
      <c r="P169" t="str">
        <f>IF($B169="","",COUNTIFS(Données!$E$2:$E$4000,$B169,Données!$B$2:$B$4000,$U$3)*8)</f>
        <v/>
      </c>
    </row>
    <row r="170" spans="2:16" x14ac:dyDescent="0.3">
      <c r="B170" t="str">
        <f>IF(Eleves!C168&gt;0,Eleves!C168,"")</f>
        <v/>
      </c>
      <c r="C170" t="str">
        <f>IF(COUNTIFS(Données!E165:E4163,$B170,Données!B165:B4163,$U$3)&gt;0,$U$3,"")</f>
        <v/>
      </c>
      <c r="D170" t="str">
        <f>IF($B170="","",COUNTIFS(Données!$E$2:$E$4000,$B170,Données!$B$2:$B$4000,$U$3))</f>
        <v/>
      </c>
      <c r="E170" t="str">
        <f>IF($B170="","",COUNTIFS(Données!$E$2:$E$4000,$B170,Données!$B$2:$B$4000,$U$3))</f>
        <v/>
      </c>
      <c r="F170" t="str">
        <f>IF($B170="","",COUNTIFS(Données!$E$2:$E$4000,$B170,Données!$B$2:$B$4000,$U$3))</f>
        <v/>
      </c>
      <c r="G170" t="str">
        <f>IF($B170="","",COUNTIFS(Données!$E$2:$E$4000,$B170,Données!$B$2:$B$4000,$U$3))</f>
        <v/>
      </c>
      <c r="H170" t="str">
        <f>IF($B170="","",COUNTIFS(Données!$E$2:$E$4000,$B170,Données!$B$2:$B$4000,$U$3))</f>
        <v/>
      </c>
      <c r="I170" t="str">
        <f>IF($B170="","",COUNTIFS(Données!$E$2:$E$4000,$B170,Données!$B$2:$B$4000,$U$3))</f>
        <v/>
      </c>
      <c r="J170" t="str">
        <f>IF($B170="","",COUNTIFS(Données!$E$2:$E$4000,$B170,Données!$B$2:$B$4000,$U$3))</f>
        <v/>
      </c>
      <c r="K170" t="str">
        <f>IF($B170="","",COUNTIFS(Données!$E$2:$E$4000,$B170,Données!$B$2:$B$4000,$U$3))</f>
        <v/>
      </c>
      <c r="L170" t="str">
        <f>IF($B170="","",COUNTIFS(Données!$E$2:$E$4000,$B170,Données!$B$2:$B$4000,$U$3))</f>
        <v/>
      </c>
      <c r="M170" t="str">
        <f>IF($B170="","",COUNTIFS(Données!$E$2:$E$4000,$B170,Données!$B$2:$B$4000,$U$3))</f>
        <v/>
      </c>
      <c r="N170" t="str">
        <f>IF($B170="","",COUNTIFS(Données!$E$2:$E$4000,$B170,Données!$B$2:$B$4000,$U$3))</f>
        <v/>
      </c>
      <c r="O170" t="str">
        <f>IF($B170="","",COUNTIFS(Données!$E$2:$E$4000,$B170,Données!$B$2:$B$4000,$U$3))</f>
        <v/>
      </c>
      <c r="P170" t="str">
        <f>IF($B170="","",COUNTIFS(Données!$E$2:$E$4000,$B170,Données!$B$2:$B$4000,$U$3)*8)</f>
        <v/>
      </c>
    </row>
    <row r="171" spans="2:16" x14ac:dyDescent="0.3">
      <c r="B171" t="str">
        <f>IF(Eleves!C169&gt;0,Eleves!C169,"")</f>
        <v/>
      </c>
      <c r="C171" t="str">
        <f>IF(COUNTIFS(Données!E166:E4164,$B171,Données!B166:B4164,$U$3)&gt;0,$U$3,"")</f>
        <v/>
      </c>
      <c r="D171" t="str">
        <f>IF($B171="","",COUNTIFS(Données!$E$2:$E$4000,$B171,Données!$B$2:$B$4000,$U$3))</f>
        <v/>
      </c>
      <c r="E171" t="str">
        <f>IF($B171="","",COUNTIFS(Données!$E$2:$E$4000,$B171,Données!$B$2:$B$4000,$U$3))</f>
        <v/>
      </c>
      <c r="F171" t="str">
        <f>IF($B171="","",COUNTIFS(Données!$E$2:$E$4000,$B171,Données!$B$2:$B$4000,$U$3))</f>
        <v/>
      </c>
      <c r="G171" t="str">
        <f>IF($B171="","",COUNTIFS(Données!$E$2:$E$4000,$B171,Données!$B$2:$B$4000,$U$3))</f>
        <v/>
      </c>
      <c r="H171" t="str">
        <f>IF($B171="","",COUNTIFS(Données!$E$2:$E$4000,$B171,Données!$B$2:$B$4000,$U$3))</f>
        <v/>
      </c>
      <c r="I171" t="str">
        <f>IF($B171="","",COUNTIFS(Données!$E$2:$E$4000,$B171,Données!$B$2:$B$4000,$U$3))</f>
        <v/>
      </c>
      <c r="J171" t="str">
        <f>IF($B171="","",COUNTIFS(Données!$E$2:$E$4000,$B171,Données!$B$2:$B$4000,$U$3))</f>
        <v/>
      </c>
      <c r="K171" t="str">
        <f>IF($B171="","",COUNTIFS(Données!$E$2:$E$4000,$B171,Données!$B$2:$B$4000,$U$3))</f>
        <v/>
      </c>
      <c r="L171" t="str">
        <f>IF($B171="","",COUNTIFS(Données!$E$2:$E$4000,$B171,Données!$B$2:$B$4000,$U$3))</f>
        <v/>
      </c>
      <c r="M171" t="str">
        <f>IF($B171="","",COUNTIFS(Données!$E$2:$E$4000,$B171,Données!$B$2:$B$4000,$U$3))</f>
        <v/>
      </c>
      <c r="N171" t="str">
        <f>IF($B171="","",COUNTIFS(Données!$E$2:$E$4000,$B171,Données!$B$2:$B$4000,$U$3))</f>
        <v/>
      </c>
      <c r="O171" t="str">
        <f>IF($B171="","",COUNTIFS(Données!$E$2:$E$4000,$B171,Données!$B$2:$B$4000,$U$3))</f>
        <v/>
      </c>
      <c r="P171" t="str">
        <f>IF($B171="","",COUNTIFS(Données!$E$2:$E$4000,$B171,Données!$B$2:$B$4000,$U$3)*8)</f>
        <v/>
      </c>
    </row>
    <row r="172" spans="2:16" x14ac:dyDescent="0.3">
      <c r="B172" t="str">
        <f>IF(Eleves!C170&gt;0,Eleves!C170,"")</f>
        <v/>
      </c>
      <c r="C172" t="str">
        <f>IF(COUNTIFS(Données!E167:E4165,$B172,Données!B167:B4165,$U$3)&gt;0,$U$3,"")</f>
        <v/>
      </c>
      <c r="D172" t="str">
        <f>IF($B172="","",COUNTIFS(Données!$E$2:$E$4000,$B172,Données!$B$2:$B$4000,$U$3))</f>
        <v/>
      </c>
      <c r="E172" t="str">
        <f>IF($B172="","",COUNTIFS(Données!$E$2:$E$4000,$B172,Données!$B$2:$B$4000,$U$3))</f>
        <v/>
      </c>
      <c r="F172" t="str">
        <f>IF($B172="","",COUNTIFS(Données!$E$2:$E$4000,$B172,Données!$B$2:$B$4000,$U$3))</f>
        <v/>
      </c>
      <c r="G172" t="str">
        <f>IF($B172="","",COUNTIFS(Données!$E$2:$E$4000,$B172,Données!$B$2:$B$4000,$U$3))</f>
        <v/>
      </c>
      <c r="H172" t="str">
        <f>IF($B172="","",COUNTIFS(Données!$E$2:$E$4000,$B172,Données!$B$2:$B$4000,$U$3))</f>
        <v/>
      </c>
      <c r="I172" t="str">
        <f>IF($B172="","",COUNTIFS(Données!$E$2:$E$4000,$B172,Données!$B$2:$B$4000,$U$3))</f>
        <v/>
      </c>
      <c r="J172" t="str">
        <f>IF($B172="","",COUNTIFS(Données!$E$2:$E$4000,$B172,Données!$B$2:$B$4000,$U$3))</f>
        <v/>
      </c>
      <c r="K172" t="str">
        <f>IF($B172="","",COUNTIFS(Données!$E$2:$E$4000,$B172,Données!$B$2:$B$4000,$U$3))</f>
        <v/>
      </c>
      <c r="L172" t="str">
        <f>IF($B172="","",COUNTIFS(Données!$E$2:$E$4000,$B172,Données!$B$2:$B$4000,$U$3))</f>
        <v/>
      </c>
      <c r="M172" t="str">
        <f>IF($B172="","",COUNTIFS(Données!$E$2:$E$4000,$B172,Données!$B$2:$B$4000,$U$3))</f>
        <v/>
      </c>
      <c r="N172" t="str">
        <f>IF($B172="","",COUNTIFS(Données!$E$2:$E$4000,$B172,Données!$B$2:$B$4000,$U$3))</f>
        <v/>
      </c>
      <c r="O172" t="str">
        <f>IF($B172="","",COUNTIFS(Données!$E$2:$E$4000,$B172,Données!$B$2:$B$4000,$U$3))</f>
        <v/>
      </c>
      <c r="P172" t="str">
        <f>IF($B172="","",COUNTIFS(Données!$E$2:$E$4000,$B172,Données!$B$2:$B$4000,$U$3)*8)</f>
        <v/>
      </c>
    </row>
    <row r="173" spans="2:16" x14ac:dyDescent="0.3">
      <c r="B173" t="str">
        <f>IF(Eleves!C171&gt;0,Eleves!C171,"")</f>
        <v/>
      </c>
      <c r="C173" t="str">
        <f>IF(COUNTIFS(Données!E168:E4166,$B173,Données!B168:B4166,$U$3)&gt;0,$U$3,"")</f>
        <v/>
      </c>
      <c r="D173" t="str">
        <f>IF($B173="","",COUNTIFS(Données!$E$2:$E$4000,$B173,Données!$B$2:$B$4000,$U$3))</f>
        <v/>
      </c>
      <c r="E173" t="str">
        <f>IF($B173="","",COUNTIFS(Données!$E$2:$E$4000,$B173,Données!$B$2:$B$4000,$U$3))</f>
        <v/>
      </c>
      <c r="F173" t="str">
        <f>IF($B173="","",COUNTIFS(Données!$E$2:$E$4000,$B173,Données!$B$2:$B$4000,$U$3))</f>
        <v/>
      </c>
      <c r="G173" t="str">
        <f>IF($B173="","",COUNTIFS(Données!$E$2:$E$4000,$B173,Données!$B$2:$B$4000,$U$3))</f>
        <v/>
      </c>
      <c r="H173" t="str">
        <f>IF($B173="","",COUNTIFS(Données!$E$2:$E$4000,$B173,Données!$B$2:$B$4000,$U$3))</f>
        <v/>
      </c>
      <c r="I173" t="str">
        <f>IF($B173="","",COUNTIFS(Données!$E$2:$E$4000,$B173,Données!$B$2:$B$4000,$U$3))</f>
        <v/>
      </c>
      <c r="J173" t="str">
        <f>IF($B173="","",COUNTIFS(Données!$E$2:$E$4000,$B173,Données!$B$2:$B$4000,$U$3))</f>
        <v/>
      </c>
      <c r="K173" t="str">
        <f>IF($B173="","",COUNTIFS(Données!$E$2:$E$4000,$B173,Données!$B$2:$B$4000,$U$3))</f>
        <v/>
      </c>
      <c r="L173" t="str">
        <f>IF($B173="","",COUNTIFS(Données!$E$2:$E$4000,$B173,Données!$B$2:$B$4000,$U$3))</f>
        <v/>
      </c>
      <c r="M173" t="str">
        <f>IF($B173="","",COUNTIFS(Données!$E$2:$E$4000,$B173,Données!$B$2:$B$4000,$U$3))</f>
        <v/>
      </c>
      <c r="N173" t="str">
        <f>IF($B173="","",COUNTIFS(Données!$E$2:$E$4000,$B173,Données!$B$2:$B$4000,$U$3))</f>
        <v/>
      </c>
      <c r="O173" t="str">
        <f>IF($B173="","",COUNTIFS(Données!$E$2:$E$4000,$B173,Données!$B$2:$B$4000,$U$3))</f>
        <v/>
      </c>
      <c r="P173" t="str">
        <f>IF($B173="","",COUNTIFS(Données!$E$2:$E$4000,$B173,Données!$B$2:$B$4000,$U$3)*8)</f>
        <v/>
      </c>
    </row>
    <row r="174" spans="2:16" x14ac:dyDescent="0.3">
      <c r="B174" t="str">
        <f>IF(Eleves!C172&gt;0,Eleves!C172,"")</f>
        <v/>
      </c>
      <c r="C174" t="str">
        <f>IF(COUNTIFS(Données!E169:E4167,$B174,Données!B169:B4167,$U$3)&gt;0,$U$3,"")</f>
        <v/>
      </c>
      <c r="D174" t="str">
        <f>IF($B174="","",COUNTIFS(Données!$E$2:$E$4000,$B174,Données!$B$2:$B$4000,$U$3))</f>
        <v/>
      </c>
      <c r="E174" t="str">
        <f>IF($B174="","",COUNTIFS(Données!$E$2:$E$4000,$B174,Données!$B$2:$B$4000,$U$3))</f>
        <v/>
      </c>
      <c r="F174" t="str">
        <f>IF($B174="","",COUNTIFS(Données!$E$2:$E$4000,$B174,Données!$B$2:$B$4000,$U$3))</f>
        <v/>
      </c>
      <c r="G174" t="str">
        <f>IF($B174="","",COUNTIFS(Données!$E$2:$E$4000,$B174,Données!$B$2:$B$4000,$U$3))</f>
        <v/>
      </c>
      <c r="H174" t="str">
        <f>IF($B174="","",COUNTIFS(Données!$E$2:$E$4000,$B174,Données!$B$2:$B$4000,$U$3))</f>
        <v/>
      </c>
      <c r="I174" t="str">
        <f>IF($B174="","",COUNTIFS(Données!$E$2:$E$4000,$B174,Données!$B$2:$B$4000,$U$3))</f>
        <v/>
      </c>
      <c r="J174" t="str">
        <f>IF($B174="","",COUNTIFS(Données!$E$2:$E$4000,$B174,Données!$B$2:$B$4000,$U$3))</f>
        <v/>
      </c>
      <c r="K174" t="str">
        <f>IF($B174="","",COUNTIFS(Données!$E$2:$E$4000,$B174,Données!$B$2:$B$4000,$U$3))</f>
        <v/>
      </c>
      <c r="L174" t="str">
        <f>IF($B174="","",COUNTIFS(Données!$E$2:$E$4000,$B174,Données!$B$2:$B$4000,$U$3))</f>
        <v/>
      </c>
      <c r="M174" t="str">
        <f>IF($B174="","",COUNTIFS(Données!$E$2:$E$4000,$B174,Données!$B$2:$B$4000,$U$3))</f>
        <v/>
      </c>
      <c r="N174" t="str">
        <f>IF($B174="","",COUNTIFS(Données!$E$2:$E$4000,$B174,Données!$B$2:$B$4000,$U$3))</f>
        <v/>
      </c>
      <c r="O174" t="str">
        <f>IF($B174="","",COUNTIFS(Données!$E$2:$E$4000,$B174,Données!$B$2:$B$4000,$U$3))</f>
        <v/>
      </c>
      <c r="P174" t="str">
        <f>IF($B174="","",COUNTIFS(Données!$E$2:$E$4000,$B174,Données!$B$2:$B$4000,$U$3)*8)</f>
        <v/>
      </c>
    </row>
    <row r="175" spans="2:16" x14ac:dyDescent="0.3">
      <c r="B175" t="str">
        <f>IF(Eleves!C173&gt;0,Eleves!C173,"")</f>
        <v/>
      </c>
      <c r="C175" t="str">
        <f>IF(COUNTIFS(Données!E170:E4168,$B175,Données!B170:B4168,$U$3)&gt;0,$U$3,"")</f>
        <v/>
      </c>
      <c r="D175" t="str">
        <f>IF($B175="","",COUNTIFS(Données!$E$2:$E$4000,$B175,Données!$B$2:$B$4000,$U$3))</f>
        <v/>
      </c>
      <c r="E175" t="str">
        <f>IF($B175="","",COUNTIFS(Données!$E$2:$E$4000,$B175,Données!$B$2:$B$4000,$U$3))</f>
        <v/>
      </c>
      <c r="F175" t="str">
        <f>IF($B175="","",COUNTIFS(Données!$E$2:$E$4000,$B175,Données!$B$2:$B$4000,$U$3))</f>
        <v/>
      </c>
      <c r="G175" t="str">
        <f>IF($B175="","",COUNTIFS(Données!$E$2:$E$4000,$B175,Données!$B$2:$B$4000,$U$3))</f>
        <v/>
      </c>
      <c r="H175" t="str">
        <f>IF($B175="","",COUNTIFS(Données!$E$2:$E$4000,$B175,Données!$B$2:$B$4000,$U$3))</f>
        <v/>
      </c>
      <c r="I175" t="str">
        <f>IF($B175="","",COUNTIFS(Données!$E$2:$E$4000,$B175,Données!$B$2:$B$4000,$U$3))</f>
        <v/>
      </c>
      <c r="J175" t="str">
        <f>IF($B175="","",COUNTIFS(Données!$E$2:$E$4000,$B175,Données!$B$2:$B$4000,$U$3))</f>
        <v/>
      </c>
      <c r="K175" t="str">
        <f>IF($B175="","",COUNTIFS(Données!$E$2:$E$4000,$B175,Données!$B$2:$B$4000,$U$3))</f>
        <v/>
      </c>
      <c r="L175" t="str">
        <f>IF($B175="","",COUNTIFS(Données!$E$2:$E$4000,$B175,Données!$B$2:$B$4000,$U$3))</f>
        <v/>
      </c>
      <c r="M175" t="str">
        <f>IF($B175="","",COUNTIFS(Données!$E$2:$E$4000,$B175,Données!$B$2:$B$4000,$U$3))</f>
        <v/>
      </c>
      <c r="N175" t="str">
        <f>IF($B175="","",COUNTIFS(Données!$E$2:$E$4000,$B175,Données!$B$2:$B$4000,$U$3))</f>
        <v/>
      </c>
      <c r="O175" t="str">
        <f>IF($B175="","",COUNTIFS(Données!$E$2:$E$4000,$B175,Données!$B$2:$B$4000,$U$3))</f>
        <v/>
      </c>
      <c r="P175" t="str">
        <f>IF($B175="","",COUNTIFS(Données!$E$2:$E$4000,$B175,Données!$B$2:$B$4000,$U$3)*8)</f>
        <v/>
      </c>
    </row>
    <row r="176" spans="2:16" x14ac:dyDescent="0.3">
      <c r="B176" t="str">
        <f>IF(Eleves!C174&gt;0,Eleves!C174,"")</f>
        <v/>
      </c>
      <c r="C176" t="str">
        <f>IF(COUNTIFS(Données!E171:E4169,$B176,Données!B171:B4169,$U$3)&gt;0,$U$3,"")</f>
        <v/>
      </c>
      <c r="D176" t="str">
        <f>IF($B176="","",COUNTIFS(Données!$E$2:$E$4000,$B176,Données!$B$2:$B$4000,$U$3))</f>
        <v/>
      </c>
      <c r="E176" t="str">
        <f>IF($B176="","",COUNTIFS(Données!$E$2:$E$4000,$B176,Données!$B$2:$B$4000,$U$3))</f>
        <v/>
      </c>
      <c r="F176" t="str">
        <f>IF($B176="","",COUNTIFS(Données!$E$2:$E$4000,$B176,Données!$B$2:$B$4000,$U$3))</f>
        <v/>
      </c>
      <c r="G176" t="str">
        <f>IF($B176="","",COUNTIFS(Données!$E$2:$E$4000,$B176,Données!$B$2:$B$4000,$U$3))</f>
        <v/>
      </c>
      <c r="H176" t="str">
        <f>IF($B176="","",COUNTIFS(Données!$E$2:$E$4000,$B176,Données!$B$2:$B$4000,$U$3))</f>
        <v/>
      </c>
      <c r="I176" t="str">
        <f>IF($B176="","",COUNTIFS(Données!$E$2:$E$4000,$B176,Données!$B$2:$B$4000,$U$3))</f>
        <v/>
      </c>
      <c r="J176" t="str">
        <f>IF($B176="","",COUNTIFS(Données!$E$2:$E$4000,$B176,Données!$B$2:$B$4000,$U$3))</f>
        <v/>
      </c>
      <c r="K176" t="str">
        <f>IF($B176="","",COUNTIFS(Données!$E$2:$E$4000,$B176,Données!$B$2:$B$4000,$U$3))</f>
        <v/>
      </c>
      <c r="L176" t="str">
        <f>IF($B176="","",COUNTIFS(Données!$E$2:$E$4000,$B176,Données!$B$2:$B$4000,$U$3))</f>
        <v/>
      </c>
      <c r="M176" t="str">
        <f>IF($B176="","",COUNTIFS(Données!$E$2:$E$4000,$B176,Données!$B$2:$B$4000,$U$3))</f>
        <v/>
      </c>
      <c r="N176" t="str">
        <f>IF($B176="","",COUNTIFS(Données!$E$2:$E$4000,$B176,Données!$B$2:$B$4000,$U$3))</f>
        <v/>
      </c>
      <c r="O176" t="str">
        <f>IF($B176="","",COUNTIFS(Données!$E$2:$E$4000,$B176,Données!$B$2:$B$4000,$U$3))</f>
        <v/>
      </c>
      <c r="P176" t="str">
        <f>IF($B176="","",COUNTIFS(Données!$E$2:$E$4000,$B176,Données!$B$2:$B$4000,$U$3)*8)</f>
        <v/>
      </c>
    </row>
    <row r="177" spans="2:16" x14ac:dyDescent="0.3">
      <c r="B177" t="str">
        <f>IF(Eleves!C175&gt;0,Eleves!C175,"")</f>
        <v/>
      </c>
      <c r="C177" t="str">
        <f>IF(COUNTIFS(Données!E172:E4170,$B177,Données!B172:B4170,$U$3)&gt;0,$U$3,"")</f>
        <v/>
      </c>
      <c r="D177" t="str">
        <f>IF($B177="","",COUNTIFS(Données!$E$2:$E$4000,$B177,Données!$B$2:$B$4000,$U$3))</f>
        <v/>
      </c>
      <c r="E177" t="str">
        <f>IF($B177="","",COUNTIFS(Données!$E$2:$E$4000,$B177,Données!$B$2:$B$4000,$U$3))</f>
        <v/>
      </c>
      <c r="F177" t="str">
        <f>IF($B177="","",COUNTIFS(Données!$E$2:$E$4000,$B177,Données!$B$2:$B$4000,$U$3))</f>
        <v/>
      </c>
      <c r="G177" t="str">
        <f>IF($B177="","",COUNTIFS(Données!$E$2:$E$4000,$B177,Données!$B$2:$B$4000,$U$3))</f>
        <v/>
      </c>
      <c r="H177" t="str">
        <f>IF($B177="","",COUNTIFS(Données!$E$2:$E$4000,$B177,Données!$B$2:$B$4000,$U$3))</f>
        <v/>
      </c>
      <c r="I177" t="str">
        <f>IF($B177="","",COUNTIFS(Données!$E$2:$E$4000,$B177,Données!$B$2:$B$4000,$U$3))</f>
        <v/>
      </c>
      <c r="J177" t="str">
        <f>IF($B177="","",COUNTIFS(Données!$E$2:$E$4000,$B177,Données!$B$2:$B$4000,$U$3))</f>
        <v/>
      </c>
      <c r="K177" t="str">
        <f>IF($B177="","",COUNTIFS(Données!$E$2:$E$4000,$B177,Données!$B$2:$B$4000,$U$3))</f>
        <v/>
      </c>
      <c r="L177" t="str">
        <f>IF($B177="","",COUNTIFS(Données!$E$2:$E$4000,$B177,Données!$B$2:$B$4000,$U$3))</f>
        <v/>
      </c>
      <c r="M177" t="str">
        <f>IF($B177="","",COUNTIFS(Données!$E$2:$E$4000,$B177,Données!$B$2:$B$4000,$U$3))</f>
        <v/>
      </c>
      <c r="N177" t="str">
        <f>IF($B177="","",COUNTIFS(Données!$E$2:$E$4000,$B177,Données!$B$2:$B$4000,$U$3))</f>
        <v/>
      </c>
      <c r="O177" t="str">
        <f>IF($B177="","",COUNTIFS(Données!$E$2:$E$4000,$B177,Données!$B$2:$B$4000,$U$3))</f>
        <v/>
      </c>
      <c r="P177" t="str">
        <f>IF($B177="","",COUNTIFS(Données!$E$2:$E$4000,$B177,Données!$B$2:$B$4000,$U$3)*8)</f>
        <v/>
      </c>
    </row>
    <row r="178" spans="2:16" x14ac:dyDescent="0.3">
      <c r="B178" t="str">
        <f>IF(Eleves!C176&gt;0,Eleves!C176,"")</f>
        <v/>
      </c>
      <c r="C178" t="str">
        <f>IF(COUNTIFS(Données!E173:E4171,$B178,Données!B173:B4171,$U$3)&gt;0,$U$3,"")</f>
        <v/>
      </c>
      <c r="D178" t="str">
        <f>IF($B178="","",COUNTIFS(Données!$E$2:$E$4000,$B178,Données!$B$2:$B$4000,$U$3))</f>
        <v/>
      </c>
      <c r="E178" t="str">
        <f>IF($B178="","",COUNTIFS(Données!$E$2:$E$4000,$B178,Données!$B$2:$B$4000,$U$3))</f>
        <v/>
      </c>
      <c r="F178" t="str">
        <f>IF($B178="","",COUNTIFS(Données!$E$2:$E$4000,$B178,Données!$B$2:$B$4000,$U$3))</f>
        <v/>
      </c>
      <c r="G178" t="str">
        <f>IF($B178="","",COUNTIFS(Données!$E$2:$E$4000,$B178,Données!$B$2:$B$4000,$U$3))</f>
        <v/>
      </c>
      <c r="H178" t="str">
        <f>IF($B178="","",COUNTIFS(Données!$E$2:$E$4000,$B178,Données!$B$2:$B$4000,$U$3))</f>
        <v/>
      </c>
      <c r="I178" t="str">
        <f>IF($B178="","",COUNTIFS(Données!$E$2:$E$4000,$B178,Données!$B$2:$B$4000,$U$3))</f>
        <v/>
      </c>
      <c r="J178" t="str">
        <f>IF($B178="","",COUNTIFS(Données!$E$2:$E$4000,$B178,Données!$B$2:$B$4000,$U$3))</f>
        <v/>
      </c>
      <c r="K178" t="str">
        <f>IF($B178="","",COUNTIFS(Données!$E$2:$E$4000,$B178,Données!$B$2:$B$4000,$U$3))</f>
        <v/>
      </c>
      <c r="L178" t="str">
        <f>IF($B178="","",COUNTIFS(Données!$E$2:$E$4000,$B178,Données!$B$2:$B$4000,$U$3))</f>
        <v/>
      </c>
      <c r="M178" t="str">
        <f>IF($B178="","",COUNTIFS(Données!$E$2:$E$4000,$B178,Données!$B$2:$B$4000,$U$3))</f>
        <v/>
      </c>
      <c r="N178" t="str">
        <f>IF($B178="","",COUNTIFS(Données!$E$2:$E$4000,$B178,Données!$B$2:$B$4000,$U$3))</f>
        <v/>
      </c>
      <c r="O178" t="str">
        <f>IF($B178="","",COUNTIFS(Données!$E$2:$E$4000,$B178,Données!$B$2:$B$4000,$U$3))</f>
        <v/>
      </c>
      <c r="P178" t="str">
        <f>IF($B178="","",COUNTIFS(Données!$E$2:$E$4000,$B178,Données!$B$2:$B$4000,$U$3)*8)</f>
        <v/>
      </c>
    </row>
    <row r="179" spans="2:16" x14ac:dyDescent="0.3">
      <c r="B179" t="str">
        <f>IF(Eleves!C177&gt;0,Eleves!C177,"")</f>
        <v/>
      </c>
      <c r="C179" t="str">
        <f>IF(COUNTIFS(Données!E174:E4172,$B179,Données!B174:B4172,$U$3)&gt;0,$U$3,"")</f>
        <v/>
      </c>
      <c r="D179" t="str">
        <f>IF($B179="","",COUNTIFS(Données!$E$2:$E$4000,$B179,Données!$B$2:$B$4000,$U$3))</f>
        <v/>
      </c>
      <c r="E179" t="str">
        <f>IF($B179="","",COUNTIFS(Données!$E$2:$E$4000,$B179,Données!$B$2:$B$4000,$U$3))</f>
        <v/>
      </c>
      <c r="F179" t="str">
        <f>IF($B179="","",COUNTIFS(Données!$E$2:$E$4000,$B179,Données!$B$2:$B$4000,$U$3))</f>
        <v/>
      </c>
      <c r="G179" t="str">
        <f>IF($B179="","",COUNTIFS(Données!$E$2:$E$4000,$B179,Données!$B$2:$B$4000,$U$3))</f>
        <v/>
      </c>
      <c r="H179" t="str">
        <f>IF($B179="","",COUNTIFS(Données!$E$2:$E$4000,$B179,Données!$B$2:$B$4000,$U$3))</f>
        <v/>
      </c>
      <c r="I179" t="str">
        <f>IF($B179="","",COUNTIFS(Données!$E$2:$E$4000,$B179,Données!$B$2:$B$4000,$U$3))</f>
        <v/>
      </c>
      <c r="J179" t="str">
        <f>IF($B179="","",COUNTIFS(Données!$E$2:$E$4000,$B179,Données!$B$2:$B$4000,$U$3))</f>
        <v/>
      </c>
      <c r="K179" t="str">
        <f>IF($B179="","",COUNTIFS(Données!$E$2:$E$4000,$B179,Données!$B$2:$B$4000,$U$3))</f>
        <v/>
      </c>
      <c r="L179" t="str">
        <f>IF($B179="","",COUNTIFS(Données!$E$2:$E$4000,$B179,Données!$B$2:$B$4000,$U$3))</f>
        <v/>
      </c>
      <c r="M179" t="str">
        <f>IF($B179="","",COUNTIFS(Données!$E$2:$E$4000,$B179,Données!$B$2:$B$4000,$U$3))</f>
        <v/>
      </c>
      <c r="N179" t="str">
        <f>IF($B179="","",COUNTIFS(Données!$E$2:$E$4000,$B179,Données!$B$2:$B$4000,$U$3))</f>
        <v/>
      </c>
      <c r="O179" t="str">
        <f>IF($B179="","",COUNTIFS(Données!$E$2:$E$4000,$B179,Données!$B$2:$B$4000,$U$3))</f>
        <v/>
      </c>
      <c r="P179" t="str">
        <f>IF($B179="","",COUNTIFS(Données!$E$2:$E$4000,$B179,Données!$B$2:$B$4000,$U$3)*8)</f>
        <v/>
      </c>
    </row>
    <row r="180" spans="2:16" x14ac:dyDescent="0.3">
      <c r="B180" t="str">
        <f>IF(Eleves!C178&gt;0,Eleves!C178,"")</f>
        <v/>
      </c>
      <c r="C180" t="str">
        <f>IF(COUNTIFS(Données!E175:E4173,$B180,Données!B175:B4173,$U$3)&gt;0,$U$3,"")</f>
        <v/>
      </c>
      <c r="D180" t="str">
        <f>IF($B180="","",COUNTIFS(Données!$E$2:$E$4000,$B180,Données!$B$2:$B$4000,$U$3))</f>
        <v/>
      </c>
      <c r="E180" t="str">
        <f>IF($B180="","",COUNTIFS(Données!$E$2:$E$4000,$B180,Données!$B$2:$B$4000,$U$3))</f>
        <v/>
      </c>
      <c r="F180" t="str">
        <f>IF($B180="","",COUNTIFS(Données!$E$2:$E$4000,$B180,Données!$B$2:$B$4000,$U$3))</f>
        <v/>
      </c>
      <c r="G180" t="str">
        <f>IF($B180="","",COUNTIFS(Données!$E$2:$E$4000,$B180,Données!$B$2:$B$4000,$U$3))</f>
        <v/>
      </c>
      <c r="H180" t="str">
        <f>IF($B180="","",COUNTIFS(Données!$E$2:$E$4000,$B180,Données!$B$2:$B$4000,$U$3))</f>
        <v/>
      </c>
      <c r="I180" t="str">
        <f>IF($B180="","",COUNTIFS(Données!$E$2:$E$4000,$B180,Données!$B$2:$B$4000,$U$3))</f>
        <v/>
      </c>
      <c r="J180" t="str">
        <f>IF($B180="","",COUNTIFS(Données!$E$2:$E$4000,$B180,Données!$B$2:$B$4000,$U$3))</f>
        <v/>
      </c>
      <c r="K180" t="str">
        <f>IF($B180="","",COUNTIFS(Données!$E$2:$E$4000,$B180,Données!$B$2:$B$4000,$U$3))</f>
        <v/>
      </c>
      <c r="L180" t="str">
        <f>IF($B180="","",COUNTIFS(Données!$E$2:$E$4000,$B180,Données!$B$2:$B$4000,$U$3))</f>
        <v/>
      </c>
      <c r="M180" t="str">
        <f>IF($B180="","",COUNTIFS(Données!$E$2:$E$4000,$B180,Données!$B$2:$B$4000,$U$3))</f>
        <v/>
      </c>
      <c r="N180" t="str">
        <f>IF($B180="","",COUNTIFS(Données!$E$2:$E$4000,$B180,Données!$B$2:$B$4000,$U$3))</f>
        <v/>
      </c>
      <c r="O180" t="str">
        <f>IF($B180="","",COUNTIFS(Données!$E$2:$E$4000,$B180,Données!$B$2:$B$4000,$U$3))</f>
        <v/>
      </c>
      <c r="P180" t="str">
        <f>IF($B180="","",COUNTIFS(Données!$E$2:$E$4000,$B180,Données!$B$2:$B$4000,$U$3)*8)</f>
        <v/>
      </c>
    </row>
    <row r="181" spans="2:16" x14ac:dyDescent="0.3">
      <c r="B181" t="str">
        <f>IF(Eleves!C179&gt;0,Eleves!C179,"")</f>
        <v/>
      </c>
      <c r="C181" t="str">
        <f>IF(COUNTIFS(Données!E176:E4174,$B181,Données!B176:B4174,$U$3)&gt;0,$U$3,"")</f>
        <v/>
      </c>
      <c r="D181" t="str">
        <f>IF($B181="","",COUNTIFS(Données!$E$2:$E$4000,$B181,Données!$B$2:$B$4000,$U$3))</f>
        <v/>
      </c>
      <c r="E181" t="str">
        <f>IF($B181="","",COUNTIFS(Données!$E$2:$E$4000,$B181,Données!$B$2:$B$4000,$U$3))</f>
        <v/>
      </c>
      <c r="F181" t="str">
        <f>IF($B181="","",COUNTIFS(Données!$E$2:$E$4000,$B181,Données!$B$2:$B$4000,$U$3))</f>
        <v/>
      </c>
      <c r="G181" t="str">
        <f>IF($B181="","",COUNTIFS(Données!$E$2:$E$4000,$B181,Données!$B$2:$B$4000,$U$3))</f>
        <v/>
      </c>
      <c r="H181" t="str">
        <f>IF($B181="","",COUNTIFS(Données!$E$2:$E$4000,$B181,Données!$B$2:$B$4000,$U$3))</f>
        <v/>
      </c>
      <c r="I181" t="str">
        <f>IF($B181="","",COUNTIFS(Données!$E$2:$E$4000,$B181,Données!$B$2:$B$4000,$U$3))</f>
        <v/>
      </c>
      <c r="J181" t="str">
        <f>IF($B181="","",COUNTIFS(Données!$E$2:$E$4000,$B181,Données!$B$2:$B$4000,$U$3))</f>
        <v/>
      </c>
      <c r="K181" t="str">
        <f>IF($B181="","",COUNTIFS(Données!$E$2:$E$4000,$B181,Données!$B$2:$B$4000,$U$3))</f>
        <v/>
      </c>
      <c r="L181" t="str">
        <f>IF($B181="","",COUNTIFS(Données!$E$2:$E$4000,$B181,Données!$B$2:$B$4000,$U$3))</f>
        <v/>
      </c>
      <c r="M181" t="str">
        <f>IF($B181="","",COUNTIFS(Données!$E$2:$E$4000,$B181,Données!$B$2:$B$4000,$U$3))</f>
        <v/>
      </c>
      <c r="N181" t="str">
        <f>IF($B181="","",COUNTIFS(Données!$E$2:$E$4000,$B181,Données!$B$2:$B$4000,$U$3))</f>
        <v/>
      </c>
      <c r="O181" t="str">
        <f>IF($B181="","",COUNTIFS(Données!$E$2:$E$4000,$B181,Données!$B$2:$B$4000,$U$3))</f>
        <v/>
      </c>
      <c r="P181" t="str">
        <f>IF($B181="","",COUNTIFS(Données!$E$2:$E$4000,$B181,Données!$B$2:$B$4000,$U$3)*8)</f>
        <v/>
      </c>
    </row>
    <row r="182" spans="2:16" x14ac:dyDescent="0.3">
      <c r="B182" t="str">
        <f>IF(Eleves!C180&gt;0,Eleves!C180,"")</f>
        <v/>
      </c>
      <c r="C182" t="str">
        <f>IF(COUNTIFS(Données!E177:E4175,$B182,Données!B177:B4175,$U$3)&gt;0,$U$3,"")</f>
        <v/>
      </c>
      <c r="D182" t="str">
        <f>IF($B182="","",COUNTIFS(Données!$E$2:$E$4000,$B182,Données!$B$2:$B$4000,$U$3))</f>
        <v/>
      </c>
      <c r="E182" t="str">
        <f>IF($B182="","",COUNTIFS(Données!$E$2:$E$4000,$B182,Données!$B$2:$B$4000,$U$3))</f>
        <v/>
      </c>
      <c r="F182" t="str">
        <f>IF($B182="","",COUNTIFS(Données!$E$2:$E$4000,$B182,Données!$B$2:$B$4000,$U$3))</f>
        <v/>
      </c>
      <c r="G182" t="str">
        <f>IF($B182="","",COUNTIFS(Données!$E$2:$E$4000,$B182,Données!$B$2:$B$4000,$U$3))</f>
        <v/>
      </c>
      <c r="H182" t="str">
        <f>IF($B182="","",COUNTIFS(Données!$E$2:$E$4000,$B182,Données!$B$2:$B$4000,$U$3))</f>
        <v/>
      </c>
      <c r="I182" t="str">
        <f>IF($B182="","",COUNTIFS(Données!$E$2:$E$4000,$B182,Données!$B$2:$B$4000,$U$3))</f>
        <v/>
      </c>
      <c r="J182" t="str">
        <f>IF($B182="","",COUNTIFS(Données!$E$2:$E$4000,$B182,Données!$B$2:$B$4000,$U$3))</f>
        <v/>
      </c>
      <c r="K182" t="str">
        <f>IF($B182="","",COUNTIFS(Données!$E$2:$E$4000,$B182,Données!$B$2:$B$4000,$U$3))</f>
        <v/>
      </c>
      <c r="L182" t="str">
        <f>IF($B182="","",COUNTIFS(Données!$E$2:$E$4000,$B182,Données!$B$2:$B$4000,$U$3))</f>
        <v/>
      </c>
      <c r="M182" t="str">
        <f>IF($B182="","",COUNTIFS(Données!$E$2:$E$4000,$B182,Données!$B$2:$B$4000,$U$3))</f>
        <v/>
      </c>
      <c r="N182" t="str">
        <f>IF($B182="","",COUNTIFS(Données!$E$2:$E$4000,$B182,Données!$B$2:$B$4000,$U$3))</f>
        <v/>
      </c>
      <c r="O182" t="str">
        <f>IF($B182="","",COUNTIFS(Données!$E$2:$E$4000,$B182,Données!$B$2:$B$4000,$U$3))</f>
        <v/>
      </c>
      <c r="P182" t="str">
        <f>IF($B182="","",COUNTIFS(Données!$E$2:$E$4000,$B182,Données!$B$2:$B$4000,$U$3)*8)</f>
        <v/>
      </c>
    </row>
    <row r="183" spans="2:16" x14ac:dyDescent="0.3">
      <c r="B183" t="str">
        <f>IF(Eleves!C181&gt;0,Eleves!C181,"")</f>
        <v/>
      </c>
      <c r="C183" t="str">
        <f>IF(COUNTIFS(Données!E178:E4176,$B183,Données!B178:B4176,$U$3)&gt;0,$U$3,"")</f>
        <v/>
      </c>
      <c r="D183" t="str">
        <f>IF($B183="","",COUNTIFS(Données!$E$2:$E$4000,$B183,Données!$B$2:$B$4000,$U$3))</f>
        <v/>
      </c>
      <c r="E183" t="str">
        <f>IF($B183="","",COUNTIFS(Données!$E$2:$E$4000,$B183,Données!$B$2:$B$4000,$U$3))</f>
        <v/>
      </c>
      <c r="F183" t="str">
        <f>IF($B183="","",COUNTIFS(Données!$E$2:$E$4000,$B183,Données!$B$2:$B$4000,$U$3))</f>
        <v/>
      </c>
      <c r="G183" t="str">
        <f>IF($B183="","",COUNTIFS(Données!$E$2:$E$4000,$B183,Données!$B$2:$B$4000,$U$3))</f>
        <v/>
      </c>
      <c r="H183" t="str">
        <f>IF($B183="","",COUNTIFS(Données!$E$2:$E$4000,$B183,Données!$B$2:$B$4000,$U$3))</f>
        <v/>
      </c>
      <c r="I183" t="str">
        <f>IF($B183="","",COUNTIFS(Données!$E$2:$E$4000,$B183,Données!$B$2:$B$4000,$U$3))</f>
        <v/>
      </c>
      <c r="J183" t="str">
        <f>IF($B183="","",COUNTIFS(Données!$E$2:$E$4000,$B183,Données!$B$2:$B$4000,$U$3))</f>
        <v/>
      </c>
      <c r="K183" t="str">
        <f>IF($B183="","",COUNTIFS(Données!$E$2:$E$4000,$B183,Données!$B$2:$B$4000,$U$3))</f>
        <v/>
      </c>
      <c r="L183" t="str">
        <f>IF($B183="","",COUNTIFS(Données!$E$2:$E$4000,$B183,Données!$B$2:$B$4000,$U$3))</f>
        <v/>
      </c>
      <c r="M183" t="str">
        <f>IF($B183="","",COUNTIFS(Données!$E$2:$E$4000,$B183,Données!$B$2:$B$4000,$U$3))</f>
        <v/>
      </c>
      <c r="N183" t="str">
        <f>IF($B183="","",COUNTIFS(Données!$E$2:$E$4000,$B183,Données!$B$2:$B$4000,$U$3))</f>
        <v/>
      </c>
      <c r="O183" t="str">
        <f>IF($B183="","",COUNTIFS(Données!$E$2:$E$4000,$B183,Données!$B$2:$B$4000,$U$3))</f>
        <v/>
      </c>
      <c r="P183" t="str">
        <f>IF($B183="","",COUNTIFS(Données!$E$2:$E$4000,$B183,Données!$B$2:$B$4000,$U$3)*8)</f>
        <v/>
      </c>
    </row>
    <row r="184" spans="2:16" x14ac:dyDescent="0.3">
      <c r="B184" t="str">
        <f>IF(Eleves!C182&gt;0,Eleves!C182,"")</f>
        <v/>
      </c>
      <c r="C184" t="str">
        <f>IF(COUNTIFS(Données!E179:E4177,$B184,Données!B179:B4177,$U$3)&gt;0,$U$3,"")</f>
        <v/>
      </c>
      <c r="D184" t="str">
        <f>IF($B184="","",COUNTIFS(Données!$E$2:$E$4000,$B184,Données!$B$2:$B$4000,$U$3))</f>
        <v/>
      </c>
      <c r="E184" t="str">
        <f>IF($B184="","",COUNTIFS(Données!$E$2:$E$4000,$B184,Données!$B$2:$B$4000,$U$3))</f>
        <v/>
      </c>
      <c r="F184" t="str">
        <f>IF($B184="","",COUNTIFS(Données!$E$2:$E$4000,$B184,Données!$B$2:$B$4000,$U$3))</f>
        <v/>
      </c>
      <c r="G184" t="str">
        <f>IF($B184="","",COUNTIFS(Données!$E$2:$E$4000,$B184,Données!$B$2:$B$4000,$U$3))</f>
        <v/>
      </c>
      <c r="H184" t="str">
        <f>IF($B184="","",COUNTIFS(Données!$E$2:$E$4000,$B184,Données!$B$2:$B$4000,$U$3))</f>
        <v/>
      </c>
      <c r="I184" t="str">
        <f>IF($B184="","",COUNTIFS(Données!$E$2:$E$4000,$B184,Données!$B$2:$B$4000,$U$3))</f>
        <v/>
      </c>
      <c r="J184" t="str">
        <f>IF($B184="","",COUNTIFS(Données!$E$2:$E$4000,$B184,Données!$B$2:$B$4000,$U$3))</f>
        <v/>
      </c>
      <c r="K184" t="str">
        <f>IF($B184="","",COUNTIFS(Données!$E$2:$E$4000,$B184,Données!$B$2:$B$4000,$U$3))</f>
        <v/>
      </c>
      <c r="L184" t="str">
        <f>IF($B184="","",COUNTIFS(Données!$E$2:$E$4000,$B184,Données!$B$2:$B$4000,$U$3))</f>
        <v/>
      </c>
      <c r="M184" t="str">
        <f>IF($B184="","",COUNTIFS(Données!$E$2:$E$4000,$B184,Données!$B$2:$B$4000,$U$3))</f>
        <v/>
      </c>
      <c r="N184" t="str">
        <f>IF($B184="","",COUNTIFS(Données!$E$2:$E$4000,$B184,Données!$B$2:$B$4000,$U$3))</f>
        <v/>
      </c>
      <c r="O184" t="str">
        <f>IF($B184="","",COUNTIFS(Données!$E$2:$E$4000,$B184,Données!$B$2:$B$4000,$U$3))</f>
        <v/>
      </c>
      <c r="P184" t="str">
        <f>IF($B184="","",COUNTIFS(Données!$E$2:$E$4000,$B184,Données!$B$2:$B$4000,$U$3)*8)</f>
        <v/>
      </c>
    </row>
    <row r="185" spans="2:16" x14ac:dyDescent="0.3">
      <c r="B185" t="str">
        <f>IF(Eleves!C183&gt;0,Eleves!C183,"")</f>
        <v/>
      </c>
      <c r="C185" t="str">
        <f>IF(COUNTIFS(Données!E180:E4178,$B185,Données!B180:B4178,$U$3)&gt;0,$U$3,"")</f>
        <v/>
      </c>
      <c r="D185" t="str">
        <f>IF($B185="","",COUNTIFS(Données!$E$2:$E$4000,$B185,Données!$B$2:$B$4000,$U$3))</f>
        <v/>
      </c>
      <c r="E185" t="str">
        <f>IF($B185="","",COUNTIFS(Données!$E$2:$E$4000,$B185,Données!$B$2:$B$4000,$U$3))</f>
        <v/>
      </c>
      <c r="F185" t="str">
        <f>IF($B185="","",COUNTIFS(Données!$E$2:$E$4000,$B185,Données!$B$2:$B$4000,$U$3))</f>
        <v/>
      </c>
      <c r="G185" t="str">
        <f>IF($B185="","",COUNTIFS(Données!$E$2:$E$4000,$B185,Données!$B$2:$B$4000,$U$3))</f>
        <v/>
      </c>
      <c r="H185" t="str">
        <f>IF($B185="","",COUNTIFS(Données!$E$2:$E$4000,$B185,Données!$B$2:$B$4000,$U$3))</f>
        <v/>
      </c>
      <c r="I185" t="str">
        <f>IF($B185="","",COUNTIFS(Données!$E$2:$E$4000,$B185,Données!$B$2:$B$4000,$U$3))</f>
        <v/>
      </c>
      <c r="J185" t="str">
        <f>IF($B185="","",COUNTIFS(Données!$E$2:$E$4000,$B185,Données!$B$2:$B$4000,$U$3))</f>
        <v/>
      </c>
      <c r="K185" t="str">
        <f>IF($B185="","",COUNTIFS(Données!$E$2:$E$4000,$B185,Données!$B$2:$B$4000,$U$3))</f>
        <v/>
      </c>
      <c r="L185" t="str">
        <f>IF($B185="","",COUNTIFS(Données!$E$2:$E$4000,$B185,Données!$B$2:$B$4000,$U$3))</f>
        <v/>
      </c>
      <c r="M185" t="str">
        <f>IF($B185="","",COUNTIFS(Données!$E$2:$E$4000,$B185,Données!$B$2:$B$4000,$U$3))</f>
        <v/>
      </c>
      <c r="N185" t="str">
        <f>IF($B185="","",COUNTIFS(Données!$E$2:$E$4000,$B185,Données!$B$2:$B$4000,$U$3))</f>
        <v/>
      </c>
      <c r="O185" t="str">
        <f>IF($B185="","",COUNTIFS(Données!$E$2:$E$4000,$B185,Données!$B$2:$B$4000,$U$3))</f>
        <v/>
      </c>
      <c r="P185" t="str">
        <f>IF($B185="","",COUNTIFS(Données!$E$2:$E$4000,$B185,Données!$B$2:$B$4000,$U$3)*8)</f>
        <v/>
      </c>
    </row>
    <row r="186" spans="2:16" x14ac:dyDescent="0.3">
      <c r="B186" t="str">
        <f>IF(Eleves!C184&gt;0,Eleves!C184,"")</f>
        <v/>
      </c>
      <c r="C186" t="str">
        <f>IF(COUNTIFS(Données!E181:E4179,$B186,Données!B181:B4179,$U$3)&gt;0,$U$3,"")</f>
        <v/>
      </c>
      <c r="D186" t="str">
        <f>IF($B186="","",COUNTIFS(Données!$E$2:$E$4000,$B186,Données!$B$2:$B$4000,$U$3))</f>
        <v/>
      </c>
      <c r="E186" t="str">
        <f>IF($B186="","",COUNTIFS(Données!$E$2:$E$4000,$B186,Données!$B$2:$B$4000,$U$3))</f>
        <v/>
      </c>
      <c r="F186" t="str">
        <f>IF($B186="","",COUNTIFS(Données!$E$2:$E$4000,$B186,Données!$B$2:$B$4000,$U$3))</f>
        <v/>
      </c>
      <c r="G186" t="str">
        <f>IF($B186="","",COUNTIFS(Données!$E$2:$E$4000,$B186,Données!$B$2:$B$4000,$U$3))</f>
        <v/>
      </c>
      <c r="H186" t="str">
        <f>IF($B186="","",COUNTIFS(Données!$E$2:$E$4000,$B186,Données!$B$2:$B$4000,$U$3))</f>
        <v/>
      </c>
      <c r="I186" t="str">
        <f>IF($B186="","",COUNTIFS(Données!$E$2:$E$4000,$B186,Données!$B$2:$B$4000,$U$3))</f>
        <v/>
      </c>
      <c r="J186" t="str">
        <f>IF($B186="","",COUNTIFS(Données!$E$2:$E$4000,$B186,Données!$B$2:$B$4000,$U$3))</f>
        <v/>
      </c>
      <c r="K186" t="str">
        <f>IF($B186="","",COUNTIFS(Données!$E$2:$E$4000,$B186,Données!$B$2:$B$4000,$U$3))</f>
        <v/>
      </c>
      <c r="L186" t="str">
        <f>IF($B186="","",COUNTIFS(Données!$E$2:$E$4000,$B186,Données!$B$2:$B$4000,$U$3))</f>
        <v/>
      </c>
      <c r="M186" t="str">
        <f>IF($B186="","",COUNTIFS(Données!$E$2:$E$4000,$B186,Données!$B$2:$B$4000,$U$3))</f>
        <v/>
      </c>
      <c r="N186" t="str">
        <f>IF($B186="","",COUNTIFS(Données!$E$2:$E$4000,$B186,Données!$B$2:$B$4000,$U$3))</f>
        <v/>
      </c>
      <c r="O186" t="str">
        <f>IF($B186="","",COUNTIFS(Données!$E$2:$E$4000,$B186,Données!$B$2:$B$4000,$U$3))</f>
        <v/>
      </c>
      <c r="P186" t="str">
        <f>IF($B186="","",COUNTIFS(Données!$E$2:$E$4000,$B186,Données!$B$2:$B$4000,$U$3)*8)</f>
        <v/>
      </c>
    </row>
    <row r="187" spans="2:16" x14ac:dyDescent="0.3">
      <c r="B187" t="str">
        <f>IF(Eleves!C185&gt;0,Eleves!C185,"")</f>
        <v/>
      </c>
      <c r="C187" t="str">
        <f>IF(COUNTIFS(Données!E182:E4180,$B187,Données!B182:B4180,$U$3)&gt;0,$U$3,"")</f>
        <v/>
      </c>
      <c r="D187" t="str">
        <f>IF($B187="","",COUNTIFS(Données!$E$2:$E$4000,$B187,Données!$B$2:$B$4000,$U$3))</f>
        <v/>
      </c>
      <c r="E187" t="str">
        <f>IF($B187="","",COUNTIFS(Données!$E$2:$E$4000,$B187,Données!$B$2:$B$4000,$U$3))</f>
        <v/>
      </c>
      <c r="F187" t="str">
        <f>IF($B187="","",COUNTIFS(Données!$E$2:$E$4000,$B187,Données!$B$2:$B$4000,$U$3))</f>
        <v/>
      </c>
      <c r="G187" t="str">
        <f>IF($B187="","",COUNTIFS(Données!$E$2:$E$4000,$B187,Données!$B$2:$B$4000,$U$3))</f>
        <v/>
      </c>
      <c r="H187" t="str">
        <f>IF($B187="","",COUNTIFS(Données!$E$2:$E$4000,$B187,Données!$B$2:$B$4000,$U$3))</f>
        <v/>
      </c>
      <c r="I187" t="str">
        <f>IF($B187="","",COUNTIFS(Données!$E$2:$E$4000,$B187,Données!$B$2:$B$4000,$U$3))</f>
        <v/>
      </c>
      <c r="J187" t="str">
        <f>IF($B187="","",COUNTIFS(Données!$E$2:$E$4000,$B187,Données!$B$2:$B$4000,$U$3))</f>
        <v/>
      </c>
      <c r="K187" t="str">
        <f>IF($B187="","",COUNTIFS(Données!$E$2:$E$4000,$B187,Données!$B$2:$B$4000,$U$3))</f>
        <v/>
      </c>
      <c r="L187" t="str">
        <f>IF($B187="","",COUNTIFS(Données!$E$2:$E$4000,$B187,Données!$B$2:$B$4000,$U$3))</f>
        <v/>
      </c>
      <c r="M187" t="str">
        <f>IF($B187="","",COUNTIFS(Données!$E$2:$E$4000,$B187,Données!$B$2:$B$4000,$U$3))</f>
        <v/>
      </c>
      <c r="N187" t="str">
        <f>IF($B187="","",COUNTIFS(Données!$E$2:$E$4000,$B187,Données!$B$2:$B$4000,$U$3))</f>
        <v/>
      </c>
      <c r="O187" t="str">
        <f>IF($B187="","",COUNTIFS(Données!$E$2:$E$4000,$B187,Données!$B$2:$B$4000,$U$3))</f>
        <v/>
      </c>
      <c r="P187" t="str">
        <f>IF($B187="","",COUNTIFS(Données!$E$2:$E$4000,$B187,Données!$B$2:$B$4000,$U$3)*8)</f>
        <v/>
      </c>
    </row>
    <row r="188" spans="2:16" x14ac:dyDescent="0.3">
      <c r="B188" t="str">
        <f>IF(Eleves!C186&gt;0,Eleves!C186,"")</f>
        <v/>
      </c>
      <c r="C188" t="str">
        <f>IF(COUNTIFS(Données!E183:E4181,$B188,Données!B183:B4181,$U$3)&gt;0,$U$3,"")</f>
        <v/>
      </c>
      <c r="D188" t="str">
        <f>IF($B188="","",COUNTIFS(Données!$E$2:$E$4000,$B188,Données!$B$2:$B$4000,$U$3))</f>
        <v/>
      </c>
      <c r="E188" t="str">
        <f>IF($B188="","",COUNTIFS(Données!$E$2:$E$4000,$B188,Données!$B$2:$B$4000,$U$3))</f>
        <v/>
      </c>
      <c r="F188" t="str">
        <f>IF($B188="","",COUNTIFS(Données!$E$2:$E$4000,$B188,Données!$B$2:$B$4000,$U$3))</f>
        <v/>
      </c>
      <c r="G188" t="str">
        <f>IF($B188="","",COUNTIFS(Données!$E$2:$E$4000,$B188,Données!$B$2:$B$4000,$U$3))</f>
        <v/>
      </c>
      <c r="H188" t="str">
        <f>IF($B188="","",COUNTIFS(Données!$E$2:$E$4000,$B188,Données!$B$2:$B$4000,$U$3))</f>
        <v/>
      </c>
      <c r="I188" t="str">
        <f>IF($B188="","",COUNTIFS(Données!$E$2:$E$4000,$B188,Données!$B$2:$B$4000,$U$3))</f>
        <v/>
      </c>
      <c r="J188" t="str">
        <f>IF($B188="","",COUNTIFS(Données!$E$2:$E$4000,$B188,Données!$B$2:$B$4000,$U$3))</f>
        <v/>
      </c>
      <c r="K188" t="str">
        <f>IF($B188="","",COUNTIFS(Données!$E$2:$E$4000,$B188,Données!$B$2:$B$4000,$U$3))</f>
        <v/>
      </c>
      <c r="L188" t="str">
        <f>IF($B188="","",COUNTIFS(Données!$E$2:$E$4000,$B188,Données!$B$2:$B$4000,$U$3))</f>
        <v/>
      </c>
      <c r="M188" t="str">
        <f>IF($B188="","",COUNTIFS(Données!$E$2:$E$4000,$B188,Données!$B$2:$B$4000,$U$3))</f>
        <v/>
      </c>
      <c r="N188" t="str">
        <f>IF($B188="","",COUNTIFS(Données!$E$2:$E$4000,$B188,Données!$B$2:$B$4000,$U$3))</f>
        <v/>
      </c>
      <c r="O188" t="str">
        <f>IF($B188="","",COUNTIFS(Données!$E$2:$E$4000,$B188,Données!$B$2:$B$4000,$U$3))</f>
        <v/>
      </c>
      <c r="P188" t="str">
        <f>IF($B188="","",COUNTIFS(Données!$E$2:$E$4000,$B188,Données!$B$2:$B$4000,$U$3)*8)</f>
        <v/>
      </c>
    </row>
    <row r="189" spans="2:16" x14ac:dyDescent="0.3">
      <c r="B189" t="str">
        <f>IF(Eleves!C187&gt;0,Eleves!C187,"")</f>
        <v/>
      </c>
      <c r="C189" t="str">
        <f>IF(COUNTIFS(Données!E184:E4182,$B189,Données!B184:B4182,$U$3)&gt;0,$U$3,"")</f>
        <v/>
      </c>
      <c r="D189" t="str">
        <f>IF($B189="","",COUNTIFS(Données!$E$2:$E$4000,$B189,Données!$B$2:$B$4000,$U$3))</f>
        <v/>
      </c>
      <c r="E189" t="str">
        <f>IF($B189="","",COUNTIFS(Données!$E$2:$E$4000,$B189,Données!$B$2:$B$4000,$U$3))</f>
        <v/>
      </c>
      <c r="F189" t="str">
        <f>IF($B189="","",COUNTIFS(Données!$E$2:$E$4000,$B189,Données!$B$2:$B$4000,$U$3))</f>
        <v/>
      </c>
      <c r="G189" t="str">
        <f>IF($B189="","",COUNTIFS(Données!$E$2:$E$4000,$B189,Données!$B$2:$B$4000,$U$3))</f>
        <v/>
      </c>
      <c r="H189" t="str">
        <f>IF($B189="","",COUNTIFS(Données!$E$2:$E$4000,$B189,Données!$B$2:$B$4000,$U$3))</f>
        <v/>
      </c>
      <c r="I189" t="str">
        <f>IF($B189="","",COUNTIFS(Données!$E$2:$E$4000,$B189,Données!$B$2:$B$4000,$U$3))</f>
        <v/>
      </c>
      <c r="J189" t="str">
        <f>IF($B189="","",COUNTIFS(Données!$E$2:$E$4000,$B189,Données!$B$2:$B$4000,$U$3))</f>
        <v/>
      </c>
      <c r="K189" t="str">
        <f>IF($B189="","",COUNTIFS(Données!$E$2:$E$4000,$B189,Données!$B$2:$B$4000,$U$3))</f>
        <v/>
      </c>
      <c r="L189" t="str">
        <f>IF($B189="","",COUNTIFS(Données!$E$2:$E$4000,$B189,Données!$B$2:$B$4000,$U$3))</f>
        <v/>
      </c>
      <c r="M189" t="str">
        <f>IF($B189="","",COUNTIFS(Données!$E$2:$E$4000,$B189,Données!$B$2:$B$4000,$U$3))</f>
        <v/>
      </c>
      <c r="N189" t="str">
        <f>IF($B189="","",COUNTIFS(Données!$E$2:$E$4000,$B189,Données!$B$2:$B$4000,$U$3))</f>
        <v/>
      </c>
      <c r="O189" t="str">
        <f>IF($B189="","",COUNTIFS(Données!$E$2:$E$4000,$B189,Données!$B$2:$B$4000,$U$3))</f>
        <v/>
      </c>
      <c r="P189" t="str">
        <f>IF($B189="","",COUNTIFS(Données!$E$2:$E$4000,$B189,Données!$B$2:$B$4000,$U$3)*8)</f>
        <v/>
      </c>
    </row>
    <row r="190" spans="2:16" x14ac:dyDescent="0.3">
      <c r="B190" t="str">
        <f>IF(Eleves!C188&gt;0,Eleves!C188,"")</f>
        <v/>
      </c>
      <c r="C190" t="str">
        <f>IF(COUNTIFS(Données!E185:E4183,$B190,Données!B185:B4183,$U$3)&gt;0,$U$3,"")</f>
        <v/>
      </c>
      <c r="D190" t="str">
        <f>IF($B190="","",COUNTIFS(Données!$E$2:$E$4000,$B190,Données!$B$2:$B$4000,$U$3))</f>
        <v/>
      </c>
      <c r="E190" t="str">
        <f>IF($B190="","",COUNTIFS(Données!$E$2:$E$4000,$B190,Données!$B$2:$B$4000,$U$3))</f>
        <v/>
      </c>
      <c r="F190" t="str">
        <f>IF($B190="","",COUNTIFS(Données!$E$2:$E$4000,$B190,Données!$B$2:$B$4000,$U$3))</f>
        <v/>
      </c>
      <c r="G190" t="str">
        <f>IF($B190="","",COUNTIFS(Données!$E$2:$E$4000,$B190,Données!$B$2:$B$4000,$U$3))</f>
        <v/>
      </c>
      <c r="H190" t="str">
        <f>IF($B190="","",COUNTIFS(Données!$E$2:$E$4000,$B190,Données!$B$2:$B$4000,$U$3))</f>
        <v/>
      </c>
      <c r="I190" t="str">
        <f>IF($B190="","",COUNTIFS(Données!$E$2:$E$4000,$B190,Données!$B$2:$B$4000,$U$3))</f>
        <v/>
      </c>
      <c r="J190" t="str">
        <f>IF($B190="","",COUNTIFS(Données!$E$2:$E$4000,$B190,Données!$B$2:$B$4000,$U$3))</f>
        <v/>
      </c>
      <c r="K190" t="str">
        <f>IF($B190="","",COUNTIFS(Données!$E$2:$E$4000,$B190,Données!$B$2:$B$4000,$U$3))</f>
        <v/>
      </c>
      <c r="L190" t="str">
        <f>IF($B190="","",COUNTIFS(Données!$E$2:$E$4000,$B190,Données!$B$2:$B$4000,$U$3))</f>
        <v/>
      </c>
      <c r="M190" t="str">
        <f>IF($B190="","",COUNTIFS(Données!$E$2:$E$4000,$B190,Données!$B$2:$B$4000,$U$3))</f>
        <v/>
      </c>
      <c r="N190" t="str">
        <f>IF($B190="","",COUNTIFS(Données!$E$2:$E$4000,$B190,Données!$B$2:$B$4000,$U$3))</f>
        <v/>
      </c>
      <c r="O190" t="str">
        <f>IF($B190="","",COUNTIFS(Données!$E$2:$E$4000,$B190,Données!$B$2:$B$4000,$U$3))</f>
        <v/>
      </c>
      <c r="P190" t="str">
        <f>IF($B190="","",COUNTIFS(Données!$E$2:$E$4000,$B190,Données!$B$2:$B$4000,$U$3)*8)</f>
        <v/>
      </c>
    </row>
    <row r="191" spans="2:16" x14ac:dyDescent="0.3">
      <c r="B191" t="str">
        <f>IF(Eleves!C189&gt;0,Eleves!C189,"")</f>
        <v/>
      </c>
      <c r="C191" t="str">
        <f>IF(COUNTIFS(Données!E186:E4184,$B191,Données!B186:B4184,$U$3)&gt;0,$U$3,"")</f>
        <v/>
      </c>
      <c r="D191" t="str">
        <f>IF($B191="","",COUNTIFS(Données!$E$2:$E$4000,$B191,Données!$B$2:$B$4000,$U$3))</f>
        <v/>
      </c>
      <c r="E191" t="str">
        <f>IF($B191="","",COUNTIFS(Données!$E$2:$E$4000,$B191,Données!$B$2:$B$4000,$U$3))</f>
        <v/>
      </c>
      <c r="F191" t="str">
        <f>IF($B191="","",COUNTIFS(Données!$E$2:$E$4000,$B191,Données!$B$2:$B$4000,$U$3))</f>
        <v/>
      </c>
      <c r="G191" t="str">
        <f>IF($B191="","",COUNTIFS(Données!$E$2:$E$4000,$B191,Données!$B$2:$B$4000,$U$3))</f>
        <v/>
      </c>
      <c r="H191" t="str">
        <f>IF($B191="","",COUNTIFS(Données!$E$2:$E$4000,$B191,Données!$B$2:$B$4000,$U$3))</f>
        <v/>
      </c>
      <c r="I191" t="str">
        <f>IF($B191="","",COUNTIFS(Données!$E$2:$E$4000,$B191,Données!$B$2:$B$4000,$U$3))</f>
        <v/>
      </c>
      <c r="J191" t="str">
        <f>IF($B191="","",COUNTIFS(Données!$E$2:$E$4000,$B191,Données!$B$2:$B$4000,$U$3))</f>
        <v/>
      </c>
      <c r="K191" t="str">
        <f>IF($B191="","",COUNTIFS(Données!$E$2:$E$4000,$B191,Données!$B$2:$B$4000,$U$3))</f>
        <v/>
      </c>
      <c r="L191" t="str">
        <f>IF($B191="","",COUNTIFS(Données!$E$2:$E$4000,$B191,Données!$B$2:$B$4000,$U$3))</f>
        <v/>
      </c>
      <c r="M191" t="str">
        <f>IF($B191="","",COUNTIFS(Données!$E$2:$E$4000,$B191,Données!$B$2:$B$4000,$U$3))</f>
        <v/>
      </c>
      <c r="N191" t="str">
        <f>IF($B191="","",COUNTIFS(Données!$E$2:$E$4000,$B191,Données!$B$2:$B$4000,$U$3))</f>
        <v/>
      </c>
      <c r="O191" t="str">
        <f>IF($B191="","",COUNTIFS(Données!$E$2:$E$4000,$B191,Données!$B$2:$B$4000,$U$3))</f>
        <v/>
      </c>
      <c r="P191" t="str">
        <f>IF($B191="","",COUNTIFS(Données!$E$2:$E$4000,$B191,Données!$B$2:$B$4000,$U$3)*8)</f>
        <v/>
      </c>
    </row>
    <row r="192" spans="2:16" x14ac:dyDescent="0.3">
      <c r="B192" t="str">
        <f>IF(Eleves!C190&gt;0,Eleves!C190,"")</f>
        <v/>
      </c>
      <c r="C192" t="str">
        <f>IF(COUNTIFS(Données!E187:E4185,$B192,Données!B187:B4185,$U$3)&gt;0,$U$3,"")</f>
        <v/>
      </c>
      <c r="D192" t="str">
        <f>IF($B192="","",COUNTIFS(Données!$E$2:$E$4000,$B192,Données!$B$2:$B$4000,$U$3))</f>
        <v/>
      </c>
      <c r="E192" t="str">
        <f>IF($B192="","",COUNTIFS(Données!$E$2:$E$4000,$B192,Données!$B$2:$B$4000,$U$3))</f>
        <v/>
      </c>
      <c r="F192" t="str">
        <f>IF($B192="","",COUNTIFS(Données!$E$2:$E$4000,$B192,Données!$B$2:$B$4000,$U$3))</f>
        <v/>
      </c>
      <c r="G192" t="str">
        <f>IF($B192="","",COUNTIFS(Données!$E$2:$E$4000,$B192,Données!$B$2:$B$4000,$U$3))</f>
        <v/>
      </c>
      <c r="H192" t="str">
        <f>IF($B192="","",COUNTIFS(Données!$E$2:$E$4000,$B192,Données!$B$2:$B$4000,$U$3))</f>
        <v/>
      </c>
      <c r="I192" t="str">
        <f>IF($B192="","",COUNTIFS(Données!$E$2:$E$4000,$B192,Données!$B$2:$B$4000,$U$3))</f>
        <v/>
      </c>
      <c r="J192" t="str">
        <f>IF($B192="","",COUNTIFS(Données!$E$2:$E$4000,$B192,Données!$B$2:$B$4000,$U$3))</f>
        <v/>
      </c>
      <c r="K192" t="str">
        <f>IF($B192="","",COUNTIFS(Données!$E$2:$E$4000,$B192,Données!$B$2:$B$4000,$U$3))</f>
        <v/>
      </c>
      <c r="L192" t="str">
        <f>IF($B192="","",COUNTIFS(Données!$E$2:$E$4000,$B192,Données!$B$2:$B$4000,$U$3))</f>
        <v/>
      </c>
      <c r="M192" t="str">
        <f>IF($B192="","",COUNTIFS(Données!$E$2:$E$4000,$B192,Données!$B$2:$B$4000,$U$3))</f>
        <v/>
      </c>
      <c r="N192" t="str">
        <f>IF($B192="","",COUNTIFS(Données!$E$2:$E$4000,$B192,Données!$B$2:$B$4000,$U$3))</f>
        <v/>
      </c>
      <c r="O192" t="str">
        <f>IF($B192="","",COUNTIFS(Données!$E$2:$E$4000,$B192,Données!$B$2:$B$4000,$U$3))</f>
        <v/>
      </c>
      <c r="P192" t="str">
        <f>IF($B192="","",COUNTIFS(Données!$E$2:$E$4000,$B192,Données!$B$2:$B$4000,$U$3)*8)</f>
        <v/>
      </c>
    </row>
    <row r="193" spans="2:16" x14ac:dyDescent="0.3">
      <c r="B193" t="str">
        <f>IF(Eleves!C191&gt;0,Eleves!C191,"")</f>
        <v/>
      </c>
      <c r="C193" t="str">
        <f>IF(COUNTIFS(Données!E188:E4186,$B193,Données!B188:B4186,$U$3)&gt;0,$U$3,"")</f>
        <v/>
      </c>
      <c r="D193" t="str">
        <f>IF($B193="","",COUNTIFS(Données!$E$2:$E$4000,$B193,Données!$B$2:$B$4000,$U$3))</f>
        <v/>
      </c>
      <c r="E193" t="str">
        <f>IF($B193="","",COUNTIFS(Données!$E$2:$E$4000,$B193,Données!$B$2:$B$4000,$U$3))</f>
        <v/>
      </c>
      <c r="F193" t="str">
        <f>IF($B193="","",COUNTIFS(Données!$E$2:$E$4000,$B193,Données!$B$2:$B$4000,$U$3))</f>
        <v/>
      </c>
      <c r="G193" t="str">
        <f>IF($B193="","",COUNTIFS(Données!$E$2:$E$4000,$B193,Données!$B$2:$B$4000,$U$3))</f>
        <v/>
      </c>
      <c r="H193" t="str">
        <f>IF($B193="","",COUNTIFS(Données!$E$2:$E$4000,$B193,Données!$B$2:$B$4000,$U$3))</f>
        <v/>
      </c>
      <c r="I193" t="str">
        <f>IF($B193="","",COUNTIFS(Données!$E$2:$E$4000,$B193,Données!$B$2:$B$4000,$U$3))</f>
        <v/>
      </c>
      <c r="J193" t="str">
        <f>IF($B193="","",COUNTIFS(Données!$E$2:$E$4000,$B193,Données!$B$2:$B$4000,$U$3))</f>
        <v/>
      </c>
      <c r="K193" t="str">
        <f>IF($B193="","",COUNTIFS(Données!$E$2:$E$4000,$B193,Données!$B$2:$B$4000,$U$3))</f>
        <v/>
      </c>
      <c r="L193" t="str">
        <f>IF($B193="","",COUNTIFS(Données!$E$2:$E$4000,$B193,Données!$B$2:$B$4000,$U$3))</f>
        <v/>
      </c>
      <c r="M193" t="str">
        <f>IF($B193="","",COUNTIFS(Données!$E$2:$E$4000,$B193,Données!$B$2:$B$4000,$U$3))</f>
        <v/>
      </c>
      <c r="N193" t="str">
        <f>IF($B193="","",COUNTIFS(Données!$E$2:$E$4000,$B193,Données!$B$2:$B$4000,$U$3))</f>
        <v/>
      </c>
      <c r="O193" t="str">
        <f>IF($B193="","",COUNTIFS(Données!$E$2:$E$4000,$B193,Données!$B$2:$B$4000,$U$3))</f>
        <v/>
      </c>
      <c r="P193" t="str">
        <f>IF($B193="","",COUNTIFS(Données!$E$2:$E$4000,$B193,Données!$B$2:$B$4000,$U$3)*8)</f>
        <v/>
      </c>
    </row>
    <row r="194" spans="2:16" x14ac:dyDescent="0.3">
      <c r="B194" t="str">
        <f>IF(Eleves!C192&gt;0,Eleves!C192,"")</f>
        <v/>
      </c>
      <c r="C194" t="str">
        <f>IF(COUNTIFS(Données!E189:E4187,$B194,Données!B189:B4187,$U$3)&gt;0,$U$3,"")</f>
        <v/>
      </c>
      <c r="D194" t="str">
        <f>IF($B194="","",COUNTIFS(Données!$E$2:$E$4000,$B194,Données!$B$2:$B$4000,$U$3))</f>
        <v/>
      </c>
      <c r="E194" t="str">
        <f>IF($B194="","",COUNTIFS(Données!$E$2:$E$4000,$B194,Données!$B$2:$B$4000,$U$3))</f>
        <v/>
      </c>
      <c r="F194" t="str">
        <f>IF($B194="","",COUNTIFS(Données!$E$2:$E$4000,$B194,Données!$B$2:$B$4000,$U$3))</f>
        <v/>
      </c>
      <c r="G194" t="str">
        <f>IF($B194="","",COUNTIFS(Données!$E$2:$E$4000,$B194,Données!$B$2:$B$4000,$U$3))</f>
        <v/>
      </c>
      <c r="H194" t="str">
        <f>IF($B194="","",COUNTIFS(Données!$E$2:$E$4000,$B194,Données!$B$2:$B$4000,$U$3))</f>
        <v/>
      </c>
      <c r="I194" t="str">
        <f>IF($B194="","",COUNTIFS(Données!$E$2:$E$4000,$B194,Données!$B$2:$B$4000,$U$3))</f>
        <v/>
      </c>
      <c r="J194" t="str">
        <f>IF($B194="","",COUNTIFS(Données!$E$2:$E$4000,$B194,Données!$B$2:$B$4000,$U$3))</f>
        <v/>
      </c>
      <c r="K194" t="str">
        <f>IF($B194="","",COUNTIFS(Données!$E$2:$E$4000,$B194,Données!$B$2:$B$4000,$U$3))</f>
        <v/>
      </c>
      <c r="L194" t="str">
        <f>IF($B194="","",COUNTIFS(Données!$E$2:$E$4000,$B194,Données!$B$2:$B$4000,$U$3))</f>
        <v/>
      </c>
      <c r="M194" t="str">
        <f>IF($B194="","",COUNTIFS(Données!$E$2:$E$4000,$B194,Données!$B$2:$B$4000,$U$3))</f>
        <v/>
      </c>
      <c r="N194" t="str">
        <f>IF($B194="","",COUNTIFS(Données!$E$2:$E$4000,$B194,Données!$B$2:$B$4000,$U$3))</f>
        <v/>
      </c>
      <c r="O194" t="str">
        <f>IF($B194="","",COUNTIFS(Données!$E$2:$E$4000,$B194,Données!$B$2:$B$4000,$U$3))</f>
        <v/>
      </c>
      <c r="P194" t="str">
        <f>IF($B194="","",COUNTIFS(Données!$E$2:$E$4000,$B194,Données!$B$2:$B$4000,$U$3)*8)</f>
        <v/>
      </c>
    </row>
    <row r="195" spans="2:16" x14ac:dyDescent="0.3">
      <c r="B195" t="str">
        <f>IF(Eleves!C193&gt;0,Eleves!C193,"")</f>
        <v/>
      </c>
      <c r="C195" t="str">
        <f>IF(COUNTIFS(Données!E190:E4188,$B195,Données!B190:B4188,$U$3)&gt;0,$U$3,"")</f>
        <v/>
      </c>
      <c r="D195" t="str">
        <f>IF($B195="","",COUNTIFS(Données!$E$2:$E$4000,$B195,Données!$B$2:$B$4000,$U$3))</f>
        <v/>
      </c>
      <c r="E195" t="str">
        <f>IF($B195="","",COUNTIFS(Données!$E$2:$E$4000,$B195,Données!$B$2:$B$4000,$U$3))</f>
        <v/>
      </c>
      <c r="F195" t="str">
        <f>IF($B195="","",COUNTIFS(Données!$E$2:$E$4000,$B195,Données!$B$2:$B$4000,$U$3))</f>
        <v/>
      </c>
      <c r="G195" t="str">
        <f>IF($B195="","",COUNTIFS(Données!$E$2:$E$4000,$B195,Données!$B$2:$B$4000,$U$3))</f>
        <v/>
      </c>
      <c r="H195" t="str">
        <f>IF($B195="","",COUNTIFS(Données!$E$2:$E$4000,$B195,Données!$B$2:$B$4000,$U$3))</f>
        <v/>
      </c>
      <c r="I195" t="str">
        <f>IF($B195="","",COUNTIFS(Données!$E$2:$E$4000,$B195,Données!$B$2:$B$4000,$U$3))</f>
        <v/>
      </c>
      <c r="J195" t="str">
        <f>IF($B195="","",COUNTIFS(Données!$E$2:$E$4000,$B195,Données!$B$2:$B$4000,$U$3))</f>
        <v/>
      </c>
      <c r="K195" t="str">
        <f>IF($B195="","",COUNTIFS(Données!$E$2:$E$4000,$B195,Données!$B$2:$B$4000,$U$3))</f>
        <v/>
      </c>
      <c r="L195" t="str">
        <f>IF($B195="","",COUNTIFS(Données!$E$2:$E$4000,$B195,Données!$B$2:$B$4000,$U$3))</f>
        <v/>
      </c>
      <c r="M195" t="str">
        <f>IF($B195="","",COUNTIFS(Données!$E$2:$E$4000,$B195,Données!$B$2:$B$4000,$U$3))</f>
        <v/>
      </c>
      <c r="N195" t="str">
        <f>IF($B195="","",COUNTIFS(Données!$E$2:$E$4000,$B195,Données!$B$2:$B$4000,$U$3))</f>
        <v/>
      </c>
      <c r="O195" t="str">
        <f>IF($B195="","",COUNTIFS(Données!$E$2:$E$4000,$B195,Données!$B$2:$B$4000,$U$3))</f>
        <v/>
      </c>
      <c r="P195" t="str">
        <f>IF($B195="","",COUNTIFS(Données!$E$2:$E$4000,$B195,Données!$B$2:$B$4000,$U$3)*8)</f>
        <v/>
      </c>
    </row>
    <row r="196" spans="2:16" x14ac:dyDescent="0.3">
      <c r="B196" t="str">
        <f>IF(Eleves!C194&gt;0,Eleves!C194,"")</f>
        <v/>
      </c>
      <c r="C196" t="str">
        <f>IF(COUNTIFS(Données!E191:E4189,$B196,Données!B191:B4189,$U$3)&gt;0,$U$3,"")</f>
        <v/>
      </c>
      <c r="D196" t="str">
        <f>IF($B196="","",COUNTIFS(Données!$E$2:$E$4000,$B196,Données!$B$2:$B$4000,$U$3))</f>
        <v/>
      </c>
      <c r="E196" t="str">
        <f>IF($B196="","",COUNTIFS(Données!$E$2:$E$4000,$B196,Données!$B$2:$B$4000,$U$3))</f>
        <v/>
      </c>
      <c r="F196" t="str">
        <f>IF($B196="","",COUNTIFS(Données!$E$2:$E$4000,$B196,Données!$B$2:$B$4000,$U$3))</f>
        <v/>
      </c>
      <c r="G196" t="str">
        <f>IF($B196="","",COUNTIFS(Données!$E$2:$E$4000,$B196,Données!$B$2:$B$4000,$U$3))</f>
        <v/>
      </c>
      <c r="H196" t="str">
        <f>IF($B196="","",COUNTIFS(Données!$E$2:$E$4000,$B196,Données!$B$2:$B$4000,$U$3))</f>
        <v/>
      </c>
      <c r="I196" t="str">
        <f>IF($B196="","",COUNTIFS(Données!$E$2:$E$4000,$B196,Données!$B$2:$B$4000,$U$3))</f>
        <v/>
      </c>
      <c r="J196" t="str">
        <f>IF($B196="","",COUNTIFS(Données!$E$2:$E$4000,$B196,Données!$B$2:$B$4000,$U$3))</f>
        <v/>
      </c>
      <c r="K196" t="str">
        <f>IF($B196="","",COUNTIFS(Données!$E$2:$E$4000,$B196,Données!$B$2:$B$4000,$U$3))</f>
        <v/>
      </c>
      <c r="L196" t="str">
        <f>IF($B196="","",COUNTIFS(Données!$E$2:$E$4000,$B196,Données!$B$2:$B$4000,$U$3))</f>
        <v/>
      </c>
      <c r="M196" t="str">
        <f>IF($B196="","",COUNTIFS(Données!$E$2:$E$4000,$B196,Données!$B$2:$B$4000,$U$3))</f>
        <v/>
      </c>
      <c r="N196" t="str">
        <f>IF($B196="","",COUNTIFS(Données!$E$2:$E$4000,$B196,Données!$B$2:$B$4000,$U$3))</f>
        <v/>
      </c>
      <c r="O196" t="str">
        <f>IF($B196="","",COUNTIFS(Données!$E$2:$E$4000,$B196,Données!$B$2:$B$4000,$U$3))</f>
        <v/>
      </c>
      <c r="P196" t="str">
        <f>IF($B196="","",COUNTIFS(Données!$E$2:$E$4000,$B196,Données!$B$2:$B$4000,$U$3)*8)</f>
        <v/>
      </c>
    </row>
    <row r="197" spans="2:16" x14ac:dyDescent="0.3">
      <c r="B197" t="str">
        <f>IF(Eleves!C195&gt;0,Eleves!C195,"")</f>
        <v/>
      </c>
      <c r="C197" t="str">
        <f>IF(COUNTIFS(Données!E192:E4190,$B197,Données!B192:B4190,$U$3)&gt;0,$U$3,"")</f>
        <v/>
      </c>
      <c r="D197" t="str">
        <f>IF($B197="","",COUNTIFS(Données!$E$2:$E$4000,$B197,Données!$B$2:$B$4000,$U$3))</f>
        <v/>
      </c>
      <c r="E197" t="str">
        <f>IF($B197="","",COUNTIFS(Données!$E$2:$E$4000,$B197,Données!$B$2:$B$4000,$U$3))</f>
        <v/>
      </c>
      <c r="F197" t="str">
        <f>IF($B197="","",COUNTIFS(Données!$E$2:$E$4000,$B197,Données!$B$2:$B$4000,$U$3))</f>
        <v/>
      </c>
      <c r="G197" t="str">
        <f>IF($B197="","",COUNTIFS(Données!$E$2:$E$4000,$B197,Données!$B$2:$B$4000,$U$3))</f>
        <v/>
      </c>
      <c r="H197" t="str">
        <f>IF($B197="","",COUNTIFS(Données!$E$2:$E$4000,$B197,Données!$B$2:$B$4000,$U$3))</f>
        <v/>
      </c>
      <c r="I197" t="str">
        <f>IF($B197="","",COUNTIFS(Données!$E$2:$E$4000,$B197,Données!$B$2:$B$4000,$U$3))</f>
        <v/>
      </c>
      <c r="J197" t="str">
        <f>IF($B197="","",COUNTIFS(Données!$E$2:$E$4000,$B197,Données!$B$2:$B$4000,$U$3))</f>
        <v/>
      </c>
      <c r="K197" t="str">
        <f>IF($B197="","",COUNTIFS(Données!$E$2:$E$4000,$B197,Données!$B$2:$B$4000,$U$3))</f>
        <v/>
      </c>
      <c r="L197" t="str">
        <f>IF($B197="","",COUNTIFS(Données!$E$2:$E$4000,$B197,Données!$B$2:$B$4000,$U$3))</f>
        <v/>
      </c>
      <c r="M197" t="str">
        <f>IF($B197="","",COUNTIFS(Données!$E$2:$E$4000,$B197,Données!$B$2:$B$4000,$U$3))</f>
        <v/>
      </c>
      <c r="N197" t="str">
        <f>IF($B197="","",COUNTIFS(Données!$E$2:$E$4000,$B197,Données!$B$2:$B$4000,$U$3))</f>
        <v/>
      </c>
      <c r="O197" t="str">
        <f>IF($B197="","",COUNTIFS(Données!$E$2:$E$4000,$B197,Données!$B$2:$B$4000,$U$3))</f>
        <v/>
      </c>
      <c r="P197" t="str">
        <f>IF($B197="","",COUNTIFS(Données!$E$2:$E$4000,$B197,Données!$B$2:$B$4000,$U$3)*8)</f>
        <v/>
      </c>
    </row>
    <row r="198" spans="2:16" x14ac:dyDescent="0.3">
      <c r="B198" t="str">
        <f>IF(Eleves!C196&gt;0,Eleves!C196,"")</f>
        <v/>
      </c>
      <c r="C198" t="str">
        <f>IF(COUNTIFS(Données!E193:E4191,$B198,Données!B193:B4191,$U$3)&gt;0,$U$3,"")</f>
        <v/>
      </c>
      <c r="D198" t="str">
        <f>IF($B198="","",COUNTIFS(Données!$E$2:$E$4000,$B198,Données!$B$2:$B$4000,$U$3))</f>
        <v/>
      </c>
      <c r="E198" t="str">
        <f>IF($B198="","",COUNTIFS(Données!$E$2:$E$4000,$B198,Données!$B$2:$B$4000,$U$3))</f>
        <v/>
      </c>
      <c r="F198" t="str">
        <f>IF($B198="","",COUNTIFS(Données!$E$2:$E$4000,$B198,Données!$B$2:$B$4000,$U$3))</f>
        <v/>
      </c>
      <c r="G198" t="str">
        <f>IF($B198="","",COUNTIFS(Données!$E$2:$E$4000,$B198,Données!$B$2:$B$4000,$U$3))</f>
        <v/>
      </c>
      <c r="H198" t="str">
        <f>IF($B198="","",COUNTIFS(Données!$E$2:$E$4000,$B198,Données!$B$2:$B$4000,$U$3))</f>
        <v/>
      </c>
      <c r="I198" t="str">
        <f>IF($B198="","",COUNTIFS(Données!$E$2:$E$4000,$B198,Données!$B$2:$B$4000,$U$3))</f>
        <v/>
      </c>
      <c r="J198" t="str">
        <f>IF($B198="","",COUNTIFS(Données!$E$2:$E$4000,$B198,Données!$B$2:$B$4000,$U$3))</f>
        <v/>
      </c>
      <c r="K198" t="str">
        <f>IF($B198="","",COUNTIFS(Données!$E$2:$E$4000,$B198,Données!$B$2:$B$4000,$U$3))</f>
        <v/>
      </c>
      <c r="L198" t="str">
        <f>IF($B198="","",COUNTIFS(Données!$E$2:$E$4000,$B198,Données!$B$2:$B$4000,$U$3))</f>
        <v/>
      </c>
      <c r="M198" t="str">
        <f>IF($B198="","",COUNTIFS(Données!$E$2:$E$4000,$B198,Données!$B$2:$B$4000,$U$3))</f>
        <v/>
      </c>
      <c r="N198" t="str">
        <f>IF($B198="","",COUNTIFS(Données!$E$2:$E$4000,$B198,Données!$B$2:$B$4000,$U$3))</f>
        <v/>
      </c>
      <c r="O198" t="str">
        <f>IF($B198="","",COUNTIFS(Données!$E$2:$E$4000,$B198,Données!$B$2:$B$4000,$U$3))</f>
        <v/>
      </c>
      <c r="P198" t="str">
        <f>IF($B198="","",COUNTIFS(Données!$E$2:$E$4000,$B198,Données!$B$2:$B$4000,$U$3)*8)</f>
        <v/>
      </c>
    </row>
    <row r="199" spans="2:16" x14ac:dyDescent="0.3">
      <c r="B199" t="str">
        <f>IF(Eleves!C197&gt;0,Eleves!C197,"")</f>
        <v/>
      </c>
      <c r="C199" t="str">
        <f>IF(COUNTIFS(Données!E194:E4192,$B199,Données!B194:B4192,$U$3)&gt;0,$U$3,"")</f>
        <v/>
      </c>
      <c r="D199" t="str">
        <f>IF($B199="","",COUNTIFS(Données!$E$2:$E$4000,$B199,Données!$B$2:$B$4000,$U$3))</f>
        <v/>
      </c>
      <c r="E199" t="str">
        <f>IF($B199="","",COUNTIFS(Données!$E$2:$E$4000,$B199,Données!$B$2:$B$4000,$U$3))</f>
        <v/>
      </c>
      <c r="F199" t="str">
        <f>IF($B199="","",COUNTIFS(Données!$E$2:$E$4000,$B199,Données!$B$2:$B$4000,$U$3))</f>
        <v/>
      </c>
      <c r="G199" t="str">
        <f>IF($B199="","",COUNTIFS(Données!$E$2:$E$4000,$B199,Données!$B$2:$B$4000,$U$3))</f>
        <v/>
      </c>
      <c r="H199" t="str">
        <f>IF($B199="","",COUNTIFS(Données!$E$2:$E$4000,$B199,Données!$B$2:$B$4000,$U$3))</f>
        <v/>
      </c>
      <c r="I199" t="str">
        <f>IF($B199="","",COUNTIFS(Données!$E$2:$E$4000,$B199,Données!$B$2:$B$4000,$U$3))</f>
        <v/>
      </c>
      <c r="J199" t="str">
        <f>IF($B199="","",COUNTIFS(Données!$E$2:$E$4000,$B199,Données!$B$2:$B$4000,$U$3))</f>
        <v/>
      </c>
      <c r="K199" t="str">
        <f>IF($B199="","",COUNTIFS(Données!$E$2:$E$4000,$B199,Données!$B$2:$B$4000,$U$3))</f>
        <v/>
      </c>
      <c r="L199" t="str">
        <f>IF($B199="","",COUNTIFS(Données!$E$2:$E$4000,$B199,Données!$B$2:$B$4000,$U$3))</f>
        <v/>
      </c>
      <c r="M199" t="str">
        <f>IF($B199="","",COUNTIFS(Données!$E$2:$E$4000,$B199,Données!$B$2:$B$4000,$U$3))</f>
        <v/>
      </c>
      <c r="N199" t="str">
        <f>IF($B199="","",COUNTIFS(Données!$E$2:$E$4000,$B199,Données!$B$2:$B$4000,$U$3))</f>
        <v/>
      </c>
      <c r="O199" t="str">
        <f>IF($B199="","",COUNTIFS(Données!$E$2:$E$4000,$B199,Données!$B$2:$B$4000,$U$3))</f>
        <v/>
      </c>
      <c r="P199" t="str">
        <f>IF($B199="","",COUNTIFS(Données!$E$2:$E$4000,$B199,Données!$B$2:$B$4000,$U$3)*8)</f>
        <v/>
      </c>
    </row>
    <row r="200" spans="2:16" x14ac:dyDescent="0.3">
      <c r="B200" t="str">
        <f>IF(Eleves!C198&gt;0,Eleves!C198,"")</f>
        <v/>
      </c>
      <c r="C200" t="str">
        <f>IF(COUNTIFS(Données!E195:E4193,$B200,Données!B195:B4193,$U$3)&gt;0,$U$3,"")</f>
        <v/>
      </c>
      <c r="D200" t="str">
        <f>IF($B200="","",COUNTIFS(Données!$E$2:$E$4000,$B200,Données!$B$2:$B$4000,$U$3))</f>
        <v/>
      </c>
      <c r="E200" t="str">
        <f>IF($B200="","",COUNTIFS(Données!$E$2:$E$4000,$B200,Données!$B$2:$B$4000,$U$3))</f>
        <v/>
      </c>
      <c r="F200" t="str">
        <f>IF($B200="","",COUNTIFS(Données!$E$2:$E$4000,$B200,Données!$B$2:$B$4000,$U$3))</f>
        <v/>
      </c>
      <c r="G200" t="str">
        <f>IF($B200="","",COUNTIFS(Données!$E$2:$E$4000,$B200,Données!$B$2:$B$4000,$U$3))</f>
        <v/>
      </c>
      <c r="H200" t="str">
        <f>IF($B200="","",COUNTIFS(Données!$E$2:$E$4000,$B200,Données!$B$2:$B$4000,$U$3))</f>
        <v/>
      </c>
      <c r="I200" t="str">
        <f>IF($B200="","",COUNTIFS(Données!$E$2:$E$4000,$B200,Données!$B$2:$B$4000,$U$3))</f>
        <v/>
      </c>
      <c r="J200" t="str">
        <f>IF($B200="","",COUNTIFS(Données!$E$2:$E$4000,$B200,Données!$B$2:$B$4000,$U$3))</f>
        <v/>
      </c>
      <c r="K200" t="str">
        <f>IF($B200="","",COUNTIFS(Données!$E$2:$E$4000,$B200,Données!$B$2:$B$4000,$U$3))</f>
        <v/>
      </c>
      <c r="L200" t="str">
        <f>IF($B200="","",COUNTIFS(Données!$E$2:$E$4000,$B200,Données!$B$2:$B$4000,$U$3))</f>
        <v/>
      </c>
      <c r="M200" t="str">
        <f>IF($B200="","",COUNTIFS(Données!$E$2:$E$4000,$B200,Données!$B$2:$B$4000,$U$3))</f>
        <v/>
      </c>
      <c r="N200" t="str">
        <f>IF($B200="","",COUNTIFS(Données!$E$2:$E$4000,$B200,Données!$B$2:$B$4000,$U$3))</f>
        <v/>
      </c>
      <c r="O200" t="str">
        <f>IF($B200="","",COUNTIFS(Données!$E$2:$E$4000,$B200,Données!$B$2:$B$4000,$U$3))</f>
        <v/>
      </c>
      <c r="P200" t="str">
        <f>IF($B200="","",COUNTIFS(Données!$E$2:$E$4000,$B200,Données!$B$2:$B$4000,$U$3)*8)</f>
        <v/>
      </c>
    </row>
    <row r="201" spans="2:16" x14ac:dyDescent="0.3">
      <c r="B201" t="str">
        <f>IF(Eleves!C199&gt;0,Eleves!C199,"")</f>
        <v/>
      </c>
      <c r="C201" t="str">
        <f>IF(COUNTIFS(Données!E196:E4194,$B201,Données!B196:B4194,$U$3)&gt;0,$U$3,"")</f>
        <v/>
      </c>
      <c r="D201" t="str">
        <f>IF($B201="","",COUNTIFS(Données!$E$2:$E$4000,$B201,Données!$B$2:$B$4000,$U$3))</f>
        <v/>
      </c>
      <c r="E201" t="str">
        <f>IF($B201="","",COUNTIFS(Données!$E$2:$E$4000,$B201,Données!$B$2:$B$4000,$U$3))</f>
        <v/>
      </c>
      <c r="F201" t="str">
        <f>IF($B201="","",COUNTIFS(Données!$E$2:$E$4000,$B201,Données!$B$2:$B$4000,$U$3))</f>
        <v/>
      </c>
      <c r="G201" t="str">
        <f>IF($B201="","",COUNTIFS(Données!$E$2:$E$4000,$B201,Données!$B$2:$B$4000,$U$3))</f>
        <v/>
      </c>
      <c r="H201" t="str">
        <f>IF($B201="","",COUNTIFS(Données!$E$2:$E$4000,$B201,Données!$B$2:$B$4000,$U$3))</f>
        <v/>
      </c>
      <c r="I201" t="str">
        <f>IF($B201="","",COUNTIFS(Données!$E$2:$E$4000,$B201,Données!$B$2:$B$4000,$U$3))</f>
        <v/>
      </c>
      <c r="J201" t="str">
        <f>IF($B201="","",COUNTIFS(Données!$E$2:$E$4000,$B201,Données!$B$2:$B$4000,$U$3))</f>
        <v/>
      </c>
      <c r="K201" t="str">
        <f>IF($B201="","",COUNTIFS(Données!$E$2:$E$4000,$B201,Données!$B$2:$B$4000,$U$3))</f>
        <v/>
      </c>
      <c r="L201" t="str">
        <f>IF($B201="","",COUNTIFS(Données!$E$2:$E$4000,$B201,Données!$B$2:$B$4000,$U$3))</f>
        <v/>
      </c>
      <c r="M201" t="str">
        <f>IF($B201="","",COUNTIFS(Données!$E$2:$E$4000,$B201,Données!$B$2:$B$4000,$U$3))</f>
        <v/>
      </c>
      <c r="N201" t="str">
        <f>IF($B201="","",COUNTIFS(Données!$E$2:$E$4000,$B201,Données!$B$2:$B$4000,$U$3))</f>
        <v/>
      </c>
      <c r="O201" t="str">
        <f>IF($B201="","",COUNTIFS(Données!$E$2:$E$4000,$B201,Données!$B$2:$B$4000,$U$3))</f>
        <v/>
      </c>
      <c r="P201" t="str">
        <f>IF($B201="","",COUNTIFS(Données!$E$2:$E$4000,$B201,Données!$B$2:$B$4000,$U$3)*8)</f>
        <v/>
      </c>
    </row>
    <row r="202" spans="2:16" x14ac:dyDescent="0.3">
      <c r="B202" t="str">
        <f>IF(Eleves!C200&gt;0,Eleves!C200,"")</f>
        <v/>
      </c>
      <c r="C202" t="str">
        <f>IF(COUNTIFS(Données!E197:E4195,$B202,Données!B197:B4195,$U$3)&gt;0,$U$3,"")</f>
        <v/>
      </c>
      <c r="D202" t="str">
        <f>IF($B202="","",COUNTIFS(Données!$E$2:$E$4000,$B202,Données!$B$2:$B$4000,$U$3))</f>
        <v/>
      </c>
      <c r="E202" t="str">
        <f>IF($B202="","",COUNTIFS(Données!$E$2:$E$4000,$B202,Données!$B$2:$B$4000,$U$3))</f>
        <v/>
      </c>
      <c r="F202" t="str">
        <f>IF($B202="","",COUNTIFS(Données!$E$2:$E$4000,$B202,Données!$B$2:$B$4000,$U$3))</f>
        <v/>
      </c>
      <c r="G202" t="str">
        <f>IF($B202="","",COUNTIFS(Données!$E$2:$E$4000,$B202,Données!$B$2:$B$4000,$U$3))</f>
        <v/>
      </c>
      <c r="H202" t="str">
        <f>IF($B202="","",COUNTIFS(Données!$E$2:$E$4000,$B202,Données!$B$2:$B$4000,$U$3))</f>
        <v/>
      </c>
      <c r="I202" t="str">
        <f>IF($B202="","",COUNTIFS(Données!$E$2:$E$4000,$B202,Données!$B$2:$B$4000,$U$3))</f>
        <v/>
      </c>
      <c r="J202" t="str">
        <f>IF($B202="","",COUNTIFS(Données!$E$2:$E$4000,$B202,Données!$B$2:$B$4000,$U$3))</f>
        <v/>
      </c>
      <c r="K202" t="str">
        <f>IF($B202="","",COUNTIFS(Données!$E$2:$E$4000,$B202,Données!$B$2:$B$4000,$U$3))</f>
        <v/>
      </c>
      <c r="L202" t="str">
        <f>IF($B202="","",COUNTIFS(Données!$E$2:$E$4000,$B202,Données!$B$2:$B$4000,$U$3))</f>
        <v/>
      </c>
      <c r="M202" t="str">
        <f>IF($B202="","",COUNTIFS(Données!$E$2:$E$4000,$B202,Données!$B$2:$B$4000,$U$3))</f>
        <v/>
      </c>
      <c r="N202" t="str">
        <f>IF($B202="","",COUNTIFS(Données!$E$2:$E$4000,$B202,Données!$B$2:$B$4000,$U$3))</f>
        <v/>
      </c>
      <c r="O202" t="str">
        <f>IF($B202="","",COUNTIFS(Données!$E$2:$E$4000,$B202,Données!$B$2:$B$4000,$U$3))</f>
        <v/>
      </c>
      <c r="P202" t="str">
        <f>IF($B202="","",COUNTIFS(Données!$E$2:$E$4000,$B202,Données!$B$2:$B$4000,$U$3)*8)</f>
        <v/>
      </c>
    </row>
    <row r="203" spans="2:16" x14ac:dyDescent="0.3">
      <c r="B203" t="str">
        <f>IF(Eleves!C201&gt;0,Eleves!C201,"")</f>
        <v/>
      </c>
      <c r="C203" t="str">
        <f>IF(COUNTIFS(Données!E198:E4196,$B203,Données!B198:B4196,$U$3)&gt;0,$U$3,"")</f>
        <v/>
      </c>
      <c r="D203" t="str">
        <f>IF($B203="","",COUNTIFS(Données!$E$2:$E$4000,$B203,Données!$B$2:$B$4000,$U$3))</f>
        <v/>
      </c>
      <c r="E203" t="str">
        <f>IF($B203="","",COUNTIFS(Données!$E$2:$E$4000,$B203,Données!$B$2:$B$4000,$U$3))</f>
        <v/>
      </c>
      <c r="F203" t="str">
        <f>IF($B203="","",COUNTIFS(Données!$E$2:$E$4000,$B203,Données!$B$2:$B$4000,$U$3))</f>
        <v/>
      </c>
      <c r="G203" t="str">
        <f>IF($B203="","",COUNTIFS(Données!$E$2:$E$4000,$B203,Données!$B$2:$B$4000,$U$3))</f>
        <v/>
      </c>
      <c r="H203" t="str">
        <f>IF($B203="","",COUNTIFS(Données!$E$2:$E$4000,$B203,Données!$B$2:$B$4000,$U$3))</f>
        <v/>
      </c>
      <c r="I203" t="str">
        <f>IF($B203="","",COUNTIFS(Données!$E$2:$E$4000,$B203,Données!$B$2:$B$4000,$U$3))</f>
        <v/>
      </c>
      <c r="J203" t="str">
        <f>IF($B203="","",COUNTIFS(Données!$E$2:$E$4000,$B203,Données!$B$2:$B$4000,$U$3))</f>
        <v/>
      </c>
      <c r="K203" t="str">
        <f>IF($B203="","",COUNTIFS(Données!$E$2:$E$4000,$B203,Données!$B$2:$B$4000,$U$3))</f>
        <v/>
      </c>
      <c r="L203" t="str">
        <f>IF($B203="","",COUNTIFS(Données!$E$2:$E$4000,$B203,Données!$B$2:$B$4000,$U$3))</f>
        <v/>
      </c>
      <c r="M203" t="str">
        <f>IF($B203="","",COUNTIFS(Données!$E$2:$E$4000,$B203,Données!$B$2:$B$4000,$U$3))</f>
        <v/>
      </c>
      <c r="N203" t="str">
        <f>IF($B203="","",COUNTIFS(Données!$E$2:$E$4000,$B203,Données!$B$2:$B$4000,$U$3))</f>
        <v/>
      </c>
      <c r="O203" t="str">
        <f>IF($B203="","",COUNTIFS(Données!$E$2:$E$4000,$B203,Données!$B$2:$B$4000,$U$3))</f>
        <v/>
      </c>
      <c r="P203" t="str">
        <f>IF($B203="","",COUNTIFS(Données!$E$2:$E$4000,$B203,Données!$B$2:$B$4000,$U$3)*8)</f>
        <v/>
      </c>
    </row>
    <row r="204" spans="2:16" x14ac:dyDescent="0.3">
      <c r="B204" t="str">
        <f>IF(Eleves!C202&gt;0,Eleves!C202,"")</f>
        <v/>
      </c>
      <c r="C204" t="str">
        <f>IF(COUNTIFS(Données!E199:E4197,$B204,Données!B199:B4197,$U$3)&gt;0,$U$3,"")</f>
        <v/>
      </c>
      <c r="D204" t="str">
        <f>IF($B204="","",COUNTIFS(Données!$E$2:$E$4000,$B204,Données!$B$2:$B$4000,$U$3))</f>
        <v/>
      </c>
      <c r="E204" t="str">
        <f>IF($B204="","",COUNTIFS(Données!$E$2:$E$4000,$B204,Données!$B$2:$B$4000,$U$3))</f>
        <v/>
      </c>
      <c r="F204" t="str">
        <f>IF($B204="","",COUNTIFS(Données!$E$2:$E$4000,$B204,Données!$B$2:$B$4000,$U$3))</f>
        <v/>
      </c>
      <c r="G204" t="str">
        <f>IF($B204="","",COUNTIFS(Données!$E$2:$E$4000,$B204,Données!$B$2:$B$4000,$U$3))</f>
        <v/>
      </c>
      <c r="H204" t="str">
        <f>IF($B204="","",COUNTIFS(Données!$E$2:$E$4000,$B204,Données!$B$2:$B$4000,$U$3))</f>
        <v/>
      </c>
      <c r="I204" t="str">
        <f>IF($B204="","",COUNTIFS(Données!$E$2:$E$4000,$B204,Données!$B$2:$B$4000,$U$3))</f>
        <v/>
      </c>
      <c r="J204" t="str">
        <f>IF($B204="","",COUNTIFS(Données!$E$2:$E$4000,$B204,Données!$B$2:$B$4000,$U$3))</f>
        <v/>
      </c>
      <c r="K204" t="str">
        <f>IF($B204="","",COUNTIFS(Données!$E$2:$E$4000,$B204,Données!$B$2:$B$4000,$U$3))</f>
        <v/>
      </c>
      <c r="L204" t="str">
        <f>IF($B204="","",COUNTIFS(Données!$E$2:$E$4000,$B204,Données!$B$2:$B$4000,$U$3))</f>
        <v/>
      </c>
      <c r="M204" t="str">
        <f>IF($B204="","",COUNTIFS(Données!$E$2:$E$4000,$B204,Données!$B$2:$B$4000,$U$3))</f>
        <v/>
      </c>
      <c r="N204" t="str">
        <f>IF($B204="","",COUNTIFS(Données!$E$2:$E$4000,$B204,Données!$B$2:$B$4000,$U$3))</f>
        <v/>
      </c>
      <c r="O204" t="str">
        <f>IF($B204="","",COUNTIFS(Données!$E$2:$E$4000,$B204,Données!$B$2:$B$4000,$U$3))</f>
        <v/>
      </c>
      <c r="P204" t="str">
        <f>IF($B204="","",COUNTIFS(Données!$E$2:$E$4000,$B204,Données!$B$2:$B$4000,$U$3)*8)</f>
        <v/>
      </c>
    </row>
    <row r="205" spans="2:16" x14ac:dyDescent="0.3">
      <c r="B205" t="str">
        <f>IF(Eleves!C203&gt;0,Eleves!C203,"")</f>
        <v/>
      </c>
      <c r="C205" t="str">
        <f>IF(COUNTIFS(Données!E200:E4198,$B205,Données!B200:B4198,$U$3)&gt;0,$U$3,"")</f>
        <v/>
      </c>
      <c r="D205" t="str">
        <f>IF($B205="","",COUNTIFS(Données!$E$2:$E$4000,$B205,Données!$B$2:$B$4000,$U$3))</f>
        <v/>
      </c>
      <c r="E205" t="str">
        <f>IF($B205="","",COUNTIFS(Données!$E$2:$E$4000,$B205,Données!$B$2:$B$4000,$U$3))</f>
        <v/>
      </c>
      <c r="F205" t="str">
        <f>IF($B205="","",COUNTIFS(Données!$E$2:$E$4000,$B205,Données!$B$2:$B$4000,$U$3))</f>
        <v/>
      </c>
      <c r="G205" t="str">
        <f>IF($B205="","",COUNTIFS(Données!$E$2:$E$4000,$B205,Données!$B$2:$B$4000,$U$3))</f>
        <v/>
      </c>
      <c r="H205" t="str">
        <f>IF($B205="","",COUNTIFS(Données!$E$2:$E$4000,$B205,Données!$B$2:$B$4000,$U$3))</f>
        <v/>
      </c>
      <c r="I205" t="str">
        <f>IF($B205="","",COUNTIFS(Données!$E$2:$E$4000,$B205,Données!$B$2:$B$4000,$U$3))</f>
        <v/>
      </c>
      <c r="J205" t="str">
        <f>IF($B205="","",COUNTIFS(Données!$E$2:$E$4000,$B205,Données!$B$2:$B$4000,$U$3))</f>
        <v/>
      </c>
      <c r="K205" t="str">
        <f>IF($B205="","",COUNTIFS(Données!$E$2:$E$4000,$B205,Données!$B$2:$B$4000,$U$3))</f>
        <v/>
      </c>
      <c r="L205" t="str">
        <f>IF($B205="","",COUNTIFS(Données!$E$2:$E$4000,$B205,Données!$B$2:$B$4000,$U$3))</f>
        <v/>
      </c>
      <c r="M205" t="str">
        <f>IF($B205="","",COUNTIFS(Données!$E$2:$E$4000,$B205,Données!$B$2:$B$4000,$U$3))</f>
        <v/>
      </c>
      <c r="N205" t="str">
        <f>IF($B205="","",COUNTIFS(Données!$E$2:$E$4000,$B205,Données!$B$2:$B$4000,$U$3))</f>
        <v/>
      </c>
      <c r="O205" t="str">
        <f>IF($B205="","",COUNTIFS(Données!$E$2:$E$4000,$B205,Données!$B$2:$B$4000,$U$3))</f>
        <v/>
      </c>
      <c r="P205" t="str">
        <f>IF($B205="","",COUNTIFS(Données!$E$2:$E$4000,$B205,Données!$B$2:$B$4000,$U$3)*8)</f>
        <v/>
      </c>
    </row>
    <row r="206" spans="2:16" x14ac:dyDescent="0.3">
      <c r="B206" t="str">
        <f>IF(Eleves!C204&gt;0,Eleves!C204,"")</f>
        <v/>
      </c>
      <c r="C206" t="str">
        <f>IF(COUNTIFS(Données!E201:E4199,$B206,Données!B201:B4199,$U$3)&gt;0,$U$3,"")</f>
        <v/>
      </c>
      <c r="D206" t="str">
        <f>IF($B206="","",COUNTIFS(Données!$E$2:$E$4000,$B206,Données!$B$2:$B$4000,$U$3))</f>
        <v/>
      </c>
      <c r="E206" t="str">
        <f>IF($B206="","",COUNTIFS(Données!$E$2:$E$4000,$B206,Données!$B$2:$B$4000,$U$3))</f>
        <v/>
      </c>
      <c r="F206" t="str">
        <f>IF($B206="","",COUNTIFS(Données!$E$2:$E$4000,$B206,Données!$B$2:$B$4000,$U$3))</f>
        <v/>
      </c>
      <c r="G206" t="str">
        <f>IF($B206="","",COUNTIFS(Données!$E$2:$E$4000,$B206,Données!$B$2:$B$4000,$U$3))</f>
        <v/>
      </c>
      <c r="H206" t="str">
        <f>IF($B206="","",COUNTIFS(Données!$E$2:$E$4000,$B206,Données!$B$2:$B$4000,$U$3))</f>
        <v/>
      </c>
      <c r="I206" t="str">
        <f>IF($B206="","",COUNTIFS(Données!$E$2:$E$4000,$B206,Données!$B$2:$B$4000,$U$3))</f>
        <v/>
      </c>
      <c r="J206" t="str">
        <f>IF($B206="","",COUNTIFS(Données!$E$2:$E$4000,$B206,Données!$B$2:$B$4000,$U$3))</f>
        <v/>
      </c>
      <c r="K206" t="str">
        <f>IF($B206="","",COUNTIFS(Données!$E$2:$E$4000,$B206,Données!$B$2:$B$4000,$U$3))</f>
        <v/>
      </c>
      <c r="L206" t="str">
        <f>IF($B206="","",COUNTIFS(Données!$E$2:$E$4000,$B206,Données!$B$2:$B$4000,$U$3))</f>
        <v/>
      </c>
      <c r="M206" t="str">
        <f>IF($B206="","",COUNTIFS(Données!$E$2:$E$4000,$B206,Données!$B$2:$B$4000,$U$3))</f>
        <v/>
      </c>
      <c r="N206" t="str">
        <f>IF($B206="","",COUNTIFS(Données!$E$2:$E$4000,$B206,Données!$B$2:$B$4000,$U$3))</f>
        <v/>
      </c>
      <c r="O206" t="str">
        <f>IF($B206="","",COUNTIFS(Données!$E$2:$E$4000,$B206,Données!$B$2:$B$4000,$U$3))</f>
        <v/>
      </c>
      <c r="P206" t="str">
        <f>IF($B206="","",COUNTIFS(Données!$E$2:$E$4000,$B206,Données!$B$2:$B$4000,$U$3)*8)</f>
        <v/>
      </c>
    </row>
    <row r="207" spans="2:16" x14ac:dyDescent="0.3">
      <c r="B207" t="str">
        <f>IF(Eleves!C205&gt;0,Eleves!C205,"")</f>
        <v/>
      </c>
      <c r="C207" t="str">
        <f>IF(COUNTIFS(Données!E202:E4200,$B207,Données!B202:B4200,$U$3)&gt;0,$U$3,"")</f>
        <v/>
      </c>
      <c r="D207" t="str">
        <f>IF($B207="","",COUNTIFS(Données!$E$2:$E$4000,$B207,Données!$B$2:$B$4000,$U$3))</f>
        <v/>
      </c>
      <c r="E207" t="str">
        <f>IF($B207="","",COUNTIFS(Données!$E$2:$E$4000,$B207,Données!$B$2:$B$4000,$U$3))</f>
        <v/>
      </c>
      <c r="F207" t="str">
        <f>IF($B207="","",COUNTIFS(Données!$E$2:$E$4000,$B207,Données!$B$2:$B$4000,$U$3))</f>
        <v/>
      </c>
      <c r="G207" t="str">
        <f>IF($B207="","",COUNTIFS(Données!$E$2:$E$4000,$B207,Données!$B$2:$B$4000,$U$3))</f>
        <v/>
      </c>
      <c r="H207" t="str">
        <f>IF($B207="","",COUNTIFS(Données!$E$2:$E$4000,$B207,Données!$B$2:$B$4000,$U$3))</f>
        <v/>
      </c>
      <c r="I207" t="str">
        <f>IF($B207="","",COUNTIFS(Données!$E$2:$E$4000,$B207,Données!$B$2:$B$4000,$U$3))</f>
        <v/>
      </c>
      <c r="J207" t="str">
        <f>IF($B207="","",COUNTIFS(Données!$E$2:$E$4000,$B207,Données!$B$2:$B$4000,$U$3))</f>
        <v/>
      </c>
      <c r="K207" t="str">
        <f>IF($B207="","",COUNTIFS(Données!$E$2:$E$4000,$B207,Données!$B$2:$B$4000,$U$3))</f>
        <v/>
      </c>
      <c r="L207" t="str">
        <f>IF($B207="","",COUNTIFS(Données!$E$2:$E$4000,$B207,Données!$B$2:$B$4000,$U$3))</f>
        <v/>
      </c>
      <c r="M207" t="str">
        <f>IF($B207="","",COUNTIFS(Données!$E$2:$E$4000,$B207,Données!$B$2:$B$4000,$U$3))</f>
        <v/>
      </c>
      <c r="N207" t="str">
        <f>IF($B207="","",COUNTIFS(Données!$E$2:$E$4000,$B207,Données!$B$2:$B$4000,$U$3))</f>
        <v/>
      </c>
      <c r="O207" t="str">
        <f>IF($B207="","",COUNTIFS(Données!$E$2:$E$4000,$B207,Données!$B$2:$B$4000,$U$3))</f>
        <v/>
      </c>
      <c r="P207" t="str">
        <f>IF($B207="","",COUNTIFS(Données!$E$2:$E$4000,$B207,Données!$B$2:$B$4000,$U$3)*8)</f>
        <v/>
      </c>
    </row>
    <row r="208" spans="2:16" x14ac:dyDescent="0.3">
      <c r="B208" t="str">
        <f>IF(Eleves!C206&gt;0,Eleves!C206,"")</f>
        <v/>
      </c>
      <c r="C208" t="str">
        <f>IF(COUNTIFS(Données!E203:E4201,$B208,Données!B203:B4201,$U$3)&gt;0,$U$3,"")</f>
        <v/>
      </c>
      <c r="D208" t="str">
        <f>IF($B208="","",COUNTIFS(Données!$E$2:$E$4000,$B208,Données!$B$2:$B$4000,$U$3))</f>
        <v/>
      </c>
      <c r="E208" t="str">
        <f>IF($B208="","",COUNTIFS(Données!$E$2:$E$4000,$B208,Données!$B$2:$B$4000,$U$3))</f>
        <v/>
      </c>
      <c r="F208" t="str">
        <f>IF($B208="","",COUNTIFS(Données!$E$2:$E$4000,$B208,Données!$B$2:$B$4000,$U$3))</f>
        <v/>
      </c>
      <c r="G208" t="str">
        <f>IF($B208="","",COUNTIFS(Données!$E$2:$E$4000,$B208,Données!$B$2:$B$4000,$U$3))</f>
        <v/>
      </c>
      <c r="H208" t="str">
        <f>IF($B208="","",COUNTIFS(Données!$E$2:$E$4000,$B208,Données!$B$2:$B$4000,$U$3))</f>
        <v/>
      </c>
      <c r="I208" t="str">
        <f>IF($B208="","",COUNTIFS(Données!$E$2:$E$4000,$B208,Données!$B$2:$B$4000,$U$3))</f>
        <v/>
      </c>
      <c r="J208" t="str">
        <f>IF($B208="","",COUNTIFS(Données!$E$2:$E$4000,$B208,Données!$B$2:$B$4000,$U$3))</f>
        <v/>
      </c>
      <c r="K208" t="str">
        <f>IF($B208="","",COUNTIFS(Données!$E$2:$E$4000,$B208,Données!$B$2:$B$4000,$U$3))</f>
        <v/>
      </c>
      <c r="L208" t="str">
        <f>IF($B208="","",COUNTIFS(Données!$E$2:$E$4000,$B208,Données!$B$2:$B$4000,$U$3))</f>
        <v/>
      </c>
      <c r="M208" t="str">
        <f>IF($B208="","",COUNTIFS(Données!$E$2:$E$4000,$B208,Données!$B$2:$B$4000,$U$3))</f>
        <v/>
      </c>
      <c r="N208" t="str">
        <f>IF($B208="","",COUNTIFS(Données!$E$2:$E$4000,$B208,Données!$B$2:$B$4000,$U$3))</f>
        <v/>
      </c>
      <c r="O208" t="str">
        <f>IF($B208="","",COUNTIFS(Données!$E$2:$E$4000,$B208,Données!$B$2:$B$4000,$U$3))</f>
        <v/>
      </c>
      <c r="P208" t="str">
        <f>IF($B208="","",COUNTIFS(Données!$E$2:$E$4000,$B208,Données!$B$2:$B$4000,$U$3)*8)</f>
        <v/>
      </c>
    </row>
    <row r="209" spans="2:16" x14ac:dyDescent="0.3">
      <c r="B209" t="str">
        <f>IF(Eleves!C207&gt;0,Eleves!C207,"")</f>
        <v/>
      </c>
      <c r="C209" t="str">
        <f>IF(COUNTIFS(Données!E204:E4202,$B209,Données!B204:B4202,$U$3)&gt;0,$U$3,"")</f>
        <v/>
      </c>
      <c r="D209" t="str">
        <f>IF($B209="","",COUNTIFS(Données!$E$2:$E$4000,$B209,Données!$B$2:$B$4000,$U$3))</f>
        <v/>
      </c>
      <c r="E209" t="str">
        <f>IF($B209="","",COUNTIFS(Données!$E$2:$E$4000,$B209,Données!$B$2:$B$4000,$U$3))</f>
        <v/>
      </c>
      <c r="F209" t="str">
        <f>IF($B209="","",COUNTIFS(Données!$E$2:$E$4000,$B209,Données!$B$2:$B$4000,$U$3))</f>
        <v/>
      </c>
      <c r="G209" t="str">
        <f>IF($B209="","",COUNTIFS(Données!$E$2:$E$4000,$B209,Données!$B$2:$B$4000,$U$3))</f>
        <v/>
      </c>
      <c r="H209" t="str">
        <f>IF($B209="","",COUNTIFS(Données!$E$2:$E$4000,$B209,Données!$B$2:$B$4000,$U$3))</f>
        <v/>
      </c>
      <c r="I209" t="str">
        <f>IF($B209="","",COUNTIFS(Données!$E$2:$E$4000,$B209,Données!$B$2:$B$4000,$U$3))</f>
        <v/>
      </c>
      <c r="J209" t="str">
        <f>IF($B209="","",COUNTIFS(Données!$E$2:$E$4000,$B209,Données!$B$2:$B$4000,$U$3))</f>
        <v/>
      </c>
      <c r="K209" t="str">
        <f>IF($B209="","",COUNTIFS(Données!$E$2:$E$4000,$B209,Données!$B$2:$B$4000,$U$3))</f>
        <v/>
      </c>
      <c r="L209" t="str">
        <f>IF($B209="","",COUNTIFS(Données!$E$2:$E$4000,$B209,Données!$B$2:$B$4000,$U$3))</f>
        <v/>
      </c>
      <c r="M209" t="str">
        <f>IF($B209="","",COUNTIFS(Données!$E$2:$E$4000,$B209,Données!$B$2:$B$4000,$U$3))</f>
        <v/>
      </c>
      <c r="N209" t="str">
        <f>IF($B209="","",COUNTIFS(Données!$E$2:$E$4000,$B209,Données!$B$2:$B$4000,$U$3))</f>
        <v/>
      </c>
      <c r="O209" t="str">
        <f>IF($B209="","",COUNTIFS(Données!$E$2:$E$4000,$B209,Données!$B$2:$B$4000,$U$3))</f>
        <v/>
      </c>
      <c r="P209" t="str">
        <f>IF($B209="","",COUNTIFS(Données!$E$2:$E$4000,$B209,Données!$B$2:$B$4000,$U$3)*8)</f>
        <v/>
      </c>
    </row>
    <row r="210" spans="2:16" x14ac:dyDescent="0.3">
      <c r="B210" t="str">
        <f>IF(Eleves!C208&gt;0,Eleves!C208,"")</f>
        <v/>
      </c>
      <c r="C210" t="str">
        <f>IF(COUNTIFS(Données!E205:E4203,$B210,Données!B205:B4203,$U$3)&gt;0,$U$3,"")</f>
        <v/>
      </c>
      <c r="D210" t="str">
        <f>IF($B210="","",COUNTIFS(Données!$E$2:$E$4000,$B210,Données!$B$2:$B$4000,$U$3))</f>
        <v/>
      </c>
      <c r="E210" t="str">
        <f>IF($B210="","",COUNTIFS(Données!$E$2:$E$4000,$B210,Données!$B$2:$B$4000,$U$3))</f>
        <v/>
      </c>
      <c r="F210" t="str">
        <f>IF($B210="","",COUNTIFS(Données!$E$2:$E$4000,$B210,Données!$B$2:$B$4000,$U$3))</f>
        <v/>
      </c>
      <c r="G210" t="str">
        <f>IF($B210="","",COUNTIFS(Données!$E$2:$E$4000,$B210,Données!$B$2:$B$4000,$U$3))</f>
        <v/>
      </c>
      <c r="H210" t="str">
        <f>IF($B210="","",COUNTIFS(Données!$E$2:$E$4000,$B210,Données!$B$2:$B$4000,$U$3))</f>
        <v/>
      </c>
      <c r="I210" t="str">
        <f>IF($B210="","",COUNTIFS(Données!$E$2:$E$4000,$B210,Données!$B$2:$B$4000,$U$3))</f>
        <v/>
      </c>
      <c r="J210" t="str">
        <f>IF($B210="","",COUNTIFS(Données!$E$2:$E$4000,$B210,Données!$B$2:$B$4000,$U$3))</f>
        <v/>
      </c>
      <c r="K210" t="str">
        <f>IF($B210="","",COUNTIFS(Données!$E$2:$E$4000,$B210,Données!$B$2:$B$4000,$U$3))</f>
        <v/>
      </c>
      <c r="L210" t="str">
        <f>IF($B210="","",COUNTIFS(Données!$E$2:$E$4000,$B210,Données!$B$2:$B$4000,$U$3))</f>
        <v/>
      </c>
      <c r="M210" t="str">
        <f>IF($B210="","",COUNTIFS(Données!$E$2:$E$4000,$B210,Données!$B$2:$B$4000,$U$3))</f>
        <v/>
      </c>
      <c r="N210" t="str">
        <f>IF($B210="","",COUNTIFS(Données!$E$2:$E$4000,$B210,Données!$B$2:$B$4000,$U$3))</f>
        <v/>
      </c>
      <c r="O210" t="str">
        <f>IF($B210="","",COUNTIFS(Données!$E$2:$E$4000,$B210,Données!$B$2:$B$4000,$U$3))</f>
        <v/>
      </c>
      <c r="P210" t="str">
        <f>IF($B210="","",COUNTIFS(Données!$E$2:$E$4000,$B210,Données!$B$2:$B$4000,$U$3)*8)</f>
        <v/>
      </c>
    </row>
    <row r="211" spans="2:16" x14ac:dyDescent="0.3">
      <c r="B211" t="str">
        <f>IF(Eleves!C209&gt;0,Eleves!C209,"")</f>
        <v/>
      </c>
      <c r="C211" t="str">
        <f>IF(COUNTIFS(Données!E206:E4204,$B211,Données!B206:B4204,$U$3)&gt;0,$U$3,"")</f>
        <v/>
      </c>
      <c r="D211" t="str">
        <f>IF($B211="","",COUNTIFS(Données!$E$2:$E$4000,$B211,Données!$B$2:$B$4000,$U$3))</f>
        <v/>
      </c>
      <c r="E211" t="str">
        <f>IF($B211="","",COUNTIFS(Données!$E$2:$E$4000,$B211,Données!$B$2:$B$4000,$U$3))</f>
        <v/>
      </c>
      <c r="F211" t="str">
        <f>IF($B211="","",COUNTIFS(Données!$E$2:$E$4000,$B211,Données!$B$2:$B$4000,$U$3))</f>
        <v/>
      </c>
      <c r="G211" t="str">
        <f>IF($B211="","",COUNTIFS(Données!$E$2:$E$4000,$B211,Données!$B$2:$B$4000,$U$3))</f>
        <v/>
      </c>
      <c r="H211" t="str">
        <f>IF($B211="","",COUNTIFS(Données!$E$2:$E$4000,$B211,Données!$B$2:$B$4000,$U$3))</f>
        <v/>
      </c>
      <c r="I211" t="str">
        <f>IF($B211="","",COUNTIFS(Données!$E$2:$E$4000,$B211,Données!$B$2:$B$4000,$U$3))</f>
        <v/>
      </c>
      <c r="J211" t="str">
        <f>IF($B211="","",COUNTIFS(Données!$E$2:$E$4000,$B211,Données!$B$2:$B$4000,$U$3))</f>
        <v/>
      </c>
      <c r="K211" t="str">
        <f>IF($B211="","",COUNTIFS(Données!$E$2:$E$4000,$B211,Données!$B$2:$B$4000,$U$3))</f>
        <v/>
      </c>
      <c r="L211" t="str">
        <f>IF($B211="","",COUNTIFS(Données!$E$2:$E$4000,$B211,Données!$B$2:$B$4000,$U$3))</f>
        <v/>
      </c>
      <c r="M211" t="str">
        <f>IF($B211="","",COUNTIFS(Données!$E$2:$E$4000,$B211,Données!$B$2:$B$4000,$U$3))</f>
        <v/>
      </c>
      <c r="N211" t="str">
        <f>IF($B211="","",COUNTIFS(Données!$E$2:$E$4000,$B211,Données!$B$2:$B$4000,$U$3))</f>
        <v/>
      </c>
      <c r="O211" t="str">
        <f>IF($B211="","",COUNTIFS(Données!$E$2:$E$4000,$B211,Données!$B$2:$B$4000,$U$3))</f>
        <v/>
      </c>
      <c r="P211" t="str">
        <f>IF($B211="","",COUNTIFS(Données!$E$2:$E$4000,$B211,Données!$B$2:$B$4000,$U$3)*8)</f>
        <v/>
      </c>
    </row>
    <row r="212" spans="2:16" x14ac:dyDescent="0.3">
      <c r="B212" t="str">
        <f>IF(Eleves!C210&gt;0,Eleves!C210,"")</f>
        <v/>
      </c>
      <c r="C212" t="str">
        <f>IF(COUNTIFS(Données!E207:E4205,$B212,Données!B207:B4205,$U$3)&gt;0,$U$3,"")</f>
        <v/>
      </c>
      <c r="D212" t="str">
        <f>IF($B212="","",COUNTIFS(Données!$E$2:$E$4000,$B212,Données!$B$2:$B$4000,$U$3))</f>
        <v/>
      </c>
      <c r="E212" t="str">
        <f>IF($B212="","",COUNTIFS(Données!$E$2:$E$4000,$B212,Données!$B$2:$B$4000,$U$3))</f>
        <v/>
      </c>
      <c r="F212" t="str">
        <f>IF($B212="","",COUNTIFS(Données!$E$2:$E$4000,$B212,Données!$B$2:$B$4000,$U$3))</f>
        <v/>
      </c>
      <c r="G212" t="str">
        <f>IF($B212="","",COUNTIFS(Données!$E$2:$E$4000,$B212,Données!$B$2:$B$4000,$U$3))</f>
        <v/>
      </c>
      <c r="H212" t="str">
        <f>IF($B212="","",COUNTIFS(Données!$E$2:$E$4000,$B212,Données!$B$2:$B$4000,$U$3))</f>
        <v/>
      </c>
      <c r="I212" t="str">
        <f>IF($B212="","",COUNTIFS(Données!$E$2:$E$4000,$B212,Données!$B$2:$B$4000,$U$3))</f>
        <v/>
      </c>
      <c r="J212" t="str">
        <f>IF($B212="","",COUNTIFS(Données!$E$2:$E$4000,$B212,Données!$B$2:$B$4000,$U$3))</f>
        <v/>
      </c>
      <c r="K212" t="str">
        <f>IF($B212="","",COUNTIFS(Données!$E$2:$E$4000,$B212,Données!$B$2:$B$4000,$U$3))</f>
        <v/>
      </c>
      <c r="L212" t="str">
        <f>IF($B212="","",COUNTIFS(Données!$E$2:$E$4000,$B212,Données!$B$2:$B$4000,$U$3))</f>
        <v/>
      </c>
      <c r="M212" t="str">
        <f>IF($B212="","",COUNTIFS(Données!$E$2:$E$4000,$B212,Données!$B$2:$B$4000,$U$3))</f>
        <v/>
      </c>
      <c r="N212" t="str">
        <f>IF($B212="","",COUNTIFS(Données!$E$2:$E$4000,$B212,Données!$B$2:$B$4000,$U$3))</f>
        <v/>
      </c>
      <c r="O212" t="str">
        <f>IF($B212="","",COUNTIFS(Données!$E$2:$E$4000,$B212,Données!$B$2:$B$4000,$U$3))</f>
        <v/>
      </c>
      <c r="P212" t="str">
        <f>IF($B212="","",COUNTIFS(Données!$E$2:$E$4000,$B212,Données!$B$2:$B$4000,$U$3)*8)</f>
        <v/>
      </c>
    </row>
    <row r="213" spans="2:16" x14ac:dyDescent="0.3">
      <c r="B213" t="str">
        <f>IF(Eleves!C211&gt;0,Eleves!C211,"")</f>
        <v/>
      </c>
      <c r="C213" t="str">
        <f>IF(COUNTIFS(Données!E208:E4206,$B213,Données!B208:B4206,$U$3)&gt;0,$U$3,"")</f>
        <v/>
      </c>
      <c r="D213" t="str">
        <f>IF($B213="","",COUNTIFS(Données!$E$2:$E$4000,$B213,Données!$B$2:$B$4000,$U$3))</f>
        <v/>
      </c>
      <c r="E213" t="str">
        <f>IF($B213="","",COUNTIFS(Données!$E$2:$E$4000,$B213,Données!$B$2:$B$4000,$U$3))</f>
        <v/>
      </c>
      <c r="F213" t="str">
        <f>IF($B213="","",COUNTIFS(Données!$E$2:$E$4000,$B213,Données!$B$2:$B$4000,$U$3))</f>
        <v/>
      </c>
      <c r="G213" t="str">
        <f>IF($B213="","",COUNTIFS(Données!$E$2:$E$4000,$B213,Données!$B$2:$B$4000,$U$3))</f>
        <v/>
      </c>
      <c r="H213" t="str">
        <f>IF($B213="","",COUNTIFS(Données!$E$2:$E$4000,$B213,Données!$B$2:$B$4000,$U$3))</f>
        <v/>
      </c>
      <c r="I213" t="str">
        <f>IF($B213="","",COUNTIFS(Données!$E$2:$E$4000,$B213,Données!$B$2:$B$4000,$U$3))</f>
        <v/>
      </c>
      <c r="J213" t="str">
        <f>IF($B213="","",COUNTIFS(Données!$E$2:$E$4000,$B213,Données!$B$2:$B$4000,$U$3))</f>
        <v/>
      </c>
      <c r="K213" t="str">
        <f>IF($B213="","",COUNTIFS(Données!$E$2:$E$4000,$B213,Données!$B$2:$B$4000,$U$3))</f>
        <v/>
      </c>
      <c r="L213" t="str">
        <f>IF($B213="","",COUNTIFS(Données!$E$2:$E$4000,$B213,Données!$B$2:$B$4000,$U$3))</f>
        <v/>
      </c>
      <c r="M213" t="str">
        <f>IF($B213="","",COUNTIFS(Données!$E$2:$E$4000,$B213,Données!$B$2:$B$4000,$U$3))</f>
        <v/>
      </c>
      <c r="N213" t="str">
        <f>IF($B213="","",COUNTIFS(Données!$E$2:$E$4000,$B213,Données!$B$2:$B$4000,$U$3))</f>
        <v/>
      </c>
      <c r="O213" t="str">
        <f>IF($B213="","",COUNTIFS(Données!$E$2:$E$4000,$B213,Données!$B$2:$B$4000,$U$3))</f>
        <v/>
      </c>
      <c r="P213" t="str">
        <f>IF($B213="","",COUNTIFS(Données!$E$2:$E$4000,$B213,Données!$B$2:$B$4000,$U$3)*8)</f>
        <v/>
      </c>
    </row>
    <row r="214" spans="2:16" x14ac:dyDescent="0.3">
      <c r="B214" t="str">
        <f>IF(Eleves!C212&gt;0,Eleves!C212,"")</f>
        <v/>
      </c>
      <c r="C214" t="str">
        <f>IF(COUNTIFS(Données!E209:E4207,$B214,Données!B209:B4207,$U$3)&gt;0,$U$3,"")</f>
        <v/>
      </c>
      <c r="D214" t="str">
        <f>IF($B214="","",COUNTIFS(Données!$E$2:$E$4000,$B214,Données!$B$2:$B$4000,$U$3))</f>
        <v/>
      </c>
      <c r="E214" t="str">
        <f>IF($B214="","",COUNTIFS(Données!$E$2:$E$4000,$B214,Données!$B$2:$B$4000,$U$3))</f>
        <v/>
      </c>
      <c r="F214" t="str">
        <f>IF($B214="","",COUNTIFS(Données!$E$2:$E$4000,$B214,Données!$B$2:$B$4000,$U$3))</f>
        <v/>
      </c>
      <c r="G214" t="str">
        <f>IF($B214="","",COUNTIFS(Données!$E$2:$E$4000,$B214,Données!$B$2:$B$4000,$U$3))</f>
        <v/>
      </c>
      <c r="H214" t="str">
        <f>IF($B214="","",COUNTIFS(Données!$E$2:$E$4000,$B214,Données!$B$2:$B$4000,$U$3))</f>
        <v/>
      </c>
      <c r="I214" t="str">
        <f>IF($B214="","",COUNTIFS(Données!$E$2:$E$4000,$B214,Données!$B$2:$B$4000,$U$3))</f>
        <v/>
      </c>
      <c r="J214" t="str">
        <f>IF($B214="","",COUNTIFS(Données!$E$2:$E$4000,$B214,Données!$B$2:$B$4000,$U$3))</f>
        <v/>
      </c>
      <c r="K214" t="str">
        <f>IF($B214="","",COUNTIFS(Données!$E$2:$E$4000,$B214,Données!$B$2:$B$4000,$U$3))</f>
        <v/>
      </c>
      <c r="L214" t="str">
        <f>IF($B214="","",COUNTIFS(Données!$E$2:$E$4000,$B214,Données!$B$2:$B$4000,$U$3))</f>
        <v/>
      </c>
      <c r="M214" t="str">
        <f>IF($B214="","",COUNTIFS(Données!$E$2:$E$4000,$B214,Données!$B$2:$B$4000,$U$3))</f>
        <v/>
      </c>
      <c r="N214" t="str">
        <f>IF($B214="","",COUNTIFS(Données!$E$2:$E$4000,$B214,Données!$B$2:$B$4000,$U$3))</f>
        <v/>
      </c>
      <c r="O214" t="str">
        <f>IF($B214="","",COUNTIFS(Données!$E$2:$E$4000,$B214,Données!$B$2:$B$4000,$U$3))</f>
        <v/>
      </c>
      <c r="P214" t="str">
        <f>IF($B214="","",COUNTIFS(Données!$E$2:$E$4000,$B214,Données!$B$2:$B$4000,$U$3)*8)</f>
        <v/>
      </c>
    </row>
    <row r="215" spans="2:16" x14ac:dyDescent="0.3">
      <c r="B215" t="str">
        <f>IF(Eleves!C213&gt;0,Eleves!C213,"")</f>
        <v/>
      </c>
      <c r="C215" t="str">
        <f>IF(COUNTIFS(Données!E210:E4208,$B215,Données!B210:B4208,$U$3)&gt;0,$U$3,"")</f>
        <v/>
      </c>
      <c r="D215" t="str">
        <f>IF($B215="","",COUNTIFS(Données!$E$2:$E$4000,$B215,Données!$B$2:$B$4000,$U$3))</f>
        <v/>
      </c>
      <c r="E215" t="str">
        <f>IF($B215="","",COUNTIFS(Données!$E$2:$E$4000,$B215,Données!$B$2:$B$4000,$U$3))</f>
        <v/>
      </c>
      <c r="F215" t="str">
        <f>IF($B215="","",COUNTIFS(Données!$E$2:$E$4000,$B215,Données!$B$2:$B$4000,$U$3))</f>
        <v/>
      </c>
      <c r="G215" t="str">
        <f>IF($B215="","",COUNTIFS(Données!$E$2:$E$4000,$B215,Données!$B$2:$B$4000,$U$3))</f>
        <v/>
      </c>
      <c r="H215" t="str">
        <f>IF($B215="","",COUNTIFS(Données!$E$2:$E$4000,$B215,Données!$B$2:$B$4000,$U$3))</f>
        <v/>
      </c>
      <c r="I215" t="str">
        <f>IF($B215="","",COUNTIFS(Données!$E$2:$E$4000,$B215,Données!$B$2:$B$4000,$U$3))</f>
        <v/>
      </c>
      <c r="J215" t="str">
        <f>IF($B215="","",COUNTIFS(Données!$E$2:$E$4000,$B215,Données!$B$2:$B$4000,$U$3))</f>
        <v/>
      </c>
      <c r="K215" t="str">
        <f>IF($B215="","",COUNTIFS(Données!$E$2:$E$4000,$B215,Données!$B$2:$B$4000,$U$3))</f>
        <v/>
      </c>
      <c r="L215" t="str">
        <f>IF($B215="","",COUNTIFS(Données!$E$2:$E$4000,$B215,Données!$B$2:$B$4000,$U$3))</f>
        <v/>
      </c>
      <c r="M215" t="str">
        <f>IF($B215="","",COUNTIFS(Données!$E$2:$E$4000,$B215,Données!$B$2:$B$4000,$U$3))</f>
        <v/>
      </c>
      <c r="N215" t="str">
        <f>IF($B215="","",COUNTIFS(Données!$E$2:$E$4000,$B215,Données!$B$2:$B$4000,$U$3))</f>
        <v/>
      </c>
      <c r="O215" t="str">
        <f>IF($B215="","",COUNTIFS(Données!$E$2:$E$4000,$B215,Données!$B$2:$B$4000,$U$3))</f>
        <v/>
      </c>
      <c r="P215" t="str">
        <f>IF($B215="","",COUNTIFS(Données!$E$2:$E$4000,$B215,Données!$B$2:$B$4000,$U$3)*8)</f>
        <v/>
      </c>
    </row>
    <row r="216" spans="2:16" x14ac:dyDescent="0.3">
      <c r="B216" t="str">
        <f>IF(Eleves!C214&gt;0,Eleves!C214,"")</f>
        <v/>
      </c>
      <c r="C216" t="str">
        <f>IF(COUNTIFS(Données!E211:E4209,$B216,Données!B211:B4209,$U$3)&gt;0,$U$3,"")</f>
        <v/>
      </c>
      <c r="D216" t="str">
        <f>IF($B216="","",COUNTIFS(Données!$E$2:$E$4000,$B216,Données!$B$2:$B$4000,$U$3))</f>
        <v/>
      </c>
      <c r="E216" t="str">
        <f>IF($B216="","",COUNTIFS(Données!$E$2:$E$4000,$B216,Données!$B$2:$B$4000,$U$3))</f>
        <v/>
      </c>
      <c r="F216" t="str">
        <f>IF($B216="","",COUNTIFS(Données!$E$2:$E$4000,$B216,Données!$B$2:$B$4000,$U$3))</f>
        <v/>
      </c>
      <c r="G216" t="str">
        <f>IF($B216="","",COUNTIFS(Données!$E$2:$E$4000,$B216,Données!$B$2:$B$4000,$U$3))</f>
        <v/>
      </c>
      <c r="H216" t="str">
        <f>IF($B216="","",COUNTIFS(Données!$E$2:$E$4000,$B216,Données!$B$2:$B$4000,$U$3))</f>
        <v/>
      </c>
      <c r="I216" t="str">
        <f>IF($B216="","",COUNTIFS(Données!$E$2:$E$4000,$B216,Données!$B$2:$B$4000,$U$3))</f>
        <v/>
      </c>
      <c r="J216" t="str">
        <f>IF($B216="","",COUNTIFS(Données!$E$2:$E$4000,$B216,Données!$B$2:$B$4000,$U$3))</f>
        <v/>
      </c>
      <c r="K216" t="str">
        <f>IF($B216="","",COUNTIFS(Données!$E$2:$E$4000,$B216,Données!$B$2:$B$4000,$U$3))</f>
        <v/>
      </c>
      <c r="L216" t="str">
        <f>IF($B216="","",COUNTIFS(Données!$E$2:$E$4000,$B216,Données!$B$2:$B$4000,$U$3))</f>
        <v/>
      </c>
      <c r="M216" t="str">
        <f>IF($B216="","",COUNTIFS(Données!$E$2:$E$4000,$B216,Données!$B$2:$B$4000,$U$3))</f>
        <v/>
      </c>
      <c r="N216" t="str">
        <f>IF($B216="","",COUNTIFS(Données!$E$2:$E$4000,$B216,Données!$B$2:$B$4000,$U$3))</f>
        <v/>
      </c>
      <c r="O216" t="str">
        <f>IF($B216="","",COUNTIFS(Données!$E$2:$E$4000,$B216,Données!$B$2:$B$4000,$U$3))</f>
        <v/>
      </c>
      <c r="P216" t="str">
        <f>IF($B216="","",COUNTIFS(Données!$E$2:$E$4000,$B216,Données!$B$2:$B$4000,$U$3)*8)</f>
        <v/>
      </c>
    </row>
    <row r="217" spans="2:16" x14ac:dyDescent="0.3">
      <c r="B217" t="str">
        <f>IF(Eleves!C215&gt;0,Eleves!C215,"")</f>
        <v/>
      </c>
      <c r="C217" t="str">
        <f>IF(COUNTIFS(Données!E212:E4210,$B217,Données!B212:B4210,$U$3)&gt;0,$U$3,"")</f>
        <v/>
      </c>
      <c r="D217" t="str">
        <f>IF($B217="","",COUNTIFS(Données!$E$2:$E$4000,$B217,Données!$B$2:$B$4000,$U$3))</f>
        <v/>
      </c>
      <c r="E217" t="str">
        <f>IF($B217="","",COUNTIFS(Données!$E$2:$E$4000,$B217,Données!$B$2:$B$4000,$U$3))</f>
        <v/>
      </c>
      <c r="F217" t="str">
        <f>IF($B217="","",COUNTIFS(Données!$E$2:$E$4000,$B217,Données!$B$2:$B$4000,$U$3))</f>
        <v/>
      </c>
      <c r="G217" t="str">
        <f>IF($B217="","",COUNTIFS(Données!$E$2:$E$4000,$B217,Données!$B$2:$B$4000,$U$3))</f>
        <v/>
      </c>
      <c r="H217" t="str">
        <f>IF($B217="","",COUNTIFS(Données!$E$2:$E$4000,$B217,Données!$B$2:$B$4000,$U$3))</f>
        <v/>
      </c>
      <c r="I217" t="str">
        <f>IF($B217="","",COUNTIFS(Données!$E$2:$E$4000,$B217,Données!$B$2:$B$4000,$U$3))</f>
        <v/>
      </c>
      <c r="J217" t="str">
        <f>IF($B217="","",COUNTIFS(Données!$E$2:$E$4000,$B217,Données!$B$2:$B$4000,$U$3))</f>
        <v/>
      </c>
      <c r="K217" t="str">
        <f>IF($B217="","",COUNTIFS(Données!$E$2:$E$4000,$B217,Données!$B$2:$B$4000,$U$3))</f>
        <v/>
      </c>
      <c r="L217" t="str">
        <f>IF($B217="","",COUNTIFS(Données!$E$2:$E$4000,$B217,Données!$B$2:$B$4000,$U$3))</f>
        <v/>
      </c>
      <c r="M217" t="str">
        <f>IF($B217="","",COUNTIFS(Données!$E$2:$E$4000,$B217,Données!$B$2:$B$4000,$U$3))</f>
        <v/>
      </c>
      <c r="N217" t="str">
        <f>IF($B217="","",COUNTIFS(Données!$E$2:$E$4000,$B217,Données!$B$2:$B$4000,$U$3))</f>
        <v/>
      </c>
      <c r="O217" t="str">
        <f>IF($B217="","",COUNTIFS(Données!$E$2:$E$4000,$B217,Données!$B$2:$B$4000,$U$3))</f>
        <v/>
      </c>
      <c r="P217" t="str">
        <f>IF($B217="","",COUNTIFS(Données!$E$2:$E$4000,$B217,Données!$B$2:$B$4000,$U$3)*8)</f>
        <v/>
      </c>
    </row>
    <row r="218" spans="2:16" x14ac:dyDescent="0.3">
      <c r="B218" t="str">
        <f>IF(Eleves!C216&gt;0,Eleves!C216,"")</f>
        <v/>
      </c>
      <c r="C218" t="str">
        <f>IF(COUNTIFS(Données!E213:E4211,$B218,Données!B213:B4211,$U$3)&gt;0,$U$3,"")</f>
        <v/>
      </c>
      <c r="D218" t="str">
        <f>IF($B218="","",COUNTIFS(Données!$E$2:$E$4000,$B218,Données!$B$2:$B$4000,$U$3))</f>
        <v/>
      </c>
      <c r="E218" t="str">
        <f>IF($B218="","",COUNTIFS(Données!$E$2:$E$4000,$B218,Données!$B$2:$B$4000,$U$3))</f>
        <v/>
      </c>
      <c r="F218" t="str">
        <f>IF($B218="","",COUNTIFS(Données!$E$2:$E$4000,$B218,Données!$B$2:$B$4000,$U$3))</f>
        <v/>
      </c>
      <c r="G218" t="str">
        <f>IF($B218="","",COUNTIFS(Données!$E$2:$E$4000,$B218,Données!$B$2:$B$4000,$U$3))</f>
        <v/>
      </c>
      <c r="H218" t="str">
        <f>IF($B218="","",COUNTIFS(Données!$E$2:$E$4000,$B218,Données!$B$2:$B$4000,$U$3))</f>
        <v/>
      </c>
      <c r="I218" t="str">
        <f>IF($B218="","",COUNTIFS(Données!$E$2:$E$4000,$B218,Données!$B$2:$B$4000,$U$3))</f>
        <v/>
      </c>
      <c r="J218" t="str">
        <f>IF($B218="","",COUNTIFS(Données!$E$2:$E$4000,$B218,Données!$B$2:$B$4000,$U$3))</f>
        <v/>
      </c>
      <c r="K218" t="str">
        <f>IF($B218="","",COUNTIFS(Données!$E$2:$E$4000,$B218,Données!$B$2:$B$4000,$U$3))</f>
        <v/>
      </c>
      <c r="L218" t="str">
        <f>IF($B218="","",COUNTIFS(Données!$E$2:$E$4000,$B218,Données!$B$2:$B$4000,$U$3))</f>
        <v/>
      </c>
      <c r="M218" t="str">
        <f>IF($B218="","",COUNTIFS(Données!$E$2:$E$4000,$B218,Données!$B$2:$B$4000,$U$3))</f>
        <v/>
      </c>
      <c r="N218" t="str">
        <f>IF($B218="","",COUNTIFS(Données!$E$2:$E$4000,$B218,Données!$B$2:$B$4000,$U$3))</f>
        <v/>
      </c>
      <c r="O218" t="str">
        <f>IF($B218="","",COUNTIFS(Données!$E$2:$E$4000,$B218,Données!$B$2:$B$4000,$U$3))</f>
        <v/>
      </c>
      <c r="P218" t="str">
        <f>IF($B218="","",COUNTIFS(Données!$E$2:$E$4000,$B218,Données!$B$2:$B$4000,$U$3)*8)</f>
        <v/>
      </c>
    </row>
    <row r="219" spans="2:16" x14ac:dyDescent="0.3">
      <c r="B219" t="str">
        <f>IF(Eleves!C217&gt;0,Eleves!C217,"")</f>
        <v/>
      </c>
      <c r="C219" t="str">
        <f>IF(COUNTIFS(Données!E214:E4212,$B219,Données!B214:B4212,$U$3)&gt;0,$U$3,"")</f>
        <v/>
      </c>
      <c r="D219" t="str">
        <f>IF($B219="","",COUNTIFS(Données!$E$2:$E$4000,$B219,Données!$B$2:$B$4000,$U$3))</f>
        <v/>
      </c>
      <c r="E219" t="str">
        <f>IF($B219="","",COUNTIFS(Données!$E$2:$E$4000,$B219,Données!$B$2:$B$4000,$U$3))</f>
        <v/>
      </c>
      <c r="F219" t="str">
        <f>IF($B219="","",COUNTIFS(Données!$E$2:$E$4000,$B219,Données!$B$2:$B$4000,$U$3))</f>
        <v/>
      </c>
      <c r="G219" t="str">
        <f>IF($B219="","",COUNTIFS(Données!$E$2:$E$4000,$B219,Données!$B$2:$B$4000,$U$3))</f>
        <v/>
      </c>
      <c r="H219" t="str">
        <f>IF($B219="","",COUNTIFS(Données!$E$2:$E$4000,$B219,Données!$B$2:$B$4000,$U$3))</f>
        <v/>
      </c>
      <c r="I219" t="str">
        <f>IF($B219="","",COUNTIFS(Données!$E$2:$E$4000,$B219,Données!$B$2:$B$4000,$U$3))</f>
        <v/>
      </c>
      <c r="J219" t="str">
        <f>IF($B219="","",COUNTIFS(Données!$E$2:$E$4000,$B219,Données!$B$2:$B$4000,$U$3))</f>
        <v/>
      </c>
      <c r="K219" t="str">
        <f>IF($B219="","",COUNTIFS(Données!$E$2:$E$4000,$B219,Données!$B$2:$B$4000,$U$3))</f>
        <v/>
      </c>
      <c r="L219" t="str">
        <f>IF($B219="","",COUNTIFS(Données!$E$2:$E$4000,$B219,Données!$B$2:$B$4000,$U$3))</f>
        <v/>
      </c>
      <c r="M219" t="str">
        <f>IF($B219="","",COUNTIFS(Données!$E$2:$E$4000,$B219,Données!$B$2:$B$4000,$U$3))</f>
        <v/>
      </c>
      <c r="N219" t="str">
        <f>IF($B219="","",COUNTIFS(Données!$E$2:$E$4000,$B219,Données!$B$2:$B$4000,$U$3))</f>
        <v/>
      </c>
      <c r="O219" t="str">
        <f>IF($B219="","",COUNTIFS(Données!$E$2:$E$4000,$B219,Données!$B$2:$B$4000,$U$3))</f>
        <v/>
      </c>
      <c r="P219" t="str">
        <f>IF($B219="","",COUNTIFS(Données!$E$2:$E$4000,$B219,Données!$B$2:$B$4000,$U$3)*8)</f>
        <v/>
      </c>
    </row>
    <row r="220" spans="2:16" x14ac:dyDescent="0.3">
      <c r="B220" t="str">
        <f>IF(Eleves!C218&gt;0,Eleves!C218,"")</f>
        <v/>
      </c>
      <c r="C220" t="str">
        <f>IF(COUNTIFS(Données!E215:E4213,$B220,Données!B215:B4213,$U$3)&gt;0,$U$3,"")</f>
        <v/>
      </c>
      <c r="D220" t="str">
        <f>IF($B220="","",COUNTIFS(Données!$E$2:$E$4000,$B220,Données!$B$2:$B$4000,$U$3))</f>
        <v/>
      </c>
      <c r="E220" t="str">
        <f>IF($B220="","",COUNTIFS(Données!$E$2:$E$4000,$B220,Données!$B$2:$B$4000,$U$3))</f>
        <v/>
      </c>
      <c r="F220" t="str">
        <f>IF($B220="","",COUNTIFS(Données!$E$2:$E$4000,$B220,Données!$B$2:$B$4000,$U$3))</f>
        <v/>
      </c>
      <c r="G220" t="str">
        <f>IF($B220="","",COUNTIFS(Données!$E$2:$E$4000,$B220,Données!$B$2:$B$4000,$U$3))</f>
        <v/>
      </c>
      <c r="H220" t="str">
        <f>IF($B220="","",COUNTIFS(Données!$E$2:$E$4000,$B220,Données!$B$2:$B$4000,$U$3))</f>
        <v/>
      </c>
      <c r="I220" t="str">
        <f>IF($B220="","",COUNTIFS(Données!$E$2:$E$4000,$B220,Données!$B$2:$B$4000,$U$3))</f>
        <v/>
      </c>
      <c r="J220" t="str">
        <f>IF($B220="","",COUNTIFS(Données!$E$2:$E$4000,$B220,Données!$B$2:$B$4000,$U$3))</f>
        <v/>
      </c>
      <c r="K220" t="str">
        <f>IF($B220="","",COUNTIFS(Données!$E$2:$E$4000,$B220,Données!$B$2:$B$4000,$U$3))</f>
        <v/>
      </c>
      <c r="L220" t="str">
        <f>IF($B220="","",COUNTIFS(Données!$E$2:$E$4000,$B220,Données!$B$2:$B$4000,$U$3))</f>
        <v/>
      </c>
      <c r="M220" t="str">
        <f>IF($B220="","",COUNTIFS(Données!$E$2:$E$4000,$B220,Données!$B$2:$B$4000,$U$3))</f>
        <v/>
      </c>
      <c r="N220" t="str">
        <f>IF($B220="","",COUNTIFS(Données!$E$2:$E$4000,$B220,Données!$B$2:$B$4000,$U$3))</f>
        <v/>
      </c>
      <c r="O220" t="str">
        <f>IF($B220="","",COUNTIFS(Données!$E$2:$E$4000,$B220,Données!$B$2:$B$4000,$U$3))</f>
        <v/>
      </c>
      <c r="P220" t="str">
        <f>IF($B220="","",COUNTIFS(Données!$E$2:$E$4000,$B220,Données!$B$2:$B$4000,$U$3)*8)</f>
        <v/>
      </c>
    </row>
    <row r="221" spans="2:16" x14ac:dyDescent="0.3">
      <c r="B221" t="str">
        <f>IF(Eleves!C219&gt;0,Eleves!C219,"")</f>
        <v/>
      </c>
      <c r="C221" t="str">
        <f>IF(COUNTIFS(Données!E216:E4214,$B221,Données!B216:B4214,$U$3)&gt;0,$U$3,"")</f>
        <v/>
      </c>
      <c r="D221" t="str">
        <f>IF($B221="","",COUNTIFS(Données!E216:E4214,$B221,Données!B216:B4214,$U$3,A216:A4214,DATE(YEAR(D220),MONTH(D220),0)))</f>
        <v/>
      </c>
      <c r="E221" t="str">
        <f>IF($B221="","",COUNTIFS(Données!F216:F4214,$B221,Données!C216:C4214,$U$3,Données!B216:B4214,MONTH(E$6)))</f>
        <v/>
      </c>
      <c r="F221" t="str">
        <f>IF($B221="","",COUNTIFS(Données!G216:G4214,$B221,Données!D216:D4214,$U$3,Données!C216:C4214,MONTH(F$6)))</f>
        <v/>
      </c>
      <c r="G221" t="str">
        <f>IF($B221="","",COUNTIFS(Données!H216:H4214,$B221,Données!E216:E4214,$U$3,Données!D216:D4214,MONTH(G$6)))</f>
        <v/>
      </c>
      <c r="H221" t="str">
        <f>IF($B221="","",COUNTIFS(Données!I216:I4214,$B221,Données!F216:F4214,$U$3,Données!E216:E4214,MONTH(H$6)))</f>
        <v/>
      </c>
      <c r="I221" t="str">
        <f>IF($B221="","",COUNTIFS(Données!J216:J4214,$B221,Données!G216:G4214,$U$3,Données!F216:F4214,MONTH(I$6)))</f>
        <v/>
      </c>
      <c r="J221" t="str">
        <f>IF($B221="","",COUNTIFS(Données!K216:K4214,$B221,Données!H216:H4214,$U$3,Données!G216:G4214,MONTH(J$6)))</f>
        <v/>
      </c>
      <c r="K221" t="str">
        <f>IF($B221="","",COUNTIFS(Données!L216:L4214,$B221,Données!I216:I4214,$U$3,Données!H216:H4214,MONTH(K$6)))</f>
        <v/>
      </c>
      <c r="L221" t="str">
        <f>IF($B221="","",COUNTIFS(Données!M216:M4214,$B221,Données!J216:J4214,$U$3,Données!I216:I4214,MONTH(L$6)))</f>
        <v/>
      </c>
      <c r="M221" t="str">
        <f>IF($B221="","",COUNTIFS(Données!N216:N4214,$B221,Données!K216:K4214,$U$3,Données!J216:J4214,MONTH(M$6)))</f>
        <v/>
      </c>
      <c r="N221" t="str">
        <f>IF($B221="","",COUNTIFS(Données!O216:O4214,$B221,Données!L216:L4214,$U$3,Données!K216:K4214,MONTH(N$6)))</f>
        <v/>
      </c>
      <c r="O221" t="str">
        <f>IF($B221="","",COUNTIFS(Données!P216:P4214,$B221,Données!M216:M4214,$U$3,Données!L216:L4214,MONTH(O$6)))</f>
        <v/>
      </c>
      <c r="P221" t="str">
        <f>IF($B221="","",COUNTIFS(Données!$E$2:$E$4000,$B221,Données!$B$2:$B$4000,$U$3)*8)</f>
        <v/>
      </c>
    </row>
    <row r="222" spans="2:16" x14ac:dyDescent="0.3">
      <c r="B222" t="str">
        <f>IF(Eleves!C220&gt;0,Eleves!C220,"")</f>
        <v/>
      </c>
      <c r="C222" t="str">
        <f>IF(COUNTIFS(Données!E217:E4215,$B222,Données!B217:B4215,$U$3)&gt;0,$U$3,"")</f>
        <v/>
      </c>
      <c r="D222" t="str">
        <f>IF($B222="","",COUNTIFS(Données!E217:E4215,$B222,Données!B217:B4215,$U$3,A217:A4215,DATE(YEAR(D221),MONTH(D221),0)))</f>
        <v/>
      </c>
      <c r="E222" t="str">
        <f>IF($B222="","",COUNTIFS(Données!F217:F4215,$B222,Données!C217:C4215,$U$3,Données!B217:B4215,MONTH(E$6)))</f>
        <v/>
      </c>
      <c r="F222" t="str">
        <f>IF($B222="","",COUNTIFS(Données!G217:G4215,$B222,Données!D217:D4215,$U$3,Données!C217:C4215,MONTH(F$6)))</f>
        <v/>
      </c>
      <c r="G222" t="str">
        <f>IF($B222="","",COUNTIFS(Données!H217:H4215,$B222,Données!E217:E4215,$U$3,Données!D217:D4215,MONTH(G$6)))</f>
        <v/>
      </c>
      <c r="H222" t="str">
        <f>IF($B222="","",COUNTIFS(Données!I217:I4215,$B222,Données!F217:F4215,$U$3,Données!E217:E4215,MONTH(H$6)))</f>
        <v/>
      </c>
      <c r="I222" t="str">
        <f>IF($B222="","",COUNTIFS(Données!J217:J4215,$B222,Données!G217:G4215,$U$3,Données!F217:F4215,MONTH(I$6)))</f>
        <v/>
      </c>
      <c r="J222" t="str">
        <f>IF($B222="","",COUNTIFS(Données!K217:K4215,$B222,Données!H217:H4215,$U$3,Données!G217:G4215,MONTH(J$6)))</f>
        <v/>
      </c>
      <c r="K222" t="str">
        <f>IF($B222="","",COUNTIFS(Données!L217:L4215,$B222,Données!I217:I4215,$U$3,Données!H217:H4215,MONTH(K$6)))</f>
        <v/>
      </c>
      <c r="L222" t="str">
        <f>IF($B222="","",COUNTIFS(Données!M217:M4215,$B222,Données!J217:J4215,$U$3,Données!I217:I4215,MONTH(L$6)))</f>
        <v/>
      </c>
      <c r="M222" t="str">
        <f>IF($B222="","",COUNTIFS(Données!N217:N4215,$B222,Données!K217:K4215,$U$3,Données!J217:J4215,MONTH(M$6)))</f>
        <v/>
      </c>
      <c r="N222" t="str">
        <f>IF($B222="","",COUNTIFS(Données!O217:O4215,$B222,Données!L217:L4215,$U$3,Données!K217:K4215,MONTH(N$6)))</f>
        <v/>
      </c>
      <c r="O222" t="str">
        <f>IF($B222="","",COUNTIFS(Données!P217:P4215,$B222,Données!M217:M4215,$U$3,Données!L217:L4215,MONTH(O$6)))</f>
        <v/>
      </c>
      <c r="P222" t="str">
        <f>IF($B222="","",COUNTIFS(Données!$E$2:$E$4000,$B222,Données!$B$2:$B$4000,$U$3)*8)</f>
        <v/>
      </c>
    </row>
    <row r="223" spans="2:16" x14ac:dyDescent="0.3">
      <c r="B223" t="str">
        <f>IF(Eleves!C221&gt;0,Eleves!C221,"")</f>
        <v/>
      </c>
      <c r="C223" t="str">
        <f>IF(COUNTIFS(Données!E218:E4216,$B223,Données!B218:B4216,$U$3)&gt;0,$U$3,"")</f>
        <v/>
      </c>
      <c r="D223" t="str">
        <f>IF($B223="","",COUNTIFS(Données!E218:E4216,$B223,Données!B218:B4216,$U$3,A218:A4216,DATE(YEAR(D222),MONTH(D222),0)))</f>
        <v/>
      </c>
      <c r="E223" t="str">
        <f>IF($B223="","",COUNTIFS(Données!F218:F4216,$B223,Données!C218:C4216,$U$3,Données!B218:B4216,MONTH(E$6)))</f>
        <v/>
      </c>
      <c r="F223" t="str">
        <f>IF($B223="","",COUNTIFS(Données!G218:G4216,$B223,Données!D218:D4216,$U$3,Données!C218:C4216,MONTH(F$6)))</f>
        <v/>
      </c>
      <c r="G223" t="str">
        <f>IF($B223="","",COUNTIFS(Données!H218:H4216,$B223,Données!E218:E4216,$U$3,Données!D218:D4216,MONTH(G$6)))</f>
        <v/>
      </c>
      <c r="H223" t="str">
        <f>IF($B223="","",COUNTIFS(Données!I218:I4216,$B223,Données!F218:F4216,$U$3,Données!E218:E4216,MONTH(H$6)))</f>
        <v/>
      </c>
      <c r="I223" t="str">
        <f>IF($B223="","",COUNTIFS(Données!J218:J4216,$B223,Données!G218:G4216,$U$3,Données!F218:F4216,MONTH(I$6)))</f>
        <v/>
      </c>
      <c r="J223" t="str">
        <f>IF($B223="","",COUNTIFS(Données!K218:K4216,$B223,Données!H218:H4216,$U$3,Données!G218:G4216,MONTH(J$6)))</f>
        <v/>
      </c>
      <c r="K223" t="str">
        <f>IF($B223="","",COUNTIFS(Données!L218:L4216,$B223,Données!I218:I4216,$U$3,Données!H218:H4216,MONTH(K$6)))</f>
        <v/>
      </c>
      <c r="L223" t="str">
        <f>IF($B223="","",COUNTIFS(Données!M218:M4216,$B223,Données!J218:J4216,$U$3,Données!I218:I4216,MONTH(L$6)))</f>
        <v/>
      </c>
      <c r="M223" t="str">
        <f>IF($B223="","",COUNTIFS(Données!N218:N4216,$B223,Données!K218:K4216,$U$3,Données!J218:J4216,MONTH(M$6)))</f>
        <v/>
      </c>
      <c r="N223" t="str">
        <f>IF($B223="","",COUNTIFS(Données!O218:O4216,$B223,Données!L218:L4216,$U$3,Données!K218:K4216,MONTH(N$6)))</f>
        <v/>
      </c>
      <c r="O223" t="str">
        <f>IF($B223="","",COUNTIFS(Données!P218:P4216,$B223,Données!M218:M4216,$U$3,Données!L218:L4216,MONTH(O$6)))</f>
        <v/>
      </c>
      <c r="P223" t="str">
        <f>IF($B223="","",COUNTIFS(Données!$E$2:$E$4000,$B223,Données!$B$2:$B$4000,$U$3)*8)</f>
        <v/>
      </c>
    </row>
    <row r="224" spans="2:16" x14ac:dyDescent="0.3">
      <c r="B224" t="str">
        <f>IF(Eleves!C222&gt;0,Eleves!C222,"")</f>
        <v/>
      </c>
      <c r="C224" t="str">
        <f>IF(COUNTIFS(Données!E219:E4217,$B224,Données!B219:B4217,$U$3)&gt;0,$U$3,"")</f>
        <v/>
      </c>
      <c r="D224" t="str">
        <f>IF($B224="","",COUNTIFS(Données!E219:E4217,$B224,Données!B219:B4217,$U$3,A219:A4217,DATE(YEAR(D223),MONTH(D223),0)))</f>
        <v/>
      </c>
      <c r="E224" t="str">
        <f>IF($B224="","",COUNTIFS(Données!F219:F4217,$B224,Données!C219:C4217,$U$3,Données!B219:B4217,MONTH(E$6)))</f>
        <v/>
      </c>
      <c r="F224" t="str">
        <f>IF($B224="","",COUNTIFS(Données!G219:G4217,$B224,Données!D219:D4217,$U$3,Données!C219:C4217,MONTH(F$6)))</f>
        <v/>
      </c>
      <c r="G224" t="str">
        <f>IF($B224="","",COUNTIFS(Données!H219:H4217,$B224,Données!E219:E4217,$U$3,Données!D219:D4217,MONTH(G$6)))</f>
        <v/>
      </c>
      <c r="H224" t="str">
        <f>IF($B224="","",COUNTIFS(Données!I219:I4217,$B224,Données!F219:F4217,$U$3,Données!E219:E4217,MONTH(H$6)))</f>
        <v/>
      </c>
      <c r="I224" t="str">
        <f>IF($B224="","",COUNTIFS(Données!J219:J4217,$B224,Données!G219:G4217,$U$3,Données!F219:F4217,MONTH(I$6)))</f>
        <v/>
      </c>
      <c r="J224" t="str">
        <f>IF($B224="","",COUNTIFS(Données!K219:K4217,$B224,Données!H219:H4217,$U$3,Données!G219:G4217,MONTH(J$6)))</f>
        <v/>
      </c>
      <c r="K224" t="str">
        <f>IF($B224="","",COUNTIFS(Données!L219:L4217,$B224,Données!I219:I4217,$U$3,Données!H219:H4217,MONTH(K$6)))</f>
        <v/>
      </c>
      <c r="L224" t="str">
        <f>IF($B224="","",COUNTIFS(Données!M219:M4217,$B224,Données!J219:J4217,$U$3,Données!I219:I4217,MONTH(L$6)))</f>
        <v/>
      </c>
      <c r="M224" t="str">
        <f>IF($B224="","",COUNTIFS(Données!N219:N4217,$B224,Données!K219:K4217,$U$3,Données!J219:J4217,MONTH(M$6)))</f>
        <v/>
      </c>
      <c r="N224" t="str">
        <f>IF($B224="","",COUNTIFS(Données!O219:O4217,$B224,Données!L219:L4217,$U$3,Données!K219:K4217,MONTH(N$6)))</f>
        <v/>
      </c>
      <c r="O224" t="str">
        <f>IF($B224="","",COUNTIFS(Données!P219:P4217,$B224,Données!M219:M4217,$U$3,Données!L219:L4217,MONTH(O$6)))</f>
        <v/>
      </c>
      <c r="P224" t="str">
        <f>IF($B224="","",COUNTIFS(Données!$E$2:$E$4000,$B224,Données!$B$2:$B$4000,$U$3)*8)</f>
        <v/>
      </c>
    </row>
    <row r="225" spans="2:16" x14ac:dyDescent="0.3">
      <c r="B225" t="str">
        <f>IF(Eleves!C223&gt;0,Eleves!C223,"")</f>
        <v/>
      </c>
      <c r="C225" t="str">
        <f>IF(COUNTIFS(Données!E220:E4218,$B225,Données!B220:B4218,$U$3)&gt;0,$U$3,"")</f>
        <v/>
      </c>
      <c r="D225" t="str">
        <f>IF($B225="","",COUNTIFS(Données!E220:E4218,$B225,Données!B220:B4218,$U$3,A220:A4218,DATE(YEAR(D224),MONTH(D224),0)))</f>
        <v/>
      </c>
      <c r="E225" t="str">
        <f>IF($B225="","",COUNTIFS(Données!F220:F4218,$B225,Données!C220:C4218,$U$3,Données!B220:B4218,MONTH(E$6)))</f>
        <v/>
      </c>
      <c r="F225" t="str">
        <f>IF($B225="","",COUNTIFS(Données!G220:G4218,$B225,Données!D220:D4218,$U$3,Données!C220:C4218,MONTH(F$6)))</f>
        <v/>
      </c>
      <c r="G225" t="str">
        <f>IF($B225="","",COUNTIFS(Données!H220:H4218,$B225,Données!E220:E4218,$U$3,Données!D220:D4218,MONTH(G$6)))</f>
        <v/>
      </c>
      <c r="H225" t="str">
        <f>IF($B225="","",COUNTIFS(Données!I220:I4218,$B225,Données!F220:F4218,$U$3,Données!E220:E4218,MONTH(H$6)))</f>
        <v/>
      </c>
      <c r="I225" t="str">
        <f>IF($B225="","",COUNTIFS(Données!J220:J4218,$B225,Données!G220:G4218,$U$3,Données!F220:F4218,MONTH(I$6)))</f>
        <v/>
      </c>
      <c r="J225" t="str">
        <f>IF($B225="","",COUNTIFS(Données!K220:K4218,$B225,Données!H220:H4218,$U$3,Données!G220:G4218,MONTH(J$6)))</f>
        <v/>
      </c>
      <c r="K225" t="str">
        <f>IF($B225="","",COUNTIFS(Données!L220:L4218,$B225,Données!I220:I4218,$U$3,Données!H220:H4218,MONTH(K$6)))</f>
        <v/>
      </c>
      <c r="L225" t="str">
        <f>IF($B225="","",COUNTIFS(Données!M220:M4218,$B225,Données!J220:J4218,$U$3,Données!I220:I4218,MONTH(L$6)))</f>
        <v/>
      </c>
      <c r="M225" t="str">
        <f>IF($B225="","",COUNTIFS(Données!N220:N4218,$B225,Données!K220:K4218,$U$3,Données!J220:J4218,MONTH(M$6)))</f>
        <v/>
      </c>
      <c r="N225" t="str">
        <f>IF($B225="","",COUNTIFS(Données!O220:O4218,$B225,Données!L220:L4218,$U$3,Données!K220:K4218,MONTH(N$6)))</f>
        <v/>
      </c>
      <c r="O225" t="str">
        <f>IF($B225="","",COUNTIFS(Données!P220:P4218,$B225,Données!M220:M4218,$U$3,Données!L220:L4218,MONTH(O$6)))</f>
        <v/>
      </c>
      <c r="P225" t="str">
        <f>IF($B225="","",COUNTIFS(Données!$E$2:$E$4000,$B225,Données!$B$2:$B$4000,$U$3)*8)</f>
        <v/>
      </c>
    </row>
    <row r="226" spans="2:16" x14ac:dyDescent="0.3">
      <c r="B226" t="str">
        <f>IF(Eleves!C224&gt;0,Eleves!C224,"")</f>
        <v/>
      </c>
      <c r="C226" t="str">
        <f>IF(COUNTIFS(Données!E221:E4219,$B226,Données!B221:B4219,$U$3)&gt;0,$U$3,"")</f>
        <v/>
      </c>
      <c r="D226" t="str">
        <f>IF($B226="","",COUNTIFS(Données!E221:E4219,$B226,Données!B221:B4219,$U$3,A221:A4219,DATE(YEAR(D225),MONTH(D225),0)))</f>
        <v/>
      </c>
      <c r="E226" t="str">
        <f>IF($B226="","",COUNTIFS(Données!F221:F4219,$B226,Données!C221:C4219,$U$3,Données!B221:B4219,MONTH(E$6)))</f>
        <v/>
      </c>
      <c r="F226" t="str">
        <f>IF($B226="","",COUNTIFS(Données!G221:G4219,$B226,Données!D221:D4219,$U$3,Données!C221:C4219,MONTH(F$6)))</f>
        <v/>
      </c>
      <c r="G226" t="str">
        <f>IF($B226="","",COUNTIFS(Données!H221:H4219,$B226,Données!E221:E4219,$U$3,Données!D221:D4219,MONTH(G$6)))</f>
        <v/>
      </c>
      <c r="H226" t="str">
        <f>IF($B226="","",COUNTIFS(Données!I221:I4219,$B226,Données!F221:F4219,$U$3,Données!E221:E4219,MONTH(H$6)))</f>
        <v/>
      </c>
      <c r="I226" t="str">
        <f>IF($B226="","",COUNTIFS(Données!J221:J4219,$B226,Données!G221:G4219,$U$3,Données!F221:F4219,MONTH(I$6)))</f>
        <v/>
      </c>
      <c r="J226" t="str">
        <f>IF($B226="","",COUNTIFS(Données!K221:K4219,$B226,Données!H221:H4219,$U$3,Données!G221:G4219,MONTH(J$6)))</f>
        <v/>
      </c>
      <c r="K226" t="str">
        <f>IF($B226="","",COUNTIFS(Données!L221:L4219,$B226,Données!I221:I4219,$U$3,Données!H221:H4219,MONTH(K$6)))</f>
        <v/>
      </c>
      <c r="L226" t="str">
        <f>IF($B226="","",COUNTIFS(Données!M221:M4219,$B226,Données!J221:J4219,$U$3,Données!I221:I4219,MONTH(L$6)))</f>
        <v/>
      </c>
      <c r="M226" t="str">
        <f>IF($B226="","",COUNTIFS(Données!N221:N4219,$B226,Données!K221:K4219,$U$3,Données!J221:J4219,MONTH(M$6)))</f>
        <v/>
      </c>
      <c r="N226" t="str">
        <f>IF($B226="","",COUNTIFS(Données!O221:O4219,$B226,Données!L221:L4219,$U$3,Données!K221:K4219,MONTH(N$6)))</f>
        <v/>
      </c>
      <c r="O226" t="str">
        <f>IF($B226="","",COUNTIFS(Données!P221:P4219,$B226,Données!M221:M4219,$U$3,Données!L221:L4219,MONTH(O$6)))</f>
        <v/>
      </c>
      <c r="P226" t="str">
        <f>IF($B226="","",COUNTIFS(Données!$E$2:$E$4000,$B226,Données!$B$2:$B$4000,$U$3)*8)</f>
        <v/>
      </c>
    </row>
    <row r="227" spans="2:16" x14ac:dyDescent="0.3">
      <c r="B227" t="str">
        <f>IF(Eleves!C225&gt;0,Eleves!C225,"")</f>
        <v/>
      </c>
      <c r="C227" t="str">
        <f>IF(COUNTIFS(Données!E222:E4220,$B227,Données!B222:B4220,$U$3)&gt;0,$U$3,"")</f>
        <v/>
      </c>
      <c r="D227" t="str">
        <f>IF($B227="","",COUNTIFS(Données!E222:E4220,$B227,Données!B222:B4220,$U$3,A222:A4220,DATE(YEAR(D226),MONTH(D226),0)))</f>
        <v/>
      </c>
      <c r="E227" t="str">
        <f>IF($B227="","",COUNTIFS(Données!F222:F4220,$B227,Données!C222:C4220,$U$3,Données!B222:B4220,MONTH(E$6)))</f>
        <v/>
      </c>
      <c r="F227" t="str">
        <f>IF($B227="","",COUNTIFS(Données!G222:G4220,$B227,Données!D222:D4220,$U$3,Données!C222:C4220,MONTH(F$6)))</f>
        <v/>
      </c>
      <c r="G227" t="str">
        <f>IF($B227="","",COUNTIFS(Données!H222:H4220,$B227,Données!E222:E4220,$U$3,Données!D222:D4220,MONTH(G$6)))</f>
        <v/>
      </c>
      <c r="H227" t="str">
        <f>IF($B227="","",COUNTIFS(Données!I222:I4220,$B227,Données!F222:F4220,$U$3,Données!E222:E4220,MONTH(H$6)))</f>
        <v/>
      </c>
      <c r="I227" t="str">
        <f>IF($B227="","",COUNTIFS(Données!J222:J4220,$B227,Données!G222:G4220,$U$3,Données!F222:F4220,MONTH(I$6)))</f>
        <v/>
      </c>
      <c r="J227" t="str">
        <f>IF($B227="","",COUNTIFS(Données!K222:K4220,$B227,Données!H222:H4220,$U$3,Données!G222:G4220,MONTH(J$6)))</f>
        <v/>
      </c>
      <c r="K227" t="str">
        <f>IF($B227="","",COUNTIFS(Données!L222:L4220,$B227,Données!I222:I4220,$U$3,Données!H222:H4220,MONTH(K$6)))</f>
        <v/>
      </c>
      <c r="L227" t="str">
        <f>IF($B227="","",COUNTIFS(Données!M222:M4220,$B227,Données!J222:J4220,$U$3,Données!I222:I4220,MONTH(L$6)))</f>
        <v/>
      </c>
      <c r="M227" t="str">
        <f>IF($B227="","",COUNTIFS(Données!N222:N4220,$B227,Données!K222:K4220,$U$3,Données!J222:J4220,MONTH(M$6)))</f>
        <v/>
      </c>
      <c r="N227" t="str">
        <f>IF($B227="","",COUNTIFS(Données!O222:O4220,$B227,Données!L222:L4220,$U$3,Données!K222:K4220,MONTH(N$6)))</f>
        <v/>
      </c>
      <c r="O227" t="str">
        <f>IF($B227="","",COUNTIFS(Données!P222:P4220,$B227,Données!M222:M4220,$U$3,Données!L222:L4220,MONTH(O$6)))</f>
        <v/>
      </c>
      <c r="P227" t="str">
        <f>IF($B227="","",COUNTIFS(Données!$E$2:$E$4000,$B227,Données!$B$2:$B$4000,$U$3)*8)</f>
        <v/>
      </c>
    </row>
    <row r="228" spans="2:16" x14ac:dyDescent="0.3">
      <c r="B228" t="str">
        <f>IF(Eleves!C226&gt;0,Eleves!C226,"")</f>
        <v/>
      </c>
      <c r="C228" t="str">
        <f>IF(COUNTIFS(Données!E223:E4221,$B228,Données!B223:B4221,$U$3)&gt;0,$U$3,"")</f>
        <v/>
      </c>
      <c r="D228" t="str">
        <f>IF($B228="","",COUNTIFS(Données!E223:E4221,$B228,Données!B223:B4221,$U$3,A223:A4221,DATE(YEAR(D227),MONTH(D227),0)))</f>
        <v/>
      </c>
      <c r="E228" t="str">
        <f>IF($B228="","",COUNTIFS(Données!F223:F4221,$B228,Données!C223:C4221,$U$3,Données!B223:B4221,MONTH(E$6)))</f>
        <v/>
      </c>
      <c r="F228" t="str">
        <f>IF($B228="","",COUNTIFS(Données!G223:G4221,$B228,Données!D223:D4221,$U$3,Données!C223:C4221,MONTH(F$6)))</f>
        <v/>
      </c>
      <c r="G228" t="str">
        <f>IF($B228="","",COUNTIFS(Données!H223:H4221,$B228,Données!E223:E4221,$U$3,Données!D223:D4221,MONTH(G$6)))</f>
        <v/>
      </c>
      <c r="H228" t="str">
        <f>IF($B228="","",COUNTIFS(Données!I223:I4221,$B228,Données!F223:F4221,$U$3,Données!E223:E4221,MONTH(H$6)))</f>
        <v/>
      </c>
      <c r="I228" t="str">
        <f>IF($B228="","",COUNTIFS(Données!J223:J4221,$B228,Données!G223:G4221,$U$3,Données!F223:F4221,MONTH(I$6)))</f>
        <v/>
      </c>
      <c r="J228" t="str">
        <f>IF($B228="","",COUNTIFS(Données!K223:K4221,$B228,Données!H223:H4221,$U$3,Données!G223:G4221,MONTH(J$6)))</f>
        <v/>
      </c>
      <c r="K228" t="str">
        <f>IF($B228="","",COUNTIFS(Données!L223:L4221,$B228,Données!I223:I4221,$U$3,Données!H223:H4221,MONTH(K$6)))</f>
        <v/>
      </c>
      <c r="L228" t="str">
        <f>IF($B228="","",COUNTIFS(Données!M223:M4221,$B228,Données!J223:J4221,$U$3,Données!I223:I4221,MONTH(L$6)))</f>
        <v/>
      </c>
      <c r="M228" t="str">
        <f>IF($B228="","",COUNTIFS(Données!N223:N4221,$B228,Données!K223:K4221,$U$3,Données!J223:J4221,MONTH(M$6)))</f>
        <v/>
      </c>
      <c r="N228" t="str">
        <f>IF($B228="","",COUNTIFS(Données!O223:O4221,$B228,Données!L223:L4221,$U$3,Données!K223:K4221,MONTH(N$6)))</f>
        <v/>
      </c>
      <c r="O228" t="str">
        <f>IF($B228="","",COUNTIFS(Données!P223:P4221,$B228,Données!M223:M4221,$U$3,Données!L223:L4221,MONTH(O$6)))</f>
        <v/>
      </c>
      <c r="P228" t="str">
        <f>IF($B228="","",COUNTIFS(Données!$E$2:$E$4000,$B228,Données!$B$2:$B$4000,$U$3)*8)</f>
        <v/>
      </c>
    </row>
    <row r="229" spans="2:16" x14ac:dyDescent="0.3">
      <c r="B229" t="str">
        <f>IF(Eleves!C227&gt;0,Eleves!C227,"")</f>
        <v/>
      </c>
      <c r="C229" t="str">
        <f>IF(COUNTIFS(Données!E224:E4222,$B229,Données!B224:B4222,$U$3)&gt;0,$U$3,"")</f>
        <v/>
      </c>
      <c r="D229" t="str">
        <f>IF($B229="","",COUNTIFS(Données!E224:E4222,$B229,Données!B224:B4222,$U$3,A224:A4222,DATE(YEAR(D228),MONTH(D228),0)))</f>
        <v/>
      </c>
      <c r="E229" t="str">
        <f>IF($B229="","",COUNTIFS(Données!F224:F4222,$B229,Données!C224:C4222,$U$3,Données!B224:B4222,MONTH(E$6)))</f>
        <v/>
      </c>
      <c r="F229" t="str">
        <f>IF($B229="","",COUNTIFS(Données!G224:G4222,$B229,Données!D224:D4222,$U$3,Données!C224:C4222,MONTH(F$6)))</f>
        <v/>
      </c>
      <c r="G229" t="str">
        <f>IF($B229="","",COUNTIFS(Données!H224:H4222,$B229,Données!E224:E4222,$U$3,Données!D224:D4222,MONTH(G$6)))</f>
        <v/>
      </c>
      <c r="H229" t="str">
        <f>IF($B229="","",COUNTIFS(Données!I224:I4222,$B229,Données!F224:F4222,$U$3,Données!E224:E4222,MONTH(H$6)))</f>
        <v/>
      </c>
      <c r="I229" t="str">
        <f>IF($B229="","",COUNTIFS(Données!J224:J4222,$B229,Données!G224:G4222,$U$3,Données!F224:F4222,MONTH(I$6)))</f>
        <v/>
      </c>
      <c r="J229" t="str">
        <f>IF($B229="","",COUNTIFS(Données!K224:K4222,$B229,Données!H224:H4222,$U$3,Données!G224:G4222,MONTH(J$6)))</f>
        <v/>
      </c>
      <c r="K229" t="str">
        <f>IF($B229="","",COUNTIFS(Données!L224:L4222,$B229,Données!I224:I4222,$U$3,Données!H224:H4222,MONTH(K$6)))</f>
        <v/>
      </c>
      <c r="L229" t="str">
        <f>IF($B229="","",COUNTIFS(Données!M224:M4222,$B229,Données!J224:J4222,$U$3,Données!I224:I4222,MONTH(L$6)))</f>
        <v/>
      </c>
      <c r="M229" t="str">
        <f>IF($B229="","",COUNTIFS(Données!N224:N4222,$B229,Données!K224:K4222,$U$3,Données!J224:J4222,MONTH(M$6)))</f>
        <v/>
      </c>
      <c r="N229" t="str">
        <f>IF($B229="","",COUNTIFS(Données!O224:O4222,$B229,Données!L224:L4222,$U$3,Données!K224:K4222,MONTH(N$6)))</f>
        <v/>
      </c>
      <c r="O229" t="str">
        <f>IF($B229="","",COUNTIFS(Données!P224:P4222,$B229,Données!M224:M4222,$U$3,Données!L224:L4222,MONTH(O$6)))</f>
        <v/>
      </c>
      <c r="P229" t="str">
        <f>IF($B229="","",COUNTIFS(Données!$E$2:$E$4000,$B229,Données!$B$2:$B$4000,$U$3)*8)</f>
        <v/>
      </c>
    </row>
    <row r="230" spans="2:16" x14ac:dyDescent="0.3">
      <c r="B230" t="str">
        <f>IF(Eleves!C228&gt;0,Eleves!C228,"")</f>
        <v/>
      </c>
      <c r="C230" t="str">
        <f>IF(COUNTIFS(Données!E225:E4223,$B230,Données!B225:B4223,$U$3)&gt;0,$U$3,"")</f>
        <v/>
      </c>
      <c r="D230" t="str">
        <f>IF($B230="","",COUNTIFS(Données!E225:E4223,$B230,Données!B225:B4223,$U$3,A225:A4223,DATE(YEAR(D229),MONTH(D229),0)))</f>
        <v/>
      </c>
      <c r="E230" t="str">
        <f>IF($B230="","",COUNTIFS(Données!F225:F4223,$B230,Données!C225:C4223,$U$3,Données!B225:B4223,MONTH(E$6)))</f>
        <v/>
      </c>
      <c r="F230" t="str">
        <f>IF($B230="","",COUNTIFS(Données!G225:G4223,$B230,Données!D225:D4223,$U$3,Données!C225:C4223,MONTH(F$6)))</f>
        <v/>
      </c>
      <c r="G230" t="str">
        <f>IF($B230="","",COUNTIFS(Données!H225:H4223,$B230,Données!E225:E4223,$U$3,Données!D225:D4223,MONTH(G$6)))</f>
        <v/>
      </c>
      <c r="H230" t="str">
        <f>IF($B230="","",COUNTIFS(Données!I225:I4223,$B230,Données!F225:F4223,$U$3,Données!E225:E4223,MONTH(H$6)))</f>
        <v/>
      </c>
      <c r="I230" t="str">
        <f>IF($B230="","",COUNTIFS(Données!J225:J4223,$B230,Données!G225:G4223,$U$3,Données!F225:F4223,MONTH(I$6)))</f>
        <v/>
      </c>
      <c r="J230" t="str">
        <f>IF($B230="","",COUNTIFS(Données!K225:K4223,$B230,Données!H225:H4223,$U$3,Données!G225:G4223,MONTH(J$6)))</f>
        <v/>
      </c>
      <c r="K230" t="str">
        <f>IF($B230="","",COUNTIFS(Données!L225:L4223,$B230,Données!I225:I4223,$U$3,Données!H225:H4223,MONTH(K$6)))</f>
        <v/>
      </c>
      <c r="L230" t="str">
        <f>IF($B230="","",COUNTIFS(Données!M225:M4223,$B230,Données!J225:J4223,$U$3,Données!I225:I4223,MONTH(L$6)))</f>
        <v/>
      </c>
      <c r="M230" t="str">
        <f>IF($B230="","",COUNTIFS(Données!N225:N4223,$B230,Données!K225:K4223,$U$3,Données!J225:J4223,MONTH(M$6)))</f>
        <v/>
      </c>
      <c r="N230" t="str">
        <f>IF($B230="","",COUNTIFS(Données!O225:O4223,$B230,Données!L225:L4223,$U$3,Données!K225:K4223,MONTH(N$6)))</f>
        <v/>
      </c>
      <c r="O230" t="str">
        <f>IF($B230="","",COUNTIFS(Données!P225:P4223,$B230,Données!M225:M4223,$U$3,Données!L225:L4223,MONTH(O$6)))</f>
        <v/>
      </c>
      <c r="P230" t="str">
        <f>IF($B230="","",COUNTIFS(Données!$E$2:$E$4000,$B230,Données!$B$2:$B$4000,$U$3)*8)</f>
        <v/>
      </c>
    </row>
    <row r="231" spans="2:16" x14ac:dyDescent="0.3">
      <c r="B231" t="str">
        <f>IF(Eleves!C229&gt;0,Eleves!C229,"")</f>
        <v/>
      </c>
      <c r="C231" t="str">
        <f>IF(COUNTIFS(Données!E226:E4224,$B231,Données!B226:B4224,$U$3)&gt;0,$U$3,"")</f>
        <v/>
      </c>
      <c r="D231" t="str">
        <f>IF($B231="","",COUNTIFS(Données!E226:E4224,$B231,Données!B226:B4224,$U$3,A226:A4224,DATE(YEAR(D230),MONTH(D230),0)))</f>
        <v/>
      </c>
      <c r="E231" t="str">
        <f>IF($B231="","",COUNTIFS(Données!F226:F4224,$B231,Données!C226:C4224,$U$3,Données!B226:B4224,MONTH(E$6)))</f>
        <v/>
      </c>
      <c r="F231" t="str">
        <f>IF($B231="","",COUNTIFS(Données!G226:G4224,$B231,Données!D226:D4224,$U$3,Données!C226:C4224,MONTH(F$6)))</f>
        <v/>
      </c>
      <c r="G231" t="str">
        <f>IF($B231="","",COUNTIFS(Données!H226:H4224,$B231,Données!E226:E4224,$U$3,Données!D226:D4224,MONTH(G$6)))</f>
        <v/>
      </c>
      <c r="H231" t="str">
        <f>IF($B231="","",COUNTIFS(Données!I226:I4224,$B231,Données!F226:F4224,$U$3,Données!E226:E4224,MONTH(H$6)))</f>
        <v/>
      </c>
      <c r="I231" t="str">
        <f>IF($B231="","",COUNTIFS(Données!J226:J4224,$B231,Données!G226:G4224,$U$3,Données!F226:F4224,MONTH(I$6)))</f>
        <v/>
      </c>
      <c r="J231" t="str">
        <f>IF($B231="","",COUNTIFS(Données!K226:K4224,$B231,Données!H226:H4224,$U$3,Données!G226:G4224,MONTH(J$6)))</f>
        <v/>
      </c>
      <c r="K231" t="str">
        <f>IF($B231="","",COUNTIFS(Données!L226:L4224,$B231,Données!I226:I4224,$U$3,Données!H226:H4224,MONTH(K$6)))</f>
        <v/>
      </c>
      <c r="L231" t="str">
        <f>IF($B231="","",COUNTIFS(Données!M226:M4224,$B231,Données!J226:J4224,$U$3,Données!I226:I4224,MONTH(L$6)))</f>
        <v/>
      </c>
      <c r="M231" t="str">
        <f>IF($B231="","",COUNTIFS(Données!N226:N4224,$B231,Données!K226:K4224,$U$3,Données!J226:J4224,MONTH(M$6)))</f>
        <v/>
      </c>
      <c r="N231" t="str">
        <f>IF($B231="","",COUNTIFS(Données!O226:O4224,$B231,Données!L226:L4224,$U$3,Données!K226:K4224,MONTH(N$6)))</f>
        <v/>
      </c>
      <c r="O231" t="str">
        <f>IF($B231="","",COUNTIFS(Données!P226:P4224,$B231,Données!M226:M4224,$U$3,Données!L226:L4224,MONTH(O$6)))</f>
        <v/>
      </c>
      <c r="P231" t="str">
        <f>IF($B231="","",COUNTIFS(Données!$E$2:$E$4000,$B231,Données!$B$2:$B$4000,$U$3)*8)</f>
        <v/>
      </c>
    </row>
    <row r="232" spans="2:16" x14ac:dyDescent="0.3">
      <c r="B232" t="str">
        <f>IF(Eleves!C230&gt;0,Eleves!C230,"")</f>
        <v/>
      </c>
      <c r="C232" t="str">
        <f>IF(COUNTIFS(Données!E227:E4225,$B232,Données!B227:B4225,$U$3)&gt;0,$U$3,"")</f>
        <v/>
      </c>
      <c r="D232" t="str">
        <f>IF($B232="","",COUNTIFS(Données!E227:E4225,$B232,Données!B227:B4225,$U$3,A227:A4225,DATE(YEAR(D231),MONTH(D231),0)))</f>
        <v/>
      </c>
      <c r="E232" t="str">
        <f>IF($B232="","",COUNTIFS(Données!F227:F4225,$B232,Données!C227:C4225,$U$3,Données!B227:B4225,MONTH(E$6)))</f>
        <v/>
      </c>
      <c r="F232" t="str">
        <f>IF($B232="","",COUNTIFS(Données!G227:G4225,$B232,Données!D227:D4225,$U$3,Données!C227:C4225,MONTH(F$6)))</f>
        <v/>
      </c>
      <c r="G232" t="str">
        <f>IF($B232="","",COUNTIFS(Données!H227:H4225,$B232,Données!E227:E4225,$U$3,Données!D227:D4225,MONTH(G$6)))</f>
        <v/>
      </c>
      <c r="H232" t="str">
        <f>IF($B232="","",COUNTIFS(Données!I227:I4225,$B232,Données!F227:F4225,$U$3,Données!E227:E4225,MONTH(H$6)))</f>
        <v/>
      </c>
      <c r="I232" t="str">
        <f>IF($B232="","",COUNTIFS(Données!J227:J4225,$B232,Données!G227:G4225,$U$3,Données!F227:F4225,MONTH(I$6)))</f>
        <v/>
      </c>
      <c r="J232" t="str">
        <f>IF($B232="","",COUNTIFS(Données!K227:K4225,$B232,Données!H227:H4225,$U$3,Données!G227:G4225,MONTH(J$6)))</f>
        <v/>
      </c>
      <c r="K232" t="str">
        <f>IF($B232="","",COUNTIFS(Données!L227:L4225,$B232,Données!I227:I4225,$U$3,Données!H227:H4225,MONTH(K$6)))</f>
        <v/>
      </c>
      <c r="L232" t="str">
        <f>IF($B232="","",COUNTIFS(Données!M227:M4225,$B232,Données!J227:J4225,$U$3,Données!I227:I4225,MONTH(L$6)))</f>
        <v/>
      </c>
      <c r="M232" t="str">
        <f>IF($B232="","",COUNTIFS(Données!N227:N4225,$B232,Données!K227:K4225,$U$3,Données!J227:J4225,MONTH(M$6)))</f>
        <v/>
      </c>
      <c r="N232" t="str">
        <f>IF($B232="","",COUNTIFS(Données!O227:O4225,$B232,Données!L227:L4225,$U$3,Données!K227:K4225,MONTH(N$6)))</f>
        <v/>
      </c>
      <c r="O232" t="str">
        <f>IF($B232="","",COUNTIFS(Données!P227:P4225,$B232,Données!M227:M4225,$U$3,Données!L227:L4225,MONTH(O$6)))</f>
        <v/>
      </c>
      <c r="P232" t="str">
        <f>IF($B232="","",COUNTIFS(Données!$E$2:$E$4000,$B232,Données!$B$2:$B$4000,$U$3)*8)</f>
        <v/>
      </c>
    </row>
    <row r="233" spans="2:16" x14ac:dyDescent="0.3">
      <c r="B233" t="str">
        <f>IF(Eleves!C231&gt;0,Eleves!C231,"")</f>
        <v/>
      </c>
      <c r="C233" t="str">
        <f>IF(COUNTIFS(Données!E228:E4226,$B233,Données!B228:B4226,$U$3)&gt;0,$U$3,"")</f>
        <v/>
      </c>
      <c r="D233" t="str">
        <f>IF($B233="","",COUNTIFS(Données!E228:E4226,$B233,Données!B228:B4226,$U$3,A228:A4226,DATE(YEAR(D232),MONTH(D232),0)))</f>
        <v/>
      </c>
      <c r="E233" t="str">
        <f>IF($B233="","",COUNTIFS(Données!F228:F4226,$B233,Données!C228:C4226,$U$3,Données!B228:B4226,MONTH(E$6)))</f>
        <v/>
      </c>
      <c r="F233" t="str">
        <f>IF($B233="","",COUNTIFS(Données!G228:G4226,$B233,Données!D228:D4226,$U$3,Données!C228:C4226,MONTH(F$6)))</f>
        <v/>
      </c>
      <c r="G233" t="str">
        <f>IF($B233="","",COUNTIFS(Données!H228:H4226,$B233,Données!E228:E4226,$U$3,Données!D228:D4226,MONTH(G$6)))</f>
        <v/>
      </c>
      <c r="H233" t="str">
        <f>IF($B233="","",COUNTIFS(Données!I228:I4226,$B233,Données!F228:F4226,$U$3,Données!E228:E4226,MONTH(H$6)))</f>
        <v/>
      </c>
      <c r="I233" t="str">
        <f>IF($B233="","",COUNTIFS(Données!J228:J4226,$B233,Données!G228:G4226,$U$3,Données!F228:F4226,MONTH(I$6)))</f>
        <v/>
      </c>
      <c r="J233" t="str">
        <f>IF($B233="","",COUNTIFS(Données!K228:K4226,$B233,Données!H228:H4226,$U$3,Données!G228:G4226,MONTH(J$6)))</f>
        <v/>
      </c>
      <c r="K233" t="str">
        <f>IF($B233="","",COUNTIFS(Données!L228:L4226,$B233,Données!I228:I4226,$U$3,Données!H228:H4226,MONTH(K$6)))</f>
        <v/>
      </c>
      <c r="L233" t="str">
        <f>IF($B233="","",COUNTIFS(Données!M228:M4226,$B233,Données!J228:J4226,$U$3,Données!I228:I4226,MONTH(L$6)))</f>
        <v/>
      </c>
      <c r="M233" t="str">
        <f>IF($B233="","",COUNTIFS(Données!N228:N4226,$B233,Données!K228:K4226,$U$3,Données!J228:J4226,MONTH(M$6)))</f>
        <v/>
      </c>
      <c r="N233" t="str">
        <f>IF($B233="","",COUNTIFS(Données!O228:O4226,$B233,Données!L228:L4226,$U$3,Données!K228:K4226,MONTH(N$6)))</f>
        <v/>
      </c>
      <c r="O233" t="str">
        <f>IF($B233="","",COUNTIFS(Données!P228:P4226,$B233,Données!M228:M4226,$U$3,Données!L228:L4226,MONTH(O$6)))</f>
        <v/>
      </c>
      <c r="P233" t="str">
        <f>IF($B233="","",COUNTIFS(Données!$E$2:$E$4000,$B233,Données!$B$2:$B$4000,$U$3)*8)</f>
        <v/>
      </c>
    </row>
    <row r="234" spans="2:16" x14ac:dyDescent="0.3">
      <c r="B234" t="str">
        <f>IF(Eleves!C232&gt;0,Eleves!C232,"")</f>
        <v/>
      </c>
      <c r="C234" t="str">
        <f>IF(COUNTIFS(Données!E229:E4227,$B234,Données!B229:B4227,$U$3)&gt;0,$U$3,"")</f>
        <v/>
      </c>
      <c r="D234" t="str">
        <f>IF($B234="","",COUNTIFS(Données!E229:E4227,$B234,Données!B229:B4227,$U$3,A229:A4227,DATE(YEAR(D233),MONTH(D233),0)))</f>
        <v/>
      </c>
      <c r="E234" t="str">
        <f>IF($B234="","",COUNTIFS(Données!F229:F4227,$B234,Données!C229:C4227,$U$3,Données!B229:B4227,MONTH(E$6)))</f>
        <v/>
      </c>
      <c r="F234" t="str">
        <f>IF($B234="","",COUNTIFS(Données!G229:G4227,$B234,Données!D229:D4227,$U$3,Données!C229:C4227,MONTH(F$6)))</f>
        <v/>
      </c>
      <c r="G234" t="str">
        <f>IF($B234="","",COUNTIFS(Données!H229:H4227,$B234,Données!E229:E4227,$U$3,Données!D229:D4227,MONTH(G$6)))</f>
        <v/>
      </c>
      <c r="H234" t="str">
        <f>IF($B234="","",COUNTIFS(Données!I229:I4227,$B234,Données!F229:F4227,$U$3,Données!E229:E4227,MONTH(H$6)))</f>
        <v/>
      </c>
      <c r="I234" t="str">
        <f>IF($B234="","",COUNTIFS(Données!J229:J4227,$B234,Données!G229:G4227,$U$3,Données!F229:F4227,MONTH(I$6)))</f>
        <v/>
      </c>
      <c r="J234" t="str">
        <f>IF($B234="","",COUNTIFS(Données!K229:K4227,$B234,Données!H229:H4227,$U$3,Données!G229:G4227,MONTH(J$6)))</f>
        <v/>
      </c>
      <c r="K234" t="str">
        <f>IF($B234="","",COUNTIFS(Données!L229:L4227,$B234,Données!I229:I4227,$U$3,Données!H229:H4227,MONTH(K$6)))</f>
        <v/>
      </c>
      <c r="L234" t="str">
        <f>IF($B234="","",COUNTIFS(Données!M229:M4227,$B234,Données!J229:J4227,$U$3,Données!I229:I4227,MONTH(L$6)))</f>
        <v/>
      </c>
      <c r="M234" t="str">
        <f>IF($B234="","",COUNTIFS(Données!N229:N4227,$B234,Données!K229:K4227,$U$3,Données!J229:J4227,MONTH(M$6)))</f>
        <v/>
      </c>
      <c r="N234" t="str">
        <f>IF($B234="","",COUNTIFS(Données!O229:O4227,$B234,Données!L229:L4227,$U$3,Données!K229:K4227,MONTH(N$6)))</f>
        <v/>
      </c>
      <c r="O234" t="str">
        <f>IF($B234="","",COUNTIFS(Données!P229:P4227,$B234,Données!M229:M4227,$U$3,Données!L229:L4227,MONTH(O$6)))</f>
        <v/>
      </c>
      <c r="P234" t="str">
        <f>IF($B234="","",COUNTIFS(Données!$E$2:$E$4000,$B234,Données!$B$2:$B$4000,$U$3)*8)</f>
        <v/>
      </c>
    </row>
    <row r="235" spans="2:16" x14ac:dyDescent="0.3">
      <c r="B235" t="str">
        <f>IF(Eleves!C233&gt;0,Eleves!C233,"")</f>
        <v/>
      </c>
      <c r="C235" t="str">
        <f>IF(COUNTIFS(Données!E230:E4228,$B235,Données!B230:B4228,$U$3)&gt;0,$U$3,"")</f>
        <v/>
      </c>
      <c r="D235" t="str">
        <f>IF($B235="","",COUNTIFS(Données!E230:E4228,$B235,Données!B230:B4228,$U$3,A230:A4228,DATE(YEAR(D234),MONTH(D234),0)))</f>
        <v/>
      </c>
      <c r="E235" t="str">
        <f>IF($B235="","",COUNTIFS(Données!F230:F4228,$B235,Données!C230:C4228,$U$3,Données!B230:B4228,MONTH(E$6)))</f>
        <v/>
      </c>
      <c r="F235" t="str">
        <f>IF($B235="","",COUNTIFS(Données!G230:G4228,$B235,Données!D230:D4228,$U$3,Données!C230:C4228,MONTH(F$6)))</f>
        <v/>
      </c>
      <c r="G235" t="str">
        <f>IF($B235="","",COUNTIFS(Données!H230:H4228,$B235,Données!E230:E4228,$U$3,Données!D230:D4228,MONTH(G$6)))</f>
        <v/>
      </c>
      <c r="H235" t="str">
        <f>IF($B235="","",COUNTIFS(Données!I230:I4228,$B235,Données!F230:F4228,$U$3,Données!E230:E4228,MONTH(H$6)))</f>
        <v/>
      </c>
      <c r="I235" t="str">
        <f>IF($B235="","",COUNTIFS(Données!J230:J4228,$B235,Données!G230:G4228,$U$3,Données!F230:F4228,MONTH(I$6)))</f>
        <v/>
      </c>
      <c r="J235" t="str">
        <f>IF($B235="","",COUNTIFS(Données!K230:K4228,$B235,Données!H230:H4228,$U$3,Données!G230:G4228,MONTH(J$6)))</f>
        <v/>
      </c>
      <c r="K235" t="str">
        <f>IF($B235="","",COUNTIFS(Données!L230:L4228,$B235,Données!I230:I4228,$U$3,Données!H230:H4228,MONTH(K$6)))</f>
        <v/>
      </c>
      <c r="L235" t="str">
        <f>IF($B235="","",COUNTIFS(Données!M230:M4228,$B235,Données!J230:J4228,$U$3,Données!I230:I4228,MONTH(L$6)))</f>
        <v/>
      </c>
      <c r="M235" t="str">
        <f>IF($B235="","",COUNTIFS(Données!N230:N4228,$B235,Données!K230:K4228,$U$3,Données!J230:J4228,MONTH(M$6)))</f>
        <v/>
      </c>
      <c r="N235" t="str">
        <f>IF($B235="","",COUNTIFS(Données!O230:O4228,$B235,Données!L230:L4228,$U$3,Données!K230:K4228,MONTH(N$6)))</f>
        <v/>
      </c>
      <c r="O235" t="str">
        <f>IF($B235="","",COUNTIFS(Données!P230:P4228,$B235,Données!M230:M4228,$U$3,Données!L230:L4228,MONTH(O$6)))</f>
        <v/>
      </c>
      <c r="P235" t="str">
        <f>IF($B235="","",COUNTIFS(Données!$E$2:$E$4000,$B235,Données!$B$2:$B$4000,$U$3)*8)</f>
        <v/>
      </c>
    </row>
    <row r="236" spans="2:16" x14ac:dyDescent="0.3">
      <c r="B236" t="str">
        <f>IF(Eleves!C234&gt;0,Eleves!C234,"")</f>
        <v/>
      </c>
      <c r="C236" t="str">
        <f>IF(COUNTIFS(Données!E231:E4229,$B236,Données!B231:B4229,$U$3)&gt;0,$U$3,"")</f>
        <v/>
      </c>
      <c r="D236" t="str">
        <f>IF($B236="","",COUNTIFS(Données!E231:E4229,$B236,Données!B231:B4229,$U$3,A231:A4229,DATE(YEAR(D235),MONTH(D235),0)))</f>
        <v/>
      </c>
      <c r="E236" t="str">
        <f>IF($B236="","",COUNTIFS(Données!F231:F4229,$B236,Données!C231:C4229,$U$3,Données!B231:B4229,MONTH(E$6)))</f>
        <v/>
      </c>
      <c r="F236" t="str">
        <f>IF($B236="","",COUNTIFS(Données!G231:G4229,$B236,Données!D231:D4229,$U$3,Données!C231:C4229,MONTH(F$6)))</f>
        <v/>
      </c>
      <c r="G236" t="str">
        <f>IF($B236="","",COUNTIFS(Données!H231:H4229,$B236,Données!E231:E4229,$U$3,Données!D231:D4229,MONTH(G$6)))</f>
        <v/>
      </c>
      <c r="H236" t="str">
        <f>IF($B236="","",COUNTIFS(Données!I231:I4229,$B236,Données!F231:F4229,$U$3,Données!E231:E4229,MONTH(H$6)))</f>
        <v/>
      </c>
      <c r="I236" t="str">
        <f>IF($B236="","",COUNTIFS(Données!J231:J4229,$B236,Données!G231:G4229,$U$3,Données!F231:F4229,MONTH(I$6)))</f>
        <v/>
      </c>
      <c r="J236" t="str">
        <f>IF($B236="","",COUNTIFS(Données!K231:K4229,$B236,Données!H231:H4229,$U$3,Données!G231:G4229,MONTH(J$6)))</f>
        <v/>
      </c>
      <c r="K236" t="str">
        <f>IF($B236="","",COUNTIFS(Données!L231:L4229,$B236,Données!I231:I4229,$U$3,Données!H231:H4229,MONTH(K$6)))</f>
        <v/>
      </c>
      <c r="L236" t="str">
        <f>IF($B236="","",COUNTIFS(Données!M231:M4229,$B236,Données!J231:J4229,$U$3,Données!I231:I4229,MONTH(L$6)))</f>
        <v/>
      </c>
      <c r="M236" t="str">
        <f>IF($B236="","",COUNTIFS(Données!N231:N4229,$B236,Données!K231:K4229,$U$3,Données!J231:J4229,MONTH(M$6)))</f>
        <v/>
      </c>
      <c r="N236" t="str">
        <f>IF($B236="","",COUNTIFS(Données!O231:O4229,$B236,Données!L231:L4229,$U$3,Données!K231:K4229,MONTH(N$6)))</f>
        <v/>
      </c>
      <c r="O236" t="str">
        <f>IF($B236="","",COUNTIFS(Données!P231:P4229,$B236,Données!M231:M4229,$U$3,Données!L231:L4229,MONTH(O$6)))</f>
        <v/>
      </c>
      <c r="P236" t="str">
        <f>IF($B236="","",COUNTIFS(Données!$E$2:$E$4000,$B236,Données!$B$2:$B$4000,$U$3)*8)</f>
        <v/>
      </c>
    </row>
    <row r="237" spans="2:16" x14ac:dyDescent="0.3">
      <c r="B237" t="str">
        <f>IF(Eleves!C235&gt;0,Eleves!C235,"")</f>
        <v/>
      </c>
      <c r="C237" t="str">
        <f>IF(COUNTIFS(Données!E232:E4230,$B237,Données!B232:B4230,$U$3)&gt;0,$U$3,"")</f>
        <v/>
      </c>
      <c r="D237" t="str">
        <f>IF($B237="","",COUNTIFS(Données!E232:E4230,$B237,Données!B232:B4230,$U$3,A232:A4230,DATE(YEAR(D236),MONTH(D236),0)))</f>
        <v/>
      </c>
      <c r="E237" t="str">
        <f>IF($B237="","",COUNTIFS(Données!F232:F4230,$B237,Données!C232:C4230,$U$3,Données!B232:B4230,MONTH(E$6)))</f>
        <v/>
      </c>
      <c r="F237" t="str">
        <f>IF($B237="","",COUNTIFS(Données!G232:G4230,$B237,Données!D232:D4230,$U$3,Données!C232:C4230,MONTH(F$6)))</f>
        <v/>
      </c>
      <c r="G237" t="str">
        <f>IF($B237="","",COUNTIFS(Données!H232:H4230,$B237,Données!E232:E4230,$U$3,Données!D232:D4230,MONTH(G$6)))</f>
        <v/>
      </c>
      <c r="H237" t="str">
        <f>IF($B237="","",COUNTIFS(Données!I232:I4230,$B237,Données!F232:F4230,$U$3,Données!E232:E4230,MONTH(H$6)))</f>
        <v/>
      </c>
      <c r="I237" t="str">
        <f>IF($B237="","",COUNTIFS(Données!J232:J4230,$B237,Données!G232:G4230,$U$3,Données!F232:F4230,MONTH(I$6)))</f>
        <v/>
      </c>
      <c r="J237" t="str">
        <f>IF($B237="","",COUNTIFS(Données!K232:K4230,$B237,Données!H232:H4230,$U$3,Données!G232:G4230,MONTH(J$6)))</f>
        <v/>
      </c>
      <c r="K237" t="str">
        <f>IF($B237="","",COUNTIFS(Données!L232:L4230,$B237,Données!I232:I4230,$U$3,Données!H232:H4230,MONTH(K$6)))</f>
        <v/>
      </c>
      <c r="L237" t="str">
        <f>IF($B237="","",COUNTIFS(Données!M232:M4230,$B237,Données!J232:J4230,$U$3,Données!I232:I4230,MONTH(L$6)))</f>
        <v/>
      </c>
      <c r="M237" t="str">
        <f>IF($B237="","",COUNTIFS(Données!N232:N4230,$B237,Données!K232:K4230,$U$3,Données!J232:J4230,MONTH(M$6)))</f>
        <v/>
      </c>
      <c r="N237" t="str">
        <f>IF($B237="","",COUNTIFS(Données!O232:O4230,$B237,Données!L232:L4230,$U$3,Données!K232:K4230,MONTH(N$6)))</f>
        <v/>
      </c>
      <c r="O237" t="str">
        <f>IF($B237="","",COUNTIFS(Données!P232:P4230,$B237,Données!M232:M4230,$U$3,Données!L232:L4230,MONTH(O$6)))</f>
        <v/>
      </c>
      <c r="P237" t="str">
        <f>IF($B237="","",COUNTIFS(Données!$E$2:$E$4000,$B237,Données!$B$2:$B$4000,$U$3)*8)</f>
        <v/>
      </c>
    </row>
    <row r="238" spans="2:16" x14ac:dyDescent="0.3">
      <c r="B238" t="str">
        <f>IF(Eleves!C236&gt;0,Eleves!C236,"")</f>
        <v/>
      </c>
      <c r="C238" t="str">
        <f>IF(COUNTIFS(Données!E233:E4231,$B238,Données!B233:B4231,$U$3)&gt;0,$U$3,"")</f>
        <v/>
      </c>
      <c r="D238" t="str">
        <f>IF($B238="","",COUNTIFS(Données!E233:E4231,$B238,Données!B233:B4231,$U$3,A233:A4231,DATE(YEAR(D237),MONTH(D237),0)))</f>
        <v/>
      </c>
      <c r="E238" t="str">
        <f>IF($B238="","",COUNTIFS(Données!F233:F4231,$B238,Données!C233:C4231,$U$3,Données!B233:B4231,MONTH(E$6)))</f>
        <v/>
      </c>
      <c r="F238" t="str">
        <f>IF($B238="","",COUNTIFS(Données!G233:G4231,$B238,Données!D233:D4231,$U$3,Données!C233:C4231,MONTH(F$6)))</f>
        <v/>
      </c>
      <c r="G238" t="str">
        <f>IF($B238="","",COUNTIFS(Données!H233:H4231,$B238,Données!E233:E4231,$U$3,Données!D233:D4231,MONTH(G$6)))</f>
        <v/>
      </c>
      <c r="H238" t="str">
        <f>IF($B238="","",COUNTIFS(Données!I233:I4231,$B238,Données!F233:F4231,$U$3,Données!E233:E4231,MONTH(H$6)))</f>
        <v/>
      </c>
      <c r="I238" t="str">
        <f>IF($B238="","",COUNTIFS(Données!J233:J4231,$B238,Données!G233:G4231,$U$3,Données!F233:F4231,MONTH(I$6)))</f>
        <v/>
      </c>
      <c r="J238" t="str">
        <f>IF($B238="","",COUNTIFS(Données!K233:K4231,$B238,Données!H233:H4231,$U$3,Données!G233:G4231,MONTH(J$6)))</f>
        <v/>
      </c>
      <c r="K238" t="str">
        <f>IF($B238="","",COUNTIFS(Données!L233:L4231,$B238,Données!I233:I4231,$U$3,Données!H233:H4231,MONTH(K$6)))</f>
        <v/>
      </c>
      <c r="L238" t="str">
        <f>IF($B238="","",COUNTIFS(Données!M233:M4231,$B238,Données!J233:J4231,$U$3,Données!I233:I4231,MONTH(L$6)))</f>
        <v/>
      </c>
      <c r="M238" t="str">
        <f>IF($B238="","",COUNTIFS(Données!N233:N4231,$B238,Données!K233:K4231,$U$3,Données!J233:J4231,MONTH(M$6)))</f>
        <v/>
      </c>
      <c r="N238" t="str">
        <f>IF($B238="","",COUNTIFS(Données!O233:O4231,$B238,Données!L233:L4231,$U$3,Données!K233:K4231,MONTH(N$6)))</f>
        <v/>
      </c>
      <c r="O238" t="str">
        <f>IF($B238="","",COUNTIFS(Données!P233:P4231,$B238,Données!M233:M4231,$U$3,Données!L233:L4231,MONTH(O$6)))</f>
        <v/>
      </c>
      <c r="P238" t="str">
        <f>IF($B238="","",COUNTIFS(Données!$E$2:$E$4000,$B238,Données!$B$2:$B$4000,$U$3)*8)</f>
        <v/>
      </c>
    </row>
    <row r="239" spans="2:16" x14ac:dyDescent="0.3">
      <c r="B239" t="str">
        <f>IF(Eleves!C237&gt;0,Eleves!C237,"")</f>
        <v/>
      </c>
      <c r="C239" t="str">
        <f>IF(COUNTIFS(Données!E234:E4232,$B239,Données!B234:B4232,$U$3)&gt;0,$U$3,"")</f>
        <v/>
      </c>
      <c r="D239" t="str">
        <f>IF($B239="","",COUNTIFS(Données!E234:E4232,$B239,Données!B234:B4232,$U$3,A234:A4232,DATE(YEAR(D238),MONTH(D238),0)))</f>
        <v/>
      </c>
      <c r="E239" t="str">
        <f>IF($B239="","",COUNTIFS(Données!F234:F4232,$B239,Données!C234:C4232,$U$3,Données!B234:B4232,MONTH(E$6)))</f>
        <v/>
      </c>
      <c r="F239" t="str">
        <f>IF($B239="","",COUNTIFS(Données!G234:G4232,$B239,Données!D234:D4232,$U$3,Données!C234:C4232,MONTH(F$6)))</f>
        <v/>
      </c>
      <c r="G239" t="str">
        <f>IF($B239="","",COUNTIFS(Données!H234:H4232,$B239,Données!E234:E4232,$U$3,Données!D234:D4232,MONTH(G$6)))</f>
        <v/>
      </c>
      <c r="H239" t="str">
        <f>IF($B239="","",COUNTIFS(Données!I234:I4232,$B239,Données!F234:F4232,$U$3,Données!E234:E4232,MONTH(H$6)))</f>
        <v/>
      </c>
      <c r="I239" t="str">
        <f>IF($B239="","",COUNTIFS(Données!J234:J4232,$B239,Données!G234:G4232,$U$3,Données!F234:F4232,MONTH(I$6)))</f>
        <v/>
      </c>
      <c r="J239" t="str">
        <f>IF($B239="","",COUNTIFS(Données!K234:K4232,$B239,Données!H234:H4232,$U$3,Données!G234:G4232,MONTH(J$6)))</f>
        <v/>
      </c>
      <c r="K239" t="str">
        <f>IF($B239="","",COUNTIFS(Données!L234:L4232,$B239,Données!I234:I4232,$U$3,Données!H234:H4232,MONTH(K$6)))</f>
        <v/>
      </c>
      <c r="L239" t="str">
        <f>IF($B239="","",COUNTIFS(Données!M234:M4232,$B239,Données!J234:J4232,$U$3,Données!I234:I4232,MONTH(L$6)))</f>
        <v/>
      </c>
      <c r="M239" t="str">
        <f>IF($B239="","",COUNTIFS(Données!N234:N4232,$B239,Données!K234:K4232,$U$3,Données!J234:J4232,MONTH(M$6)))</f>
        <v/>
      </c>
      <c r="N239" t="str">
        <f>IF($B239="","",COUNTIFS(Données!O234:O4232,$B239,Données!L234:L4232,$U$3,Données!K234:K4232,MONTH(N$6)))</f>
        <v/>
      </c>
      <c r="O239" t="str">
        <f>IF($B239="","",COUNTIFS(Données!P234:P4232,$B239,Données!M234:M4232,$U$3,Données!L234:L4232,MONTH(O$6)))</f>
        <v/>
      </c>
      <c r="P239" t="str">
        <f>IF($B239="","",COUNTIFS(Données!$E$2:$E$4000,$B239,Données!$B$2:$B$4000,$U$3)*8)</f>
        <v/>
      </c>
    </row>
    <row r="240" spans="2:16" x14ac:dyDescent="0.3">
      <c r="B240" t="str">
        <f>IF(Eleves!C238&gt;0,Eleves!C238,"")</f>
        <v/>
      </c>
      <c r="C240" t="str">
        <f>IF(COUNTIFS(Données!E235:E4233,$B240,Données!B235:B4233,$U$3)&gt;0,$U$3,"")</f>
        <v/>
      </c>
      <c r="D240" t="str">
        <f>IF($B240="","",COUNTIFS(Données!E235:E4233,$B240,Données!B235:B4233,$U$3,A235:A4233,DATE(YEAR(D239),MONTH(D239),0)))</f>
        <v/>
      </c>
      <c r="E240" t="str">
        <f>IF($B240="","",COUNTIFS(Données!F235:F4233,$B240,Données!C235:C4233,$U$3,Données!B235:B4233,MONTH(E$6)))</f>
        <v/>
      </c>
      <c r="F240" t="str">
        <f>IF($B240="","",COUNTIFS(Données!G235:G4233,$B240,Données!D235:D4233,$U$3,Données!C235:C4233,MONTH(F$6)))</f>
        <v/>
      </c>
      <c r="G240" t="str">
        <f>IF($B240="","",COUNTIFS(Données!H235:H4233,$B240,Données!E235:E4233,$U$3,Données!D235:D4233,MONTH(G$6)))</f>
        <v/>
      </c>
      <c r="H240" t="str">
        <f>IF($B240="","",COUNTIFS(Données!I235:I4233,$B240,Données!F235:F4233,$U$3,Données!E235:E4233,MONTH(H$6)))</f>
        <v/>
      </c>
      <c r="I240" t="str">
        <f>IF($B240="","",COUNTIFS(Données!J235:J4233,$B240,Données!G235:G4233,$U$3,Données!F235:F4233,MONTH(I$6)))</f>
        <v/>
      </c>
      <c r="J240" t="str">
        <f>IF($B240="","",COUNTIFS(Données!K235:K4233,$B240,Données!H235:H4233,$U$3,Données!G235:G4233,MONTH(J$6)))</f>
        <v/>
      </c>
      <c r="K240" t="str">
        <f>IF($B240="","",COUNTIFS(Données!L235:L4233,$B240,Données!I235:I4233,$U$3,Données!H235:H4233,MONTH(K$6)))</f>
        <v/>
      </c>
      <c r="L240" t="str">
        <f>IF($B240="","",COUNTIFS(Données!M235:M4233,$B240,Données!J235:J4233,$U$3,Données!I235:I4233,MONTH(L$6)))</f>
        <v/>
      </c>
      <c r="M240" t="str">
        <f>IF($B240="","",COUNTIFS(Données!N235:N4233,$B240,Données!K235:K4233,$U$3,Données!J235:J4233,MONTH(M$6)))</f>
        <v/>
      </c>
      <c r="N240" t="str">
        <f>IF($B240="","",COUNTIFS(Données!O235:O4233,$B240,Données!L235:L4233,$U$3,Données!K235:K4233,MONTH(N$6)))</f>
        <v/>
      </c>
      <c r="O240" t="str">
        <f>IF($B240="","",COUNTIFS(Données!P235:P4233,$B240,Données!M235:M4233,$U$3,Données!L235:L4233,MONTH(O$6)))</f>
        <v/>
      </c>
      <c r="P240" t="str">
        <f>IF($B240="","",COUNTIFS(Données!$E$2:$E$4000,$B240,Données!$B$2:$B$4000,$U$3)*8)</f>
        <v/>
      </c>
    </row>
    <row r="241" spans="2:16" x14ac:dyDescent="0.3">
      <c r="B241" t="str">
        <f>IF(Eleves!C239&gt;0,Eleves!C239,"")</f>
        <v/>
      </c>
      <c r="C241" t="str">
        <f>IF(COUNTIFS(Données!E236:E4234,$B241,Données!B236:B4234,$U$3)&gt;0,$U$3,"")</f>
        <v/>
      </c>
      <c r="D241" t="str">
        <f>IF($B241="","",COUNTIFS(Données!E236:E4234,$B241,Données!B236:B4234,$U$3,A236:A4234,DATE(YEAR(D240),MONTH(D240),0)))</f>
        <v/>
      </c>
      <c r="E241" t="str">
        <f>IF($B241="","",COUNTIFS(Données!F236:F4234,$B241,Données!C236:C4234,$U$3,Données!B236:B4234,MONTH(E$6)))</f>
        <v/>
      </c>
      <c r="F241" t="str">
        <f>IF($B241="","",COUNTIFS(Données!G236:G4234,$B241,Données!D236:D4234,$U$3,Données!C236:C4234,MONTH(F$6)))</f>
        <v/>
      </c>
      <c r="G241" t="str">
        <f>IF($B241="","",COUNTIFS(Données!H236:H4234,$B241,Données!E236:E4234,$U$3,Données!D236:D4234,MONTH(G$6)))</f>
        <v/>
      </c>
      <c r="H241" t="str">
        <f>IF($B241="","",COUNTIFS(Données!I236:I4234,$B241,Données!F236:F4234,$U$3,Données!E236:E4234,MONTH(H$6)))</f>
        <v/>
      </c>
      <c r="I241" t="str">
        <f>IF($B241="","",COUNTIFS(Données!J236:J4234,$B241,Données!G236:G4234,$U$3,Données!F236:F4234,MONTH(I$6)))</f>
        <v/>
      </c>
      <c r="J241" t="str">
        <f>IF($B241="","",COUNTIFS(Données!K236:K4234,$B241,Données!H236:H4234,$U$3,Données!G236:G4234,MONTH(J$6)))</f>
        <v/>
      </c>
      <c r="K241" t="str">
        <f>IF($B241="","",COUNTIFS(Données!L236:L4234,$B241,Données!I236:I4234,$U$3,Données!H236:H4234,MONTH(K$6)))</f>
        <v/>
      </c>
      <c r="L241" t="str">
        <f>IF($B241="","",COUNTIFS(Données!M236:M4234,$B241,Données!J236:J4234,$U$3,Données!I236:I4234,MONTH(L$6)))</f>
        <v/>
      </c>
      <c r="M241" t="str">
        <f>IF($B241="","",COUNTIFS(Données!N236:N4234,$B241,Données!K236:K4234,$U$3,Données!J236:J4234,MONTH(M$6)))</f>
        <v/>
      </c>
      <c r="N241" t="str">
        <f>IF($B241="","",COUNTIFS(Données!O236:O4234,$B241,Données!L236:L4234,$U$3,Données!K236:K4234,MONTH(N$6)))</f>
        <v/>
      </c>
      <c r="O241" t="str">
        <f>IF($B241="","",COUNTIFS(Données!P236:P4234,$B241,Données!M236:M4234,$U$3,Données!L236:L4234,MONTH(O$6)))</f>
        <v/>
      </c>
      <c r="P241" t="str">
        <f>IF($B241="","",COUNTIFS(Données!$E$2:$E$4000,$B241,Données!$B$2:$B$4000,$U$3)*8)</f>
        <v/>
      </c>
    </row>
    <row r="242" spans="2:16" x14ac:dyDescent="0.3">
      <c r="B242" t="str">
        <f>IF(Eleves!C240&gt;0,Eleves!C240,"")</f>
        <v/>
      </c>
      <c r="C242" t="str">
        <f>IF(COUNTIFS(Données!E237:E4235,$B242,Données!B237:B4235,$U$3)&gt;0,$U$3,"")</f>
        <v/>
      </c>
      <c r="D242" t="str">
        <f>IF($B242="","",COUNTIFS(Données!E237:E4235,$B242,Données!B237:B4235,$U$3,A237:A4235,DATE(YEAR(D241),MONTH(D241),0)))</f>
        <v/>
      </c>
      <c r="E242" t="str">
        <f>IF($B242="","",COUNTIFS(Données!F237:F4235,$B242,Données!C237:C4235,$U$3,Données!B237:B4235,MONTH(E$6)))</f>
        <v/>
      </c>
      <c r="F242" t="str">
        <f>IF($B242="","",COUNTIFS(Données!G237:G4235,$B242,Données!D237:D4235,$U$3,Données!C237:C4235,MONTH(F$6)))</f>
        <v/>
      </c>
      <c r="G242" t="str">
        <f>IF($B242="","",COUNTIFS(Données!H237:H4235,$B242,Données!E237:E4235,$U$3,Données!D237:D4235,MONTH(G$6)))</f>
        <v/>
      </c>
      <c r="H242" t="str">
        <f>IF($B242="","",COUNTIFS(Données!I237:I4235,$B242,Données!F237:F4235,$U$3,Données!E237:E4235,MONTH(H$6)))</f>
        <v/>
      </c>
      <c r="I242" t="str">
        <f>IF($B242="","",COUNTIFS(Données!J237:J4235,$B242,Données!G237:G4235,$U$3,Données!F237:F4235,MONTH(I$6)))</f>
        <v/>
      </c>
      <c r="J242" t="str">
        <f>IF($B242="","",COUNTIFS(Données!K237:K4235,$B242,Données!H237:H4235,$U$3,Données!G237:G4235,MONTH(J$6)))</f>
        <v/>
      </c>
      <c r="K242" t="str">
        <f>IF($B242="","",COUNTIFS(Données!L237:L4235,$B242,Données!I237:I4235,$U$3,Données!H237:H4235,MONTH(K$6)))</f>
        <v/>
      </c>
      <c r="L242" t="str">
        <f>IF($B242="","",COUNTIFS(Données!M237:M4235,$B242,Données!J237:J4235,$U$3,Données!I237:I4235,MONTH(L$6)))</f>
        <v/>
      </c>
      <c r="M242" t="str">
        <f>IF($B242="","",COUNTIFS(Données!N237:N4235,$B242,Données!K237:K4235,$U$3,Données!J237:J4235,MONTH(M$6)))</f>
        <v/>
      </c>
      <c r="N242" t="str">
        <f>IF($B242="","",COUNTIFS(Données!O237:O4235,$B242,Données!L237:L4235,$U$3,Données!K237:K4235,MONTH(N$6)))</f>
        <v/>
      </c>
      <c r="O242" t="str">
        <f>IF($B242="","",COUNTIFS(Données!P237:P4235,$B242,Données!M237:M4235,$U$3,Données!L237:L4235,MONTH(O$6)))</f>
        <v/>
      </c>
      <c r="P242" t="str">
        <f>IF($B242="","",COUNTIFS(Données!$E$2:$E$4000,$B242,Données!$B$2:$B$4000,$U$3)*8)</f>
        <v/>
      </c>
    </row>
    <row r="243" spans="2:16" x14ac:dyDescent="0.3">
      <c r="B243" t="str">
        <f>IF(Eleves!C241&gt;0,Eleves!C241,"")</f>
        <v/>
      </c>
      <c r="C243" t="str">
        <f>IF(COUNTIFS(Données!E238:E4236,$B243,Données!B238:B4236,$U$3)&gt;0,$U$3,"")</f>
        <v/>
      </c>
      <c r="D243" t="str">
        <f>IF($B243="","",COUNTIFS(Données!E238:E4236,$B243,Données!B238:B4236,$U$3,A238:A4236,DATE(YEAR(D242),MONTH(D242),0)))</f>
        <v/>
      </c>
      <c r="E243" t="str">
        <f>IF($B243="","",COUNTIFS(Données!F238:F4236,$B243,Données!C238:C4236,$U$3,Données!B238:B4236,MONTH(E$6)))</f>
        <v/>
      </c>
      <c r="F243" t="str">
        <f>IF($B243="","",COUNTIFS(Données!G238:G4236,$B243,Données!D238:D4236,$U$3,Données!C238:C4236,MONTH(F$6)))</f>
        <v/>
      </c>
      <c r="G243" t="str">
        <f>IF($B243="","",COUNTIFS(Données!H238:H4236,$B243,Données!E238:E4236,$U$3,Données!D238:D4236,MONTH(G$6)))</f>
        <v/>
      </c>
      <c r="H243" t="str">
        <f>IF($B243="","",COUNTIFS(Données!I238:I4236,$B243,Données!F238:F4236,$U$3,Données!E238:E4236,MONTH(H$6)))</f>
        <v/>
      </c>
      <c r="I243" t="str">
        <f>IF($B243="","",COUNTIFS(Données!J238:J4236,$B243,Données!G238:G4236,$U$3,Données!F238:F4236,MONTH(I$6)))</f>
        <v/>
      </c>
      <c r="J243" t="str">
        <f>IF($B243="","",COUNTIFS(Données!K238:K4236,$B243,Données!H238:H4236,$U$3,Données!G238:G4236,MONTH(J$6)))</f>
        <v/>
      </c>
      <c r="K243" t="str">
        <f>IF($B243="","",COUNTIFS(Données!L238:L4236,$B243,Données!I238:I4236,$U$3,Données!H238:H4236,MONTH(K$6)))</f>
        <v/>
      </c>
      <c r="L243" t="str">
        <f>IF($B243="","",COUNTIFS(Données!M238:M4236,$B243,Données!J238:J4236,$U$3,Données!I238:I4236,MONTH(L$6)))</f>
        <v/>
      </c>
      <c r="M243" t="str">
        <f>IF($B243="","",COUNTIFS(Données!N238:N4236,$B243,Données!K238:K4236,$U$3,Données!J238:J4236,MONTH(M$6)))</f>
        <v/>
      </c>
      <c r="N243" t="str">
        <f>IF($B243="","",COUNTIFS(Données!O238:O4236,$B243,Données!L238:L4236,$U$3,Données!K238:K4236,MONTH(N$6)))</f>
        <v/>
      </c>
      <c r="O243" t="str">
        <f>IF($B243="","",COUNTIFS(Données!P238:P4236,$B243,Données!M238:M4236,$U$3,Données!L238:L4236,MONTH(O$6)))</f>
        <v/>
      </c>
      <c r="P243" t="str">
        <f>IF($B243="","",COUNTIFS(Données!$E$2:$E$4000,$B243,Données!$B$2:$B$4000,$U$3)*8)</f>
        <v/>
      </c>
    </row>
    <row r="244" spans="2:16" x14ac:dyDescent="0.3">
      <c r="B244" t="str">
        <f>IF(Eleves!C242&gt;0,Eleves!C242,"")</f>
        <v/>
      </c>
      <c r="C244" t="str">
        <f>IF(COUNTIFS(Données!E239:E4237,$B244,Données!B239:B4237,$U$3)&gt;0,$U$3,"")</f>
        <v/>
      </c>
      <c r="D244" t="str">
        <f>IF($B244="","",COUNTIFS(Données!E239:E4237,$B244,Données!B239:B4237,$U$3,A239:A4237,DATE(YEAR(D243),MONTH(D243),0)))</f>
        <v/>
      </c>
      <c r="E244" t="str">
        <f>IF($B244="","",COUNTIFS(Données!F239:F4237,$B244,Données!C239:C4237,$U$3,Données!B239:B4237,MONTH(E$6)))</f>
        <v/>
      </c>
      <c r="F244" t="str">
        <f>IF($B244="","",COUNTIFS(Données!G239:G4237,$B244,Données!D239:D4237,$U$3,Données!C239:C4237,MONTH(F$6)))</f>
        <v/>
      </c>
      <c r="G244" t="str">
        <f>IF($B244="","",COUNTIFS(Données!H239:H4237,$B244,Données!E239:E4237,$U$3,Données!D239:D4237,MONTH(G$6)))</f>
        <v/>
      </c>
      <c r="H244" t="str">
        <f>IF($B244="","",COUNTIFS(Données!I239:I4237,$B244,Données!F239:F4237,$U$3,Données!E239:E4237,MONTH(H$6)))</f>
        <v/>
      </c>
      <c r="I244" t="str">
        <f>IF($B244="","",COUNTIFS(Données!J239:J4237,$B244,Données!G239:G4237,$U$3,Données!F239:F4237,MONTH(I$6)))</f>
        <v/>
      </c>
      <c r="J244" t="str">
        <f>IF($B244="","",COUNTIFS(Données!K239:K4237,$B244,Données!H239:H4237,$U$3,Données!G239:G4237,MONTH(J$6)))</f>
        <v/>
      </c>
      <c r="K244" t="str">
        <f>IF($B244="","",COUNTIFS(Données!L239:L4237,$B244,Données!I239:I4237,$U$3,Données!H239:H4237,MONTH(K$6)))</f>
        <v/>
      </c>
      <c r="L244" t="str">
        <f>IF($B244="","",COUNTIFS(Données!M239:M4237,$B244,Données!J239:J4237,$U$3,Données!I239:I4237,MONTH(L$6)))</f>
        <v/>
      </c>
      <c r="M244" t="str">
        <f>IF($B244="","",COUNTIFS(Données!N239:N4237,$B244,Données!K239:K4237,$U$3,Données!J239:J4237,MONTH(M$6)))</f>
        <v/>
      </c>
      <c r="N244" t="str">
        <f>IF($B244="","",COUNTIFS(Données!O239:O4237,$B244,Données!L239:L4237,$U$3,Données!K239:K4237,MONTH(N$6)))</f>
        <v/>
      </c>
      <c r="O244" t="str">
        <f>IF($B244="","",COUNTIFS(Données!P239:P4237,$B244,Données!M239:M4237,$U$3,Données!L239:L4237,MONTH(O$6)))</f>
        <v/>
      </c>
      <c r="P244" t="str">
        <f>IF($B244="","",COUNTIFS(Données!$E$2:$E$4000,$B244,Données!$B$2:$B$4000,$U$3)*8)</f>
        <v/>
      </c>
    </row>
    <row r="245" spans="2:16" x14ac:dyDescent="0.3">
      <c r="B245" t="str">
        <f>IF(Eleves!C243&gt;0,Eleves!C243,"")</f>
        <v/>
      </c>
      <c r="C245" t="str">
        <f>IF(COUNTIFS(Données!E240:E4238,$B245,Données!B240:B4238,$U$3)&gt;0,$U$3,"")</f>
        <v/>
      </c>
      <c r="D245" t="str">
        <f>IF($B245="","",COUNTIFS(Données!E240:E4238,$B245,Données!B240:B4238,$U$3,A240:A4238,DATE(YEAR(D244),MONTH(D244),0)))</f>
        <v/>
      </c>
      <c r="E245" t="str">
        <f>IF($B245="","",COUNTIFS(Données!F240:F4238,$B245,Données!C240:C4238,$U$3,Données!B240:B4238,MONTH(E$6)))</f>
        <v/>
      </c>
      <c r="F245" t="str">
        <f>IF($B245="","",COUNTIFS(Données!G240:G4238,$B245,Données!D240:D4238,$U$3,Données!C240:C4238,MONTH(F$6)))</f>
        <v/>
      </c>
      <c r="G245" t="str">
        <f>IF($B245="","",COUNTIFS(Données!H240:H4238,$B245,Données!E240:E4238,$U$3,Données!D240:D4238,MONTH(G$6)))</f>
        <v/>
      </c>
      <c r="H245" t="str">
        <f>IF($B245="","",COUNTIFS(Données!I240:I4238,$B245,Données!F240:F4238,$U$3,Données!E240:E4238,MONTH(H$6)))</f>
        <v/>
      </c>
      <c r="I245" t="str">
        <f>IF($B245="","",COUNTIFS(Données!J240:J4238,$B245,Données!G240:G4238,$U$3,Données!F240:F4238,MONTH(I$6)))</f>
        <v/>
      </c>
      <c r="J245" t="str">
        <f>IF($B245="","",COUNTIFS(Données!K240:K4238,$B245,Données!H240:H4238,$U$3,Données!G240:G4238,MONTH(J$6)))</f>
        <v/>
      </c>
      <c r="K245" t="str">
        <f>IF($B245="","",COUNTIFS(Données!L240:L4238,$B245,Données!I240:I4238,$U$3,Données!H240:H4238,MONTH(K$6)))</f>
        <v/>
      </c>
      <c r="L245" t="str">
        <f>IF($B245="","",COUNTIFS(Données!M240:M4238,$B245,Données!J240:J4238,$U$3,Données!I240:I4238,MONTH(L$6)))</f>
        <v/>
      </c>
      <c r="M245" t="str">
        <f>IF($B245="","",COUNTIFS(Données!N240:N4238,$B245,Données!K240:K4238,$U$3,Données!J240:J4238,MONTH(M$6)))</f>
        <v/>
      </c>
      <c r="N245" t="str">
        <f>IF($B245="","",COUNTIFS(Données!O240:O4238,$B245,Données!L240:L4238,$U$3,Données!K240:K4238,MONTH(N$6)))</f>
        <v/>
      </c>
      <c r="O245" t="str">
        <f>IF($B245="","",COUNTIFS(Données!P240:P4238,$B245,Données!M240:M4238,$U$3,Données!L240:L4238,MONTH(O$6)))</f>
        <v/>
      </c>
      <c r="P245" t="str">
        <f>IF($B245="","",COUNTIFS(Données!$E$2:$E$4000,$B245,Données!$B$2:$B$4000,$U$3)*8)</f>
        <v/>
      </c>
    </row>
    <row r="246" spans="2:16" x14ac:dyDescent="0.3">
      <c r="B246" t="str">
        <f>IF(Eleves!C244&gt;0,Eleves!C244,"")</f>
        <v/>
      </c>
      <c r="C246" t="str">
        <f>IF(COUNTIFS(Données!E241:E4239,$B246,Données!B241:B4239,$U$3)&gt;0,$U$3,"")</f>
        <v/>
      </c>
      <c r="D246" t="str">
        <f>IF($B246="","",COUNTIFS(Données!E241:E4239,$B246,Données!B241:B4239,$U$3,A241:A4239,DATE(YEAR(D245),MONTH(D245),0)))</f>
        <v/>
      </c>
      <c r="E246" t="str">
        <f>IF($B246="","",COUNTIFS(Données!F241:F4239,$B246,Données!C241:C4239,$U$3,Données!B241:B4239,MONTH(E$6)))</f>
        <v/>
      </c>
      <c r="F246" t="str">
        <f>IF($B246="","",COUNTIFS(Données!G241:G4239,$B246,Données!D241:D4239,$U$3,Données!C241:C4239,MONTH(F$6)))</f>
        <v/>
      </c>
      <c r="G246" t="str">
        <f>IF($B246="","",COUNTIFS(Données!H241:H4239,$B246,Données!E241:E4239,$U$3,Données!D241:D4239,MONTH(G$6)))</f>
        <v/>
      </c>
      <c r="H246" t="str">
        <f>IF($B246="","",COUNTIFS(Données!I241:I4239,$B246,Données!F241:F4239,$U$3,Données!E241:E4239,MONTH(H$6)))</f>
        <v/>
      </c>
      <c r="I246" t="str">
        <f>IF($B246="","",COUNTIFS(Données!J241:J4239,$B246,Données!G241:G4239,$U$3,Données!F241:F4239,MONTH(I$6)))</f>
        <v/>
      </c>
      <c r="J246" t="str">
        <f>IF($B246="","",COUNTIFS(Données!K241:K4239,$B246,Données!H241:H4239,$U$3,Données!G241:G4239,MONTH(J$6)))</f>
        <v/>
      </c>
      <c r="K246" t="str">
        <f>IF($B246="","",COUNTIFS(Données!L241:L4239,$B246,Données!I241:I4239,$U$3,Données!H241:H4239,MONTH(K$6)))</f>
        <v/>
      </c>
      <c r="L246" t="str">
        <f>IF($B246="","",COUNTIFS(Données!M241:M4239,$B246,Données!J241:J4239,$U$3,Données!I241:I4239,MONTH(L$6)))</f>
        <v/>
      </c>
      <c r="M246" t="str">
        <f>IF($B246="","",COUNTIFS(Données!N241:N4239,$B246,Données!K241:K4239,$U$3,Données!J241:J4239,MONTH(M$6)))</f>
        <v/>
      </c>
      <c r="N246" t="str">
        <f>IF($B246="","",COUNTIFS(Données!O241:O4239,$B246,Données!L241:L4239,$U$3,Données!K241:K4239,MONTH(N$6)))</f>
        <v/>
      </c>
      <c r="O246" t="str">
        <f>IF($B246="","",COUNTIFS(Données!P241:P4239,$B246,Données!M241:M4239,$U$3,Données!L241:L4239,MONTH(O$6)))</f>
        <v/>
      </c>
      <c r="P246" t="str">
        <f>IF($B246="","",COUNTIFS(Données!$E$2:$E$4000,$B246,Données!$B$2:$B$4000,$U$3)*8)</f>
        <v/>
      </c>
    </row>
    <row r="247" spans="2:16" x14ac:dyDescent="0.3">
      <c r="B247" t="str">
        <f>IF(Eleves!C245&gt;0,Eleves!C245,"")</f>
        <v/>
      </c>
      <c r="C247" t="str">
        <f>IF(COUNTIFS(Données!E242:E4240,$B247,Données!B242:B4240,$U$3)&gt;0,$U$3,"")</f>
        <v/>
      </c>
      <c r="D247" t="str">
        <f>IF($B247="","",COUNTIFS(Données!E242:E4240,$B247,Données!B242:B4240,$U$3,A242:A4240,DATE(YEAR(D246),MONTH(D246),0)))</f>
        <v/>
      </c>
      <c r="E247" t="str">
        <f>IF($B247="","",COUNTIFS(Données!F242:F4240,$B247,Données!C242:C4240,$U$3,Données!B242:B4240,MONTH(E$6)))</f>
        <v/>
      </c>
      <c r="F247" t="str">
        <f>IF($B247="","",COUNTIFS(Données!G242:G4240,$B247,Données!D242:D4240,$U$3,Données!C242:C4240,MONTH(F$6)))</f>
        <v/>
      </c>
      <c r="G247" t="str">
        <f>IF($B247="","",COUNTIFS(Données!H242:H4240,$B247,Données!E242:E4240,$U$3,Données!D242:D4240,MONTH(G$6)))</f>
        <v/>
      </c>
      <c r="H247" t="str">
        <f>IF($B247="","",COUNTIFS(Données!I242:I4240,$B247,Données!F242:F4240,$U$3,Données!E242:E4240,MONTH(H$6)))</f>
        <v/>
      </c>
      <c r="I247" t="str">
        <f>IF($B247="","",COUNTIFS(Données!J242:J4240,$B247,Données!G242:G4240,$U$3,Données!F242:F4240,MONTH(I$6)))</f>
        <v/>
      </c>
      <c r="J247" t="str">
        <f>IF($B247="","",COUNTIFS(Données!K242:K4240,$B247,Données!H242:H4240,$U$3,Données!G242:G4240,MONTH(J$6)))</f>
        <v/>
      </c>
      <c r="K247" t="str">
        <f>IF($B247="","",COUNTIFS(Données!L242:L4240,$B247,Données!I242:I4240,$U$3,Données!H242:H4240,MONTH(K$6)))</f>
        <v/>
      </c>
      <c r="L247" t="str">
        <f>IF($B247="","",COUNTIFS(Données!M242:M4240,$B247,Données!J242:J4240,$U$3,Données!I242:I4240,MONTH(L$6)))</f>
        <v/>
      </c>
      <c r="M247" t="str">
        <f>IF($B247="","",COUNTIFS(Données!N242:N4240,$B247,Données!K242:K4240,$U$3,Données!J242:J4240,MONTH(M$6)))</f>
        <v/>
      </c>
      <c r="N247" t="str">
        <f>IF($B247="","",COUNTIFS(Données!O242:O4240,$B247,Données!L242:L4240,$U$3,Données!K242:K4240,MONTH(N$6)))</f>
        <v/>
      </c>
      <c r="O247" t="str">
        <f>IF($B247="","",COUNTIFS(Données!P242:P4240,$B247,Données!M242:M4240,$U$3,Données!L242:L4240,MONTH(O$6)))</f>
        <v/>
      </c>
      <c r="P247" t="str">
        <f>IF($B247="","",COUNTIFS(Données!$E$2:$E$4000,$B247,Données!$B$2:$B$4000,$U$3)*8)</f>
        <v/>
      </c>
    </row>
    <row r="248" spans="2:16" x14ac:dyDescent="0.3">
      <c r="B248" t="str">
        <f>IF(Eleves!C246&gt;0,Eleves!C246,"")</f>
        <v/>
      </c>
      <c r="C248" t="str">
        <f>IF(COUNTIFS(Données!E243:E4241,$B248,Données!B243:B4241,$U$3)&gt;0,$U$3,"")</f>
        <v/>
      </c>
      <c r="D248" t="str">
        <f>IF($B248="","",COUNTIFS(Données!E243:E4241,$B248,Données!B243:B4241,$U$3,A243:A4241,DATE(YEAR(D247),MONTH(D247),0)))</f>
        <v/>
      </c>
      <c r="E248" t="str">
        <f>IF($B248="","",COUNTIFS(Données!F243:F4241,$B248,Données!C243:C4241,$U$3,Données!B243:B4241,MONTH(E$6)))</f>
        <v/>
      </c>
      <c r="F248" t="str">
        <f>IF($B248="","",COUNTIFS(Données!G243:G4241,$B248,Données!D243:D4241,$U$3,Données!C243:C4241,MONTH(F$6)))</f>
        <v/>
      </c>
      <c r="G248" t="str">
        <f>IF($B248="","",COUNTIFS(Données!H243:H4241,$B248,Données!E243:E4241,$U$3,Données!D243:D4241,MONTH(G$6)))</f>
        <v/>
      </c>
      <c r="H248" t="str">
        <f>IF($B248="","",COUNTIFS(Données!I243:I4241,$B248,Données!F243:F4241,$U$3,Données!E243:E4241,MONTH(H$6)))</f>
        <v/>
      </c>
      <c r="I248" t="str">
        <f>IF($B248="","",COUNTIFS(Données!J243:J4241,$B248,Données!G243:G4241,$U$3,Données!F243:F4241,MONTH(I$6)))</f>
        <v/>
      </c>
      <c r="J248" t="str">
        <f>IF($B248="","",COUNTIFS(Données!K243:K4241,$B248,Données!H243:H4241,$U$3,Données!G243:G4241,MONTH(J$6)))</f>
        <v/>
      </c>
      <c r="K248" t="str">
        <f>IF($B248="","",COUNTIFS(Données!L243:L4241,$B248,Données!I243:I4241,$U$3,Données!H243:H4241,MONTH(K$6)))</f>
        <v/>
      </c>
      <c r="L248" t="str">
        <f>IF($B248="","",COUNTIFS(Données!M243:M4241,$B248,Données!J243:J4241,$U$3,Données!I243:I4241,MONTH(L$6)))</f>
        <v/>
      </c>
      <c r="M248" t="str">
        <f>IF($B248="","",COUNTIFS(Données!N243:N4241,$B248,Données!K243:K4241,$U$3,Données!J243:J4241,MONTH(M$6)))</f>
        <v/>
      </c>
      <c r="N248" t="str">
        <f>IF($B248="","",COUNTIFS(Données!O243:O4241,$B248,Données!L243:L4241,$U$3,Données!K243:K4241,MONTH(N$6)))</f>
        <v/>
      </c>
      <c r="O248" t="str">
        <f>IF($B248="","",COUNTIFS(Données!P243:P4241,$B248,Données!M243:M4241,$U$3,Données!L243:L4241,MONTH(O$6)))</f>
        <v/>
      </c>
      <c r="P248" t="str">
        <f>IF($B248="","",COUNTIFS(Données!$E$2:$E$4000,$B248,Données!$B$2:$B$4000,$U$3)*8)</f>
        <v/>
      </c>
    </row>
    <row r="249" spans="2:16" x14ac:dyDescent="0.3">
      <c r="B249" t="str">
        <f>IF(Eleves!C247&gt;0,Eleves!C247,"")</f>
        <v/>
      </c>
      <c r="C249" t="str">
        <f>IF(COUNTIFS(Données!E244:E4242,$B249,Données!B244:B4242,$U$3)&gt;0,$U$3,"")</f>
        <v/>
      </c>
      <c r="D249" t="str">
        <f>IF($B249="","",COUNTIFS(Données!E244:E4242,$B249,Données!B244:B4242,$U$3,A244:A4242,DATE(YEAR(D248),MONTH(D248),0)))</f>
        <v/>
      </c>
      <c r="E249" t="str">
        <f>IF($B249="","",COUNTIFS(Données!F244:F4242,$B249,Données!C244:C4242,$U$3,Données!B244:B4242,MONTH(E$6)))</f>
        <v/>
      </c>
      <c r="F249" t="str">
        <f>IF($B249="","",COUNTIFS(Données!G244:G4242,$B249,Données!D244:D4242,$U$3,Données!C244:C4242,MONTH(F$6)))</f>
        <v/>
      </c>
      <c r="G249" t="str">
        <f>IF($B249="","",COUNTIFS(Données!H244:H4242,$B249,Données!E244:E4242,$U$3,Données!D244:D4242,MONTH(G$6)))</f>
        <v/>
      </c>
      <c r="H249" t="str">
        <f>IF($B249="","",COUNTIFS(Données!I244:I4242,$B249,Données!F244:F4242,$U$3,Données!E244:E4242,MONTH(H$6)))</f>
        <v/>
      </c>
      <c r="I249" t="str">
        <f>IF($B249="","",COUNTIFS(Données!J244:J4242,$B249,Données!G244:G4242,$U$3,Données!F244:F4242,MONTH(I$6)))</f>
        <v/>
      </c>
      <c r="J249" t="str">
        <f>IF($B249="","",COUNTIFS(Données!K244:K4242,$B249,Données!H244:H4242,$U$3,Données!G244:G4242,MONTH(J$6)))</f>
        <v/>
      </c>
      <c r="K249" t="str">
        <f>IF($B249="","",COUNTIFS(Données!L244:L4242,$B249,Données!I244:I4242,$U$3,Données!H244:H4242,MONTH(K$6)))</f>
        <v/>
      </c>
      <c r="L249" t="str">
        <f>IF($B249="","",COUNTIFS(Données!M244:M4242,$B249,Données!J244:J4242,$U$3,Données!I244:I4242,MONTH(L$6)))</f>
        <v/>
      </c>
      <c r="M249" t="str">
        <f>IF($B249="","",COUNTIFS(Données!N244:N4242,$B249,Données!K244:K4242,$U$3,Données!J244:J4242,MONTH(M$6)))</f>
        <v/>
      </c>
      <c r="N249" t="str">
        <f>IF($B249="","",COUNTIFS(Données!O244:O4242,$B249,Données!L244:L4242,$U$3,Données!K244:K4242,MONTH(N$6)))</f>
        <v/>
      </c>
      <c r="O249" t="str">
        <f>IF($B249="","",COUNTIFS(Données!P244:P4242,$B249,Données!M244:M4242,$U$3,Données!L244:L4242,MONTH(O$6)))</f>
        <v/>
      </c>
      <c r="P249" t="str">
        <f>IF($B249="","",COUNTIFS(Données!$E$2:$E$4000,$B249,Données!$B$2:$B$4000,$U$3)*8)</f>
        <v/>
      </c>
    </row>
    <row r="250" spans="2:16" x14ac:dyDescent="0.3">
      <c r="B250" t="str">
        <f>IF(Eleves!C248&gt;0,Eleves!C248,"")</f>
        <v/>
      </c>
      <c r="C250" t="str">
        <f>IF(COUNTIFS(Données!E245:E4243,$B250,Données!B245:B4243,$U$3)&gt;0,$U$3,"")</f>
        <v/>
      </c>
      <c r="D250" t="str">
        <f>IF($B250="","",COUNTIFS(Données!E245:E4243,$B250,Données!B245:B4243,$U$3,A245:A4243,DATE(YEAR(D249),MONTH(D249),0)))</f>
        <v/>
      </c>
      <c r="E250" t="str">
        <f>IF($B250="","",COUNTIFS(Données!F245:F4243,$B250,Données!C245:C4243,$U$3,Données!B245:B4243,MONTH(E$6)))</f>
        <v/>
      </c>
      <c r="F250" t="str">
        <f>IF($B250="","",COUNTIFS(Données!G245:G4243,$B250,Données!D245:D4243,$U$3,Données!C245:C4243,MONTH(F$6)))</f>
        <v/>
      </c>
      <c r="G250" t="str">
        <f>IF($B250="","",COUNTIFS(Données!H245:H4243,$B250,Données!E245:E4243,$U$3,Données!D245:D4243,MONTH(G$6)))</f>
        <v/>
      </c>
      <c r="H250" t="str">
        <f>IF($B250="","",COUNTIFS(Données!I245:I4243,$B250,Données!F245:F4243,$U$3,Données!E245:E4243,MONTH(H$6)))</f>
        <v/>
      </c>
      <c r="I250" t="str">
        <f>IF($B250="","",COUNTIFS(Données!J245:J4243,$B250,Données!G245:G4243,$U$3,Données!F245:F4243,MONTH(I$6)))</f>
        <v/>
      </c>
      <c r="J250" t="str">
        <f>IF($B250="","",COUNTIFS(Données!K245:K4243,$B250,Données!H245:H4243,$U$3,Données!G245:G4243,MONTH(J$6)))</f>
        <v/>
      </c>
      <c r="K250" t="str">
        <f>IF($B250="","",COUNTIFS(Données!L245:L4243,$B250,Données!I245:I4243,$U$3,Données!H245:H4243,MONTH(K$6)))</f>
        <v/>
      </c>
      <c r="L250" t="str">
        <f>IF($B250="","",COUNTIFS(Données!M245:M4243,$B250,Données!J245:J4243,$U$3,Données!I245:I4243,MONTH(L$6)))</f>
        <v/>
      </c>
      <c r="M250" t="str">
        <f>IF($B250="","",COUNTIFS(Données!N245:N4243,$B250,Données!K245:K4243,$U$3,Données!J245:J4243,MONTH(M$6)))</f>
        <v/>
      </c>
      <c r="N250" t="str">
        <f>IF($B250="","",COUNTIFS(Données!O245:O4243,$B250,Données!L245:L4243,$U$3,Données!K245:K4243,MONTH(N$6)))</f>
        <v/>
      </c>
      <c r="O250" t="str">
        <f>IF($B250="","",COUNTIFS(Données!P245:P4243,$B250,Données!M245:M4243,$U$3,Données!L245:L4243,MONTH(O$6)))</f>
        <v/>
      </c>
      <c r="P250" t="str">
        <f>IF($B250="","",COUNTIFS(Données!$E$2:$E$4000,$B250,Données!$B$2:$B$4000,$U$3)*8)</f>
        <v/>
      </c>
    </row>
    <row r="251" spans="2:16" x14ac:dyDescent="0.3">
      <c r="B251" t="str">
        <f>IF(Eleves!C249&gt;0,Eleves!C249,"")</f>
        <v/>
      </c>
      <c r="C251" t="str">
        <f>IF(COUNTIFS(Données!E246:E4244,$B251,Données!B246:B4244,$U$3)&gt;0,$U$3,"")</f>
        <v/>
      </c>
      <c r="D251" t="str">
        <f>IF($B251="","",COUNTIFS(Données!E246:E4244,$B251,Données!B246:B4244,$U$3,A246:A4244,DATE(YEAR(D250),MONTH(D250),0)))</f>
        <v/>
      </c>
      <c r="E251" t="str">
        <f>IF($B251="","",COUNTIFS(Données!F246:F4244,$B251,Données!C246:C4244,$U$3,Données!B246:B4244,MONTH(E$6)))</f>
        <v/>
      </c>
      <c r="F251" t="str">
        <f>IF($B251="","",COUNTIFS(Données!G246:G4244,$B251,Données!D246:D4244,$U$3,Données!C246:C4244,MONTH(F$6)))</f>
        <v/>
      </c>
      <c r="G251" t="str">
        <f>IF($B251="","",COUNTIFS(Données!H246:H4244,$B251,Données!E246:E4244,$U$3,Données!D246:D4244,MONTH(G$6)))</f>
        <v/>
      </c>
      <c r="H251" t="str">
        <f>IF($B251="","",COUNTIFS(Données!I246:I4244,$B251,Données!F246:F4244,$U$3,Données!E246:E4244,MONTH(H$6)))</f>
        <v/>
      </c>
      <c r="I251" t="str">
        <f>IF($B251="","",COUNTIFS(Données!J246:J4244,$B251,Données!G246:G4244,$U$3,Données!F246:F4244,MONTH(I$6)))</f>
        <v/>
      </c>
      <c r="J251" t="str">
        <f>IF($B251="","",COUNTIFS(Données!K246:K4244,$B251,Données!H246:H4244,$U$3,Données!G246:G4244,MONTH(J$6)))</f>
        <v/>
      </c>
      <c r="K251" t="str">
        <f>IF($B251="","",COUNTIFS(Données!L246:L4244,$B251,Données!I246:I4244,$U$3,Données!H246:H4244,MONTH(K$6)))</f>
        <v/>
      </c>
      <c r="L251" t="str">
        <f>IF($B251="","",COUNTIFS(Données!M246:M4244,$B251,Données!J246:J4244,$U$3,Données!I246:I4244,MONTH(L$6)))</f>
        <v/>
      </c>
      <c r="M251" t="str">
        <f>IF($B251="","",COUNTIFS(Données!N246:N4244,$B251,Données!K246:K4244,$U$3,Données!J246:J4244,MONTH(M$6)))</f>
        <v/>
      </c>
      <c r="N251" t="str">
        <f>IF($B251="","",COUNTIFS(Données!O246:O4244,$B251,Données!L246:L4244,$U$3,Données!K246:K4244,MONTH(N$6)))</f>
        <v/>
      </c>
      <c r="O251" t="str">
        <f>IF($B251="","",COUNTIFS(Données!P246:P4244,$B251,Données!M246:M4244,$U$3,Données!L246:L4244,MONTH(O$6)))</f>
        <v/>
      </c>
      <c r="P251" t="str">
        <f>IF($B251="","",COUNTIFS(Données!$E$2:$E$4000,$B251,Données!$B$2:$B$4000,$U$3)*8)</f>
        <v/>
      </c>
    </row>
    <row r="252" spans="2:16" x14ac:dyDescent="0.3">
      <c r="B252" t="str">
        <f>IF(Eleves!C250&gt;0,Eleves!C250,"")</f>
        <v/>
      </c>
      <c r="C252" t="str">
        <f>IF(COUNTIFS(Données!E247:E4245,$B252,Données!B247:B4245,$U$3)&gt;0,$U$3,"")</f>
        <v/>
      </c>
      <c r="D252" t="str">
        <f>IF($B252="","",COUNTIFS(Données!E247:E4245,$B252,Données!B247:B4245,$U$3,A247:A4245,DATE(YEAR(D251),MONTH(D251),0)))</f>
        <v/>
      </c>
      <c r="E252" t="str">
        <f>IF($B252="","",COUNTIFS(Données!F247:F4245,$B252,Données!C247:C4245,$U$3,Données!B247:B4245,MONTH(E$6)))</f>
        <v/>
      </c>
      <c r="F252" t="str">
        <f>IF($B252="","",COUNTIFS(Données!G247:G4245,$B252,Données!D247:D4245,$U$3,Données!C247:C4245,MONTH(F$6)))</f>
        <v/>
      </c>
      <c r="G252" t="str">
        <f>IF($B252="","",COUNTIFS(Données!H247:H4245,$B252,Données!E247:E4245,$U$3,Données!D247:D4245,MONTH(G$6)))</f>
        <v/>
      </c>
      <c r="H252" t="str">
        <f>IF($B252="","",COUNTIFS(Données!I247:I4245,$B252,Données!F247:F4245,$U$3,Données!E247:E4245,MONTH(H$6)))</f>
        <v/>
      </c>
      <c r="I252" t="str">
        <f>IF($B252="","",COUNTIFS(Données!J247:J4245,$B252,Données!G247:G4245,$U$3,Données!F247:F4245,MONTH(I$6)))</f>
        <v/>
      </c>
      <c r="J252" t="str">
        <f>IF($B252="","",COUNTIFS(Données!K247:K4245,$B252,Données!H247:H4245,$U$3,Données!G247:G4245,MONTH(J$6)))</f>
        <v/>
      </c>
      <c r="K252" t="str">
        <f>IF($B252="","",COUNTIFS(Données!L247:L4245,$B252,Données!I247:I4245,$U$3,Données!H247:H4245,MONTH(K$6)))</f>
        <v/>
      </c>
      <c r="L252" t="str">
        <f>IF($B252="","",COUNTIFS(Données!M247:M4245,$B252,Données!J247:J4245,$U$3,Données!I247:I4245,MONTH(L$6)))</f>
        <v/>
      </c>
      <c r="M252" t="str">
        <f>IF($B252="","",COUNTIFS(Données!N247:N4245,$B252,Données!K247:K4245,$U$3,Données!J247:J4245,MONTH(M$6)))</f>
        <v/>
      </c>
      <c r="N252" t="str">
        <f>IF($B252="","",COUNTIFS(Données!O247:O4245,$B252,Données!L247:L4245,$U$3,Données!K247:K4245,MONTH(N$6)))</f>
        <v/>
      </c>
      <c r="O252" t="str">
        <f>IF($B252="","",COUNTIFS(Données!P247:P4245,$B252,Données!M247:M4245,$U$3,Données!L247:L4245,MONTH(O$6)))</f>
        <v/>
      </c>
      <c r="P252" t="str">
        <f>IF($B252="","",COUNTIFS(Données!$E$2:$E$4000,$B252,Données!$B$2:$B$4000,$U$3)*8)</f>
        <v/>
      </c>
    </row>
    <row r="253" spans="2:16" x14ac:dyDescent="0.3">
      <c r="B253" t="str">
        <f>IF(Eleves!C251&gt;0,Eleves!C251,"")</f>
        <v/>
      </c>
      <c r="C253" t="str">
        <f>IF(COUNTIFS(Données!E248:E4246,$B253,Données!B248:B4246,$U$3)&gt;0,$U$3,"")</f>
        <v/>
      </c>
      <c r="D253" t="str">
        <f>IF($B253="","",COUNTIFS(Données!E248:E4246,$B253,Données!B248:B4246,$U$3,A248:A4246,DATE(YEAR(D252),MONTH(D252),0)))</f>
        <v/>
      </c>
      <c r="E253" t="str">
        <f>IF($B253="","",COUNTIFS(Données!F248:F4246,$B253,Données!C248:C4246,$U$3,Données!B248:B4246,MONTH(E$6)))</f>
        <v/>
      </c>
      <c r="F253" t="str">
        <f>IF($B253="","",COUNTIFS(Données!G248:G4246,$B253,Données!D248:D4246,$U$3,Données!C248:C4246,MONTH(F$6)))</f>
        <v/>
      </c>
      <c r="G253" t="str">
        <f>IF($B253="","",COUNTIFS(Données!H248:H4246,$B253,Données!E248:E4246,$U$3,Données!D248:D4246,MONTH(G$6)))</f>
        <v/>
      </c>
      <c r="H253" t="str">
        <f>IF($B253="","",COUNTIFS(Données!I248:I4246,$B253,Données!F248:F4246,$U$3,Données!E248:E4246,MONTH(H$6)))</f>
        <v/>
      </c>
      <c r="I253" t="str">
        <f>IF($B253="","",COUNTIFS(Données!J248:J4246,$B253,Données!G248:G4246,$U$3,Données!F248:F4246,MONTH(I$6)))</f>
        <v/>
      </c>
      <c r="J253" t="str">
        <f>IF($B253="","",COUNTIFS(Données!K248:K4246,$B253,Données!H248:H4246,$U$3,Données!G248:G4246,MONTH(J$6)))</f>
        <v/>
      </c>
      <c r="K253" t="str">
        <f>IF($B253="","",COUNTIFS(Données!L248:L4246,$B253,Données!I248:I4246,$U$3,Données!H248:H4246,MONTH(K$6)))</f>
        <v/>
      </c>
      <c r="L253" t="str">
        <f>IF($B253="","",COUNTIFS(Données!M248:M4246,$B253,Données!J248:J4246,$U$3,Données!I248:I4246,MONTH(L$6)))</f>
        <v/>
      </c>
      <c r="M253" t="str">
        <f>IF($B253="","",COUNTIFS(Données!N248:N4246,$B253,Données!K248:K4246,$U$3,Données!J248:J4246,MONTH(M$6)))</f>
        <v/>
      </c>
      <c r="N253" t="str">
        <f>IF($B253="","",COUNTIFS(Données!O248:O4246,$B253,Données!L248:L4246,$U$3,Données!K248:K4246,MONTH(N$6)))</f>
        <v/>
      </c>
      <c r="O253" t="str">
        <f>IF($B253="","",COUNTIFS(Données!P248:P4246,$B253,Données!M248:M4246,$U$3,Données!L248:L4246,MONTH(O$6)))</f>
        <v/>
      </c>
      <c r="P253" t="str">
        <f>IF($B253="","",COUNTIFS(Données!$E$2:$E$4000,$B253,Données!$B$2:$B$4000,$U$3)*8)</f>
        <v/>
      </c>
    </row>
    <row r="254" spans="2:16" x14ac:dyDescent="0.3">
      <c r="B254" t="str">
        <f>IF(Eleves!C252&gt;0,Eleves!C252,"")</f>
        <v/>
      </c>
      <c r="C254" t="str">
        <f>IF(COUNTIFS(Données!E249:E4247,$B254,Données!B249:B4247,$U$3)&gt;0,$U$3,"")</f>
        <v/>
      </c>
      <c r="D254" t="str">
        <f>IF($B254="","",COUNTIFS(Données!E249:E4247,$B254,Données!B249:B4247,$U$3,A249:A4247,DATE(YEAR(D253),MONTH(D253),0)))</f>
        <v/>
      </c>
      <c r="E254" t="str">
        <f>IF($B254="","",COUNTIFS(Données!F249:F4247,$B254,Données!C249:C4247,$U$3,Données!B249:B4247,MONTH(E$6)))</f>
        <v/>
      </c>
      <c r="F254" t="str">
        <f>IF($B254="","",COUNTIFS(Données!G249:G4247,$B254,Données!D249:D4247,$U$3,Données!C249:C4247,MONTH(F$6)))</f>
        <v/>
      </c>
      <c r="G254" t="str">
        <f>IF($B254="","",COUNTIFS(Données!H249:H4247,$B254,Données!E249:E4247,$U$3,Données!D249:D4247,MONTH(G$6)))</f>
        <v/>
      </c>
      <c r="H254" t="str">
        <f>IF($B254="","",COUNTIFS(Données!I249:I4247,$B254,Données!F249:F4247,$U$3,Données!E249:E4247,MONTH(H$6)))</f>
        <v/>
      </c>
      <c r="I254" t="str">
        <f>IF($B254="","",COUNTIFS(Données!J249:J4247,$B254,Données!G249:G4247,$U$3,Données!F249:F4247,MONTH(I$6)))</f>
        <v/>
      </c>
      <c r="J254" t="str">
        <f>IF($B254="","",COUNTIFS(Données!K249:K4247,$B254,Données!H249:H4247,$U$3,Données!G249:G4247,MONTH(J$6)))</f>
        <v/>
      </c>
      <c r="K254" t="str">
        <f>IF($B254="","",COUNTIFS(Données!L249:L4247,$B254,Données!I249:I4247,$U$3,Données!H249:H4247,MONTH(K$6)))</f>
        <v/>
      </c>
      <c r="L254" t="str">
        <f>IF($B254="","",COUNTIFS(Données!M249:M4247,$B254,Données!J249:J4247,$U$3,Données!I249:I4247,MONTH(L$6)))</f>
        <v/>
      </c>
      <c r="M254" t="str">
        <f>IF($B254="","",COUNTIFS(Données!N249:N4247,$B254,Données!K249:K4247,$U$3,Données!J249:J4247,MONTH(M$6)))</f>
        <v/>
      </c>
      <c r="N254" t="str">
        <f>IF($B254="","",COUNTIFS(Données!O249:O4247,$B254,Données!L249:L4247,$U$3,Données!K249:K4247,MONTH(N$6)))</f>
        <v/>
      </c>
      <c r="O254" t="str">
        <f>IF($B254="","",COUNTIFS(Données!P249:P4247,$B254,Données!M249:M4247,$U$3,Données!L249:L4247,MONTH(O$6)))</f>
        <v/>
      </c>
      <c r="P254" t="str">
        <f>IF($B254="","",COUNTIFS(Données!$E$2:$E$4000,$B254,Données!$B$2:$B$4000,$U$3)*8)</f>
        <v/>
      </c>
    </row>
    <row r="255" spans="2:16" x14ac:dyDescent="0.3">
      <c r="B255" t="str">
        <f>IF(Eleves!C253&gt;0,Eleves!C253,"")</f>
        <v/>
      </c>
      <c r="C255" t="str">
        <f>IF(COUNTIFS(Données!E250:E4248,$B255,Données!B250:B4248,$U$3)&gt;0,$U$3,"")</f>
        <v/>
      </c>
      <c r="D255" t="str">
        <f>IF($B255="","",COUNTIFS(Données!E250:E4248,$B255,Données!B250:B4248,$U$3,A250:A4248,DATE(YEAR(D254),MONTH(D254),0)))</f>
        <v/>
      </c>
      <c r="E255" t="str">
        <f>IF($B255="","",COUNTIFS(Données!F250:F4248,$B255,Données!C250:C4248,$U$3,Données!B250:B4248,MONTH(E$6)))</f>
        <v/>
      </c>
      <c r="F255" t="str">
        <f>IF($B255="","",COUNTIFS(Données!G250:G4248,$B255,Données!D250:D4248,$U$3,Données!C250:C4248,MONTH(F$6)))</f>
        <v/>
      </c>
      <c r="G255" t="str">
        <f>IF($B255="","",COUNTIFS(Données!H250:H4248,$B255,Données!E250:E4248,$U$3,Données!D250:D4248,MONTH(G$6)))</f>
        <v/>
      </c>
      <c r="H255" t="str">
        <f>IF($B255="","",COUNTIFS(Données!I250:I4248,$B255,Données!F250:F4248,$U$3,Données!E250:E4248,MONTH(H$6)))</f>
        <v/>
      </c>
      <c r="I255" t="str">
        <f>IF($B255="","",COUNTIFS(Données!J250:J4248,$B255,Données!G250:G4248,$U$3,Données!F250:F4248,MONTH(I$6)))</f>
        <v/>
      </c>
      <c r="J255" t="str">
        <f>IF($B255="","",COUNTIFS(Données!K250:K4248,$B255,Données!H250:H4248,$U$3,Données!G250:G4248,MONTH(J$6)))</f>
        <v/>
      </c>
      <c r="K255" t="str">
        <f>IF($B255="","",COUNTIFS(Données!L250:L4248,$B255,Données!I250:I4248,$U$3,Données!H250:H4248,MONTH(K$6)))</f>
        <v/>
      </c>
      <c r="L255" t="str">
        <f>IF($B255="","",COUNTIFS(Données!M250:M4248,$B255,Données!J250:J4248,$U$3,Données!I250:I4248,MONTH(L$6)))</f>
        <v/>
      </c>
      <c r="M255" t="str">
        <f>IF($B255="","",COUNTIFS(Données!N250:N4248,$B255,Données!K250:K4248,$U$3,Données!J250:J4248,MONTH(M$6)))</f>
        <v/>
      </c>
      <c r="N255" t="str">
        <f>IF($B255="","",COUNTIFS(Données!O250:O4248,$B255,Données!L250:L4248,$U$3,Données!K250:K4248,MONTH(N$6)))</f>
        <v/>
      </c>
      <c r="O255" t="str">
        <f>IF($B255="","",COUNTIFS(Données!P250:P4248,$B255,Données!M250:M4248,$U$3,Données!L250:L4248,MONTH(O$6)))</f>
        <v/>
      </c>
      <c r="P255" t="str">
        <f>IF($B255="","",COUNTIFS(Données!$E$2:$E$4000,$B255,Données!$B$2:$B$4000,$U$3)*8)</f>
        <v/>
      </c>
    </row>
    <row r="256" spans="2:16" x14ac:dyDescent="0.3">
      <c r="B256" t="str">
        <f>IF(Eleves!C254&gt;0,Eleves!C254,"")</f>
        <v/>
      </c>
      <c r="C256" t="str">
        <f>IF(COUNTIFS(Données!E251:E4249,$B256,Données!B251:B4249,$U$3)&gt;0,$U$3,"")</f>
        <v/>
      </c>
      <c r="D256" t="str">
        <f>IF($B256="","",COUNTIFS(Données!E251:E4249,$B256,Données!B251:B4249,$U$3,A251:A4249,DATE(YEAR(D255),MONTH(D255),0)))</f>
        <v/>
      </c>
      <c r="E256" t="str">
        <f>IF($B256="","",COUNTIFS(Données!F251:F4249,$B256,Données!C251:C4249,$U$3,Données!B251:B4249,MONTH(E$6)))</f>
        <v/>
      </c>
      <c r="F256" t="str">
        <f>IF($B256="","",COUNTIFS(Données!G251:G4249,$B256,Données!D251:D4249,$U$3,Données!C251:C4249,MONTH(F$6)))</f>
        <v/>
      </c>
      <c r="G256" t="str">
        <f>IF($B256="","",COUNTIFS(Données!H251:H4249,$B256,Données!E251:E4249,$U$3,Données!D251:D4249,MONTH(G$6)))</f>
        <v/>
      </c>
      <c r="H256" t="str">
        <f>IF($B256="","",COUNTIFS(Données!I251:I4249,$B256,Données!F251:F4249,$U$3,Données!E251:E4249,MONTH(H$6)))</f>
        <v/>
      </c>
      <c r="I256" t="str">
        <f>IF($B256="","",COUNTIFS(Données!J251:J4249,$B256,Données!G251:G4249,$U$3,Données!F251:F4249,MONTH(I$6)))</f>
        <v/>
      </c>
      <c r="J256" t="str">
        <f>IF($B256="","",COUNTIFS(Données!K251:K4249,$B256,Données!H251:H4249,$U$3,Données!G251:G4249,MONTH(J$6)))</f>
        <v/>
      </c>
      <c r="K256" t="str">
        <f>IF($B256="","",COUNTIFS(Données!L251:L4249,$B256,Données!I251:I4249,$U$3,Données!H251:H4249,MONTH(K$6)))</f>
        <v/>
      </c>
      <c r="L256" t="str">
        <f>IF($B256="","",COUNTIFS(Données!M251:M4249,$B256,Données!J251:J4249,$U$3,Données!I251:I4249,MONTH(L$6)))</f>
        <v/>
      </c>
      <c r="M256" t="str">
        <f>IF($B256="","",COUNTIFS(Données!N251:N4249,$B256,Données!K251:K4249,$U$3,Données!J251:J4249,MONTH(M$6)))</f>
        <v/>
      </c>
      <c r="N256" t="str">
        <f>IF($B256="","",COUNTIFS(Données!O251:O4249,$B256,Données!L251:L4249,$U$3,Données!K251:K4249,MONTH(N$6)))</f>
        <v/>
      </c>
      <c r="O256" t="str">
        <f>IF($B256="","",COUNTIFS(Données!P251:P4249,$B256,Données!M251:M4249,$U$3,Données!L251:L4249,MONTH(O$6)))</f>
        <v/>
      </c>
      <c r="P256" t="str">
        <f>IF($B256="","",COUNTIFS(Données!$E$2:$E$4000,$B256,Données!$B$2:$B$4000,$U$3)*8)</f>
        <v/>
      </c>
    </row>
    <row r="257" spans="2:16" x14ac:dyDescent="0.3">
      <c r="B257" t="str">
        <f>IF(Eleves!C255&gt;0,Eleves!C255,"")</f>
        <v/>
      </c>
      <c r="C257" t="str">
        <f>IF(COUNTIFS(Données!E252:E4250,$B257,Données!B252:B4250,$U$3)&gt;0,$U$3,"")</f>
        <v/>
      </c>
      <c r="D257" t="str">
        <f>IF($B257="","",COUNTIFS(Données!E252:E4250,$B257,Données!B252:B4250,$U$3,A252:A4250,DATE(YEAR(D256),MONTH(D256),0)))</f>
        <v/>
      </c>
      <c r="E257" t="str">
        <f>IF($B257="","",COUNTIFS(Données!F252:F4250,$B257,Données!C252:C4250,$U$3,Données!B252:B4250,MONTH(E$6)))</f>
        <v/>
      </c>
      <c r="F257" t="str">
        <f>IF($B257="","",COUNTIFS(Données!G252:G4250,$B257,Données!D252:D4250,$U$3,Données!C252:C4250,MONTH(F$6)))</f>
        <v/>
      </c>
      <c r="G257" t="str">
        <f>IF($B257="","",COUNTIFS(Données!H252:H4250,$B257,Données!E252:E4250,$U$3,Données!D252:D4250,MONTH(G$6)))</f>
        <v/>
      </c>
      <c r="H257" t="str">
        <f>IF($B257="","",COUNTIFS(Données!I252:I4250,$B257,Données!F252:F4250,$U$3,Données!E252:E4250,MONTH(H$6)))</f>
        <v/>
      </c>
      <c r="I257" t="str">
        <f>IF($B257="","",COUNTIFS(Données!J252:J4250,$B257,Données!G252:G4250,$U$3,Données!F252:F4250,MONTH(I$6)))</f>
        <v/>
      </c>
      <c r="J257" t="str">
        <f>IF($B257="","",COUNTIFS(Données!K252:K4250,$B257,Données!H252:H4250,$U$3,Données!G252:G4250,MONTH(J$6)))</f>
        <v/>
      </c>
      <c r="K257" t="str">
        <f>IF($B257="","",COUNTIFS(Données!L252:L4250,$B257,Données!I252:I4250,$U$3,Données!H252:H4250,MONTH(K$6)))</f>
        <v/>
      </c>
      <c r="L257" t="str">
        <f>IF($B257="","",COUNTIFS(Données!M252:M4250,$B257,Données!J252:J4250,$U$3,Données!I252:I4250,MONTH(L$6)))</f>
        <v/>
      </c>
      <c r="M257" t="str">
        <f>IF($B257="","",COUNTIFS(Données!N252:N4250,$B257,Données!K252:K4250,$U$3,Données!J252:J4250,MONTH(M$6)))</f>
        <v/>
      </c>
      <c r="N257" t="str">
        <f>IF($B257="","",COUNTIFS(Données!O252:O4250,$B257,Données!L252:L4250,$U$3,Données!K252:K4250,MONTH(N$6)))</f>
        <v/>
      </c>
      <c r="O257" t="str">
        <f>IF($B257="","",COUNTIFS(Données!P252:P4250,$B257,Données!M252:M4250,$U$3,Données!L252:L4250,MONTH(O$6)))</f>
        <v/>
      </c>
      <c r="P257" t="str">
        <f>IF($B257="","",COUNTIFS(Données!$E$2:$E$4000,$B257,Données!$B$2:$B$4000,$U$3)*8)</f>
        <v/>
      </c>
    </row>
    <row r="258" spans="2:16" x14ac:dyDescent="0.3">
      <c r="B258" t="str">
        <f>IF(Eleves!C256&gt;0,Eleves!C256,"")</f>
        <v/>
      </c>
      <c r="C258" t="str">
        <f>IF(COUNTIFS(Données!E253:E4251,$B258,Données!B253:B4251,$U$3)&gt;0,$U$3,"")</f>
        <v/>
      </c>
      <c r="D258" t="str">
        <f>IF($B258="","",COUNTIFS(Données!E253:E4251,$B258,Données!B253:B4251,$U$3,A253:A4251,DATE(YEAR(D257),MONTH(D257),0)))</f>
        <v/>
      </c>
      <c r="E258" t="str">
        <f>IF($B258="","",COUNTIFS(Données!F253:F4251,$B258,Données!C253:C4251,$U$3,Données!B253:B4251,MONTH(E$6)))</f>
        <v/>
      </c>
      <c r="F258" t="str">
        <f>IF($B258="","",COUNTIFS(Données!G253:G4251,$B258,Données!D253:D4251,$U$3,Données!C253:C4251,MONTH(F$6)))</f>
        <v/>
      </c>
      <c r="G258" t="str">
        <f>IF($B258="","",COUNTIFS(Données!H253:H4251,$B258,Données!E253:E4251,$U$3,Données!D253:D4251,MONTH(G$6)))</f>
        <v/>
      </c>
      <c r="H258" t="str">
        <f>IF($B258="","",COUNTIFS(Données!I253:I4251,$B258,Données!F253:F4251,$U$3,Données!E253:E4251,MONTH(H$6)))</f>
        <v/>
      </c>
      <c r="I258" t="str">
        <f>IF($B258="","",COUNTIFS(Données!J253:J4251,$B258,Données!G253:G4251,$U$3,Données!F253:F4251,MONTH(I$6)))</f>
        <v/>
      </c>
      <c r="J258" t="str">
        <f>IF($B258="","",COUNTIFS(Données!K253:K4251,$B258,Données!H253:H4251,$U$3,Données!G253:G4251,MONTH(J$6)))</f>
        <v/>
      </c>
      <c r="K258" t="str">
        <f>IF($B258="","",COUNTIFS(Données!L253:L4251,$B258,Données!I253:I4251,$U$3,Données!H253:H4251,MONTH(K$6)))</f>
        <v/>
      </c>
      <c r="L258" t="str">
        <f>IF($B258="","",COUNTIFS(Données!M253:M4251,$B258,Données!J253:J4251,$U$3,Données!I253:I4251,MONTH(L$6)))</f>
        <v/>
      </c>
      <c r="M258" t="str">
        <f>IF($B258="","",COUNTIFS(Données!N253:N4251,$B258,Données!K253:K4251,$U$3,Données!J253:J4251,MONTH(M$6)))</f>
        <v/>
      </c>
      <c r="N258" t="str">
        <f>IF($B258="","",COUNTIFS(Données!O253:O4251,$B258,Données!L253:L4251,$U$3,Données!K253:K4251,MONTH(N$6)))</f>
        <v/>
      </c>
      <c r="O258" t="str">
        <f>IF($B258="","",COUNTIFS(Données!P253:P4251,$B258,Données!M253:M4251,$U$3,Données!L253:L4251,MONTH(O$6)))</f>
        <v/>
      </c>
      <c r="P258" t="str">
        <f>IF($B258="","",COUNTIFS(Données!$E$2:$E$4000,$B258,Données!$B$2:$B$4000,$U$3)*8)</f>
        <v/>
      </c>
    </row>
    <row r="259" spans="2:16" x14ac:dyDescent="0.3">
      <c r="B259" t="str">
        <f>IF(Eleves!C257&gt;0,Eleves!C257,"")</f>
        <v/>
      </c>
      <c r="C259" t="str">
        <f>IF(COUNTIFS(Données!E254:E4252,$B259,Données!B254:B4252,$U$3)&gt;0,$U$3,"")</f>
        <v/>
      </c>
      <c r="D259" t="str">
        <f>IF($B259="","",COUNTIFS(Données!E254:E4252,$B259,Données!B254:B4252,$U$3,A254:A4252,DATE(YEAR(D258),MONTH(D258),0)))</f>
        <v/>
      </c>
      <c r="E259" t="str">
        <f>IF($B259="","",COUNTIFS(Données!F254:F4252,$B259,Données!C254:C4252,$U$3,Données!B254:B4252,MONTH(E$6)))</f>
        <v/>
      </c>
      <c r="F259" t="str">
        <f>IF($B259="","",COUNTIFS(Données!G254:G4252,$B259,Données!D254:D4252,$U$3,Données!C254:C4252,MONTH(F$6)))</f>
        <v/>
      </c>
      <c r="G259" t="str">
        <f>IF($B259="","",COUNTIFS(Données!H254:H4252,$B259,Données!E254:E4252,$U$3,Données!D254:D4252,MONTH(G$6)))</f>
        <v/>
      </c>
      <c r="H259" t="str">
        <f>IF($B259="","",COUNTIFS(Données!I254:I4252,$B259,Données!F254:F4252,$U$3,Données!E254:E4252,MONTH(H$6)))</f>
        <v/>
      </c>
      <c r="I259" t="str">
        <f>IF($B259="","",COUNTIFS(Données!J254:J4252,$B259,Données!G254:G4252,$U$3,Données!F254:F4252,MONTH(I$6)))</f>
        <v/>
      </c>
      <c r="J259" t="str">
        <f>IF($B259="","",COUNTIFS(Données!K254:K4252,$B259,Données!H254:H4252,$U$3,Données!G254:G4252,MONTH(J$6)))</f>
        <v/>
      </c>
      <c r="K259" t="str">
        <f>IF($B259="","",COUNTIFS(Données!L254:L4252,$B259,Données!I254:I4252,$U$3,Données!H254:H4252,MONTH(K$6)))</f>
        <v/>
      </c>
      <c r="L259" t="str">
        <f>IF($B259="","",COUNTIFS(Données!M254:M4252,$B259,Données!J254:J4252,$U$3,Données!I254:I4252,MONTH(L$6)))</f>
        <v/>
      </c>
      <c r="M259" t="str">
        <f>IF($B259="","",COUNTIFS(Données!N254:N4252,$B259,Données!K254:K4252,$U$3,Données!J254:J4252,MONTH(M$6)))</f>
        <v/>
      </c>
      <c r="N259" t="str">
        <f>IF($B259="","",COUNTIFS(Données!O254:O4252,$B259,Données!L254:L4252,$U$3,Données!K254:K4252,MONTH(N$6)))</f>
        <v/>
      </c>
      <c r="O259" t="str">
        <f>IF($B259="","",COUNTIFS(Données!P254:P4252,$B259,Données!M254:M4252,$U$3,Données!L254:L4252,MONTH(O$6)))</f>
        <v/>
      </c>
      <c r="P259" t="str">
        <f>IF($B259="","",COUNTIFS(Données!$E$2:$E$4000,$B259,Données!$B$2:$B$4000,$U$3)*8)</f>
        <v/>
      </c>
    </row>
    <row r="260" spans="2:16" x14ac:dyDescent="0.3">
      <c r="B260" t="str">
        <f>IF(Eleves!C258&gt;0,Eleves!C258,"")</f>
        <v/>
      </c>
      <c r="C260" t="str">
        <f>IF(COUNTIFS(Données!E255:E4253,$B260,Données!B255:B4253,$U$3)&gt;0,$U$3,"")</f>
        <v/>
      </c>
      <c r="D260" t="str">
        <f>IF($B260="","",COUNTIFS(Données!E255:E4253,$B260,Données!B255:B4253,$U$3,A255:A4253,DATE(YEAR(D259),MONTH(D259),0)))</f>
        <v/>
      </c>
      <c r="E260" t="str">
        <f>IF($B260="","",COUNTIFS(Données!F255:F4253,$B260,Données!C255:C4253,$U$3,Données!B255:B4253,MONTH(E$6)))</f>
        <v/>
      </c>
      <c r="F260" t="str">
        <f>IF($B260="","",COUNTIFS(Données!G255:G4253,$B260,Données!D255:D4253,$U$3,Données!C255:C4253,MONTH(F$6)))</f>
        <v/>
      </c>
      <c r="G260" t="str">
        <f>IF($B260="","",COUNTIFS(Données!H255:H4253,$B260,Données!E255:E4253,$U$3,Données!D255:D4253,MONTH(G$6)))</f>
        <v/>
      </c>
      <c r="H260" t="str">
        <f>IF($B260="","",COUNTIFS(Données!I255:I4253,$B260,Données!F255:F4253,$U$3,Données!E255:E4253,MONTH(H$6)))</f>
        <v/>
      </c>
      <c r="I260" t="str">
        <f>IF($B260="","",COUNTIFS(Données!J255:J4253,$B260,Données!G255:G4253,$U$3,Données!F255:F4253,MONTH(I$6)))</f>
        <v/>
      </c>
      <c r="J260" t="str">
        <f>IF($B260="","",COUNTIFS(Données!K255:K4253,$B260,Données!H255:H4253,$U$3,Données!G255:G4253,MONTH(J$6)))</f>
        <v/>
      </c>
      <c r="K260" t="str">
        <f>IF($B260="","",COUNTIFS(Données!L255:L4253,$B260,Données!I255:I4253,$U$3,Données!H255:H4253,MONTH(K$6)))</f>
        <v/>
      </c>
      <c r="L260" t="str">
        <f>IF($B260="","",COUNTIFS(Données!M255:M4253,$B260,Données!J255:J4253,$U$3,Données!I255:I4253,MONTH(L$6)))</f>
        <v/>
      </c>
      <c r="M260" t="str">
        <f>IF($B260="","",COUNTIFS(Données!N255:N4253,$B260,Données!K255:K4253,$U$3,Données!J255:J4253,MONTH(M$6)))</f>
        <v/>
      </c>
      <c r="N260" t="str">
        <f>IF($B260="","",COUNTIFS(Données!O255:O4253,$B260,Données!L255:L4253,$U$3,Données!K255:K4253,MONTH(N$6)))</f>
        <v/>
      </c>
      <c r="O260" t="str">
        <f>IF($B260="","",COUNTIFS(Données!P255:P4253,$B260,Données!M255:M4253,$U$3,Données!L255:L4253,MONTH(O$6)))</f>
        <v/>
      </c>
      <c r="P260" t="str">
        <f>IF($B260="","",COUNTIFS(Données!$E$2:$E$4000,$B260,Données!$B$2:$B$4000,$U$3)*8)</f>
        <v/>
      </c>
    </row>
    <row r="261" spans="2:16" x14ac:dyDescent="0.3">
      <c r="B261" t="str">
        <f>IF(Eleves!C259&gt;0,Eleves!C259,"")</f>
        <v/>
      </c>
      <c r="C261" t="str">
        <f>IF(COUNTIFS(Données!E256:E4254,$B261,Données!B256:B4254,$U$3)&gt;0,$U$3,"")</f>
        <v/>
      </c>
      <c r="D261" t="str">
        <f>IF($B261="","",COUNTIFS(Données!E256:E4254,$B261,Données!B256:B4254,$U$3,A256:A4254,DATE(YEAR(D260),MONTH(D260),0)))</f>
        <v/>
      </c>
      <c r="E261" t="str">
        <f>IF($B261="","",COUNTIFS(Données!F256:F4254,$B261,Données!C256:C4254,$U$3,Données!B256:B4254,MONTH(E$6)))</f>
        <v/>
      </c>
      <c r="F261" t="str">
        <f>IF($B261="","",COUNTIFS(Données!G256:G4254,$B261,Données!D256:D4254,$U$3,Données!C256:C4254,MONTH(F$6)))</f>
        <v/>
      </c>
      <c r="G261" t="str">
        <f>IF($B261="","",COUNTIFS(Données!H256:H4254,$B261,Données!E256:E4254,$U$3,Données!D256:D4254,MONTH(G$6)))</f>
        <v/>
      </c>
      <c r="H261" t="str">
        <f>IF($B261="","",COUNTIFS(Données!I256:I4254,$B261,Données!F256:F4254,$U$3,Données!E256:E4254,MONTH(H$6)))</f>
        <v/>
      </c>
      <c r="I261" t="str">
        <f>IF($B261="","",COUNTIFS(Données!J256:J4254,$B261,Données!G256:G4254,$U$3,Données!F256:F4254,MONTH(I$6)))</f>
        <v/>
      </c>
      <c r="J261" t="str">
        <f>IF($B261="","",COUNTIFS(Données!K256:K4254,$B261,Données!H256:H4254,$U$3,Données!G256:G4254,MONTH(J$6)))</f>
        <v/>
      </c>
      <c r="K261" t="str">
        <f>IF($B261="","",COUNTIFS(Données!L256:L4254,$B261,Données!I256:I4254,$U$3,Données!H256:H4254,MONTH(K$6)))</f>
        <v/>
      </c>
      <c r="L261" t="str">
        <f>IF($B261="","",COUNTIFS(Données!M256:M4254,$B261,Données!J256:J4254,$U$3,Données!I256:I4254,MONTH(L$6)))</f>
        <v/>
      </c>
      <c r="M261" t="str">
        <f>IF($B261="","",COUNTIFS(Données!N256:N4254,$B261,Données!K256:K4254,$U$3,Données!J256:J4254,MONTH(M$6)))</f>
        <v/>
      </c>
      <c r="N261" t="str">
        <f>IF($B261="","",COUNTIFS(Données!O256:O4254,$B261,Données!L256:L4254,$U$3,Données!K256:K4254,MONTH(N$6)))</f>
        <v/>
      </c>
      <c r="O261" t="str">
        <f>IF($B261="","",COUNTIFS(Données!P256:P4254,$B261,Données!M256:M4254,$U$3,Données!L256:L4254,MONTH(O$6)))</f>
        <v/>
      </c>
      <c r="P261" t="str">
        <f>IF($B261="","",COUNTIFS(Données!$E$2:$E$4000,$B261,Données!$B$2:$B$4000,$U$3)*8)</f>
        <v/>
      </c>
    </row>
    <row r="262" spans="2:16" x14ac:dyDescent="0.3">
      <c r="B262" t="str">
        <f>IF(Eleves!C260&gt;0,Eleves!C260,"")</f>
        <v/>
      </c>
      <c r="C262" t="str">
        <f>IF(COUNTIFS(Données!E257:E4255,$B262,Données!B257:B4255,$U$3)&gt;0,$U$3,"")</f>
        <v/>
      </c>
      <c r="D262" t="str">
        <f>IF($B262="","",COUNTIFS(Données!E257:E4255,$B262,Données!B257:B4255,$U$3,A257:A4255,DATE(YEAR(D261),MONTH(D261),0)))</f>
        <v/>
      </c>
      <c r="E262" t="str">
        <f>IF($B262="","",COUNTIFS(Données!F257:F4255,$B262,Données!C257:C4255,$U$3,Données!B257:B4255,MONTH(E$6)))</f>
        <v/>
      </c>
      <c r="F262" t="str">
        <f>IF($B262="","",COUNTIFS(Données!G257:G4255,$B262,Données!D257:D4255,$U$3,Données!C257:C4255,MONTH(F$6)))</f>
        <v/>
      </c>
      <c r="G262" t="str">
        <f>IF($B262="","",COUNTIFS(Données!H257:H4255,$B262,Données!E257:E4255,$U$3,Données!D257:D4255,MONTH(G$6)))</f>
        <v/>
      </c>
      <c r="H262" t="str">
        <f>IF($B262="","",COUNTIFS(Données!I257:I4255,$B262,Données!F257:F4255,$U$3,Données!E257:E4255,MONTH(H$6)))</f>
        <v/>
      </c>
      <c r="I262" t="str">
        <f>IF($B262="","",COUNTIFS(Données!J257:J4255,$B262,Données!G257:G4255,$U$3,Données!F257:F4255,MONTH(I$6)))</f>
        <v/>
      </c>
      <c r="J262" t="str">
        <f>IF($B262="","",COUNTIFS(Données!K257:K4255,$B262,Données!H257:H4255,$U$3,Données!G257:G4255,MONTH(J$6)))</f>
        <v/>
      </c>
      <c r="K262" t="str">
        <f>IF($B262="","",COUNTIFS(Données!L257:L4255,$B262,Données!I257:I4255,$U$3,Données!H257:H4255,MONTH(K$6)))</f>
        <v/>
      </c>
      <c r="L262" t="str">
        <f>IF($B262="","",COUNTIFS(Données!M257:M4255,$B262,Données!J257:J4255,$U$3,Données!I257:I4255,MONTH(L$6)))</f>
        <v/>
      </c>
      <c r="M262" t="str">
        <f>IF($B262="","",COUNTIFS(Données!N257:N4255,$B262,Données!K257:K4255,$U$3,Données!J257:J4255,MONTH(M$6)))</f>
        <v/>
      </c>
      <c r="N262" t="str">
        <f>IF($B262="","",COUNTIFS(Données!O257:O4255,$B262,Données!L257:L4255,$U$3,Données!K257:K4255,MONTH(N$6)))</f>
        <v/>
      </c>
      <c r="O262" t="str">
        <f>IF($B262="","",COUNTIFS(Données!P257:P4255,$B262,Données!M257:M4255,$U$3,Données!L257:L4255,MONTH(O$6)))</f>
        <v/>
      </c>
      <c r="P262" t="str">
        <f>IF($B262="","",COUNTIFS(Données!$E$2:$E$4000,$B262,Données!$B$2:$B$4000,$U$3)*8)</f>
        <v/>
      </c>
    </row>
    <row r="263" spans="2:16" x14ac:dyDescent="0.3">
      <c r="B263" t="str">
        <f>IF(Eleves!C261&gt;0,Eleves!C261,"")</f>
        <v/>
      </c>
      <c r="C263" t="str">
        <f>IF(COUNTIFS(Données!E258:E4256,$B263,Données!B258:B4256,$U$3)&gt;0,$U$3,"")</f>
        <v/>
      </c>
      <c r="D263" t="str">
        <f>IF($B263="","",COUNTIFS(Données!E258:E4256,$B263,Données!B258:B4256,$U$3,A258:A4256,DATE(YEAR(D262),MONTH(D262),0)))</f>
        <v/>
      </c>
      <c r="E263" t="str">
        <f>IF($B263="","",COUNTIFS(Données!F258:F4256,$B263,Données!C258:C4256,$U$3,Données!B258:B4256,MONTH(E$6)))</f>
        <v/>
      </c>
      <c r="F263" t="str">
        <f>IF($B263="","",COUNTIFS(Données!G258:G4256,$B263,Données!D258:D4256,$U$3,Données!C258:C4256,MONTH(F$6)))</f>
        <v/>
      </c>
      <c r="G263" t="str">
        <f>IF($B263="","",COUNTIFS(Données!H258:H4256,$B263,Données!E258:E4256,$U$3,Données!D258:D4256,MONTH(G$6)))</f>
        <v/>
      </c>
      <c r="H263" t="str">
        <f>IF($B263="","",COUNTIFS(Données!I258:I4256,$B263,Données!F258:F4256,$U$3,Données!E258:E4256,MONTH(H$6)))</f>
        <v/>
      </c>
      <c r="I263" t="str">
        <f>IF($B263="","",COUNTIFS(Données!J258:J4256,$B263,Données!G258:G4256,$U$3,Données!F258:F4256,MONTH(I$6)))</f>
        <v/>
      </c>
      <c r="J263" t="str">
        <f>IF($B263="","",COUNTIFS(Données!K258:K4256,$B263,Données!H258:H4256,$U$3,Données!G258:G4256,MONTH(J$6)))</f>
        <v/>
      </c>
      <c r="K263" t="str">
        <f>IF($B263="","",COUNTIFS(Données!L258:L4256,$B263,Données!I258:I4256,$U$3,Données!H258:H4256,MONTH(K$6)))</f>
        <v/>
      </c>
      <c r="L263" t="str">
        <f>IF($B263="","",COUNTIFS(Données!M258:M4256,$B263,Données!J258:J4256,$U$3,Données!I258:I4256,MONTH(L$6)))</f>
        <v/>
      </c>
      <c r="M263" t="str">
        <f>IF($B263="","",COUNTIFS(Données!N258:N4256,$B263,Données!K258:K4256,$U$3,Données!J258:J4256,MONTH(M$6)))</f>
        <v/>
      </c>
      <c r="N263" t="str">
        <f>IF($B263="","",COUNTIFS(Données!O258:O4256,$B263,Données!L258:L4256,$U$3,Données!K258:K4256,MONTH(N$6)))</f>
        <v/>
      </c>
      <c r="O263" t="str">
        <f>IF($B263="","",COUNTIFS(Données!P258:P4256,$B263,Données!M258:M4256,$U$3,Données!L258:L4256,MONTH(O$6)))</f>
        <v/>
      </c>
      <c r="P263" t="str">
        <f>IF($B263="","",COUNTIFS(Données!$E$2:$E$4000,$B263,Données!$B$2:$B$4000,$U$3)*8)</f>
        <v/>
      </c>
    </row>
    <row r="264" spans="2:16" x14ac:dyDescent="0.3">
      <c r="B264" t="str">
        <f>IF(Eleves!C262&gt;0,Eleves!C262,"")</f>
        <v/>
      </c>
      <c r="C264" t="str">
        <f>IF(COUNTIFS(Données!E259:E4257,$B264,Données!B259:B4257,$U$3)&gt;0,$U$3,"")</f>
        <v/>
      </c>
      <c r="D264" t="str">
        <f>IF($B264="","",COUNTIFS(Données!E259:E4257,$B264,Données!B259:B4257,$U$3,A259:A4257,DATE(YEAR(D263),MONTH(D263),0)))</f>
        <v/>
      </c>
      <c r="E264" t="str">
        <f>IF($B264="","",COUNTIFS(Données!F259:F4257,$B264,Données!C259:C4257,$U$3,Données!B259:B4257,MONTH(E$6)))</f>
        <v/>
      </c>
      <c r="F264" t="str">
        <f>IF($B264="","",COUNTIFS(Données!G259:G4257,$B264,Données!D259:D4257,$U$3,Données!C259:C4257,MONTH(F$6)))</f>
        <v/>
      </c>
      <c r="G264" t="str">
        <f>IF($B264="","",COUNTIFS(Données!H259:H4257,$B264,Données!E259:E4257,$U$3,Données!D259:D4257,MONTH(G$6)))</f>
        <v/>
      </c>
      <c r="H264" t="str">
        <f>IF($B264="","",COUNTIFS(Données!I259:I4257,$B264,Données!F259:F4257,$U$3,Données!E259:E4257,MONTH(H$6)))</f>
        <v/>
      </c>
      <c r="I264" t="str">
        <f>IF($B264="","",COUNTIFS(Données!J259:J4257,$B264,Données!G259:G4257,$U$3,Données!F259:F4257,MONTH(I$6)))</f>
        <v/>
      </c>
      <c r="J264" t="str">
        <f>IF($B264="","",COUNTIFS(Données!K259:K4257,$B264,Données!H259:H4257,$U$3,Données!G259:G4257,MONTH(J$6)))</f>
        <v/>
      </c>
      <c r="K264" t="str">
        <f>IF($B264="","",COUNTIFS(Données!L259:L4257,$B264,Données!I259:I4257,$U$3,Données!H259:H4257,MONTH(K$6)))</f>
        <v/>
      </c>
      <c r="L264" t="str">
        <f>IF($B264="","",COUNTIFS(Données!M259:M4257,$B264,Données!J259:J4257,$U$3,Données!I259:I4257,MONTH(L$6)))</f>
        <v/>
      </c>
      <c r="M264" t="str">
        <f>IF($B264="","",COUNTIFS(Données!N259:N4257,$B264,Données!K259:K4257,$U$3,Données!J259:J4257,MONTH(M$6)))</f>
        <v/>
      </c>
      <c r="N264" t="str">
        <f>IF($B264="","",COUNTIFS(Données!O259:O4257,$B264,Données!L259:L4257,$U$3,Données!K259:K4257,MONTH(N$6)))</f>
        <v/>
      </c>
      <c r="O264" t="str">
        <f>IF($B264="","",COUNTIFS(Données!P259:P4257,$B264,Données!M259:M4257,$U$3,Données!L259:L4257,MONTH(O$6)))</f>
        <v/>
      </c>
      <c r="P264" t="str">
        <f>IF(B264="","",COUNTIFS(Données!E259:E4257,$B264,Données!B259:B4257,$U$3)*8)</f>
        <v/>
      </c>
    </row>
    <row r="265" spans="2:16" x14ac:dyDescent="0.3">
      <c r="B265" t="str">
        <f>IF(Eleves!C263&gt;0,Eleves!C263,"")</f>
        <v/>
      </c>
      <c r="C265" t="str">
        <f>IF(COUNTIFS(Données!E260:E4258,$B265,Données!B260:B4258,$U$3)&gt;0,$U$3,"")</f>
        <v/>
      </c>
      <c r="D265" t="str">
        <f>IF($B265="","",COUNTIFS(Données!E260:E4258,$B265,Données!B260:B4258,$U$3,A260:A4258,DATE(YEAR(D264),MONTH(D264),0)))</f>
        <v/>
      </c>
      <c r="E265" t="str">
        <f>IF($B265="","",COUNTIFS(Données!F260:F4258,$B265,Données!C260:C4258,$U$3,Données!B260:B4258,MONTH(E$6)))</f>
        <v/>
      </c>
      <c r="F265" t="str">
        <f>IF($B265="","",COUNTIFS(Données!G260:G4258,$B265,Données!D260:D4258,$U$3,Données!C260:C4258,MONTH(F$6)))</f>
        <v/>
      </c>
      <c r="G265" t="str">
        <f>IF($B265="","",COUNTIFS(Données!H260:H4258,$B265,Données!E260:E4258,$U$3,Données!D260:D4258,MONTH(G$6)))</f>
        <v/>
      </c>
      <c r="H265" t="str">
        <f>IF($B265="","",COUNTIFS(Données!I260:I4258,$B265,Données!F260:F4258,$U$3,Données!E260:E4258,MONTH(H$6)))</f>
        <v/>
      </c>
      <c r="I265" t="str">
        <f>IF($B265="","",COUNTIFS(Données!J260:J4258,$B265,Données!G260:G4258,$U$3,Données!F260:F4258,MONTH(I$6)))</f>
        <v/>
      </c>
      <c r="J265" t="str">
        <f>IF($B265="","",COUNTIFS(Données!K260:K4258,$B265,Données!H260:H4258,$U$3,Données!G260:G4258,MONTH(J$6)))</f>
        <v/>
      </c>
      <c r="K265" t="str">
        <f>IF($B265="","",COUNTIFS(Données!L260:L4258,$B265,Données!I260:I4258,$U$3,Données!H260:H4258,MONTH(K$6)))</f>
        <v/>
      </c>
      <c r="L265" t="str">
        <f>IF($B265="","",COUNTIFS(Données!M260:M4258,$B265,Données!J260:J4258,$U$3,Données!I260:I4258,MONTH(L$6)))</f>
        <v/>
      </c>
      <c r="M265" t="str">
        <f>IF($B265="","",COUNTIFS(Données!N260:N4258,$B265,Données!K260:K4258,$U$3,Données!J260:J4258,MONTH(M$6)))</f>
        <v/>
      </c>
      <c r="N265" t="str">
        <f>IF($B265="","",COUNTIFS(Données!O260:O4258,$B265,Données!L260:L4258,$U$3,Données!K260:K4258,MONTH(N$6)))</f>
        <v/>
      </c>
      <c r="O265" t="str">
        <f>IF($B265="","",COUNTIFS(Données!P260:P4258,$B265,Données!M260:M4258,$U$3,Données!L260:L4258,MONTH(O$6)))</f>
        <v/>
      </c>
      <c r="P265" t="str">
        <f>IF(B265="","",COUNTIFS(Données!E260:E4258,$B265,Données!B260:B4258,$U$3)*8)</f>
        <v/>
      </c>
    </row>
    <row r="266" spans="2:16" x14ac:dyDescent="0.3">
      <c r="B266" t="str">
        <f>IF(Eleves!C264&gt;0,Eleves!C264,"")</f>
        <v/>
      </c>
      <c r="C266" t="str">
        <f>IF(COUNTIFS(Données!E261:E4259,$B266,Données!B261:B4259,$U$3)&gt;0,$U$3,"")</f>
        <v/>
      </c>
      <c r="D266" t="str">
        <f>IF($B266="","",COUNTIFS(Données!E261:E4259,$B266,Données!B261:B4259,$U$3,A261:A4259,DATE(YEAR(D265),MONTH(D265),0)))</f>
        <v/>
      </c>
      <c r="E266" t="str">
        <f>IF($B266="","",COUNTIFS(Données!F261:F4259,$B266,Données!C261:C4259,$U$3,Données!B261:B4259,MONTH(E$6)))</f>
        <v/>
      </c>
      <c r="F266" t="str">
        <f>IF($B266="","",COUNTIFS(Données!G261:G4259,$B266,Données!D261:D4259,$U$3,Données!C261:C4259,MONTH(F$6)))</f>
        <v/>
      </c>
      <c r="G266" t="str">
        <f>IF($B266="","",COUNTIFS(Données!H261:H4259,$B266,Données!E261:E4259,$U$3,Données!D261:D4259,MONTH(G$6)))</f>
        <v/>
      </c>
      <c r="H266" t="str">
        <f>IF($B266="","",COUNTIFS(Données!I261:I4259,$B266,Données!F261:F4259,$U$3,Données!E261:E4259,MONTH(H$6)))</f>
        <v/>
      </c>
      <c r="I266" t="str">
        <f>IF($B266="","",COUNTIFS(Données!J261:J4259,$B266,Données!G261:G4259,$U$3,Données!F261:F4259,MONTH(I$6)))</f>
        <v/>
      </c>
      <c r="J266" t="str">
        <f>IF($B266="","",COUNTIFS(Données!K261:K4259,$B266,Données!H261:H4259,$U$3,Données!G261:G4259,MONTH(J$6)))</f>
        <v/>
      </c>
      <c r="K266" t="str">
        <f>IF($B266="","",COUNTIFS(Données!L261:L4259,$B266,Données!I261:I4259,$U$3,Données!H261:H4259,MONTH(K$6)))</f>
        <v/>
      </c>
      <c r="L266" t="str">
        <f>IF($B266="","",COUNTIFS(Données!M261:M4259,$B266,Données!J261:J4259,$U$3,Données!I261:I4259,MONTH(L$6)))</f>
        <v/>
      </c>
      <c r="M266" t="str">
        <f>IF($B266="","",COUNTIFS(Données!N261:N4259,$B266,Données!K261:K4259,$U$3,Données!J261:J4259,MONTH(M$6)))</f>
        <v/>
      </c>
      <c r="N266" t="str">
        <f>IF($B266="","",COUNTIFS(Données!O261:O4259,$B266,Données!L261:L4259,$U$3,Données!K261:K4259,MONTH(N$6)))</f>
        <v/>
      </c>
      <c r="O266" t="str">
        <f>IF($B266="","",COUNTIFS(Données!P261:P4259,$B266,Données!M261:M4259,$U$3,Données!L261:L4259,MONTH(O$6)))</f>
        <v/>
      </c>
      <c r="P266" t="str">
        <f>IF(B266="","",COUNTIFS(Données!E261:E4259,$B266,Données!B261:B4259,$U$3)*8)</f>
        <v/>
      </c>
    </row>
    <row r="267" spans="2:16" x14ac:dyDescent="0.3">
      <c r="B267" t="str">
        <f>IF(Eleves!C265&gt;0,Eleves!C265,"")</f>
        <v/>
      </c>
      <c r="C267" t="str">
        <f>IF(COUNTIFS(Données!E262:E4260,$B267,Données!B262:B4260,$U$3)&gt;0,$U$3,"")</f>
        <v/>
      </c>
      <c r="D267" t="str">
        <f>IF($B267="","",COUNTIFS(Données!E262:E4260,$B267,Données!B262:B4260,$U$3,A262:A4260,DATE(YEAR(D266),MONTH(D266),0)))</f>
        <v/>
      </c>
      <c r="E267" t="str">
        <f>IF($B267="","",COUNTIFS(Données!F262:F4260,$B267,Données!C262:C4260,$U$3,Données!B262:B4260,MONTH(E$6)))</f>
        <v/>
      </c>
      <c r="F267" t="str">
        <f>IF($B267="","",COUNTIFS(Données!G262:G4260,$B267,Données!D262:D4260,$U$3,Données!C262:C4260,MONTH(F$6)))</f>
        <v/>
      </c>
      <c r="G267" t="str">
        <f>IF($B267="","",COUNTIFS(Données!H262:H4260,$B267,Données!E262:E4260,$U$3,Données!D262:D4260,MONTH(G$6)))</f>
        <v/>
      </c>
      <c r="H267" t="str">
        <f>IF($B267="","",COUNTIFS(Données!I262:I4260,$B267,Données!F262:F4260,$U$3,Données!E262:E4260,MONTH(H$6)))</f>
        <v/>
      </c>
      <c r="I267" t="str">
        <f>IF($B267="","",COUNTIFS(Données!J262:J4260,$B267,Données!G262:G4260,$U$3,Données!F262:F4260,MONTH(I$6)))</f>
        <v/>
      </c>
      <c r="J267" t="str">
        <f>IF($B267="","",COUNTIFS(Données!K262:K4260,$B267,Données!H262:H4260,$U$3,Données!G262:G4260,MONTH(J$6)))</f>
        <v/>
      </c>
      <c r="K267" t="str">
        <f>IF($B267="","",COUNTIFS(Données!L262:L4260,$B267,Données!I262:I4260,$U$3,Données!H262:H4260,MONTH(K$6)))</f>
        <v/>
      </c>
      <c r="L267" t="str">
        <f>IF($B267="","",COUNTIFS(Données!M262:M4260,$B267,Données!J262:J4260,$U$3,Données!I262:I4260,MONTH(L$6)))</f>
        <v/>
      </c>
      <c r="M267" t="str">
        <f>IF($B267="","",COUNTIFS(Données!N262:N4260,$B267,Données!K262:K4260,$U$3,Données!J262:J4260,MONTH(M$6)))</f>
        <v/>
      </c>
      <c r="N267" t="str">
        <f>IF($B267="","",COUNTIFS(Données!O262:O4260,$B267,Données!L262:L4260,$U$3,Données!K262:K4260,MONTH(N$6)))</f>
        <v/>
      </c>
      <c r="O267" t="str">
        <f>IF($B267="","",COUNTIFS(Données!P262:P4260,$B267,Données!M262:M4260,$U$3,Données!L262:L4260,MONTH(O$6)))</f>
        <v/>
      </c>
      <c r="P267" t="str">
        <f>IF(B267="","",COUNTIFS(Données!E262:E4260,$B267,Données!B262:B4260,$U$3)*8)</f>
        <v/>
      </c>
    </row>
    <row r="268" spans="2:16" x14ac:dyDescent="0.3">
      <c r="B268" t="str">
        <f>IF(Eleves!C266&gt;0,Eleves!C266,"")</f>
        <v/>
      </c>
      <c r="C268" t="str">
        <f>IF(COUNTIFS(Données!E263:E4261,$B268,Données!B263:B4261,$U$3)&gt;0,$U$3,"")</f>
        <v/>
      </c>
      <c r="D268" t="str">
        <f>IF($B268="","",COUNTIFS(Données!E263:E4261,$B268,Données!B263:B4261,$U$3,A263:A4261,DATE(YEAR(D267),MONTH(D267),0)))</f>
        <v/>
      </c>
      <c r="E268" t="str">
        <f>IF($B268="","",COUNTIFS(Données!F263:F4261,$B268,Données!C263:C4261,$U$3,Données!B263:B4261,MONTH(E$6)))</f>
        <v/>
      </c>
      <c r="F268" t="str">
        <f>IF($B268="","",COUNTIFS(Données!G263:G4261,$B268,Données!D263:D4261,$U$3,Données!C263:C4261,MONTH(F$6)))</f>
        <v/>
      </c>
      <c r="G268" t="str">
        <f>IF($B268="","",COUNTIFS(Données!H263:H4261,$B268,Données!E263:E4261,$U$3,Données!D263:D4261,MONTH(G$6)))</f>
        <v/>
      </c>
      <c r="H268" t="str">
        <f>IF($B268="","",COUNTIFS(Données!I263:I4261,$B268,Données!F263:F4261,$U$3,Données!E263:E4261,MONTH(H$6)))</f>
        <v/>
      </c>
      <c r="I268" t="str">
        <f>IF($B268="","",COUNTIFS(Données!J263:J4261,$B268,Données!G263:G4261,$U$3,Données!F263:F4261,MONTH(I$6)))</f>
        <v/>
      </c>
      <c r="J268" t="str">
        <f>IF($B268="","",COUNTIFS(Données!K263:K4261,$B268,Données!H263:H4261,$U$3,Données!G263:G4261,MONTH(J$6)))</f>
        <v/>
      </c>
      <c r="K268" t="str">
        <f>IF($B268="","",COUNTIFS(Données!L263:L4261,$B268,Données!I263:I4261,$U$3,Données!H263:H4261,MONTH(K$6)))</f>
        <v/>
      </c>
      <c r="L268" t="str">
        <f>IF($B268="","",COUNTIFS(Données!M263:M4261,$B268,Données!J263:J4261,$U$3,Données!I263:I4261,MONTH(L$6)))</f>
        <v/>
      </c>
      <c r="M268" t="str">
        <f>IF($B268="","",COUNTIFS(Données!N263:N4261,$B268,Données!K263:K4261,$U$3,Données!J263:J4261,MONTH(M$6)))</f>
        <v/>
      </c>
      <c r="N268" t="str">
        <f>IF($B268="","",COUNTIFS(Données!O263:O4261,$B268,Données!L263:L4261,$U$3,Données!K263:K4261,MONTH(N$6)))</f>
        <v/>
      </c>
      <c r="O268" t="str">
        <f>IF($B268="","",COUNTIFS(Données!P263:P4261,$B268,Données!M263:M4261,$U$3,Données!L263:L4261,MONTH(O$6)))</f>
        <v/>
      </c>
      <c r="P268" t="str">
        <f>IF(B268="","",COUNTIFS(Données!E263:E4261,$B268,Données!B263:B4261,$U$3)*8)</f>
        <v/>
      </c>
    </row>
    <row r="269" spans="2:16" x14ac:dyDescent="0.3">
      <c r="B269" t="str">
        <f>IF(Eleves!C267&gt;0,Eleves!C267,"")</f>
        <v/>
      </c>
      <c r="C269" t="str">
        <f>IF(COUNTIFS(Données!E264:E4262,$B269,Données!B264:B4262,$U$3)&gt;0,$U$3,"")</f>
        <v/>
      </c>
      <c r="D269" t="str">
        <f>IF($B269="","",COUNTIFS(Données!E264:E4262,$B269,Données!B264:B4262,$U$3,A264:A4262,DATE(YEAR(D268),MONTH(D268),0)))</f>
        <v/>
      </c>
      <c r="E269" t="str">
        <f>IF($B269="","",COUNTIFS(Données!F264:F4262,$B269,Données!C264:C4262,$U$3,Données!B264:B4262,MONTH(E$6)))</f>
        <v/>
      </c>
      <c r="F269" t="str">
        <f>IF($B269="","",COUNTIFS(Données!G264:G4262,$B269,Données!D264:D4262,$U$3,Données!C264:C4262,MONTH(F$6)))</f>
        <v/>
      </c>
      <c r="G269" t="str">
        <f>IF($B269="","",COUNTIFS(Données!H264:H4262,$B269,Données!E264:E4262,$U$3,Données!D264:D4262,MONTH(G$6)))</f>
        <v/>
      </c>
      <c r="H269" t="str">
        <f>IF($B269="","",COUNTIFS(Données!I264:I4262,$B269,Données!F264:F4262,$U$3,Données!E264:E4262,MONTH(H$6)))</f>
        <v/>
      </c>
      <c r="I269" t="str">
        <f>IF($B269="","",COUNTIFS(Données!J264:J4262,$B269,Données!G264:G4262,$U$3,Données!F264:F4262,MONTH(I$6)))</f>
        <v/>
      </c>
      <c r="J269" t="str">
        <f>IF($B269="","",COUNTIFS(Données!K264:K4262,$B269,Données!H264:H4262,$U$3,Données!G264:G4262,MONTH(J$6)))</f>
        <v/>
      </c>
      <c r="K269" t="str">
        <f>IF($B269="","",COUNTIFS(Données!L264:L4262,$B269,Données!I264:I4262,$U$3,Données!H264:H4262,MONTH(K$6)))</f>
        <v/>
      </c>
      <c r="L269" t="str">
        <f>IF($B269="","",COUNTIFS(Données!M264:M4262,$B269,Données!J264:J4262,$U$3,Données!I264:I4262,MONTH(L$6)))</f>
        <v/>
      </c>
      <c r="M269" t="str">
        <f>IF($B269="","",COUNTIFS(Données!N264:N4262,$B269,Données!K264:K4262,$U$3,Données!J264:J4262,MONTH(M$6)))</f>
        <v/>
      </c>
      <c r="N269" t="str">
        <f>IF($B269="","",COUNTIFS(Données!O264:O4262,$B269,Données!L264:L4262,$U$3,Données!K264:K4262,MONTH(N$6)))</f>
        <v/>
      </c>
      <c r="O269" t="str">
        <f>IF($B269="","",COUNTIFS(Données!P264:P4262,$B269,Données!M264:M4262,$U$3,Données!L264:L4262,MONTH(O$6)))</f>
        <v/>
      </c>
      <c r="P269" t="str">
        <f>IF(B269="","",COUNTIFS(Données!E264:E4262,$B269,Données!B264:B4262,$U$3)*8)</f>
        <v/>
      </c>
    </row>
    <row r="270" spans="2:16" x14ac:dyDescent="0.3">
      <c r="B270" t="str">
        <f>IF(Eleves!C268&gt;0,Eleves!C268,"")</f>
        <v/>
      </c>
      <c r="C270" t="str">
        <f>IF(COUNTIFS(Données!E265:E4263,$B270,Données!B265:B4263,$U$3)&gt;0,$U$3,"")</f>
        <v/>
      </c>
      <c r="D270" t="str">
        <f>IF($B270="","",COUNTIFS(Données!E265:E4263,$B270,Données!B265:B4263,$U$3,A265:A4263,DATE(YEAR(D269),MONTH(D269),0)))</f>
        <v/>
      </c>
      <c r="E270" t="str">
        <f>IF($B270="","",COUNTIFS(Données!F265:F4263,$B270,Données!C265:C4263,$U$3,Données!B265:B4263,MONTH(E$6)))</f>
        <v/>
      </c>
      <c r="F270" t="str">
        <f>IF($B270="","",COUNTIFS(Données!G265:G4263,$B270,Données!D265:D4263,$U$3,Données!C265:C4263,MONTH(F$6)))</f>
        <v/>
      </c>
      <c r="G270" t="str">
        <f>IF($B270="","",COUNTIFS(Données!H265:H4263,$B270,Données!E265:E4263,$U$3,Données!D265:D4263,MONTH(G$6)))</f>
        <v/>
      </c>
      <c r="H270" t="str">
        <f>IF($B270="","",COUNTIFS(Données!I265:I4263,$B270,Données!F265:F4263,$U$3,Données!E265:E4263,MONTH(H$6)))</f>
        <v/>
      </c>
      <c r="I270" t="str">
        <f>IF($B270="","",COUNTIFS(Données!J265:J4263,$B270,Données!G265:G4263,$U$3,Données!F265:F4263,MONTH(I$6)))</f>
        <v/>
      </c>
      <c r="J270" t="str">
        <f>IF($B270="","",COUNTIFS(Données!K265:K4263,$B270,Données!H265:H4263,$U$3,Données!G265:G4263,MONTH(J$6)))</f>
        <v/>
      </c>
      <c r="K270" t="str">
        <f>IF($B270="","",COUNTIFS(Données!L265:L4263,$B270,Données!I265:I4263,$U$3,Données!H265:H4263,MONTH(K$6)))</f>
        <v/>
      </c>
      <c r="L270" t="str">
        <f>IF($B270="","",COUNTIFS(Données!M265:M4263,$B270,Données!J265:J4263,$U$3,Données!I265:I4263,MONTH(L$6)))</f>
        <v/>
      </c>
      <c r="M270" t="str">
        <f>IF($B270="","",COUNTIFS(Données!N265:N4263,$B270,Données!K265:K4263,$U$3,Données!J265:J4263,MONTH(M$6)))</f>
        <v/>
      </c>
      <c r="N270" t="str">
        <f>IF($B270="","",COUNTIFS(Données!O265:O4263,$B270,Données!L265:L4263,$U$3,Données!K265:K4263,MONTH(N$6)))</f>
        <v/>
      </c>
      <c r="O270" t="str">
        <f>IF($B270="","",COUNTIFS(Données!P265:P4263,$B270,Données!M265:M4263,$U$3,Données!L265:L4263,MONTH(O$6)))</f>
        <v/>
      </c>
      <c r="P270" t="str">
        <f>IF(B270="","",COUNTIFS(Données!E265:E4263,$B270,Données!B265:B4263,$U$3)*8)</f>
        <v/>
      </c>
    </row>
    <row r="271" spans="2:16" x14ac:dyDescent="0.3">
      <c r="B271" t="str">
        <f>IF(Eleves!C269&gt;0,Eleves!C269,"")</f>
        <v/>
      </c>
      <c r="C271" t="str">
        <f>IF(COUNTIFS(Données!E266:E4264,$B271,Données!B266:B4264,$U$3)&gt;0,$U$3,"")</f>
        <v/>
      </c>
      <c r="D271" t="str">
        <f>IF($B271="","",COUNTIFS(Données!E266:E4264,$B271,Données!B266:B4264,$U$3,A266:A4264,DATE(YEAR(D270),MONTH(D270),0)))</f>
        <v/>
      </c>
      <c r="E271" t="str">
        <f>IF($B271="","",COUNTIFS(Données!F266:F4264,$B271,Données!C266:C4264,$U$3,Données!B266:B4264,MONTH(E$6)))</f>
        <v/>
      </c>
      <c r="F271" t="str">
        <f>IF($B271="","",COUNTIFS(Données!G266:G4264,$B271,Données!D266:D4264,$U$3,Données!C266:C4264,MONTH(F$6)))</f>
        <v/>
      </c>
      <c r="G271" t="str">
        <f>IF($B271="","",COUNTIFS(Données!H266:H4264,$B271,Données!E266:E4264,$U$3,Données!D266:D4264,MONTH(G$6)))</f>
        <v/>
      </c>
      <c r="H271" t="str">
        <f>IF($B271="","",COUNTIFS(Données!I266:I4264,$B271,Données!F266:F4264,$U$3,Données!E266:E4264,MONTH(H$6)))</f>
        <v/>
      </c>
      <c r="I271" t="str">
        <f>IF($B271="","",COUNTIFS(Données!J266:J4264,$B271,Données!G266:G4264,$U$3,Données!F266:F4264,MONTH(I$6)))</f>
        <v/>
      </c>
      <c r="J271" t="str">
        <f>IF($B271="","",COUNTIFS(Données!K266:K4264,$B271,Données!H266:H4264,$U$3,Données!G266:G4264,MONTH(J$6)))</f>
        <v/>
      </c>
      <c r="K271" t="str">
        <f>IF($B271="","",COUNTIFS(Données!L266:L4264,$B271,Données!I266:I4264,$U$3,Données!H266:H4264,MONTH(K$6)))</f>
        <v/>
      </c>
      <c r="L271" t="str">
        <f>IF($B271="","",COUNTIFS(Données!M266:M4264,$B271,Données!J266:J4264,$U$3,Données!I266:I4264,MONTH(L$6)))</f>
        <v/>
      </c>
      <c r="M271" t="str">
        <f>IF($B271="","",COUNTIFS(Données!N266:N4264,$B271,Données!K266:K4264,$U$3,Données!J266:J4264,MONTH(M$6)))</f>
        <v/>
      </c>
      <c r="N271" t="str">
        <f>IF($B271="","",COUNTIFS(Données!O266:O4264,$B271,Données!L266:L4264,$U$3,Données!K266:K4264,MONTH(N$6)))</f>
        <v/>
      </c>
      <c r="O271" t="str">
        <f>IF($B271="","",COUNTIFS(Données!P266:P4264,$B271,Données!M266:M4264,$U$3,Données!L266:L4264,MONTH(O$6)))</f>
        <v/>
      </c>
      <c r="P271" t="str">
        <f>IF(B271="","",COUNTIFS(Données!E266:E4264,$B271,Données!B266:B4264,$U$3)*8)</f>
        <v/>
      </c>
    </row>
    <row r="272" spans="2:16" x14ac:dyDescent="0.3">
      <c r="B272" t="str">
        <f>IF(Eleves!C270&gt;0,Eleves!C270,"")</f>
        <v/>
      </c>
      <c r="C272" t="str">
        <f>IF(COUNTIFS(Données!E267:E4265,$B272,Données!B267:B4265,$U$3)&gt;0,$U$3,"")</f>
        <v/>
      </c>
      <c r="D272" t="str">
        <f>IF($B272="","",COUNTIFS(Données!E267:E4265,$B272,Données!B267:B4265,$U$3,A267:A4265,DATE(YEAR(D271),MONTH(D271),0)))</f>
        <v/>
      </c>
      <c r="E272" t="str">
        <f>IF($B272="","",COUNTIFS(Données!F267:F4265,$B272,Données!C267:C4265,$U$3,Données!B267:B4265,MONTH(E$6)))</f>
        <v/>
      </c>
      <c r="F272" t="str">
        <f>IF($B272="","",COUNTIFS(Données!G267:G4265,$B272,Données!D267:D4265,$U$3,Données!C267:C4265,MONTH(F$6)))</f>
        <v/>
      </c>
      <c r="G272" t="str">
        <f>IF($B272="","",COUNTIFS(Données!H267:H4265,$B272,Données!E267:E4265,$U$3,Données!D267:D4265,MONTH(G$6)))</f>
        <v/>
      </c>
      <c r="H272" t="str">
        <f>IF($B272="","",COUNTIFS(Données!I267:I4265,$B272,Données!F267:F4265,$U$3,Données!E267:E4265,MONTH(H$6)))</f>
        <v/>
      </c>
      <c r="I272" t="str">
        <f>IF($B272="","",COUNTIFS(Données!J267:J4265,$B272,Données!G267:G4265,$U$3,Données!F267:F4265,MONTH(I$6)))</f>
        <v/>
      </c>
      <c r="J272" t="str">
        <f>IF($B272="","",COUNTIFS(Données!K267:K4265,$B272,Données!H267:H4265,$U$3,Données!G267:G4265,MONTH(J$6)))</f>
        <v/>
      </c>
      <c r="K272" t="str">
        <f>IF($B272="","",COUNTIFS(Données!L267:L4265,$B272,Données!I267:I4265,$U$3,Données!H267:H4265,MONTH(K$6)))</f>
        <v/>
      </c>
      <c r="L272" t="str">
        <f>IF($B272="","",COUNTIFS(Données!M267:M4265,$B272,Données!J267:J4265,$U$3,Données!I267:I4265,MONTH(L$6)))</f>
        <v/>
      </c>
      <c r="M272" t="str">
        <f>IF($B272="","",COUNTIFS(Données!N267:N4265,$B272,Données!K267:K4265,$U$3,Données!J267:J4265,MONTH(M$6)))</f>
        <v/>
      </c>
      <c r="N272" t="str">
        <f>IF($B272="","",COUNTIFS(Données!O267:O4265,$B272,Données!L267:L4265,$U$3,Données!K267:K4265,MONTH(N$6)))</f>
        <v/>
      </c>
      <c r="O272" t="str">
        <f>IF($B272="","",COUNTIFS(Données!P267:P4265,$B272,Données!M267:M4265,$U$3,Données!L267:L4265,MONTH(O$6)))</f>
        <v/>
      </c>
      <c r="P272" t="str">
        <f>IF(B272="","",COUNTIFS(Données!E267:E4265,$B272,Données!B267:B4265,$U$3)*8)</f>
        <v/>
      </c>
    </row>
    <row r="273" spans="2:16" x14ac:dyDescent="0.3">
      <c r="B273" t="str">
        <f>IF(Eleves!C271&gt;0,Eleves!C271,"")</f>
        <v/>
      </c>
      <c r="C273" t="str">
        <f>IF(COUNTIFS(Données!E268:E4266,$B273,Données!B268:B4266,$U$3)&gt;0,$U$3,"")</f>
        <v/>
      </c>
      <c r="D273" t="str">
        <f>IF($B273="","",COUNTIFS(Données!E268:E4266,$B273,Données!B268:B4266,$U$3,A268:A4266,DATE(YEAR(D272),MONTH(D272),0)))</f>
        <v/>
      </c>
      <c r="E273" t="str">
        <f>IF($B273="","",COUNTIFS(Données!F268:F4266,$B273,Données!C268:C4266,$U$3,Données!B268:B4266,MONTH(E$6)))</f>
        <v/>
      </c>
      <c r="F273" t="str">
        <f>IF($B273="","",COUNTIFS(Données!G268:G4266,$B273,Données!D268:D4266,$U$3,Données!C268:C4266,MONTH(F$6)))</f>
        <v/>
      </c>
      <c r="G273" t="str">
        <f>IF($B273="","",COUNTIFS(Données!H268:H4266,$B273,Données!E268:E4266,$U$3,Données!D268:D4266,MONTH(G$6)))</f>
        <v/>
      </c>
      <c r="H273" t="str">
        <f>IF($B273="","",COUNTIFS(Données!I268:I4266,$B273,Données!F268:F4266,$U$3,Données!E268:E4266,MONTH(H$6)))</f>
        <v/>
      </c>
      <c r="I273" t="str">
        <f>IF($B273="","",COUNTIFS(Données!J268:J4266,$B273,Données!G268:G4266,$U$3,Données!F268:F4266,MONTH(I$6)))</f>
        <v/>
      </c>
      <c r="J273" t="str">
        <f>IF($B273="","",COUNTIFS(Données!K268:K4266,$B273,Données!H268:H4266,$U$3,Données!G268:G4266,MONTH(J$6)))</f>
        <v/>
      </c>
      <c r="K273" t="str">
        <f>IF($B273="","",COUNTIFS(Données!L268:L4266,$B273,Données!I268:I4266,$U$3,Données!H268:H4266,MONTH(K$6)))</f>
        <v/>
      </c>
      <c r="L273" t="str">
        <f>IF($B273="","",COUNTIFS(Données!M268:M4266,$B273,Données!J268:J4266,$U$3,Données!I268:I4266,MONTH(L$6)))</f>
        <v/>
      </c>
      <c r="M273" t="str">
        <f>IF($B273="","",COUNTIFS(Données!N268:N4266,$B273,Données!K268:K4266,$U$3,Données!J268:J4266,MONTH(M$6)))</f>
        <v/>
      </c>
      <c r="N273" t="str">
        <f>IF($B273="","",COUNTIFS(Données!O268:O4266,$B273,Données!L268:L4266,$U$3,Données!K268:K4266,MONTH(N$6)))</f>
        <v/>
      </c>
      <c r="O273" t="str">
        <f>IF($B273="","",COUNTIFS(Données!P268:P4266,$B273,Données!M268:M4266,$U$3,Données!L268:L4266,MONTH(O$6)))</f>
        <v/>
      </c>
      <c r="P273" t="str">
        <f>IF(B273="","",COUNTIFS(Données!E268:E4266,$B273,Données!B268:B4266,$U$3)*8)</f>
        <v/>
      </c>
    </row>
    <row r="274" spans="2:16" x14ac:dyDescent="0.3">
      <c r="B274" t="str">
        <f>IF(Eleves!C272&gt;0,Eleves!C272,"")</f>
        <v/>
      </c>
      <c r="C274" t="str">
        <f>IF(COUNTIFS(Données!E269:E4267,$B274,Données!B269:B4267,$U$3)&gt;0,$U$3,"")</f>
        <v/>
      </c>
      <c r="D274" t="str">
        <f>IF($B274="","",COUNTIFS(Données!E269:E4267,$B274,Données!B269:B4267,$U$3,A269:A4267,DATE(YEAR(D273),MONTH(D273),0)))</f>
        <v/>
      </c>
      <c r="E274" t="str">
        <f>IF($B274="","",COUNTIFS(Données!F269:F4267,$B274,Données!C269:C4267,$U$3,Données!B269:B4267,MONTH(E$6)))</f>
        <v/>
      </c>
      <c r="F274" t="str">
        <f>IF($B274="","",COUNTIFS(Données!G269:G4267,$B274,Données!D269:D4267,$U$3,Données!C269:C4267,MONTH(F$6)))</f>
        <v/>
      </c>
      <c r="G274" t="str">
        <f>IF($B274="","",COUNTIFS(Données!H269:H4267,$B274,Données!E269:E4267,$U$3,Données!D269:D4267,MONTH(G$6)))</f>
        <v/>
      </c>
      <c r="H274" t="str">
        <f>IF($B274="","",COUNTIFS(Données!I269:I4267,$B274,Données!F269:F4267,$U$3,Données!E269:E4267,MONTH(H$6)))</f>
        <v/>
      </c>
      <c r="I274" t="str">
        <f>IF($B274="","",COUNTIFS(Données!J269:J4267,$B274,Données!G269:G4267,$U$3,Données!F269:F4267,MONTH(I$6)))</f>
        <v/>
      </c>
      <c r="J274" t="str">
        <f>IF($B274="","",COUNTIFS(Données!K269:K4267,$B274,Données!H269:H4267,$U$3,Données!G269:G4267,MONTH(J$6)))</f>
        <v/>
      </c>
      <c r="K274" t="str">
        <f>IF($B274="","",COUNTIFS(Données!L269:L4267,$B274,Données!I269:I4267,$U$3,Données!H269:H4267,MONTH(K$6)))</f>
        <v/>
      </c>
      <c r="L274" t="str">
        <f>IF($B274="","",COUNTIFS(Données!M269:M4267,$B274,Données!J269:J4267,$U$3,Données!I269:I4267,MONTH(L$6)))</f>
        <v/>
      </c>
      <c r="M274" t="str">
        <f>IF($B274="","",COUNTIFS(Données!N269:N4267,$B274,Données!K269:K4267,$U$3,Données!J269:J4267,MONTH(M$6)))</f>
        <v/>
      </c>
      <c r="N274" t="str">
        <f>IF($B274="","",COUNTIFS(Données!O269:O4267,$B274,Données!L269:L4267,$U$3,Données!K269:K4267,MONTH(N$6)))</f>
        <v/>
      </c>
      <c r="O274" t="str">
        <f>IF($B274="","",COUNTIFS(Données!P269:P4267,$B274,Données!M269:M4267,$U$3,Données!L269:L4267,MONTH(O$6)))</f>
        <v/>
      </c>
      <c r="P274" t="str">
        <f>IF($B274="","",COUNTIFS(Données!Q269:Q4267,$B274,Données!N269:N4267,$U$3,Données!M269:M4267,MONTH(P$6)))</f>
        <v/>
      </c>
    </row>
    <row r="275" spans="2:16" x14ac:dyDescent="0.3">
      <c r="B275" t="str">
        <f>IF(Eleves!C273&gt;0,Eleves!C273,"")</f>
        <v/>
      </c>
      <c r="C275" t="str">
        <f>IF(COUNTIFS(Données!E270:E4268,$B275,Données!B270:B4268,$U$3)&gt;0,$U$3,"")</f>
        <v/>
      </c>
      <c r="D275" t="str">
        <f>IF($B275="","",COUNTIFS(Données!E270:E4268,$B275,Données!B270:B4268,$U$3,A270:A4268,DATE(YEAR(D274),MONTH(D274),0)))</f>
        <v/>
      </c>
      <c r="E275" t="str">
        <f>IF($B275="","",COUNTIFS(Données!F270:F4268,$B275,Données!C270:C4268,$U$3,Données!B270:B4268,MONTH(E$6)))</f>
        <v/>
      </c>
      <c r="F275" t="str">
        <f>IF($B275="","",COUNTIFS(Données!G270:G4268,$B275,Données!D270:D4268,$U$3,Données!C270:C4268,MONTH(F$6)))</f>
        <v/>
      </c>
      <c r="G275" t="str">
        <f>IF($B275="","",COUNTIFS(Données!H270:H4268,$B275,Données!E270:E4268,$U$3,Données!D270:D4268,MONTH(G$6)))</f>
        <v/>
      </c>
      <c r="H275" t="str">
        <f>IF($B275="","",COUNTIFS(Données!I270:I4268,$B275,Données!F270:F4268,$U$3,Données!E270:E4268,MONTH(H$6)))</f>
        <v/>
      </c>
      <c r="I275" t="str">
        <f>IF($B275="","",COUNTIFS(Données!J270:J4268,$B275,Données!G270:G4268,$U$3,Données!F270:F4268,MONTH(I$6)))</f>
        <v/>
      </c>
      <c r="J275" t="str">
        <f>IF($B275="","",COUNTIFS(Données!K270:K4268,$B275,Données!H270:H4268,$U$3,Données!G270:G4268,MONTH(J$6)))</f>
        <v/>
      </c>
      <c r="K275" t="str">
        <f>IF($B275="","",COUNTIFS(Données!L270:L4268,$B275,Données!I270:I4268,$U$3,Données!H270:H4268,MONTH(K$6)))</f>
        <v/>
      </c>
      <c r="L275" t="str">
        <f>IF($B275="","",COUNTIFS(Données!M270:M4268,$B275,Données!J270:J4268,$U$3,Données!I270:I4268,MONTH(L$6)))</f>
        <v/>
      </c>
      <c r="M275" t="str">
        <f>IF($B275="","",COUNTIFS(Données!N270:N4268,$B275,Données!K270:K4268,$U$3,Données!J270:J4268,MONTH(M$6)))</f>
        <v/>
      </c>
      <c r="N275" t="str">
        <f>IF($B275="","",COUNTIFS(Données!O270:O4268,$B275,Données!L270:L4268,$U$3,Données!K270:K4268,MONTH(N$6)))</f>
        <v/>
      </c>
      <c r="O275" t="str">
        <f>IF($B275="","",COUNTIFS(Données!P270:P4268,$B275,Données!M270:M4268,$U$3,Données!L270:L4268,MONTH(O$6)))</f>
        <v/>
      </c>
      <c r="P275" t="str">
        <f>IF($B275="","",COUNTIFS(Données!Q270:Q4268,$B275,Données!N270:N4268,$U$3,Données!M270:M4268,MONTH(P$6)))</f>
        <v/>
      </c>
    </row>
    <row r="276" spans="2:16" x14ac:dyDescent="0.3">
      <c r="B276" t="str">
        <f>IF(Eleves!C274&gt;0,Eleves!C274,"")</f>
        <v/>
      </c>
      <c r="C276" t="str">
        <f>IF(COUNTIFS(Données!E271:E4269,$B276,Données!B271:B4269,$U$3)&gt;0,$U$3,"")</f>
        <v/>
      </c>
      <c r="D276" t="str">
        <f>IF($B276="","",COUNTIFS(Données!E271:E4269,$B276,Données!B271:B4269,$U$3,A271:A4269,DATE(YEAR(D275),MONTH(D275),0)))</f>
        <v/>
      </c>
      <c r="E276" t="str">
        <f>IF($B276="","",COUNTIFS(Données!F271:F4269,$B276,Données!C271:C4269,$U$3,Données!B271:B4269,MONTH(E$6)))</f>
        <v/>
      </c>
      <c r="F276" t="str">
        <f>IF($B276="","",COUNTIFS(Données!G271:G4269,$B276,Données!D271:D4269,$U$3,Données!C271:C4269,MONTH(F$6)))</f>
        <v/>
      </c>
      <c r="G276" t="str">
        <f>IF($B276="","",COUNTIFS(Données!H271:H4269,$B276,Données!E271:E4269,$U$3,Données!D271:D4269,MONTH(G$6)))</f>
        <v/>
      </c>
      <c r="H276" t="str">
        <f>IF($B276="","",COUNTIFS(Données!I271:I4269,$B276,Données!F271:F4269,$U$3,Données!E271:E4269,MONTH(H$6)))</f>
        <v/>
      </c>
      <c r="I276" t="str">
        <f>IF($B276="","",COUNTIFS(Données!J271:J4269,$B276,Données!G271:G4269,$U$3,Données!F271:F4269,MONTH(I$6)))</f>
        <v/>
      </c>
      <c r="J276" t="str">
        <f>IF($B276="","",COUNTIFS(Données!K271:K4269,$B276,Données!H271:H4269,$U$3,Données!G271:G4269,MONTH(J$6)))</f>
        <v/>
      </c>
      <c r="K276" t="str">
        <f>IF($B276="","",COUNTIFS(Données!L271:L4269,$B276,Données!I271:I4269,$U$3,Données!H271:H4269,MONTH(K$6)))</f>
        <v/>
      </c>
      <c r="L276" t="str">
        <f>IF($B276="","",COUNTIFS(Données!M271:M4269,$B276,Données!J271:J4269,$U$3,Données!I271:I4269,MONTH(L$6)))</f>
        <v/>
      </c>
      <c r="M276" t="str">
        <f>IF($B276="","",COUNTIFS(Données!N271:N4269,$B276,Données!K271:K4269,$U$3,Données!J271:J4269,MONTH(M$6)))</f>
        <v/>
      </c>
      <c r="N276" t="str">
        <f>IF($B276="","",COUNTIFS(Données!O271:O4269,$B276,Données!L271:L4269,$U$3,Données!K271:K4269,MONTH(N$6)))</f>
        <v/>
      </c>
      <c r="O276" t="str">
        <f>IF($B276="","",COUNTIFS(Données!P271:P4269,$B276,Données!M271:M4269,$U$3,Données!L271:L4269,MONTH(O$6)))</f>
        <v/>
      </c>
      <c r="P276" t="str">
        <f>IF($B276="","",COUNTIFS(Données!Q271:Q4269,$B276,Données!N271:N4269,$U$3,Données!M271:M4269,MONTH(P$6)))</f>
        <v/>
      </c>
    </row>
    <row r="277" spans="2:16" x14ac:dyDescent="0.3">
      <c r="B277" t="str">
        <f>IF(Eleves!C275&gt;0,Eleves!C275,"")</f>
        <v/>
      </c>
      <c r="C277" t="str">
        <f>IF(COUNTIFS(Données!E272:E4270,$B277,Données!B272:B4270,$U$3)&gt;0,$U$3,"")</f>
        <v/>
      </c>
      <c r="D277" t="str">
        <f>IF($B277="","",COUNTIFS(Données!E272:E4270,$B277,Données!B272:B4270,$U$3,A272:A4270,DATE(YEAR(D276),MONTH(D276),0)))</f>
        <v/>
      </c>
      <c r="E277" t="str">
        <f>IF($B277="","",COUNTIFS(Données!F272:F4270,$B277,Données!C272:C4270,$U$3,Données!B272:B4270,MONTH(E$6)))</f>
        <v/>
      </c>
      <c r="F277" t="str">
        <f>IF($B277="","",COUNTIFS(Données!G272:G4270,$B277,Données!D272:D4270,$U$3,Données!C272:C4270,MONTH(F$6)))</f>
        <v/>
      </c>
      <c r="G277" t="str">
        <f>IF($B277="","",COUNTIFS(Données!H272:H4270,$B277,Données!E272:E4270,$U$3,Données!D272:D4270,MONTH(G$6)))</f>
        <v/>
      </c>
      <c r="H277" t="str">
        <f>IF($B277="","",COUNTIFS(Données!I272:I4270,$B277,Données!F272:F4270,$U$3,Données!E272:E4270,MONTH(H$6)))</f>
        <v/>
      </c>
      <c r="I277" t="str">
        <f>IF($B277="","",COUNTIFS(Données!J272:J4270,$B277,Données!G272:G4270,$U$3,Données!F272:F4270,MONTH(I$6)))</f>
        <v/>
      </c>
      <c r="J277" t="str">
        <f>IF($B277="","",COUNTIFS(Données!K272:K4270,$B277,Données!H272:H4270,$U$3,Données!G272:G4270,MONTH(J$6)))</f>
        <v/>
      </c>
      <c r="K277" t="str">
        <f>IF($B277="","",COUNTIFS(Données!L272:L4270,$B277,Données!I272:I4270,$U$3,Données!H272:H4270,MONTH(K$6)))</f>
        <v/>
      </c>
      <c r="L277" t="str">
        <f>IF($B277="","",COUNTIFS(Données!M272:M4270,$B277,Données!J272:J4270,$U$3,Données!I272:I4270,MONTH(L$6)))</f>
        <v/>
      </c>
      <c r="M277" t="str">
        <f>IF($B277="","",COUNTIFS(Données!N272:N4270,$B277,Données!K272:K4270,$U$3,Données!J272:J4270,MONTH(M$6)))</f>
        <v/>
      </c>
      <c r="N277" t="str">
        <f>IF($B277="","",COUNTIFS(Données!O272:O4270,$B277,Données!L272:L4270,$U$3,Données!K272:K4270,MONTH(N$6)))</f>
        <v/>
      </c>
      <c r="O277" t="str">
        <f>IF($B277="","",COUNTIFS(Données!P272:P4270,$B277,Données!M272:M4270,$U$3,Données!L272:L4270,MONTH(O$6)))</f>
        <v/>
      </c>
      <c r="P277" t="str">
        <f>IF($B277="","",COUNTIFS(Données!Q272:Q4270,$B277,Données!N272:N4270,$U$3,Données!M272:M4270,MONTH(P$6)))</f>
        <v/>
      </c>
    </row>
    <row r="278" spans="2:16" x14ac:dyDescent="0.3">
      <c r="B278" t="str">
        <f>IF(Eleves!C276&gt;0,Eleves!C276,"")</f>
        <v/>
      </c>
      <c r="C278" t="str">
        <f>IF(COUNTIFS(Données!E273:E4271,$B278,Données!B273:B4271,$U$3)&gt;0,$U$3,"")</f>
        <v/>
      </c>
      <c r="D278" t="str">
        <f>IF($B278="","",COUNTIFS(Données!E273:E4271,$B278,Données!B273:B4271,$U$3,A273:A4271,DATE(YEAR(D277),MONTH(D277),0)))</f>
        <v/>
      </c>
      <c r="E278" t="str">
        <f>IF($B278="","",COUNTIFS(Données!F273:F4271,$B278,Données!C273:C4271,$U$3,Données!B273:B4271,MONTH(E$6)))</f>
        <v/>
      </c>
      <c r="F278" t="str">
        <f>IF($B278="","",COUNTIFS(Données!G273:G4271,$B278,Données!D273:D4271,$U$3,Données!C273:C4271,MONTH(F$6)))</f>
        <v/>
      </c>
      <c r="G278" t="str">
        <f>IF($B278="","",COUNTIFS(Données!H273:H4271,$B278,Données!E273:E4271,$U$3,Données!D273:D4271,MONTH(G$6)))</f>
        <v/>
      </c>
      <c r="H278" t="str">
        <f>IF($B278="","",COUNTIFS(Données!I273:I4271,$B278,Données!F273:F4271,$U$3,Données!E273:E4271,MONTH(H$6)))</f>
        <v/>
      </c>
      <c r="I278" t="str">
        <f>IF($B278="","",COUNTIFS(Données!J273:J4271,$B278,Données!G273:G4271,$U$3,Données!F273:F4271,MONTH(I$6)))</f>
        <v/>
      </c>
      <c r="J278" t="str">
        <f>IF($B278="","",COUNTIFS(Données!K273:K4271,$B278,Données!H273:H4271,$U$3,Données!G273:G4271,MONTH(J$6)))</f>
        <v/>
      </c>
      <c r="K278" t="str">
        <f>IF($B278="","",COUNTIFS(Données!L273:L4271,$B278,Données!I273:I4271,$U$3,Données!H273:H4271,MONTH(K$6)))</f>
        <v/>
      </c>
      <c r="L278" t="str">
        <f>IF($B278="","",COUNTIFS(Données!M273:M4271,$B278,Données!J273:J4271,$U$3,Données!I273:I4271,MONTH(L$6)))</f>
        <v/>
      </c>
      <c r="M278" t="str">
        <f>IF($B278="","",COUNTIFS(Données!N273:N4271,$B278,Données!K273:K4271,$U$3,Données!J273:J4271,MONTH(M$6)))</f>
        <v/>
      </c>
      <c r="N278" t="str">
        <f>IF($B278="","",COUNTIFS(Données!O273:O4271,$B278,Données!L273:L4271,$U$3,Données!K273:K4271,MONTH(N$6)))</f>
        <v/>
      </c>
      <c r="O278" t="str">
        <f>IF($B278="","",COUNTIFS(Données!P273:P4271,$B278,Données!M273:M4271,$U$3,Données!L273:L4271,MONTH(O$6)))</f>
        <v/>
      </c>
      <c r="P278" t="str">
        <f>IF($B278="","",COUNTIFS(Données!Q273:Q4271,$B278,Données!N273:N4271,$U$3,Données!M273:M4271,MONTH(P$6)))</f>
        <v/>
      </c>
    </row>
  </sheetData>
  <autoFilter ref="A6:C278" xr:uid="{4D897F3D-06EB-4B92-96F8-9FA929A847D4}">
    <filterColumn colId="0" showButton="0"/>
  </autoFilter>
  <mergeCells count="2">
    <mergeCell ref="D5:O5"/>
    <mergeCell ref="D2:N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Drop Down 1">
              <controlPr defaultSize="0" autoLine="0" autoPict="0">
                <anchor moveWithCells="1">
                  <from>
                    <xdr:col>15</xdr:col>
                    <xdr:colOff>160020</xdr:colOff>
                    <xdr:row>2</xdr:row>
                    <xdr:rowOff>15240</xdr:rowOff>
                  </from>
                  <to>
                    <xdr:col>16</xdr:col>
                    <xdr:colOff>777240</xdr:colOff>
                    <xdr:row>3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Drop Down 2">
              <controlPr defaultSize="0" autoLine="0" autoPict="0">
                <anchor moveWithCells="1">
                  <from>
                    <xdr:col>15</xdr:col>
                    <xdr:colOff>160020</xdr:colOff>
                    <xdr:row>0</xdr:row>
                    <xdr:rowOff>68580</xdr:rowOff>
                  </from>
                  <to>
                    <xdr:col>16</xdr:col>
                    <xdr:colOff>777240</xdr:colOff>
                    <xdr:row>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autoFill="0" autoPict="0" macro="[0]!Voirleleve">
                <anchor moveWithCells="1" sizeWithCells="1">
                  <from>
                    <xdr:col>1</xdr:col>
                    <xdr:colOff>243840</xdr:colOff>
                    <xdr:row>1</xdr:row>
                    <xdr:rowOff>53340</xdr:rowOff>
                  </from>
                  <to>
                    <xdr:col>2</xdr:col>
                    <xdr:colOff>327660</xdr:colOff>
                    <xdr:row>2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O48"/>
  <sheetViews>
    <sheetView zoomScale="115" zoomScaleNormal="115" workbookViewId="0">
      <selection activeCell="AJ8" sqref="AJ8"/>
    </sheetView>
  </sheetViews>
  <sheetFormatPr baseColWidth="10" defaultRowHeight="14.4" x14ac:dyDescent="0.3"/>
  <cols>
    <col min="1" max="1" width="23" customWidth="1"/>
    <col min="2" max="2" width="23.88671875" customWidth="1"/>
    <col min="3" max="3" width="3.109375" customWidth="1"/>
    <col min="4" max="4" width="11.21875" customWidth="1"/>
    <col min="5" max="35" width="3.77734375" customWidth="1"/>
    <col min="39" max="39" width="18.33203125" customWidth="1"/>
    <col min="40" max="40" width="11.88671875" customWidth="1"/>
  </cols>
  <sheetData>
    <row r="1" spans="1:41" ht="30" customHeight="1" thickBot="1" x14ac:dyDescent="0.35">
      <c r="A1" s="21"/>
      <c r="B1" s="21"/>
      <c r="C1" s="21"/>
      <c r="D1" s="95" t="str">
        <f>"Dates de présence en formation - "&amp;TEXT(DATE(YEAR(E5),MONTH(E5),DAY(E5)),"aaaa")</f>
        <v>Dates de présence en formation - 2021</v>
      </c>
      <c r="E1" s="96"/>
      <c r="F1" s="96"/>
      <c r="G1" s="96"/>
      <c r="H1" s="96"/>
      <c r="I1" s="96"/>
      <c r="J1" s="96"/>
      <c r="K1" s="96"/>
      <c r="L1" s="96"/>
      <c r="M1" s="96"/>
      <c r="N1" s="96"/>
      <c r="O1" s="97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M1" t="s">
        <v>56</v>
      </c>
      <c r="AN1" s="70" t="str">
        <f>IntituléFormation</f>
        <v>TT1</v>
      </c>
    </row>
    <row r="2" spans="1:41" ht="24" customHeight="1" x14ac:dyDescent="0.3">
      <c r="A2" s="20"/>
      <c r="B2" s="20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M2" t="s">
        <v>48</v>
      </c>
      <c r="AN2">
        <f>COUNTIFS(Données!$E$2:$E$2000,$B$5,Données!$G$2:$G$2000,"Visio")</f>
        <v>3</v>
      </c>
    </row>
    <row r="3" spans="1:41" ht="15" thickBot="1" x14ac:dyDescent="0.35">
      <c r="A3" s="21"/>
      <c r="B3" s="21"/>
      <c r="C3" s="21"/>
      <c r="D3" s="21"/>
      <c r="E3" s="61"/>
      <c r="F3" s="61"/>
      <c r="G3" s="32"/>
      <c r="H3" s="33"/>
      <c r="I3" s="33" t="s">
        <v>41</v>
      </c>
      <c r="J3" s="33"/>
      <c r="K3" s="33"/>
      <c r="L3" s="33"/>
      <c r="M3" s="34"/>
      <c r="N3" s="21"/>
      <c r="O3" s="35"/>
      <c r="P3" s="33"/>
      <c r="Q3" s="33" t="s">
        <v>43</v>
      </c>
      <c r="R3" s="33"/>
      <c r="S3" s="33"/>
      <c r="T3" s="33"/>
      <c r="U3" s="34"/>
      <c r="V3" s="21"/>
      <c r="W3" s="36"/>
      <c r="X3" s="33"/>
      <c r="Y3" s="33" t="s">
        <v>42</v>
      </c>
      <c r="Z3" s="33"/>
      <c r="AA3" s="33"/>
      <c r="AB3" s="33"/>
      <c r="AC3" s="34"/>
      <c r="AD3" s="21"/>
      <c r="AE3" s="21"/>
      <c r="AF3" s="21"/>
      <c r="AG3" s="21"/>
      <c r="AH3" s="21"/>
      <c r="AI3" s="21"/>
      <c r="AM3" t="s">
        <v>49</v>
      </c>
      <c r="AN3">
        <f>K20-AN2</f>
        <v>6</v>
      </c>
    </row>
    <row r="4" spans="1:41" ht="15.6" customHeight="1" thickBot="1" x14ac:dyDescent="0.35">
      <c r="A4" s="98" t="s">
        <v>6</v>
      </c>
      <c r="B4" s="99"/>
      <c r="C4" s="21"/>
      <c r="D4" s="101" t="str">
        <f>"CALENDRIER "&amp;TEXT(DATE(YEAR(E5),MONTH(E5),DAY(E5)),"aaaa")&amp;" - "&amp;INDEX(Formation,ChoixS)</f>
        <v>CALENDRIER 2021 - TT1</v>
      </c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M4" t="s">
        <v>58</v>
      </c>
      <c r="AN4" s="71">
        <f>AN2/K20</f>
        <v>0.33333333333333331</v>
      </c>
    </row>
    <row r="5" spans="1:41" x14ac:dyDescent="0.3">
      <c r="A5" s="63" t="s">
        <v>2</v>
      </c>
      <c r="B5" s="17" t="str">
        <f>INDEX(Nom,EleveSel)</f>
        <v>DUSCHENE</v>
      </c>
      <c r="C5" s="21"/>
      <c r="D5" s="22" t="s">
        <v>24</v>
      </c>
      <c r="E5" s="25">
        <f>DATE(AnneeR+119,1,1)</f>
        <v>44197</v>
      </c>
      <c r="F5" s="25">
        <f>E5+1</f>
        <v>44198</v>
      </c>
      <c r="G5" s="25">
        <f t="shared" ref="G5:AI5" si="0">F5+1</f>
        <v>44199</v>
      </c>
      <c r="H5" s="25">
        <f t="shared" si="0"/>
        <v>44200</v>
      </c>
      <c r="I5" s="25">
        <f t="shared" si="0"/>
        <v>44201</v>
      </c>
      <c r="J5" s="25">
        <f t="shared" si="0"/>
        <v>44202</v>
      </c>
      <c r="K5" s="25">
        <f t="shared" si="0"/>
        <v>44203</v>
      </c>
      <c r="L5" s="25">
        <f t="shared" si="0"/>
        <v>44204</v>
      </c>
      <c r="M5" s="25">
        <f t="shared" si="0"/>
        <v>44205</v>
      </c>
      <c r="N5" s="25">
        <f t="shared" si="0"/>
        <v>44206</v>
      </c>
      <c r="O5" s="25">
        <f t="shared" si="0"/>
        <v>44207</v>
      </c>
      <c r="P5" s="25">
        <f t="shared" si="0"/>
        <v>44208</v>
      </c>
      <c r="Q5" s="25">
        <f t="shared" si="0"/>
        <v>44209</v>
      </c>
      <c r="R5" s="25">
        <f t="shared" si="0"/>
        <v>44210</v>
      </c>
      <c r="S5" s="25">
        <f t="shared" si="0"/>
        <v>44211</v>
      </c>
      <c r="T5" s="25">
        <f t="shared" si="0"/>
        <v>44212</v>
      </c>
      <c r="U5" s="25">
        <f t="shared" si="0"/>
        <v>44213</v>
      </c>
      <c r="V5" s="25">
        <f t="shared" si="0"/>
        <v>44214</v>
      </c>
      <c r="W5" s="25">
        <f t="shared" si="0"/>
        <v>44215</v>
      </c>
      <c r="X5" s="25">
        <f t="shared" si="0"/>
        <v>44216</v>
      </c>
      <c r="Y5" s="25">
        <f t="shared" si="0"/>
        <v>44217</v>
      </c>
      <c r="Z5" s="25">
        <f t="shared" si="0"/>
        <v>44218</v>
      </c>
      <c r="AA5" s="25">
        <f t="shared" si="0"/>
        <v>44219</v>
      </c>
      <c r="AB5" s="25">
        <f t="shared" si="0"/>
        <v>44220</v>
      </c>
      <c r="AC5" s="25">
        <f t="shared" si="0"/>
        <v>44221</v>
      </c>
      <c r="AD5" s="25">
        <f t="shared" si="0"/>
        <v>44222</v>
      </c>
      <c r="AE5" s="25">
        <f t="shared" si="0"/>
        <v>44223</v>
      </c>
      <c r="AF5" s="25">
        <f t="shared" si="0"/>
        <v>44224</v>
      </c>
      <c r="AG5" s="25">
        <f t="shared" si="0"/>
        <v>44225</v>
      </c>
      <c r="AH5" s="25">
        <f t="shared" si="0"/>
        <v>44226</v>
      </c>
      <c r="AI5" s="25">
        <f t="shared" si="0"/>
        <v>44227</v>
      </c>
      <c r="AM5" t="s">
        <v>57</v>
      </c>
      <c r="AN5" s="72">
        <f>1-AN4</f>
        <v>0.66666666666666674</v>
      </c>
    </row>
    <row r="6" spans="1:41" x14ac:dyDescent="0.3">
      <c r="A6" s="19" t="s">
        <v>3</v>
      </c>
      <c r="B6" s="64" t="str">
        <f>INDEX(Prenom,EleveSel)</f>
        <v>Anne Catherine</v>
      </c>
      <c r="C6" s="21"/>
      <c r="D6" s="23" t="s">
        <v>25</v>
      </c>
      <c r="E6" s="24">
        <f t="shared" ref="E6:E16" si="1">DATE(AnneeR+119,MONTH(E5)+1,1)</f>
        <v>44228</v>
      </c>
      <c r="F6" s="24">
        <f t="shared" ref="F6:AF6" si="2">E6+1</f>
        <v>44229</v>
      </c>
      <c r="G6" s="24">
        <f t="shared" si="2"/>
        <v>44230</v>
      </c>
      <c r="H6" s="24">
        <f t="shared" si="2"/>
        <v>44231</v>
      </c>
      <c r="I6" s="24">
        <f t="shared" si="2"/>
        <v>44232</v>
      </c>
      <c r="J6" s="24">
        <f t="shared" si="2"/>
        <v>44233</v>
      </c>
      <c r="K6" s="24">
        <f t="shared" si="2"/>
        <v>44234</v>
      </c>
      <c r="L6" s="24">
        <f t="shared" si="2"/>
        <v>44235</v>
      </c>
      <c r="M6" s="24">
        <f t="shared" si="2"/>
        <v>44236</v>
      </c>
      <c r="N6" s="24">
        <f t="shared" si="2"/>
        <v>44237</v>
      </c>
      <c r="O6" s="24">
        <f t="shared" si="2"/>
        <v>44238</v>
      </c>
      <c r="P6" s="24">
        <f t="shared" si="2"/>
        <v>44239</v>
      </c>
      <c r="Q6" s="24">
        <f t="shared" si="2"/>
        <v>44240</v>
      </c>
      <c r="R6" s="24">
        <f t="shared" si="2"/>
        <v>44241</v>
      </c>
      <c r="S6" s="24">
        <f t="shared" si="2"/>
        <v>44242</v>
      </c>
      <c r="T6" s="24">
        <f t="shared" si="2"/>
        <v>44243</v>
      </c>
      <c r="U6" s="24">
        <f t="shared" si="2"/>
        <v>44244</v>
      </c>
      <c r="V6" s="24">
        <f t="shared" si="2"/>
        <v>44245</v>
      </c>
      <c r="W6" s="24">
        <f t="shared" si="2"/>
        <v>44246</v>
      </c>
      <c r="X6" s="24">
        <f t="shared" si="2"/>
        <v>44247</v>
      </c>
      <c r="Y6" s="24">
        <f t="shared" si="2"/>
        <v>44248</v>
      </c>
      <c r="Z6" s="24">
        <f t="shared" si="2"/>
        <v>44249</v>
      </c>
      <c r="AA6" s="24">
        <f t="shared" si="2"/>
        <v>44250</v>
      </c>
      <c r="AB6" s="24">
        <f t="shared" si="2"/>
        <v>44251</v>
      </c>
      <c r="AC6" s="24">
        <f t="shared" si="2"/>
        <v>44252</v>
      </c>
      <c r="AD6" s="24">
        <f t="shared" si="2"/>
        <v>44253</v>
      </c>
      <c r="AE6" s="24">
        <f t="shared" si="2"/>
        <v>44254</v>
      </c>
      <c r="AF6" s="24">
        <f t="shared" si="2"/>
        <v>44255</v>
      </c>
      <c r="AG6" s="24" t="str">
        <f>IF(DAY(AF6+1)&lt;10," ",AF6+1)</f>
        <v xml:space="preserve"> </v>
      </c>
      <c r="AH6" s="24"/>
      <c r="AI6" s="24"/>
      <c r="AM6" t="s">
        <v>60</v>
      </c>
      <c r="AN6">
        <f>COUNTIFS(Données!$E$2:$E$2000,$B$5,Données!$D$2:$D$2000,"AD")</f>
        <v>0</v>
      </c>
      <c r="AO6" s="71" t="e">
        <f>AN6/$AN$16</f>
        <v>#DIV/0!</v>
      </c>
    </row>
    <row r="7" spans="1:41" x14ac:dyDescent="0.3">
      <c r="A7" s="4" t="s">
        <v>17</v>
      </c>
      <c r="B7" s="65" t="str">
        <f>INDEX(N°AD,EleveSel)</f>
        <v>ADR123</v>
      </c>
      <c r="C7" s="21"/>
      <c r="D7" s="22" t="s">
        <v>26</v>
      </c>
      <c r="E7" s="25">
        <f t="shared" si="1"/>
        <v>44256</v>
      </c>
      <c r="F7" s="25">
        <f t="shared" ref="F7:AI7" si="3">E7+1</f>
        <v>44257</v>
      </c>
      <c r="G7" s="25">
        <f t="shared" si="3"/>
        <v>44258</v>
      </c>
      <c r="H7" s="25">
        <f t="shared" si="3"/>
        <v>44259</v>
      </c>
      <c r="I7" s="25">
        <f t="shared" si="3"/>
        <v>44260</v>
      </c>
      <c r="J7" s="25">
        <f t="shared" si="3"/>
        <v>44261</v>
      </c>
      <c r="K7" s="25">
        <f t="shared" si="3"/>
        <v>44262</v>
      </c>
      <c r="L7" s="25">
        <f t="shared" si="3"/>
        <v>44263</v>
      </c>
      <c r="M7" s="25">
        <f t="shared" si="3"/>
        <v>44264</v>
      </c>
      <c r="N7" s="25">
        <f t="shared" si="3"/>
        <v>44265</v>
      </c>
      <c r="O7" s="25">
        <f t="shared" si="3"/>
        <v>44266</v>
      </c>
      <c r="P7" s="25">
        <f t="shared" si="3"/>
        <v>44267</v>
      </c>
      <c r="Q7" s="25">
        <f t="shared" si="3"/>
        <v>44268</v>
      </c>
      <c r="R7" s="25">
        <f t="shared" si="3"/>
        <v>44269</v>
      </c>
      <c r="S7" s="25">
        <f t="shared" si="3"/>
        <v>44270</v>
      </c>
      <c r="T7" s="25">
        <f t="shared" si="3"/>
        <v>44271</v>
      </c>
      <c r="U7" s="25">
        <f t="shared" si="3"/>
        <v>44272</v>
      </c>
      <c r="V7" s="25">
        <f t="shared" si="3"/>
        <v>44273</v>
      </c>
      <c r="W7" s="25">
        <f t="shared" si="3"/>
        <v>44274</v>
      </c>
      <c r="X7" s="25">
        <f t="shared" si="3"/>
        <v>44275</v>
      </c>
      <c r="Y7" s="25">
        <f t="shared" si="3"/>
        <v>44276</v>
      </c>
      <c r="Z7" s="25">
        <f t="shared" si="3"/>
        <v>44277</v>
      </c>
      <c r="AA7" s="25">
        <f t="shared" si="3"/>
        <v>44278</v>
      </c>
      <c r="AB7" s="25">
        <f t="shared" si="3"/>
        <v>44279</v>
      </c>
      <c r="AC7" s="25">
        <f t="shared" si="3"/>
        <v>44280</v>
      </c>
      <c r="AD7" s="25">
        <f t="shared" si="3"/>
        <v>44281</v>
      </c>
      <c r="AE7" s="25">
        <f t="shared" si="3"/>
        <v>44282</v>
      </c>
      <c r="AF7" s="25">
        <f t="shared" si="3"/>
        <v>44283</v>
      </c>
      <c r="AG7" s="25">
        <f t="shared" si="3"/>
        <v>44284</v>
      </c>
      <c r="AH7" s="25">
        <f t="shared" si="3"/>
        <v>44285</v>
      </c>
      <c r="AI7" s="25">
        <f t="shared" si="3"/>
        <v>44286</v>
      </c>
      <c r="AM7" t="s">
        <v>61</v>
      </c>
      <c r="AN7">
        <f>COUNTIFS(Données!$E$2:$E$2000,$B$5,Données!$D$2:$D$2000,"SJ")</f>
        <v>0</v>
      </c>
      <c r="AO7" s="71" t="e">
        <f t="shared" ref="AO7:AO15" si="4">AN7/$AN$16</f>
        <v>#DIV/0!</v>
      </c>
    </row>
    <row r="8" spans="1:41" x14ac:dyDescent="0.3">
      <c r="A8" s="19" t="s">
        <v>18</v>
      </c>
      <c r="B8" s="64" t="str">
        <f>IF(INDEX(Identifiants_PE,EleveSel)=0,"Non renseigné",INDEX(Identifiants_PE,EleveSel))</f>
        <v>Non renseigné</v>
      </c>
      <c r="C8" s="21"/>
      <c r="D8" s="23" t="s">
        <v>27</v>
      </c>
      <c r="E8" s="24">
        <f t="shared" si="1"/>
        <v>44287</v>
      </c>
      <c r="F8" s="24">
        <f t="shared" ref="F8:AH8" si="5">E8+1</f>
        <v>44288</v>
      </c>
      <c r="G8" s="24">
        <f t="shared" si="5"/>
        <v>44289</v>
      </c>
      <c r="H8" s="24">
        <f t="shared" si="5"/>
        <v>44290</v>
      </c>
      <c r="I8" s="24">
        <f t="shared" si="5"/>
        <v>44291</v>
      </c>
      <c r="J8" s="24">
        <f t="shared" si="5"/>
        <v>44292</v>
      </c>
      <c r="K8" s="24">
        <f t="shared" si="5"/>
        <v>44293</v>
      </c>
      <c r="L8" s="24">
        <f t="shared" si="5"/>
        <v>44294</v>
      </c>
      <c r="M8" s="24">
        <f t="shared" si="5"/>
        <v>44295</v>
      </c>
      <c r="N8" s="24">
        <f t="shared" si="5"/>
        <v>44296</v>
      </c>
      <c r="O8" s="24">
        <f t="shared" si="5"/>
        <v>44297</v>
      </c>
      <c r="P8" s="24">
        <f t="shared" si="5"/>
        <v>44298</v>
      </c>
      <c r="Q8" s="24">
        <f t="shared" si="5"/>
        <v>44299</v>
      </c>
      <c r="R8" s="24">
        <f t="shared" si="5"/>
        <v>44300</v>
      </c>
      <c r="S8" s="24">
        <f t="shared" si="5"/>
        <v>44301</v>
      </c>
      <c r="T8" s="24">
        <f t="shared" si="5"/>
        <v>44302</v>
      </c>
      <c r="U8" s="24">
        <f t="shared" si="5"/>
        <v>44303</v>
      </c>
      <c r="V8" s="24">
        <f t="shared" si="5"/>
        <v>44304</v>
      </c>
      <c r="W8" s="24">
        <f t="shared" si="5"/>
        <v>44305</v>
      </c>
      <c r="X8" s="24">
        <f t="shared" si="5"/>
        <v>44306</v>
      </c>
      <c r="Y8" s="24">
        <f t="shared" si="5"/>
        <v>44307</v>
      </c>
      <c r="Z8" s="24">
        <f t="shared" si="5"/>
        <v>44308</v>
      </c>
      <c r="AA8" s="24">
        <f t="shared" si="5"/>
        <v>44309</v>
      </c>
      <c r="AB8" s="24">
        <f t="shared" si="5"/>
        <v>44310</v>
      </c>
      <c r="AC8" s="24">
        <f t="shared" si="5"/>
        <v>44311</v>
      </c>
      <c r="AD8" s="24">
        <f t="shared" si="5"/>
        <v>44312</v>
      </c>
      <c r="AE8" s="24">
        <f t="shared" si="5"/>
        <v>44313</v>
      </c>
      <c r="AF8" s="24">
        <f t="shared" si="5"/>
        <v>44314</v>
      </c>
      <c r="AG8" s="24">
        <f t="shared" si="5"/>
        <v>44315</v>
      </c>
      <c r="AH8" s="24">
        <f t="shared" si="5"/>
        <v>44316</v>
      </c>
      <c r="AI8" s="24"/>
      <c r="AM8" t="s">
        <v>62</v>
      </c>
      <c r="AN8">
        <f>COUNTIFS(Données!$E$2:$E$2000,$B$5,Données!$D$2:$D$2000,"CL")</f>
        <v>0</v>
      </c>
      <c r="AO8" s="71" t="e">
        <f t="shared" si="4"/>
        <v>#DIV/0!</v>
      </c>
    </row>
    <row r="9" spans="1:41" x14ac:dyDescent="0.3">
      <c r="A9" s="4" t="s">
        <v>19</v>
      </c>
      <c r="B9" s="66" t="str">
        <f>IF(INDEX(Code_postal,EleveSel)=0,"Non renseigné",INDEX(Code_postal,EleveSel))</f>
        <v>Non renseigné</v>
      </c>
      <c r="C9" s="21"/>
      <c r="D9" s="22" t="s">
        <v>28</v>
      </c>
      <c r="E9" s="25">
        <f t="shared" si="1"/>
        <v>44317</v>
      </c>
      <c r="F9" s="25">
        <f t="shared" ref="F9:AI9" si="6">E9+1</f>
        <v>44318</v>
      </c>
      <c r="G9" s="25">
        <f t="shared" si="6"/>
        <v>44319</v>
      </c>
      <c r="H9" s="25">
        <f t="shared" si="6"/>
        <v>44320</v>
      </c>
      <c r="I9" s="25">
        <f t="shared" si="6"/>
        <v>44321</v>
      </c>
      <c r="J9" s="25">
        <f t="shared" si="6"/>
        <v>44322</v>
      </c>
      <c r="K9" s="25">
        <f t="shared" si="6"/>
        <v>44323</v>
      </c>
      <c r="L9" s="25">
        <f t="shared" si="6"/>
        <v>44324</v>
      </c>
      <c r="M9" s="25">
        <f t="shared" si="6"/>
        <v>44325</v>
      </c>
      <c r="N9" s="25">
        <f t="shared" si="6"/>
        <v>44326</v>
      </c>
      <c r="O9" s="25">
        <f t="shared" si="6"/>
        <v>44327</v>
      </c>
      <c r="P9" s="25">
        <f t="shared" si="6"/>
        <v>44328</v>
      </c>
      <c r="Q9" s="25">
        <f t="shared" si="6"/>
        <v>44329</v>
      </c>
      <c r="R9" s="25">
        <f t="shared" si="6"/>
        <v>44330</v>
      </c>
      <c r="S9" s="25">
        <f t="shared" si="6"/>
        <v>44331</v>
      </c>
      <c r="T9" s="25">
        <f t="shared" si="6"/>
        <v>44332</v>
      </c>
      <c r="U9" s="25">
        <f t="shared" si="6"/>
        <v>44333</v>
      </c>
      <c r="V9" s="25">
        <f t="shared" si="6"/>
        <v>44334</v>
      </c>
      <c r="W9" s="25">
        <f t="shared" si="6"/>
        <v>44335</v>
      </c>
      <c r="X9" s="25">
        <f t="shared" si="6"/>
        <v>44336</v>
      </c>
      <c r="Y9" s="25">
        <f t="shared" si="6"/>
        <v>44337</v>
      </c>
      <c r="Z9" s="25">
        <f t="shared" si="6"/>
        <v>44338</v>
      </c>
      <c r="AA9" s="25">
        <f t="shared" si="6"/>
        <v>44339</v>
      </c>
      <c r="AB9" s="25">
        <f t="shared" si="6"/>
        <v>44340</v>
      </c>
      <c r="AC9" s="25">
        <f t="shared" si="6"/>
        <v>44341</v>
      </c>
      <c r="AD9" s="25">
        <f t="shared" si="6"/>
        <v>44342</v>
      </c>
      <c r="AE9" s="25">
        <f t="shared" si="6"/>
        <v>44343</v>
      </c>
      <c r="AF9" s="25">
        <f t="shared" si="6"/>
        <v>44344</v>
      </c>
      <c r="AG9" s="25">
        <f t="shared" si="6"/>
        <v>44345</v>
      </c>
      <c r="AH9" s="25">
        <f t="shared" si="6"/>
        <v>44346</v>
      </c>
      <c r="AI9" s="25">
        <f t="shared" si="6"/>
        <v>44347</v>
      </c>
      <c r="AM9" t="s">
        <v>63</v>
      </c>
      <c r="AN9">
        <f>COUNTIFS(Données!$E$2:$E$2000,$B$5,Données!$D$2:$D$2000,"CB")</f>
        <v>0</v>
      </c>
      <c r="AO9" s="71" t="e">
        <f t="shared" si="4"/>
        <v>#DIV/0!</v>
      </c>
    </row>
    <row r="10" spans="1:41" x14ac:dyDescent="0.3">
      <c r="A10" s="19" t="s">
        <v>5</v>
      </c>
      <c r="B10" s="64" t="str">
        <f>IF(INDEX(DateInscrit,EleveSel)=0,"Non renseignée",INDEX(DateInscrit,EleveSel))</f>
        <v>Non renseignée</v>
      </c>
      <c r="C10" s="21"/>
      <c r="D10" s="23" t="s">
        <v>29</v>
      </c>
      <c r="E10" s="24">
        <f t="shared" si="1"/>
        <v>44348</v>
      </c>
      <c r="F10" s="24">
        <f t="shared" ref="F10:AH10" si="7">E10+1</f>
        <v>44349</v>
      </c>
      <c r="G10" s="24">
        <f t="shared" si="7"/>
        <v>44350</v>
      </c>
      <c r="H10" s="24">
        <f t="shared" si="7"/>
        <v>44351</v>
      </c>
      <c r="I10" s="24">
        <f t="shared" si="7"/>
        <v>44352</v>
      </c>
      <c r="J10" s="24">
        <f t="shared" si="7"/>
        <v>44353</v>
      </c>
      <c r="K10" s="24">
        <f t="shared" si="7"/>
        <v>44354</v>
      </c>
      <c r="L10" s="24">
        <f t="shared" si="7"/>
        <v>44355</v>
      </c>
      <c r="M10" s="24">
        <f t="shared" si="7"/>
        <v>44356</v>
      </c>
      <c r="N10" s="24">
        <f t="shared" si="7"/>
        <v>44357</v>
      </c>
      <c r="O10" s="24">
        <f t="shared" si="7"/>
        <v>44358</v>
      </c>
      <c r="P10" s="24">
        <f t="shared" si="7"/>
        <v>44359</v>
      </c>
      <c r="Q10" s="24">
        <f t="shared" si="7"/>
        <v>44360</v>
      </c>
      <c r="R10" s="24">
        <f t="shared" si="7"/>
        <v>44361</v>
      </c>
      <c r="S10" s="24">
        <f t="shared" si="7"/>
        <v>44362</v>
      </c>
      <c r="T10" s="24">
        <f t="shared" si="7"/>
        <v>44363</v>
      </c>
      <c r="U10" s="24">
        <f t="shared" si="7"/>
        <v>44364</v>
      </c>
      <c r="V10" s="24">
        <f t="shared" si="7"/>
        <v>44365</v>
      </c>
      <c r="W10" s="24">
        <f t="shared" si="7"/>
        <v>44366</v>
      </c>
      <c r="X10" s="24">
        <f t="shared" si="7"/>
        <v>44367</v>
      </c>
      <c r="Y10" s="24">
        <f t="shared" si="7"/>
        <v>44368</v>
      </c>
      <c r="Z10" s="24">
        <f t="shared" si="7"/>
        <v>44369</v>
      </c>
      <c r="AA10" s="24">
        <f t="shared" si="7"/>
        <v>44370</v>
      </c>
      <c r="AB10" s="24">
        <f t="shared" si="7"/>
        <v>44371</v>
      </c>
      <c r="AC10" s="24">
        <f t="shared" si="7"/>
        <v>44372</v>
      </c>
      <c r="AD10" s="24">
        <f t="shared" si="7"/>
        <v>44373</v>
      </c>
      <c r="AE10" s="24">
        <f t="shared" si="7"/>
        <v>44374</v>
      </c>
      <c r="AF10" s="24">
        <f t="shared" si="7"/>
        <v>44375</v>
      </c>
      <c r="AG10" s="24">
        <f t="shared" si="7"/>
        <v>44376</v>
      </c>
      <c r="AH10" s="24">
        <f t="shared" si="7"/>
        <v>44377</v>
      </c>
      <c r="AI10" s="24"/>
      <c r="AM10" t="s">
        <v>59</v>
      </c>
      <c r="AN10">
        <f>COUNTIFS(Données!$E$2:$E$2000,$B$5,Données!$D$2:$D$2000,"CV")</f>
        <v>0</v>
      </c>
      <c r="AO10" s="71" t="e">
        <f t="shared" si="4"/>
        <v>#DIV/0!</v>
      </c>
    </row>
    <row r="11" spans="1:41" x14ac:dyDescent="0.3">
      <c r="A11" s="102" t="s">
        <v>54</v>
      </c>
      <c r="B11" s="68"/>
      <c r="C11" s="21"/>
      <c r="D11" s="22" t="s">
        <v>30</v>
      </c>
      <c r="E11" s="25">
        <f t="shared" si="1"/>
        <v>44378</v>
      </c>
      <c r="F11" s="25">
        <f t="shared" ref="F11:AI11" si="8">E11+1</f>
        <v>44379</v>
      </c>
      <c r="G11" s="25">
        <f t="shared" si="8"/>
        <v>44380</v>
      </c>
      <c r="H11" s="25">
        <f t="shared" si="8"/>
        <v>44381</v>
      </c>
      <c r="I11" s="25">
        <f t="shared" si="8"/>
        <v>44382</v>
      </c>
      <c r="J11" s="25">
        <f t="shared" si="8"/>
        <v>44383</v>
      </c>
      <c r="K11" s="25">
        <f t="shared" si="8"/>
        <v>44384</v>
      </c>
      <c r="L11" s="25">
        <f t="shared" si="8"/>
        <v>44385</v>
      </c>
      <c r="M11" s="25">
        <f t="shared" si="8"/>
        <v>44386</v>
      </c>
      <c r="N11" s="25">
        <f t="shared" si="8"/>
        <v>44387</v>
      </c>
      <c r="O11" s="25">
        <f t="shared" si="8"/>
        <v>44388</v>
      </c>
      <c r="P11" s="25">
        <f t="shared" si="8"/>
        <v>44389</v>
      </c>
      <c r="Q11" s="25">
        <f t="shared" si="8"/>
        <v>44390</v>
      </c>
      <c r="R11" s="25">
        <f t="shared" si="8"/>
        <v>44391</v>
      </c>
      <c r="S11" s="25">
        <f t="shared" si="8"/>
        <v>44392</v>
      </c>
      <c r="T11" s="25">
        <f t="shared" si="8"/>
        <v>44393</v>
      </c>
      <c r="U11" s="25">
        <f t="shared" si="8"/>
        <v>44394</v>
      </c>
      <c r="V11" s="25">
        <f t="shared" si="8"/>
        <v>44395</v>
      </c>
      <c r="W11" s="25">
        <f t="shared" si="8"/>
        <v>44396</v>
      </c>
      <c r="X11" s="25">
        <f t="shared" si="8"/>
        <v>44397</v>
      </c>
      <c r="Y11" s="25">
        <f t="shared" si="8"/>
        <v>44398</v>
      </c>
      <c r="Z11" s="25">
        <f t="shared" si="8"/>
        <v>44399</v>
      </c>
      <c r="AA11" s="25">
        <f t="shared" si="8"/>
        <v>44400</v>
      </c>
      <c r="AB11" s="25">
        <f t="shared" si="8"/>
        <v>44401</v>
      </c>
      <c r="AC11" s="25">
        <f t="shared" si="8"/>
        <v>44402</v>
      </c>
      <c r="AD11" s="25">
        <f t="shared" si="8"/>
        <v>44403</v>
      </c>
      <c r="AE11" s="25">
        <f t="shared" si="8"/>
        <v>44404</v>
      </c>
      <c r="AF11" s="25">
        <f t="shared" si="8"/>
        <v>44405</v>
      </c>
      <c r="AG11" s="25">
        <f t="shared" si="8"/>
        <v>44406</v>
      </c>
      <c r="AH11" s="25">
        <f t="shared" si="8"/>
        <v>44407</v>
      </c>
      <c r="AI11" s="25">
        <f t="shared" si="8"/>
        <v>44408</v>
      </c>
      <c r="AM11" t="s">
        <v>224</v>
      </c>
      <c r="AN11">
        <f>COUNTIFS(Données!$E$2:$E$2000,$B$5,Données!$D$2:$D$2000,"CEM")</f>
        <v>0</v>
      </c>
      <c r="AO11" s="71" t="e">
        <f t="shared" si="4"/>
        <v>#DIV/0!</v>
      </c>
    </row>
    <row r="12" spans="1:41" ht="15" thickBot="1" x14ac:dyDescent="0.35">
      <c r="A12" s="103"/>
      <c r="B12" s="69"/>
      <c r="C12" s="21"/>
      <c r="D12" s="23" t="s">
        <v>31</v>
      </c>
      <c r="E12" s="24">
        <f t="shared" si="1"/>
        <v>44409</v>
      </c>
      <c r="F12" s="24">
        <f t="shared" ref="F12:AI12" si="9">E12+1</f>
        <v>44410</v>
      </c>
      <c r="G12" s="24">
        <f t="shared" si="9"/>
        <v>44411</v>
      </c>
      <c r="H12" s="24">
        <f t="shared" si="9"/>
        <v>44412</v>
      </c>
      <c r="I12" s="24">
        <f t="shared" si="9"/>
        <v>44413</v>
      </c>
      <c r="J12" s="24">
        <f t="shared" si="9"/>
        <v>44414</v>
      </c>
      <c r="K12" s="24">
        <f t="shared" si="9"/>
        <v>44415</v>
      </c>
      <c r="L12" s="24">
        <f t="shared" si="9"/>
        <v>44416</v>
      </c>
      <c r="M12" s="24">
        <f t="shared" si="9"/>
        <v>44417</v>
      </c>
      <c r="N12" s="24">
        <f t="shared" si="9"/>
        <v>44418</v>
      </c>
      <c r="O12" s="24">
        <f t="shared" si="9"/>
        <v>44419</v>
      </c>
      <c r="P12" s="24">
        <f t="shared" si="9"/>
        <v>44420</v>
      </c>
      <c r="Q12" s="24">
        <f t="shared" si="9"/>
        <v>44421</v>
      </c>
      <c r="R12" s="24">
        <f t="shared" si="9"/>
        <v>44422</v>
      </c>
      <c r="S12" s="24">
        <f t="shared" si="9"/>
        <v>44423</v>
      </c>
      <c r="T12" s="24">
        <f t="shared" si="9"/>
        <v>44424</v>
      </c>
      <c r="U12" s="24">
        <f t="shared" si="9"/>
        <v>44425</v>
      </c>
      <c r="V12" s="24">
        <f t="shared" si="9"/>
        <v>44426</v>
      </c>
      <c r="W12" s="24">
        <f t="shared" si="9"/>
        <v>44427</v>
      </c>
      <c r="X12" s="24">
        <f t="shared" si="9"/>
        <v>44428</v>
      </c>
      <c r="Y12" s="24">
        <f t="shared" si="9"/>
        <v>44429</v>
      </c>
      <c r="Z12" s="24">
        <f t="shared" si="9"/>
        <v>44430</v>
      </c>
      <c r="AA12" s="24">
        <f t="shared" si="9"/>
        <v>44431</v>
      </c>
      <c r="AB12" s="24">
        <f t="shared" si="9"/>
        <v>44432</v>
      </c>
      <c r="AC12" s="24">
        <f t="shared" si="9"/>
        <v>44433</v>
      </c>
      <c r="AD12" s="24">
        <f t="shared" si="9"/>
        <v>44434</v>
      </c>
      <c r="AE12" s="24">
        <f t="shared" si="9"/>
        <v>44435</v>
      </c>
      <c r="AF12" s="24">
        <f t="shared" si="9"/>
        <v>44436</v>
      </c>
      <c r="AG12" s="24">
        <f t="shared" si="9"/>
        <v>44437</v>
      </c>
      <c r="AH12" s="24">
        <f t="shared" si="9"/>
        <v>44438</v>
      </c>
      <c r="AI12" s="24">
        <f t="shared" si="9"/>
        <v>44439</v>
      </c>
      <c r="AM12" t="s">
        <v>224</v>
      </c>
      <c r="AN12">
        <f>COUNTIFS(Données!$E$2:$E$2000,$B$5,Données!$D$2:$D$2000,"CAM")</f>
        <v>0</v>
      </c>
      <c r="AO12" s="71" t="e">
        <f t="shared" si="4"/>
        <v>#DIV/0!</v>
      </c>
    </row>
    <row r="13" spans="1:41" ht="15" thickBot="1" x14ac:dyDescent="0.35">
      <c r="A13" s="21"/>
      <c r="B13" s="21"/>
      <c r="C13" s="21"/>
      <c r="D13" s="22" t="s">
        <v>32</v>
      </c>
      <c r="E13" s="25">
        <f t="shared" si="1"/>
        <v>44440</v>
      </c>
      <c r="F13" s="25">
        <f t="shared" ref="F13:AH13" si="10">E13+1</f>
        <v>44441</v>
      </c>
      <c r="G13" s="25">
        <f t="shared" si="10"/>
        <v>44442</v>
      </c>
      <c r="H13" s="25">
        <f t="shared" si="10"/>
        <v>44443</v>
      </c>
      <c r="I13" s="25">
        <f t="shared" si="10"/>
        <v>44444</v>
      </c>
      <c r="J13" s="25">
        <f t="shared" si="10"/>
        <v>44445</v>
      </c>
      <c r="K13" s="25">
        <f t="shared" si="10"/>
        <v>44446</v>
      </c>
      <c r="L13" s="25">
        <f t="shared" si="10"/>
        <v>44447</v>
      </c>
      <c r="M13" s="25">
        <f t="shared" si="10"/>
        <v>44448</v>
      </c>
      <c r="N13" s="25">
        <f t="shared" si="10"/>
        <v>44449</v>
      </c>
      <c r="O13" s="25">
        <f t="shared" si="10"/>
        <v>44450</v>
      </c>
      <c r="P13" s="25">
        <f t="shared" si="10"/>
        <v>44451</v>
      </c>
      <c r="Q13" s="25">
        <f t="shared" si="10"/>
        <v>44452</v>
      </c>
      <c r="R13" s="25">
        <f t="shared" si="10"/>
        <v>44453</v>
      </c>
      <c r="S13" s="25">
        <f t="shared" si="10"/>
        <v>44454</v>
      </c>
      <c r="T13" s="25">
        <f t="shared" si="10"/>
        <v>44455</v>
      </c>
      <c r="U13" s="25">
        <f t="shared" si="10"/>
        <v>44456</v>
      </c>
      <c r="V13" s="25">
        <f t="shared" si="10"/>
        <v>44457</v>
      </c>
      <c r="W13" s="25">
        <f t="shared" si="10"/>
        <v>44458</v>
      </c>
      <c r="X13" s="24">
        <f t="shared" si="10"/>
        <v>44459</v>
      </c>
      <c r="Y13" s="25">
        <f t="shared" si="10"/>
        <v>44460</v>
      </c>
      <c r="Z13" s="25">
        <f t="shared" si="10"/>
        <v>44461</v>
      </c>
      <c r="AA13" s="25">
        <f t="shared" si="10"/>
        <v>44462</v>
      </c>
      <c r="AB13" s="25">
        <f t="shared" si="10"/>
        <v>44463</v>
      </c>
      <c r="AC13" s="25">
        <f t="shared" si="10"/>
        <v>44464</v>
      </c>
      <c r="AD13" s="25">
        <f t="shared" si="10"/>
        <v>44465</v>
      </c>
      <c r="AE13" s="25">
        <f t="shared" si="10"/>
        <v>44466</v>
      </c>
      <c r="AF13" s="25">
        <f t="shared" si="10"/>
        <v>44467</v>
      </c>
      <c r="AG13" s="25">
        <f t="shared" si="10"/>
        <v>44468</v>
      </c>
      <c r="AH13" s="25">
        <f t="shared" si="10"/>
        <v>44469</v>
      </c>
      <c r="AI13" s="25"/>
      <c r="AM13" t="s">
        <v>66</v>
      </c>
      <c r="AN13">
        <f>COUNTIFS(Données!$E$2:$E$2000,$B$5,Données!$D$2:$D$2000,"AG")</f>
        <v>0</v>
      </c>
      <c r="AO13" s="71" t="e">
        <f t="shared" si="4"/>
        <v>#DIV/0!</v>
      </c>
    </row>
    <row r="14" spans="1:41" ht="15" thickBot="1" x14ac:dyDescent="0.35">
      <c r="A14" s="98" t="s">
        <v>7</v>
      </c>
      <c r="B14" s="100"/>
      <c r="C14" s="21"/>
      <c r="D14" s="23" t="s">
        <v>33</v>
      </c>
      <c r="E14" s="24">
        <f t="shared" si="1"/>
        <v>44470</v>
      </c>
      <c r="F14" s="24">
        <f t="shared" ref="F14:AI14" si="11">E14+1</f>
        <v>44471</v>
      </c>
      <c r="G14" s="24">
        <f t="shared" si="11"/>
        <v>44472</v>
      </c>
      <c r="H14" s="24">
        <f t="shared" si="11"/>
        <v>44473</v>
      </c>
      <c r="I14" s="24">
        <f t="shared" si="11"/>
        <v>44474</v>
      </c>
      <c r="J14" s="24">
        <f t="shared" si="11"/>
        <v>44475</v>
      </c>
      <c r="K14" s="24">
        <f t="shared" si="11"/>
        <v>44476</v>
      </c>
      <c r="L14" s="24">
        <f t="shared" si="11"/>
        <v>44477</v>
      </c>
      <c r="M14" s="24">
        <f t="shared" si="11"/>
        <v>44478</v>
      </c>
      <c r="N14" s="24">
        <f t="shared" si="11"/>
        <v>44479</v>
      </c>
      <c r="O14" s="24">
        <f t="shared" si="11"/>
        <v>44480</v>
      </c>
      <c r="P14" s="24">
        <f t="shared" si="11"/>
        <v>44481</v>
      </c>
      <c r="Q14" s="24">
        <f t="shared" si="11"/>
        <v>44482</v>
      </c>
      <c r="R14" s="24">
        <f t="shared" si="11"/>
        <v>44483</v>
      </c>
      <c r="S14" s="24">
        <f t="shared" si="11"/>
        <v>44484</v>
      </c>
      <c r="T14" s="24">
        <f t="shared" si="11"/>
        <v>44485</v>
      </c>
      <c r="U14" s="24">
        <f t="shared" si="11"/>
        <v>44486</v>
      </c>
      <c r="V14" s="24">
        <f t="shared" si="11"/>
        <v>44487</v>
      </c>
      <c r="W14" s="24">
        <f t="shared" si="11"/>
        <v>44488</v>
      </c>
      <c r="X14" s="24">
        <f t="shared" si="11"/>
        <v>44489</v>
      </c>
      <c r="Y14" s="24">
        <f t="shared" si="11"/>
        <v>44490</v>
      </c>
      <c r="Z14" s="24">
        <f t="shared" si="11"/>
        <v>44491</v>
      </c>
      <c r="AA14" s="24">
        <f t="shared" si="11"/>
        <v>44492</v>
      </c>
      <c r="AB14" s="24">
        <f t="shared" si="11"/>
        <v>44493</v>
      </c>
      <c r="AC14" s="24">
        <f t="shared" si="11"/>
        <v>44494</v>
      </c>
      <c r="AD14" s="24">
        <f t="shared" si="11"/>
        <v>44495</v>
      </c>
      <c r="AE14" s="24">
        <f t="shared" si="11"/>
        <v>44496</v>
      </c>
      <c r="AF14" s="24">
        <f t="shared" si="11"/>
        <v>44497</v>
      </c>
      <c r="AG14" s="24">
        <f t="shared" si="11"/>
        <v>44498</v>
      </c>
      <c r="AH14" s="24">
        <f t="shared" si="11"/>
        <v>44499</v>
      </c>
      <c r="AI14" s="24">
        <f t="shared" si="11"/>
        <v>44500</v>
      </c>
      <c r="AM14" t="s">
        <v>67</v>
      </c>
      <c r="AN14">
        <f>COUNTIFS(Données!$E$2:$E$2000,$B$5,Données!$D$2:$D$2000,"MW")</f>
        <v>0</v>
      </c>
      <c r="AO14" s="71" t="e">
        <f t="shared" si="4"/>
        <v>#DIV/0!</v>
      </c>
    </row>
    <row r="15" spans="1:41" ht="12.6" customHeight="1" x14ac:dyDescent="0.3">
      <c r="A15" s="16" t="s">
        <v>20</v>
      </c>
      <c r="B15" s="17" t="str">
        <f>IF(INDEX(Téléphone,EleveSel)=0,"Non renseigné",INDEX(Téléphone,EleveSel))</f>
        <v>Non renseigné</v>
      </c>
      <c r="C15" s="21"/>
      <c r="D15" s="22" t="s">
        <v>34</v>
      </c>
      <c r="E15" s="25">
        <f t="shared" si="1"/>
        <v>44501</v>
      </c>
      <c r="F15" s="25">
        <f t="shared" ref="F15:AH15" si="12">E15+1</f>
        <v>44502</v>
      </c>
      <c r="G15" s="25">
        <f t="shared" si="12"/>
        <v>44503</v>
      </c>
      <c r="H15" s="25">
        <f t="shared" si="12"/>
        <v>44504</v>
      </c>
      <c r="I15" s="25">
        <f t="shared" si="12"/>
        <v>44505</v>
      </c>
      <c r="J15" s="25">
        <f t="shared" si="12"/>
        <v>44506</v>
      </c>
      <c r="K15" s="25">
        <f t="shared" si="12"/>
        <v>44507</v>
      </c>
      <c r="L15" s="25">
        <f t="shared" si="12"/>
        <v>44508</v>
      </c>
      <c r="M15" s="25">
        <f t="shared" si="12"/>
        <v>44509</v>
      </c>
      <c r="N15" s="25">
        <f t="shared" si="12"/>
        <v>44510</v>
      </c>
      <c r="O15" s="25">
        <f t="shared" si="12"/>
        <v>44511</v>
      </c>
      <c r="P15" s="25">
        <f t="shared" si="12"/>
        <v>44512</v>
      </c>
      <c r="Q15" s="25">
        <f t="shared" si="12"/>
        <v>44513</v>
      </c>
      <c r="R15" s="25">
        <f t="shared" si="12"/>
        <v>44514</v>
      </c>
      <c r="S15" s="25">
        <f t="shared" si="12"/>
        <v>44515</v>
      </c>
      <c r="T15" s="25">
        <f t="shared" si="12"/>
        <v>44516</v>
      </c>
      <c r="U15" s="25">
        <f t="shared" si="12"/>
        <v>44517</v>
      </c>
      <c r="V15" s="25">
        <f t="shared" si="12"/>
        <v>44518</v>
      </c>
      <c r="W15" s="25">
        <f t="shared" si="12"/>
        <v>44519</v>
      </c>
      <c r="X15" s="25">
        <f t="shared" si="12"/>
        <v>44520</v>
      </c>
      <c r="Y15" s="25">
        <f t="shared" si="12"/>
        <v>44521</v>
      </c>
      <c r="Z15" s="25">
        <f t="shared" si="12"/>
        <v>44522</v>
      </c>
      <c r="AA15" s="25">
        <f t="shared" si="12"/>
        <v>44523</v>
      </c>
      <c r="AB15" s="25">
        <f t="shared" si="12"/>
        <v>44524</v>
      </c>
      <c r="AC15" s="25">
        <f t="shared" si="12"/>
        <v>44525</v>
      </c>
      <c r="AD15" s="25">
        <f t="shared" si="12"/>
        <v>44526</v>
      </c>
      <c r="AE15" s="25">
        <f t="shared" si="12"/>
        <v>44527</v>
      </c>
      <c r="AF15" s="25">
        <f t="shared" si="12"/>
        <v>44528</v>
      </c>
      <c r="AG15" s="25">
        <f t="shared" si="12"/>
        <v>44529</v>
      </c>
      <c r="AH15" s="25">
        <f t="shared" si="12"/>
        <v>44530</v>
      </c>
      <c r="AI15" s="25"/>
      <c r="AM15" t="s">
        <v>68</v>
      </c>
      <c r="AN15">
        <f>COUNTIFS(Données!$E$2:$E$2000,$B$5,Données!$D$2:$D$2000,"NB")</f>
        <v>0</v>
      </c>
      <c r="AO15" s="71" t="e">
        <f t="shared" si="4"/>
        <v>#DIV/0!</v>
      </c>
    </row>
    <row r="16" spans="1:41" ht="15" thickBot="1" x14ac:dyDescent="0.35">
      <c r="A16" s="26" t="s">
        <v>1</v>
      </c>
      <c r="B16" s="27" t="str">
        <f>IF(INDEX(Mail,EleveSel)=0,"Non renseigné",INDEX(Mail,EleveSel))</f>
        <v>Non renseigné</v>
      </c>
      <c r="C16" s="21"/>
      <c r="D16" s="23" t="s">
        <v>35</v>
      </c>
      <c r="E16" s="24">
        <f t="shared" si="1"/>
        <v>44531</v>
      </c>
      <c r="F16" s="24">
        <f t="shared" ref="F16:AI16" si="13">E16+1</f>
        <v>44532</v>
      </c>
      <c r="G16" s="24">
        <f t="shared" si="13"/>
        <v>44533</v>
      </c>
      <c r="H16" s="24">
        <f t="shared" si="13"/>
        <v>44534</v>
      </c>
      <c r="I16" s="24">
        <f t="shared" si="13"/>
        <v>44535</v>
      </c>
      <c r="J16" s="24">
        <f t="shared" si="13"/>
        <v>44536</v>
      </c>
      <c r="K16" s="24">
        <f t="shared" si="13"/>
        <v>44537</v>
      </c>
      <c r="L16" s="24">
        <f t="shared" si="13"/>
        <v>44538</v>
      </c>
      <c r="M16" s="24">
        <f t="shared" si="13"/>
        <v>44539</v>
      </c>
      <c r="N16" s="24">
        <f t="shared" si="13"/>
        <v>44540</v>
      </c>
      <c r="O16" s="24">
        <f t="shared" si="13"/>
        <v>44541</v>
      </c>
      <c r="P16" s="24">
        <f t="shared" si="13"/>
        <v>44542</v>
      </c>
      <c r="Q16" s="24">
        <f t="shared" si="13"/>
        <v>44543</v>
      </c>
      <c r="R16" s="24">
        <f t="shared" si="13"/>
        <v>44544</v>
      </c>
      <c r="S16" s="24">
        <f t="shared" si="13"/>
        <v>44545</v>
      </c>
      <c r="T16" s="24">
        <f t="shared" si="13"/>
        <v>44546</v>
      </c>
      <c r="U16" s="24">
        <f t="shared" si="13"/>
        <v>44547</v>
      </c>
      <c r="V16" s="24">
        <f t="shared" si="13"/>
        <v>44548</v>
      </c>
      <c r="W16" s="24">
        <f t="shared" si="13"/>
        <v>44549</v>
      </c>
      <c r="X16" s="24">
        <f t="shared" si="13"/>
        <v>44550</v>
      </c>
      <c r="Y16" s="24">
        <f t="shared" si="13"/>
        <v>44551</v>
      </c>
      <c r="Z16" s="24">
        <f t="shared" si="13"/>
        <v>44552</v>
      </c>
      <c r="AA16" s="24">
        <f t="shared" si="13"/>
        <v>44553</v>
      </c>
      <c r="AB16" s="24">
        <f t="shared" si="13"/>
        <v>44554</v>
      </c>
      <c r="AC16" s="24">
        <f t="shared" si="13"/>
        <v>44555</v>
      </c>
      <c r="AD16" s="24">
        <f t="shared" si="13"/>
        <v>44556</v>
      </c>
      <c r="AE16" s="24">
        <f t="shared" si="13"/>
        <v>44557</v>
      </c>
      <c r="AF16" s="24">
        <f t="shared" si="13"/>
        <v>44558</v>
      </c>
      <c r="AG16" s="24">
        <f t="shared" si="13"/>
        <v>44559</v>
      </c>
      <c r="AH16" s="24">
        <f t="shared" si="13"/>
        <v>44560</v>
      </c>
      <c r="AI16" s="24">
        <f t="shared" si="13"/>
        <v>44561</v>
      </c>
      <c r="AN16">
        <f>SUM(AN6:AN15)</f>
        <v>0</v>
      </c>
    </row>
    <row r="17" spans="1:35" ht="15" thickBot="1" x14ac:dyDescent="0.35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</row>
    <row r="18" spans="1:35" ht="15" thickBot="1" x14ac:dyDescent="0.35">
      <c r="A18" s="30" t="s">
        <v>21</v>
      </c>
      <c r="B18" s="29">
        <v>1</v>
      </c>
      <c r="C18" s="21"/>
      <c r="D18" s="92" t="s">
        <v>45</v>
      </c>
      <c r="E18" s="93"/>
      <c r="F18" s="93"/>
      <c r="G18" s="93"/>
      <c r="H18" s="93"/>
      <c r="I18" s="93"/>
      <c r="J18" s="93"/>
      <c r="K18" s="93"/>
      <c r="L18" s="93"/>
      <c r="M18" s="93"/>
      <c r="N18" s="94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</row>
    <row r="19" spans="1:35" ht="16.8" customHeight="1" thickBot="1" x14ac:dyDescent="0.35">
      <c r="A19" s="28" t="s">
        <v>22</v>
      </c>
      <c r="B19" s="18">
        <f>COUNTA(N°AD)</f>
        <v>133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</row>
    <row r="20" spans="1:35" ht="17.399999999999999" customHeight="1" thickBot="1" x14ac:dyDescent="0.35">
      <c r="A20" s="21"/>
      <c r="B20" s="21"/>
      <c r="C20" s="21"/>
      <c r="D20" s="80" t="s">
        <v>47</v>
      </c>
      <c r="E20" s="81"/>
      <c r="F20" s="81"/>
      <c r="G20" s="81"/>
      <c r="H20" s="81"/>
      <c r="I20" s="82"/>
      <c r="J20" s="81"/>
      <c r="K20" s="81">
        <f>COUNTIF(Données!E2:E4000,'Fiches Individuelles'!$B$5)</f>
        <v>9</v>
      </c>
      <c r="L20" s="81"/>
      <c r="M20" s="81" t="s">
        <v>69</v>
      </c>
      <c r="N20" s="82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</row>
    <row r="21" spans="1:35" ht="15" thickBot="1" x14ac:dyDescent="0.35">
      <c r="A21" s="21"/>
      <c r="B21" s="83"/>
      <c r="C21" s="21"/>
      <c r="D21" s="80" t="s">
        <v>46</v>
      </c>
      <c r="E21" s="81"/>
      <c r="F21" s="81"/>
      <c r="G21" s="81"/>
      <c r="H21" s="81"/>
      <c r="I21" s="82"/>
      <c r="J21" s="81"/>
      <c r="K21" s="81">
        <f>K20*8</f>
        <v>72</v>
      </c>
      <c r="L21" s="81"/>
      <c r="M21" s="81" t="s">
        <v>70</v>
      </c>
      <c r="N21" s="82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</row>
    <row r="22" spans="1:35" x14ac:dyDescent="0.3">
      <c r="A22" s="21"/>
      <c r="B22" s="21"/>
      <c r="C22" s="21"/>
      <c r="D22" s="74"/>
      <c r="E22" s="75"/>
      <c r="F22" s="75"/>
      <c r="G22" s="75"/>
      <c r="H22" s="75"/>
      <c r="I22" s="76"/>
      <c r="J22" s="75"/>
      <c r="K22" s="75"/>
      <c r="L22" s="75"/>
      <c r="M22" s="75"/>
      <c r="N22" s="76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</row>
    <row r="23" spans="1:35" x14ac:dyDescent="0.3">
      <c r="A23" s="21"/>
      <c r="B23" s="21"/>
      <c r="C23" s="21"/>
      <c r="D23" s="74"/>
      <c r="E23" s="75"/>
      <c r="F23" s="75"/>
      <c r="G23" s="75"/>
      <c r="H23" s="75"/>
      <c r="I23" s="76"/>
      <c r="J23" s="75"/>
      <c r="K23" s="75"/>
      <c r="L23" s="75"/>
      <c r="M23" s="75"/>
      <c r="N23" s="76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</row>
    <row r="24" spans="1:35" ht="15" thickBot="1" x14ac:dyDescent="0.35">
      <c r="A24" s="21"/>
      <c r="B24" s="21"/>
      <c r="C24" s="21"/>
      <c r="D24" s="77"/>
      <c r="E24" s="78"/>
      <c r="F24" s="78"/>
      <c r="G24" s="78"/>
      <c r="H24" s="78"/>
      <c r="I24" s="79"/>
      <c r="J24" s="78"/>
      <c r="K24" s="78"/>
      <c r="L24" s="78"/>
      <c r="M24" s="78"/>
      <c r="N24" s="79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</row>
    <row r="25" spans="1:35" x14ac:dyDescent="0.3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</row>
    <row r="26" spans="1:35" x14ac:dyDescent="0.3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</row>
    <row r="27" spans="1:35" x14ac:dyDescent="0.3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</row>
    <row r="28" spans="1:35" x14ac:dyDescent="0.3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</row>
    <row r="29" spans="1:35" x14ac:dyDescent="0.3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</row>
    <row r="30" spans="1:35" x14ac:dyDescent="0.3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</row>
    <row r="31" spans="1:35" x14ac:dyDescent="0.3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</row>
    <row r="32" spans="1:35" x14ac:dyDescent="0.3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</row>
    <row r="33" spans="1:35" x14ac:dyDescent="0.3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</row>
    <row r="34" spans="1:35" x14ac:dyDescent="0.3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</row>
    <row r="35" spans="1:35" x14ac:dyDescent="0.3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</row>
    <row r="36" spans="1:35" x14ac:dyDescent="0.3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</row>
    <row r="37" spans="1:35" x14ac:dyDescent="0.3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</row>
    <row r="38" spans="1:35" x14ac:dyDescent="0.3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</row>
    <row r="39" spans="1:35" x14ac:dyDescent="0.3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</row>
    <row r="40" spans="1:35" x14ac:dyDescent="0.3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</row>
    <row r="41" spans="1:35" x14ac:dyDescent="0.3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</row>
    <row r="42" spans="1:35" x14ac:dyDescent="0.3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</row>
    <row r="43" spans="1:35" x14ac:dyDescent="0.3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</row>
    <row r="44" spans="1:35" x14ac:dyDescent="0.3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</row>
    <row r="45" spans="1:35" x14ac:dyDescent="0.3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</row>
    <row r="46" spans="1:35" x14ac:dyDescent="0.3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</row>
    <row r="47" spans="1:35" x14ac:dyDescent="0.3">
      <c r="A47" s="21"/>
      <c r="B47" s="21"/>
      <c r="C47" s="21"/>
      <c r="D47" s="21"/>
    </row>
    <row r="48" spans="1:35" x14ac:dyDescent="0.3">
      <c r="A48" s="21"/>
      <c r="B48" s="21"/>
      <c r="C48" s="21"/>
      <c r="D48" s="21"/>
    </row>
  </sheetData>
  <mergeCells count="6">
    <mergeCell ref="D18:N18"/>
    <mergeCell ref="D1:O1"/>
    <mergeCell ref="A4:B4"/>
    <mergeCell ref="A14:B14"/>
    <mergeCell ref="D4:AI4"/>
    <mergeCell ref="A11:A12"/>
  </mergeCells>
  <conditionalFormatting sqref="B18:B19">
    <cfRule type="dataBar" priority="14">
      <dataBar>
        <cfvo type="min"/>
        <cfvo type="max"/>
        <color rgb="FFFF47B0"/>
      </dataBar>
      <extLst>
        <ext xmlns:x14="http://schemas.microsoft.com/office/spreadsheetml/2009/9/main" uri="{B025F937-C7B1-47D3-B67F-A62EFF666E3E}">
          <x14:id>{2C9A4B53-8427-49EC-9044-0033BC2D35D7}</x14:id>
        </ext>
      </extLst>
    </cfRule>
  </conditionalFormatting>
  <conditionalFormatting sqref="E5:AI16">
    <cfRule type="expression" dxfId="13" priority="17">
      <formula>WEEKDAY(E5,2)&gt;5</formula>
    </cfRule>
    <cfRule type="cellIs" dxfId="12" priority="32" operator="lessThanOr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altText="Veuillez séléctionner l'élève dans la liste déroulante.">
                <anchor moveWithCells="1">
                  <from>
                    <xdr:col>0</xdr:col>
                    <xdr:colOff>83820</xdr:colOff>
                    <xdr:row>1</xdr:row>
                    <xdr:rowOff>30480</xdr:rowOff>
                  </from>
                  <to>
                    <xdr:col>1</xdr:col>
                    <xdr:colOff>205740</xdr:colOff>
                    <xdr:row>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Spinner 2">
              <controlPr defaultSize="0" autoPict="0" macro="[0]!Compteur2_QuandChangement">
                <anchor moveWithCells="1" sizeWithCells="1">
                  <from>
                    <xdr:col>1</xdr:col>
                    <xdr:colOff>541020</xdr:colOff>
                    <xdr:row>1</xdr:row>
                    <xdr:rowOff>7620</xdr:rowOff>
                  </from>
                  <to>
                    <xdr:col>1</xdr:col>
                    <xdr:colOff>1630680</xdr:colOff>
                    <xdr:row>2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6" name="Button 7">
              <controlPr defaultSize="0" autoFill="0" autoPict="0" macro="[0]!RechercheEleve">
                <anchor moveWithCells="1" sizeWithCells="1">
                  <from>
                    <xdr:col>0</xdr:col>
                    <xdr:colOff>99060</xdr:colOff>
                    <xdr:row>0</xdr:row>
                    <xdr:rowOff>76200</xdr:rowOff>
                  </from>
                  <to>
                    <xdr:col>0</xdr:col>
                    <xdr:colOff>1379220</xdr:colOff>
                    <xdr:row>0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7" name="Drop Down 8">
              <controlPr defaultSize="0" autoLine="0" autoPict="0">
                <anchor moveWithCells="1">
                  <from>
                    <xdr:col>17</xdr:col>
                    <xdr:colOff>22860</xdr:colOff>
                    <xdr:row>0</xdr:row>
                    <xdr:rowOff>83820</xdr:rowOff>
                  </from>
                  <to>
                    <xdr:col>22</xdr:col>
                    <xdr:colOff>30480</xdr:colOff>
                    <xdr:row>0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8" name="Drop Down 9">
              <controlPr defaultSize="0" autoLine="0" autoPict="0">
                <anchor moveWithCells="1">
                  <from>
                    <xdr:col>22</xdr:col>
                    <xdr:colOff>220980</xdr:colOff>
                    <xdr:row>0</xdr:row>
                    <xdr:rowOff>83820</xdr:rowOff>
                  </from>
                  <to>
                    <xdr:col>28</xdr:col>
                    <xdr:colOff>76200</xdr:colOff>
                    <xdr:row>0</xdr:row>
                    <xdr:rowOff>358140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C9A4B53-8427-49EC-9044-0033BC2D35D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B18:B19</xm:sqref>
        </x14:conditionalFormatting>
        <x14:conditionalFormatting xmlns:xm="http://schemas.microsoft.com/office/excel/2006/main">
          <x14:cfRule type="expression" priority="1" id="{C388D5AA-76E8-446B-8C94-5E17A05D31DF}">
            <xm:f>AND(MATCH(E5,Données!$A$2:$A$4000,0),INDEX(Données!$A$2:$E4000,MATCH(E5,Données!$A$2:$A$4000,0),5)=$B$5,INDEX(Données!$A$2:$E4000,MATCH(E5,Données!$A$2:$A$4000,0),2)=Données!$R$2,INDEX(Données!$A$2:$G4000,MATCH(E5,Données!$A$2:$A$4000,0),7)&gt;0)</xm:f>
            <x14:dxf>
              <fill>
                <patternFill>
                  <bgColor rgb="FF21C5FF"/>
                </patternFill>
              </fill>
            </x14:dxf>
          </x14:cfRule>
          <x14:cfRule type="expression" priority="16" id="{0F0B1317-599A-481C-AD91-9F62968B222C}">
            <xm:f>AND(MATCH(E5,Données!$A$2:$A$4000,0),INDEX(Données!$A$2:$E4000,MATCH(E5,Données!$A$2:$A$4000,0),5)=$B$5,INDEX(Données!$A$2:$E4000,MATCH(E5,Données!$A$2:$A$4000,0),2)=Données!$R$2)</xm:f>
            <x14:dxf>
              <fill>
                <patternFill>
                  <bgColor rgb="FFFF33CC"/>
                </patternFill>
              </fill>
            </x14:dxf>
          </x14:cfRule>
          <x14:cfRule type="expression" priority="33" id="{3008E479-F9E3-4A9C-AFE5-C977FA3331ED}">
            <xm:f>MATCH(G3,Données!$N$5:$N$17,0)</xm:f>
            <x14:dxf>
              <fill>
                <patternFill>
                  <bgColor theme="0" tint="-0.24994659260841701"/>
                </patternFill>
              </fill>
            </x14:dxf>
          </x14:cfRule>
          <xm:sqref>E5:AI16</xm:sqref>
        </x14:conditionalFormatting>
        <x14:conditionalFormatting xmlns:xm="http://schemas.microsoft.com/office/excel/2006/main">
          <x14:cfRule type="expression" priority="18" id="{0F0B1317-599A-481C-AD91-9F62968B222C}">
            <xm:f>AND(MATCH(E5,Données!$A$2:$A$4000,0),INDEX(Données!$A$2:$E4000,MATCH(E5,Données!$A$2:$A$4000,0),4)=$B$5)</xm:f>
            <x14:dxf>
              <fill>
                <patternFill>
                  <bgColor rgb="FFFF33CC"/>
                </patternFill>
              </fill>
            </x14:dxf>
          </x14:cfRule>
          <x14:cfRule type="expression" priority="19" id="{3008E479-F9E3-4A9C-AFE5-C977FA3331ED}">
            <xm:f>MATCH(E3,Données!$N$5:$N$17,0)</xm:f>
            <x14:dxf>
              <fill>
                <patternFill>
                  <bgColor theme="0" tint="-0.24994659260841701"/>
                </patternFill>
              </fill>
            </x14:dxf>
          </x14:cfRule>
          <xm:sqref>AD5:AI5 E6:AI16</xm:sqref>
        </x14:conditionalFormatting>
        <x14:conditionalFormatting xmlns:xm="http://schemas.microsoft.com/office/excel/2006/main">
          <x14:cfRule type="expression" priority="24" id="{0F0B1317-599A-481C-AD91-9F62968B222C}">
            <xm:f>AND(MATCH(AB5,Données!$A$2:$A$4000,0),INDEX(Données!$A$2:$E4000,MATCH(AB5,Données!$A$2:$A$4000,0),4)=$B$5)</xm:f>
            <x14:dxf>
              <fill>
                <patternFill>
                  <bgColor rgb="FFFF33CC"/>
                </patternFill>
              </fill>
            </x14:dxf>
          </x14:cfRule>
          <x14:cfRule type="expression" priority="25" id="{3008E479-F9E3-4A9C-AFE5-C977FA3331ED}">
            <xm:f>MATCH(#REF!,Données!$N$5:$N$17,0)</xm:f>
            <x14:dxf>
              <fill>
                <patternFill>
                  <bgColor theme="0" tint="-0.24994659260841701"/>
                </patternFill>
              </fill>
            </x14:dxf>
          </x14:cfRule>
          <xm:sqref>AB5:AC5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T3130"/>
  <sheetViews>
    <sheetView workbookViewId="0">
      <selection activeCell="F23" sqref="F23"/>
    </sheetView>
  </sheetViews>
  <sheetFormatPr baseColWidth="10" defaultRowHeight="14.4" x14ac:dyDescent="0.3"/>
  <cols>
    <col min="1" max="1" width="13.21875" style="40" customWidth="1"/>
    <col min="2" max="2" width="13.21875" style="41" customWidth="1"/>
    <col min="3" max="3" width="14.6640625" style="41" customWidth="1"/>
    <col min="4" max="4" width="14.109375" style="41" customWidth="1"/>
    <col min="5" max="5" width="14.77734375" style="41" customWidth="1"/>
    <col min="6" max="6" width="12.88671875" style="41" customWidth="1"/>
    <col min="7" max="7" width="11.5546875" style="39"/>
    <col min="8" max="8" width="11.5546875" style="40"/>
    <col min="9" max="9" width="11.5546875" style="41"/>
    <col min="10" max="10" width="11.5546875" style="39"/>
  </cols>
  <sheetData>
    <row r="1" spans="1:20" ht="15" thickBot="1" x14ac:dyDescent="0.35">
      <c r="A1" s="55" t="s">
        <v>36</v>
      </c>
      <c r="B1" s="56" t="s">
        <v>55</v>
      </c>
      <c r="C1" s="56" t="s">
        <v>37</v>
      </c>
      <c r="D1" s="56" t="s">
        <v>38</v>
      </c>
      <c r="E1" s="56" t="s">
        <v>2</v>
      </c>
      <c r="F1" s="56" t="s">
        <v>3</v>
      </c>
      <c r="G1" s="57" t="s">
        <v>48</v>
      </c>
      <c r="H1" s="55" t="s">
        <v>50</v>
      </c>
      <c r="I1" s="56" t="s">
        <v>50</v>
      </c>
      <c r="J1" s="57" t="s">
        <v>51</v>
      </c>
      <c r="L1" s="55" t="s">
        <v>39</v>
      </c>
      <c r="M1" s="58" t="s">
        <v>40</v>
      </c>
      <c r="N1" s="57" t="s">
        <v>44</v>
      </c>
      <c r="O1" s="62" t="s">
        <v>52</v>
      </c>
      <c r="P1" s="62" t="s">
        <v>53</v>
      </c>
      <c r="S1" s="73" t="s">
        <v>38</v>
      </c>
      <c r="T1" s="73" t="s">
        <v>23</v>
      </c>
    </row>
    <row r="2" spans="1:20" x14ac:dyDescent="0.3">
      <c r="A2" s="42">
        <v>44268</v>
      </c>
      <c r="B2" s="67" t="s">
        <v>212</v>
      </c>
      <c r="D2" s="43"/>
      <c r="E2" s="41" t="s">
        <v>12</v>
      </c>
      <c r="H2" s="37" t="b">
        <f>COUNTIF(Eleves!$C$5:$C$4000,E2)&gt;0</f>
        <v>1</v>
      </c>
      <c r="I2" s="38" t="str" cm="1">
        <f t="array" ref="I2">IF(_xlfn.XLOOKUP(Données!E2,Nom,[0]!Prenom=F2),"VRAI","FAUX")</f>
        <v>FAUX</v>
      </c>
      <c r="J2" s="39" t="str">
        <f>IF(AND(H2=FALSE,I2=FALSE),"OUI","NON")</f>
        <v>NON</v>
      </c>
      <c r="L2" s="54">
        <v>2020</v>
      </c>
      <c r="M2" s="52">
        <v>2</v>
      </c>
      <c r="O2" t="s">
        <v>212</v>
      </c>
      <c r="P2" t="s">
        <v>212</v>
      </c>
      <c r="Q2">
        <v>1</v>
      </c>
      <c r="R2" t="str" cm="1">
        <f t="array" ref="R2">INDEX(Formation,ChoixS)</f>
        <v>TT1</v>
      </c>
      <c r="S2" t="s">
        <v>60</v>
      </c>
      <c r="T2" t="s">
        <v>60</v>
      </c>
    </row>
    <row r="3" spans="1:20" ht="15" thickBot="1" x14ac:dyDescent="0.35">
      <c r="A3" s="42">
        <v>44341</v>
      </c>
      <c r="B3" s="67" t="s">
        <v>212</v>
      </c>
      <c r="E3" s="41" t="s">
        <v>12</v>
      </c>
      <c r="G3" s="39" t="s">
        <v>48</v>
      </c>
      <c r="H3" s="37" t="b">
        <f>COUNTIF(Eleves!$C$5:$C$4000,E3)&gt;0</f>
        <v>1</v>
      </c>
      <c r="I3" s="38" t="str" cm="1">
        <f t="array" ref="I3">IF(_xlfn.XLOOKUP(Données!E3,Nom,[0]!Prenom=F3),"VRAI","FAUX")</f>
        <v>FAUX</v>
      </c>
      <c r="J3" s="39" t="str">
        <f t="shared" ref="J3:J66" si="0">IF(AND(H3=FALSE,I3=FALSE),"OUI","NON")</f>
        <v>NON</v>
      </c>
      <c r="L3" s="40">
        <v>2021</v>
      </c>
      <c r="M3" s="53">
        <f>2019+AnneeR</f>
        <v>2021</v>
      </c>
      <c r="O3" t="s">
        <v>213</v>
      </c>
      <c r="P3" t="s">
        <v>213</v>
      </c>
      <c r="S3" t="s">
        <v>61</v>
      </c>
      <c r="T3" t="s">
        <v>61</v>
      </c>
    </row>
    <row r="4" spans="1:20" ht="15" thickBot="1" x14ac:dyDescent="0.35">
      <c r="A4" s="44">
        <v>44197</v>
      </c>
      <c r="B4" s="67" t="s">
        <v>213</v>
      </c>
      <c r="E4" s="41" t="s">
        <v>12</v>
      </c>
      <c r="H4" s="37" t="b">
        <f>COUNTIF(Eleves!$C$5:$C$4000,E4)&gt;0</f>
        <v>1</v>
      </c>
      <c r="I4" s="38" t="str" cm="1">
        <f t="array" ref="I4">IF(_xlfn.XLOOKUP(Données!E4,Nom,[0]!Prenom=F4),"VRAI","FAUX")</f>
        <v>FAUX</v>
      </c>
      <c r="J4" s="39" t="str">
        <f t="shared" si="0"/>
        <v>NON</v>
      </c>
      <c r="L4" s="52">
        <v>2022</v>
      </c>
      <c r="M4" s="56" t="s">
        <v>44</v>
      </c>
      <c r="N4" s="57"/>
      <c r="O4" t="s">
        <v>214</v>
      </c>
      <c r="P4" t="s">
        <v>214</v>
      </c>
      <c r="S4" t="s">
        <v>62</v>
      </c>
      <c r="T4" t="s">
        <v>62</v>
      </c>
    </row>
    <row r="5" spans="1:20" x14ac:dyDescent="0.3">
      <c r="A5" s="44">
        <v>44459</v>
      </c>
      <c r="B5" s="67" t="s">
        <v>212</v>
      </c>
      <c r="E5" s="41" t="s">
        <v>12</v>
      </c>
      <c r="H5" s="37" t="b">
        <f>COUNTIF(Eleves!$C$5:$C$4000,E5)&gt;0</f>
        <v>1</v>
      </c>
      <c r="I5" s="38" t="str" cm="1">
        <f t="array" ref="I5">IF(_xlfn.XLOOKUP(Données!E5,Nom,[0]!Prenom=F5),"VRAI","FAUX")</f>
        <v>FAUX</v>
      </c>
      <c r="J5" s="39" t="str">
        <f t="shared" si="0"/>
        <v>NON</v>
      </c>
      <c r="L5" s="52">
        <v>2023</v>
      </c>
      <c r="M5" s="49">
        <v>44197</v>
      </c>
      <c r="N5" s="45">
        <f>DATE($M$3,1,1)</f>
        <v>44197</v>
      </c>
      <c r="O5" t="s">
        <v>215</v>
      </c>
      <c r="P5" t="s">
        <v>215</v>
      </c>
      <c r="S5" t="s">
        <v>63</v>
      </c>
      <c r="T5" t="s">
        <v>63</v>
      </c>
    </row>
    <row r="6" spans="1:20" x14ac:dyDescent="0.3">
      <c r="A6" s="44">
        <v>44329</v>
      </c>
      <c r="B6" s="67" t="s">
        <v>212</v>
      </c>
      <c r="E6" s="41" t="s">
        <v>12</v>
      </c>
      <c r="G6" s="39" t="s">
        <v>48</v>
      </c>
      <c r="H6" s="37" t="b">
        <f>COUNTIF(Eleves!$C$5:$C$4000,E6)&gt;0</f>
        <v>1</v>
      </c>
      <c r="I6" s="38" t="str" cm="1">
        <f t="array" ref="I6">IF(_xlfn.XLOOKUP(Données!E6,Nom,[0]!Prenom=F6),"VRAI","FAUX")</f>
        <v>FAUX</v>
      </c>
      <c r="J6" s="39" t="str">
        <f t="shared" si="0"/>
        <v>NON</v>
      </c>
      <c r="L6" s="52">
        <v>2024</v>
      </c>
      <c r="M6" s="50">
        <v>44290</v>
      </c>
      <c r="N6" s="46">
        <f>ROUND(DATE($M$3,4,MOD(234-11*MOD($M$3,19),30))/7,)*7-6</f>
        <v>44290</v>
      </c>
      <c r="O6" t="s">
        <v>216</v>
      </c>
      <c r="P6" t="s">
        <v>222</v>
      </c>
      <c r="S6" t="s">
        <v>59</v>
      </c>
      <c r="T6" t="s">
        <v>59</v>
      </c>
    </row>
    <row r="7" spans="1:20" x14ac:dyDescent="0.3">
      <c r="A7" s="44">
        <v>44383</v>
      </c>
      <c r="B7" s="67" t="s">
        <v>213</v>
      </c>
      <c r="E7" s="41" t="s">
        <v>12</v>
      </c>
      <c r="H7" s="37" t="b">
        <f>COUNTIF(Eleves!$C$5:$C$4000,E7)&gt;0</f>
        <v>1</v>
      </c>
      <c r="I7" s="38" t="str" cm="1">
        <f t="array" ref="I7">IF(_xlfn.XLOOKUP(Données!E7,Nom,[0]!Prenom=F7),"VRAI","FAUX")</f>
        <v>FAUX</v>
      </c>
      <c r="J7" s="39" t="str">
        <f t="shared" si="0"/>
        <v>NON</v>
      </c>
      <c r="L7" s="52">
        <v>2025</v>
      </c>
      <c r="M7" s="50">
        <v>44291</v>
      </c>
      <c r="N7" s="47">
        <f>M6+1</f>
        <v>44291</v>
      </c>
      <c r="O7" t="s">
        <v>217</v>
      </c>
      <c r="P7" t="s">
        <v>217</v>
      </c>
      <c r="S7" t="s">
        <v>65</v>
      </c>
      <c r="T7" t="s">
        <v>65</v>
      </c>
    </row>
    <row r="8" spans="1:20" x14ac:dyDescent="0.3">
      <c r="A8" s="44">
        <v>44383</v>
      </c>
      <c r="B8" s="67" t="s">
        <v>212</v>
      </c>
      <c r="E8" s="41" t="s">
        <v>12</v>
      </c>
      <c r="G8" s="39" t="s">
        <v>48</v>
      </c>
      <c r="H8" s="37" t="b">
        <f>COUNTIF(Eleves!$C$5:$C$4000,E8)&gt;0</f>
        <v>1</v>
      </c>
      <c r="I8" s="38" t="str" cm="1">
        <f t="array" ref="I8">IF(_xlfn.XLOOKUP(Données!E8,Nom,[0]!Prenom=F8),"VRAI","FAUX")</f>
        <v>FAUX</v>
      </c>
      <c r="J8" s="39" t="str">
        <f t="shared" si="0"/>
        <v>NON</v>
      </c>
      <c r="L8" s="52">
        <v>2026</v>
      </c>
      <c r="M8" s="50">
        <v>44317</v>
      </c>
      <c r="N8" s="47">
        <f>DATE($M$3,5,1)</f>
        <v>44317</v>
      </c>
      <c r="O8" t="s">
        <v>218</v>
      </c>
      <c r="P8" t="s">
        <v>218</v>
      </c>
      <c r="S8" t="s">
        <v>64</v>
      </c>
      <c r="T8" t="s">
        <v>64</v>
      </c>
    </row>
    <row r="9" spans="1:20" x14ac:dyDescent="0.3">
      <c r="A9" s="44">
        <v>44329</v>
      </c>
      <c r="B9" s="67" t="s">
        <v>212</v>
      </c>
      <c r="E9" s="41" t="s">
        <v>12</v>
      </c>
      <c r="H9" s="37" t="b">
        <f>COUNTIF(Eleves!$C$5:$C$4000,E9)&gt;0</f>
        <v>1</v>
      </c>
      <c r="I9" s="38" t="str" cm="1">
        <f t="array" ref="I9">IF(_xlfn.XLOOKUP(Données!E9,Nom,[0]!Prenom=F9),"VRAI","FAUX")</f>
        <v>FAUX</v>
      </c>
      <c r="J9" s="39" t="str">
        <f t="shared" si="0"/>
        <v>NON</v>
      </c>
      <c r="L9" s="52">
        <v>2027</v>
      </c>
      <c r="M9" s="50">
        <v>44324</v>
      </c>
      <c r="N9" s="47">
        <f>DATE($M$3,5,8)</f>
        <v>44324</v>
      </c>
      <c r="O9" t="s">
        <v>219</v>
      </c>
      <c r="P9" t="s">
        <v>223</v>
      </c>
      <c r="S9" t="s">
        <v>66</v>
      </c>
      <c r="T9" t="s">
        <v>66</v>
      </c>
    </row>
    <row r="10" spans="1:20" x14ac:dyDescent="0.3">
      <c r="A10" s="44">
        <v>44459</v>
      </c>
      <c r="B10" s="67" t="s">
        <v>212</v>
      </c>
      <c r="E10" s="41" t="s">
        <v>12</v>
      </c>
      <c r="H10" s="37" t="b">
        <f>COUNTIF(Eleves!$C$5:$C$4000,E10)&gt;0</f>
        <v>1</v>
      </c>
      <c r="I10" s="38" t="str" cm="1">
        <f t="array" ref="I10">IF(_xlfn.XLOOKUP(Données!E10,Nom,[0]!Prenom=F10),"VRAI","FAUX")</f>
        <v>FAUX</v>
      </c>
      <c r="J10" s="39" t="str">
        <f t="shared" si="0"/>
        <v>NON</v>
      </c>
      <c r="L10" s="52">
        <v>2028</v>
      </c>
      <c r="M10" s="50">
        <v>44329</v>
      </c>
      <c r="N10" s="47">
        <f>M6+39</f>
        <v>44329</v>
      </c>
      <c r="O10" t="s">
        <v>220</v>
      </c>
      <c r="P10" t="s">
        <v>220</v>
      </c>
      <c r="S10" t="s">
        <v>67</v>
      </c>
      <c r="T10" t="s">
        <v>67</v>
      </c>
    </row>
    <row r="11" spans="1:20" x14ac:dyDescent="0.3">
      <c r="A11" s="60">
        <v>44165</v>
      </c>
      <c r="B11" s="67" t="s">
        <v>212</v>
      </c>
      <c r="E11" s="31" t="s">
        <v>210</v>
      </c>
      <c r="F11" s="59"/>
      <c r="G11" s="39" t="s">
        <v>48</v>
      </c>
      <c r="H11" s="37" t="b">
        <f>COUNTIF(Eleves!$C$5:$C$4000,E11)&gt;0</f>
        <v>1</v>
      </c>
      <c r="I11" s="38" t="str" cm="1">
        <f t="array" ref="I11">IF(_xlfn.XLOOKUP(Données!E11,Nom,[0]!Prenom=F11),"VRAI","FAUX")</f>
        <v>FAUX</v>
      </c>
      <c r="J11" s="39" t="str">
        <f>IF(H11=FALSE,"OUI","NON")</f>
        <v>NON</v>
      </c>
      <c r="L11" s="52">
        <v>2029</v>
      </c>
      <c r="M11" s="50">
        <v>44339</v>
      </c>
      <c r="N11" s="47">
        <f>M6+49</f>
        <v>44339</v>
      </c>
      <c r="O11" t="s">
        <v>221</v>
      </c>
      <c r="P11" t="s">
        <v>221</v>
      </c>
      <c r="S11" t="s">
        <v>68</v>
      </c>
      <c r="T11" t="s">
        <v>68</v>
      </c>
    </row>
    <row r="12" spans="1:20" x14ac:dyDescent="0.3">
      <c r="A12" s="44">
        <v>44524</v>
      </c>
      <c r="B12" s="67" t="s">
        <v>212</v>
      </c>
      <c r="E12" s="59" t="s">
        <v>211</v>
      </c>
      <c r="F12" s="59"/>
      <c r="H12" s="37" t="b">
        <f>COUNTIF(Eleves!$C$5:$C$4000,E12)&gt;0</f>
        <v>1</v>
      </c>
      <c r="I12" s="38" t="str" cm="1">
        <f t="array" ref="I12">IF(_xlfn.XLOOKUP(Données!E12,Nom,[0]!Prenom=F12),"VRAI","FAUX")</f>
        <v>FAUX</v>
      </c>
      <c r="J12" s="39" t="str">
        <f t="shared" si="0"/>
        <v>NON</v>
      </c>
      <c r="L12" s="52">
        <v>2030</v>
      </c>
      <c r="M12" s="50">
        <v>44340</v>
      </c>
      <c r="N12" s="47">
        <f>M6+50</f>
        <v>44340</v>
      </c>
    </row>
    <row r="13" spans="1:20" x14ac:dyDescent="0.3">
      <c r="A13" s="42">
        <v>44268</v>
      </c>
      <c r="B13" s="67" t="s">
        <v>212</v>
      </c>
      <c r="D13" s="41" t="s">
        <v>68</v>
      </c>
      <c r="E13" s="41" t="s">
        <v>13</v>
      </c>
      <c r="F13" s="59"/>
      <c r="H13" s="37" t="b">
        <f>COUNTIF(Eleves!$C$5:$C$4000,E13)&gt;0</f>
        <v>1</v>
      </c>
      <c r="I13" s="38" t="str" cm="1">
        <f t="array" ref="I13">IF(_xlfn.XLOOKUP(Données!E13,Nom,[0]!Prenom=F13),"VRAI","FAUX")</f>
        <v>FAUX</v>
      </c>
      <c r="J13" s="39" t="str">
        <f t="shared" si="0"/>
        <v>NON</v>
      </c>
      <c r="L13" s="52">
        <v>2031</v>
      </c>
      <c r="M13" s="50">
        <v>44391</v>
      </c>
      <c r="N13" s="47">
        <f>DATE($M$3,7,14)</f>
        <v>44391</v>
      </c>
    </row>
    <row r="14" spans="1:20" x14ac:dyDescent="0.3">
      <c r="A14" s="42">
        <v>44269</v>
      </c>
      <c r="B14" s="67" t="s">
        <v>212</v>
      </c>
      <c r="E14" s="41" t="s">
        <v>13</v>
      </c>
      <c r="F14" s="59"/>
      <c r="G14" s="39" t="s">
        <v>48</v>
      </c>
      <c r="H14" s="37" t="b">
        <f>COUNTIF(Eleves!$C$5:$C$4000,E14)&gt;0</f>
        <v>1</v>
      </c>
      <c r="I14" s="38" t="str" cm="1">
        <f t="array" ref="I14">IF(_xlfn.XLOOKUP(Données!E14,Nom,[0]!Prenom=F14),"VRAI","FAUX")</f>
        <v>FAUX</v>
      </c>
      <c r="J14" s="39" t="str">
        <f t="shared" si="0"/>
        <v>NON</v>
      </c>
      <c r="L14" s="52">
        <v>2032</v>
      </c>
      <c r="M14" s="50">
        <v>44423</v>
      </c>
      <c r="N14" s="47">
        <f>DATE($M$3,8,15)</f>
        <v>44423</v>
      </c>
    </row>
    <row r="15" spans="1:20" x14ac:dyDescent="0.3">
      <c r="A15" s="42">
        <v>44301</v>
      </c>
      <c r="B15" s="67" t="s">
        <v>213</v>
      </c>
      <c r="D15" s="41" t="s">
        <v>68</v>
      </c>
      <c r="E15" s="41" t="s">
        <v>13</v>
      </c>
      <c r="F15" s="59"/>
      <c r="H15" s="37" t="b">
        <f>COUNTIF(Eleves!$C$5:$C$4000,E15)&gt;0</f>
        <v>1</v>
      </c>
      <c r="I15" s="38" t="str" cm="1">
        <f t="array" ref="I15">IF(_xlfn.XLOOKUP(Données!E15,Nom,[0]!Prenom=F15),"VRAI","FAUX")</f>
        <v>FAUX</v>
      </c>
      <c r="J15" s="39" t="str">
        <f t="shared" si="0"/>
        <v>NON</v>
      </c>
      <c r="L15" s="52">
        <v>2033</v>
      </c>
      <c r="M15" s="50">
        <v>44501</v>
      </c>
      <c r="N15" s="47">
        <f>DATE($M$3,11,1)</f>
        <v>44501</v>
      </c>
    </row>
    <row r="16" spans="1:20" x14ac:dyDescent="0.3">
      <c r="A16" s="42">
        <v>43906</v>
      </c>
      <c r="B16" s="67" t="s">
        <v>212</v>
      </c>
      <c r="E16" s="41" t="s">
        <v>13</v>
      </c>
      <c r="F16" s="59"/>
      <c r="G16" s="39" t="s">
        <v>48</v>
      </c>
      <c r="H16" s="37" t="b">
        <f>COUNTIF(Eleves!$C$5:$C$4000,E16)&gt;0</f>
        <v>1</v>
      </c>
      <c r="I16" s="38" t="str" cm="1">
        <f t="array" ref="I16">IF(_xlfn.XLOOKUP(Données!E16,Nom,[0]!Prenom=F16),"VRAI","FAUX")</f>
        <v>FAUX</v>
      </c>
      <c r="J16" s="39" t="str">
        <f t="shared" si="0"/>
        <v>NON</v>
      </c>
      <c r="L16" s="52">
        <v>2034</v>
      </c>
      <c r="M16" s="50">
        <v>44511</v>
      </c>
      <c r="N16" s="47">
        <f>DATE($M$3,11,11)</f>
        <v>44511</v>
      </c>
    </row>
    <row r="17" spans="1:14" ht="15" thickBot="1" x14ac:dyDescent="0.35">
      <c r="A17" s="42">
        <v>44272</v>
      </c>
      <c r="B17" s="67" t="s">
        <v>212</v>
      </c>
      <c r="D17" s="41" t="s">
        <v>66</v>
      </c>
      <c r="E17" s="41" t="s">
        <v>13</v>
      </c>
      <c r="F17" s="59"/>
      <c r="H17" s="37" t="b">
        <f>COUNTIF(Eleves!$C$5:$C$4000,E17)&gt;0</f>
        <v>1</v>
      </c>
      <c r="I17" s="38" t="str" cm="1">
        <f t="array" ref="I17">IF(_xlfn.XLOOKUP(Données!E17,Nom,[0]!Prenom=F17),"VRAI","FAUX")</f>
        <v>FAUX</v>
      </c>
      <c r="J17" s="39" t="str">
        <f t="shared" si="0"/>
        <v>NON</v>
      </c>
      <c r="L17" s="52">
        <v>2035</v>
      </c>
      <c r="M17" s="51">
        <v>44555</v>
      </c>
      <c r="N17" s="48">
        <f>DATE($M$3,12,25)</f>
        <v>44555</v>
      </c>
    </row>
    <row r="18" spans="1:14" x14ac:dyDescent="0.3">
      <c r="A18" s="42">
        <v>44273</v>
      </c>
      <c r="B18" s="67" t="s">
        <v>213</v>
      </c>
      <c r="D18" s="41" t="s">
        <v>68</v>
      </c>
      <c r="E18" s="41" t="s">
        <v>13</v>
      </c>
      <c r="F18" s="59"/>
      <c r="H18" s="37" t="b">
        <f>COUNTIF(Eleves!$C$5:$C$4000,E18)&gt;0</f>
        <v>1</v>
      </c>
      <c r="I18" s="38" t="str" cm="1">
        <f t="array" ref="I18">IF(_xlfn.XLOOKUP(Données!E18,Nom,[0]!Prenom=F18),"VRAI","FAUX")</f>
        <v>FAUX</v>
      </c>
      <c r="J18" s="39" t="str">
        <f t="shared" si="0"/>
        <v>NON</v>
      </c>
      <c r="L18" s="52">
        <v>2036</v>
      </c>
    </row>
    <row r="19" spans="1:14" x14ac:dyDescent="0.3">
      <c r="A19" s="42">
        <v>44335</v>
      </c>
      <c r="B19" s="67" t="s">
        <v>212</v>
      </c>
      <c r="D19" s="59" t="s">
        <v>60</v>
      </c>
      <c r="E19" s="41" t="s">
        <v>13</v>
      </c>
      <c r="F19" s="59"/>
      <c r="H19" s="37" t="b">
        <f>COUNTIF(Eleves!$C$5:$C$4000,E19)&gt;0</f>
        <v>1</v>
      </c>
      <c r="I19" s="38" t="str" cm="1">
        <f t="array" ref="I19">IF(_xlfn.XLOOKUP(Données!E19,Nom,[0]!Prenom=F19),"VRAI","FAUX")</f>
        <v>FAUX</v>
      </c>
      <c r="J19" s="39" t="str">
        <f t="shared" si="0"/>
        <v>NON</v>
      </c>
      <c r="L19" s="52">
        <v>2037</v>
      </c>
    </row>
    <row r="20" spans="1:14" x14ac:dyDescent="0.3">
      <c r="A20" s="42">
        <v>44275</v>
      </c>
      <c r="B20" s="67" t="s">
        <v>212</v>
      </c>
      <c r="D20" s="59" t="s">
        <v>60</v>
      </c>
      <c r="E20" s="41" t="s">
        <v>13</v>
      </c>
      <c r="F20" s="59"/>
      <c r="G20" s="39" t="s">
        <v>48</v>
      </c>
      <c r="H20" s="37" t="b">
        <f>COUNTIF(Eleves!$C$5:$C$4000,E20)&gt;0</f>
        <v>1</v>
      </c>
      <c r="I20" s="38" t="str" cm="1">
        <f t="array" ref="I20">IF(_xlfn.XLOOKUP(Données!E20,Nom,[0]!Prenom=F20),"VRAI","FAUX")</f>
        <v>FAUX</v>
      </c>
      <c r="J20" s="39" t="str">
        <f t="shared" si="0"/>
        <v>NON</v>
      </c>
      <c r="L20" s="52">
        <v>2038</v>
      </c>
    </row>
    <row r="21" spans="1:14" x14ac:dyDescent="0.3">
      <c r="A21" s="42">
        <v>44460</v>
      </c>
      <c r="B21" s="67" t="s">
        <v>213</v>
      </c>
      <c r="D21" s="59" t="s">
        <v>60</v>
      </c>
      <c r="E21" s="41" t="s">
        <v>13</v>
      </c>
      <c r="F21" s="59"/>
      <c r="G21" s="39" t="s">
        <v>48</v>
      </c>
      <c r="H21" s="37" t="b">
        <f>COUNTIF(Eleves!$C$5:$C$4000,E21)&gt;0</f>
        <v>1</v>
      </c>
      <c r="I21" s="38" t="str" cm="1">
        <f t="array" ref="I21">IF(_xlfn.XLOOKUP(Données!E21,Nom,[0]!Prenom=F21),"VRAI","FAUX")</f>
        <v>FAUX</v>
      </c>
      <c r="J21" s="39" t="str">
        <f t="shared" si="0"/>
        <v>NON</v>
      </c>
      <c r="L21" s="52">
        <v>2039</v>
      </c>
    </row>
    <row r="22" spans="1:14" x14ac:dyDescent="0.3">
      <c r="A22" s="42">
        <v>44277</v>
      </c>
      <c r="B22" s="67" t="s">
        <v>212</v>
      </c>
      <c r="D22" s="59" t="s">
        <v>60</v>
      </c>
      <c r="E22" s="41" t="s">
        <v>13</v>
      </c>
      <c r="F22" s="59"/>
      <c r="H22" s="37" t="b">
        <f>COUNTIF(Eleves!$C$5:$C$4000,E22)&gt;0</f>
        <v>1</v>
      </c>
      <c r="I22" s="38" t="str" cm="1">
        <f t="array" ref="I22">IF(_xlfn.XLOOKUP(Données!E22,Nom,[0]!Prenom=F22),"VRAI","FAUX")</f>
        <v>FAUX</v>
      </c>
      <c r="J22" s="39" t="str">
        <f t="shared" si="0"/>
        <v>NON</v>
      </c>
      <c r="L22" s="52">
        <v>2040</v>
      </c>
    </row>
    <row r="23" spans="1:14" x14ac:dyDescent="0.3">
      <c r="A23" s="42">
        <v>44278</v>
      </c>
      <c r="B23" s="67" t="s">
        <v>212</v>
      </c>
      <c r="D23" s="59" t="s">
        <v>60</v>
      </c>
      <c r="E23" s="41" t="s">
        <v>13</v>
      </c>
      <c r="F23" s="59"/>
      <c r="H23" s="37" t="b">
        <f>COUNTIF(Eleves!$C$5:$C$4000,E23)&gt;0</f>
        <v>1</v>
      </c>
      <c r="I23" s="38" t="str" cm="1">
        <f t="array" ref="I23">IF(_xlfn.XLOOKUP(Données!E23,Nom,[0]!Prenom=F23),"VRAI","FAUX")</f>
        <v>FAUX</v>
      </c>
      <c r="J23" s="39" t="str">
        <f t="shared" si="0"/>
        <v>NON</v>
      </c>
      <c r="L23" s="52">
        <v>2041</v>
      </c>
    </row>
    <row r="24" spans="1:14" ht="15" thickBot="1" x14ac:dyDescent="0.35">
      <c r="F24" s="43"/>
      <c r="H24" s="37"/>
      <c r="I24" s="38"/>
      <c r="J24" s="39" t="str">
        <f t="shared" si="0"/>
        <v>OUI</v>
      </c>
      <c r="L24" s="53">
        <v>2042</v>
      </c>
    </row>
    <row r="25" spans="1:14" x14ac:dyDescent="0.3">
      <c r="F25" s="43"/>
      <c r="H25" s="37"/>
      <c r="I25" s="38"/>
      <c r="J25" s="39" t="str">
        <f t="shared" si="0"/>
        <v>OUI</v>
      </c>
    </row>
    <row r="26" spans="1:14" x14ac:dyDescent="0.3">
      <c r="F26" s="43"/>
      <c r="H26" s="37"/>
      <c r="I26" s="38"/>
      <c r="J26" s="39" t="str">
        <f t="shared" si="0"/>
        <v>OUI</v>
      </c>
    </row>
    <row r="27" spans="1:14" x14ac:dyDescent="0.3">
      <c r="F27" s="43"/>
      <c r="H27" s="37"/>
      <c r="I27" s="38"/>
      <c r="J27" s="39" t="str">
        <f t="shared" si="0"/>
        <v>OUI</v>
      </c>
    </row>
    <row r="28" spans="1:14" x14ac:dyDescent="0.3">
      <c r="F28" s="43"/>
      <c r="H28" s="37"/>
      <c r="I28" s="38"/>
      <c r="J28" s="39" t="str">
        <f t="shared" si="0"/>
        <v>OUI</v>
      </c>
    </row>
    <row r="29" spans="1:14" x14ac:dyDescent="0.3">
      <c r="H29" s="37"/>
      <c r="I29" s="38"/>
      <c r="J29" s="39" t="str">
        <f t="shared" si="0"/>
        <v>OUI</v>
      </c>
    </row>
    <row r="30" spans="1:14" x14ac:dyDescent="0.3">
      <c r="H30" s="37"/>
      <c r="I30" s="38"/>
      <c r="J30" s="39" t="str">
        <f t="shared" si="0"/>
        <v>OUI</v>
      </c>
    </row>
    <row r="31" spans="1:14" x14ac:dyDescent="0.3">
      <c r="H31" s="37"/>
      <c r="I31" s="38"/>
      <c r="J31" s="39" t="str">
        <f t="shared" si="0"/>
        <v>OUI</v>
      </c>
    </row>
    <row r="32" spans="1:14" x14ac:dyDescent="0.3">
      <c r="H32" s="37"/>
      <c r="I32" s="38"/>
      <c r="J32" s="39" t="str">
        <f t="shared" si="0"/>
        <v>OUI</v>
      </c>
    </row>
    <row r="33" spans="8:10" x14ac:dyDescent="0.3">
      <c r="H33" s="37"/>
      <c r="I33" s="38"/>
      <c r="J33" s="39" t="str">
        <f t="shared" si="0"/>
        <v>OUI</v>
      </c>
    </row>
    <row r="34" spans="8:10" x14ac:dyDescent="0.3">
      <c r="H34" s="37"/>
      <c r="I34" s="38"/>
      <c r="J34" s="39" t="str">
        <f t="shared" si="0"/>
        <v>OUI</v>
      </c>
    </row>
    <row r="35" spans="8:10" x14ac:dyDescent="0.3">
      <c r="H35" s="37"/>
      <c r="I35" s="38"/>
      <c r="J35" s="39" t="str">
        <f t="shared" si="0"/>
        <v>OUI</v>
      </c>
    </row>
    <row r="36" spans="8:10" x14ac:dyDescent="0.3">
      <c r="H36" s="37"/>
      <c r="I36" s="38"/>
      <c r="J36" s="39" t="str">
        <f t="shared" si="0"/>
        <v>OUI</v>
      </c>
    </row>
    <row r="37" spans="8:10" x14ac:dyDescent="0.3">
      <c r="H37" s="37"/>
      <c r="I37" s="38"/>
      <c r="J37" s="39" t="str">
        <f t="shared" si="0"/>
        <v>OUI</v>
      </c>
    </row>
    <row r="38" spans="8:10" x14ac:dyDescent="0.3">
      <c r="H38" s="37"/>
      <c r="I38" s="38"/>
      <c r="J38" s="39" t="str">
        <f t="shared" si="0"/>
        <v>OUI</v>
      </c>
    </row>
    <row r="39" spans="8:10" x14ac:dyDescent="0.3">
      <c r="H39" s="37"/>
      <c r="I39" s="38"/>
      <c r="J39" s="39" t="str">
        <f t="shared" si="0"/>
        <v>OUI</v>
      </c>
    </row>
    <row r="40" spans="8:10" x14ac:dyDescent="0.3">
      <c r="H40" s="37"/>
      <c r="I40" s="38"/>
      <c r="J40" s="39" t="str">
        <f t="shared" si="0"/>
        <v>OUI</v>
      </c>
    </row>
    <row r="41" spans="8:10" x14ac:dyDescent="0.3">
      <c r="H41" s="37"/>
      <c r="I41" s="38"/>
      <c r="J41" s="39" t="str">
        <f t="shared" si="0"/>
        <v>OUI</v>
      </c>
    </row>
    <row r="42" spans="8:10" x14ac:dyDescent="0.3">
      <c r="H42" s="37"/>
      <c r="I42" s="38"/>
      <c r="J42" s="39" t="str">
        <f t="shared" si="0"/>
        <v>OUI</v>
      </c>
    </row>
    <row r="43" spans="8:10" x14ac:dyDescent="0.3">
      <c r="H43" s="37"/>
      <c r="I43" s="38"/>
      <c r="J43" s="39" t="str">
        <f t="shared" si="0"/>
        <v>OUI</v>
      </c>
    </row>
    <row r="44" spans="8:10" x14ac:dyDescent="0.3">
      <c r="H44" s="37"/>
      <c r="I44" s="38"/>
      <c r="J44" s="39" t="str">
        <f t="shared" si="0"/>
        <v>OUI</v>
      </c>
    </row>
    <row r="45" spans="8:10" x14ac:dyDescent="0.3">
      <c r="H45" s="37"/>
      <c r="I45" s="38"/>
      <c r="J45" s="39" t="str">
        <f t="shared" si="0"/>
        <v>OUI</v>
      </c>
    </row>
    <row r="46" spans="8:10" x14ac:dyDescent="0.3">
      <c r="H46" s="37"/>
      <c r="I46" s="38"/>
      <c r="J46" s="39" t="str">
        <f t="shared" si="0"/>
        <v>OUI</v>
      </c>
    </row>
    <row r="47" spans="8:10" x14ac:dyDescent="0.3">
      <c r="H47" s="37"/>
      <c r="I47" s="38"/>
      <c r="J47" s="39" t="str">
        <f t="shared" si="0"/>
        <v>OUI</v>
      </c>
    </row>
    <row r="48" spans="8:10" x14ac:dyDescent="0.3">
      <c r="H48" s="37"/>
      <c r="I48" s="38"/>
      <c r="J48" s="39" t="str">
        <f t="shared" si="0"/>
        <v>OUI</v>
      </c>
    </row>
    <row r="49" spans="8:10" x14ac:dyDescent="0.3">
      <c r="H49" s="37"/>
      <c r="I49" s="38"/>
      <c r="J49" s="39" t="str">
        <f t="shared" si="0"/>
        <v>OUI</v>
      </c>
    </row>
    <row r="50" spans="8:10" x14ac:dyDescent="0.3">
      <c r="H50" s="37"/>
      <c r="I50" s="38"/>
      <c r="J50" s="39" t="str">
        <f t="shared" si="0"/>
        <v>OUI</v>
      </c>
    </row>
    <row r="51" spans="8:10" x14ac:dyDescent="0.3">
      <c r="H51" s="37"/>
      <c r="I51" s="38"/>
      <c r="J51" s="39" t="str">
        <f t="shared" si="0"/>
        <v>OUI</v>
      </c>
    </row>
    <row r="52" spans="8:10" x14ac:dyDescent="0.3">
      <c r="H52" s="37"/>
      <c r="I52" s="38"/>
      <c r="J52" s="39" t="str">
        <f t="shared" si="0"/>
        <v>OUI</v>
      </c>
    </row>
    <row r="53" spans="8:10" x14ac:dyDescent="0.3">
      <c r="H53" s="37"/>
      <c r="I53" s="38"/>
      <c r="J53" s="39" t="str">
        <f t="shared" si="0"/>
        <v>OUI</v>
      </c>
    </row>
    <row r="54" spans="8:10" x14ac:dyDescent="0.3">
      <c r="H54" s="37"/>
      <c r="I54" s="38"/>
      <c r="J54" s="39" t="str">
        <f t="shared" si="0"/>
        <v>OUI</v>
      </c>
    </row>
    <row r="55" spans="8:10" x14ac:dyDescent="0.3">
      <c r="H55" s="37"/>
      <c r="I55" s="38"/>
      <c r="J55" s="39" t="str">
        <f t="shared" si="0"/>
        <v>OUI</v>
      </c>
    </row>
    <row r="56" spans="8:10" x14ac:dyDescent="0.3">
      <c r="H56" s="37"/>
      <c r="I56" s="38"/>
      <c r="J56" s="39" t="str">
        <f t="shared" si="0"/>
        <v>OUI</v>
      </c>
    </row>
    <row r="57" spans="8:10" x14ac:dyDescent="0.3">
      <c r="H57" s="37"/>
      <c r="I57" s="38"/>
      <c r="J57" s="39" t="str">
        <f t="shared" si="0"/>
        <v>OUI</v>
      </c>
    </row>
    <row r="58" spans="8:10" x14ac:dyDescent="0.3">
      <c r="H58" s="37"/>
      <c r="I58" s="38"/>
      <c r="J58" s="39" t="str">
        <f t="shared" si="0"/>
        <v>OUI</v>
      </c>
    </row>
    <row r="59" spans="8:10" x14ac:dyDescent="0.3">
      <c r="H59" s="37"/>
      <c r="I59" s="38"/>
      <c r="J59" s="39" t="str">
        <f t="shared" si="0"/>
        <v>OUI</v>
      </c>
    </row>
    <row r="60" spans="8:10" x14ac:dyDescent="0.3">
      <c r="H60" s="37"/>
      <c r="I60" s="38"/>
      <c r="J60" s="39" t="str">
        <f t="shared" si="0"/>
        <v>OUI</v>
      </c>
    </row>
    <row r="61" spans="8:10" x14ac:dyDescent="0.3">
      <c r="H61" s="37"/>
      <c r="I61" s="38"/>
      <c r="J61" s="39" t="str">
        <f t="shared" si="0"/>
        <v>OUI</v>
      </c>
    </row>
    <row r="62" spans="8:10" x14ac:dyDescent="0.3">
      <c r="H62" s="37"/>
      <c r="I62" s="38"/>
      <c r="J62" s="39" t="str">
        <f t="shared" si="0"/>
        <v>OUI</v>
      </c>
    </row>
    <row r="63" spans="8:10" x14ac:dyDescent="0.3">
      <c r="H63" s="37"/>
      <c r="I63" s="38"/>
      <c r="J63" s="39" t="str">
        <f t="shared" si="0"/>
        <v>OUI</v>
      </c>
    </row>
    <row r="64" spans="8:10" x14ac:dyDescent="0.3">
      <c r="H64" s="37"/>
      <c r="I64" s="38"/>
      <c r="J64" s="39" t="str">
        <f t="shared" si="0"/>
        <v>OUI</v>
      </c>
    </row>
    <row r="65" spans="8:10" x14ac:dyDescent="0.3">
      <c r="H65" s="37"/>
      <c r="I65" s="38"/>
      <c r="J65" s="39" t="str">
        <f t="shared" si="0"/>
        <v>OUI</v>
      </c>
    </row>
    <row r="66" spans="8:10" x14ac:dyDescent="0.3">
      <c r="H66" s="37"/>
      <c r="I66" s="38"/>
      <c r="J66" s="39" t="str">
        <f t="shared" si="0"/>
        <v>OUI</v>
      </c>
    </row>
    <row r="67" spans="8:10" x14ac:dyDescent="0.3">
      <c r="H67" s="37"/>
      <c r="I67" s="38"/>
      <c r="J67" s="39" t="str">
        <f t="shared" ref="J67:J130" si="1">IF(AND(H67=FALSE,I67=FALSE),"OUI","NON")</f>
        <v>OUI</v>
      </c>
    </row>
    <row r="68" spans="8:10" x14ac:dyDescent="0.3">
      <c r="H68" s="37"/>
      <c r="I68" s="38"/>
      <c r="J68" s="39" t="str">
        <f t="shared" si="1"/>
        <v>OUI</v>
      </c>
    </row>
    <row r="69" spans="8:10" x14ac:dyDescent="0.3">
      <c r="H69" s="37"/>
      <c r="I69" s="38"/>
      <c r="J69" s="39" t="str">
        <f t="shared" si="1"/>
        <v>OUI</v>
      </c>
    </row>
    <row r="70" spans="8:10" x14ac:dyDescent="0.3">
      <c r="H70" s="37"/>
      <c r="I70" s="38"/>
      <c r="J70" s="39" t="str">
        <f t="shared" si="1"/>
        <v>OUI</v>
      </c>
    </row>
    <row r="71" spans="8:10" x14ac:dyDescent="0.3">
      <c r="H71" s="37"/>
      <c r="I71" s="38"/>
      <c r="J71" s="39" t="str">
        <f t="shared" si="1"/>
        <v>OUI</v>
      </c>
    </row>
    <row r="72" spans="8:10" x14ac:dyDescent="0.3">
      <c r="H72" s="37"/>
      <c r="I72" s="38"/>
      <c r="J72" s="39" t="str">
        <f t="shared" si="1"/>
        <v>OUI</v>
      </c>
    </row>
    <row r="73" spans="8:10" x14ac:dyDescent="0.3">
      <c r="H73" s="37"/>
      <c r="I73" s="38"/>
      <c r="J73" s="39" t="str">
        <f t="shared" si="1"/>
        <v>OUI</v>
      </c>
    </row>
    <row r="74" spans="8:10" x14ac:dyDescent="0.3">
      <c r="H74" s="37"/>
      <c r="I74" s="38"/>
      <c r="J74" s="39" t="str">
        <f t="shared" si="1"/>
        <v>OUI</v>
      </c>
    </row>
    <row r="75" spans="8:10" x14ac:dyDescent="0.3">
      <c r="H75" s="37"/>
      <c r="I75" s="38"/>
      <c r="J75" s="39" t="str">
        <f t="shared" si="1"/>
        <v>OUI</v>
      </c>
    </row>
    <row r="76" spans="8:10" x14ac:dyDescent="0.3">
      <c r="H76" s="37"/>
      <c r="I76" s="38"/>
      <c r="J76" s="39" t="str">
        <f t="shared" si="1"/>
        <v>OUI</v>
      </c>
    </row>
    <row r="77" spans="8:10" x14ac:dyDescent="0.3">
      <c r="H77" s="37"/>
      <c r="I77" s="38"/>
      <c r="J77" s="39" t="str">
        <f t="shared" si="1"/>
        <v>OUI</v>
      </c>
    </row>
    <row r="78" spans="8:10" x14ac:dyDescent="0.3">
      <c r="H78" s="37"/>
      <c r="I78" s="38"/>
      <c r="J78" s="39" t="str">
        <f t="shared" si="1"/>
        <v>OUI</v>
      </c>
    </row>
    <row r="79" spans="8:10" x14ac:dyDescent="0.3">
      <c r="H79" s="37"/>
      <c r="I79" s="38"/>
      <c r="J79" s="39" t="str">
        <f t="shared" si="1"/>
        <v>OUI</v>
      </c>
    </row>
    <row r="80" spans="8:10" x14ac:dyDescent="0.3">
      <c r="H80" s="37"/>
      <c r="I80" s="38"/>
      <c r="J80" s="39" t="str">
        <f t="shared" si="1"/>
        <v>OUI</v>
      </c>
    </row>
    <row r="81" spans="8:10" x14ac:dyDescent="0.3">
      <c r="H81" s="37"/>
      <c r="I81" s="38"/>
      <c r="J81" s="39" t="str">
        <f t="shared" si="1"/>
        <v>OUI</v>
      </c>
    </row>
    <row r="82" spans="8:10" x14ac:dyDescent="0.3">
      <c r="H82" s="37"/>
      <c r="I82" s="38"/>
      <c r="J82" s="39" t="str">
        <f t="shared" si="1"/>
        <v>OUI</v>
      </c>
    </row>
    <row r="83" spans="8:10" x14ac:dyDescent="0.3">
      <c r="H83" s="37"/>
      <c r="I83" s="38"/>
      <c r="J83" s="39" t="str">
        <f t="shared" si="1"/>
        <v>OUI</v>
      </c>
    </row>
    <row r="84" spans="8:10" x14ac:dyDescent="0.3">
      <c r="H84" s="37"/>
      <c r="I84" s="38"/>
      <c r="J84" s="39" t="str">
        <f t="shared" si="1"/>
        <v>OUI</v>
      </c>
    </row>
    <row r="85" spans="8:10" x14ac:dyDescent="0.3">
      <c r="H85" s="37"/>
      <c r="I85" s="38"/>
      <c r="J85" s="39" t="str">
        <f t="shared" si="1"/>
        <v>OUI</v>
      </c>
    </row>
    <row r="86" spans="8:10" x14ac:dyDescent="0.3">
      <c r="H86" s="37"/>
      <c r="I86" s="38"/>
      <c r="J86" s="39" t="str">
        <f t="shared" si="1"/>
        <v>OUI</v>
      </c>
    </row>
    <row r="87" spans="8:10" x14ac:dyDescent="0.3">
      <c r="H87" s="37"/>
      <c r="I87" s="38"/>
      <c r="J87" s="39" t="str">
        <f t="shared" si="1"/>
        <v>OUI</v>
      </c>
    </row>
    <row r="88" spans="8:10" x14ac:dyDescent="0.3">
      <c r="H88" s="37"/>
      <c r="I88" s="38"/>
      <c r="J88" s="39" t="str">
        <f t="shared" si="1"/>
        <v>OUI</v>
      </c>
    </row>
    <row r="89" spans="8:10" x14ac:dyDescent="0.3">
      <c r="H89" s="37"/>
      <c r="I89" s="38"/>
      <c r="J89" s="39" t="str">
        <f t="shared" si="1"/>
        <v>OUI</v>
      </c>
    </row>
    <row r="90" spans="8:10" x14ac:dyDescent="0.3">
      <c r="H90" s="37"/>
      <c r="I90" s="38"/>
      <c r="J90" s="39" t="str">
        <f t="shared" si="1"/>
        <v>OUI</v>
      </c>
    </row>
    <row r="91" spans="8:10" x14ac:dyDescent="0.3">
      <c r="H91" s="37"/>
      <c r="I91" s="38"/>
      <c r="J91" s="39" t="str">
        <f t="shared" si="1"/>
        <v>OUI</v>
      </c>
    </row>
    <row r="92" spans="8:10" x14ac:dyDescent="0.3">
      <c r="H92" s="37"/>
      <c r="I92" s="38"/>
      <c r="J92" s="39" t="str">
        <f t="shared" si="1"/>
        <v>OUI</v>
      </c>
    </row>
    <row r="93" spans="8:10" x14ac:dyDescent="0.3">
      <c r="H93" s="37"/>
      <c r="I93" s="38"/>
      <c r="J93" s="39" t="str">
        <f t="shared" si="1"/>
        <v>OUI</v>
      </c>
    </row>
    <row r="94" spans="8:10" x14ac:dyDescent="0.3">
      <c r="H94" s="37"/>
      <c r="I94" s="38"/>
      <c r="J94" s="39" t="str">
        <f t="shared" si="1"/>
        <v>OUI</v>
      </c>
    </row>
    <row r="95" spans="8:10" x14ac:dyDescent="0.3">
      <c r="H95" s="37"/>
      <c r="I95" s="38"/>
      <c r="J95" s="39" t="str">
        <f t="shared" si="1"/>
        <v>OUI</v>
      </c>
    </row>
    <row r="96" spans="8:10" x14ac:dyDescent="0.3">
      <c r="H96" s="37"/>
      <c r="I96" s="38"/>
      <c r="J96" s="39" t="str">
        <f t="shared" si="1"/>
        <v>OUI</v>
      </c>
    </row>
    <row r="97" spans="8:10" x14ac:dyDescent="0.3">
      <c r="H97" s="37"/>
      <c r="I97" s="38"/>
      <c r="J97" s="39" t="str">
        <f t="shared" si="1"/>
        <v>OUI</v>
      </c>
    </row>
    <row r="98" spans="8:10" x14ac:dyDescent="0.3">
      <c r="H98" s="37"/>
      <c r="I98" s="38"/>
      <c r="J98" s="39" t="str">
        <f t="shared" si="1"/>
        <v>OUI</v>
      </c>
    </row>
    <row r="99" spans="8:10" x14ac:dyDescent="0.3">
      <c r="H99" s="37"/>
      <c r="I99" s="38"/>
      <c r="J99" s="39" t="str">
        <f t="shared" si="1"/>
        <v>OUI</v>
      </c>
    </row>
    <row r="100" spans="8:10" x14ac:dyDescent="0.3">
      <c r="H100" s="37"/>
      <c r="I100" s="38"/>
      <c r="J100" s="39" t="str">
        <f t="shared" si="1"/>
        <v>OUI</v>
      </c>
    </row>
    <row r="101" spans="8:10" x14ac:dyDescent="0.3">
      <c r="H101" s="37"/>
      <c r="I101" s="38"/>
      <c r="J101" s="39" t="str">
        <f t="shared" si="1"/>
        <v>OUI</v>
      </c>
    </row>
    <row r="102" spans="8:10" x14ac:dyDescent="0.3">
      <c r="H102" s="37"/>
      <c r="I102" s="38"/>
      <c r="J102" s="39" t="str">
        <f t="shared" si="1"/>
        <v>OUI</v>
      </c>
    </row>
    <row r="103" spans="8:10" x14ac:dyDescent="0.3">
      <c r="H103" s="37"/>
      <c r="I103" s="38"/>
      <c r="J103" s="39" t="str">
        <f t="shared" si="1"/>
        <v>OUI</v>
      </c>
    </row>
    <row r="104" spans="8:10" x14ac:dyDescent="0.3">
      <c r="H104" s="37"/>
      <c r="I104" s="38"/>
      <c r="J104" s="39" t="str">
        <f t="shared" si="1"/>
        <v>OUI</v>
      </c>
    </row>
    <row r="105" spans="8:10" x14ac:dyDescent="0.3">
      <c r="H105" s="37"/>
      <c r="I105" s="38"/>
      <c r="J105" s="39" t="str">
        <f t="shared" si="1"/>
        <v>OUI</v>
      </c>
    </row>
    <row r="106" spans="8:10" x14ac:dyDescent="0.3">
      <c r="H106" s="37"/>
      <c r="I106" s="38"/>
      <c r="J106" s="39" t="str">
        <f t="shared" si="1"/>
        <v>OUI</v>
      </c>
    </row>
    <row r="107" spans="8:10" x14ac:dyDescent="0.3">
      <c r="H107" s="37"/>
      <c r="I107" s="38"/>
      <c r="J107" s="39" t="str">
        <f t="shared" si="1"/>
        <v>OUI</v>
      </c>
    </row>
    <row r="108" spans="8:10" x14ac:dyDescent="0.3">
      <c r="H108" s="37"/>
      <c r="I108" s="38"/>
      <c r="J108" s="39" t="str">
        <f t="shared" si="1"/>
        <v>OUI</v>
      </c>
    </row>
    <row r="109" spans="8:10" x14ac:dyDescent="0.3">
      <c r="H109" s="37"/>
      <c r="I109" s="38"/>
      <c r="J109" s="39" t="str">
        <f t="shared" si="1"/>
        <v>OUI</v>
      </c>
    </row>
    <row r="110" spans="8:10" x14ac:dyDescent="0.3">
      <c r="H110" s="37"/>
      <c r="I110" s="38"/>
      <c r="J110" s="39" t="str">
        <f t="shared" si="1"/>
        <v>OUI</v>
      </c>
    </row>
    <row r="111" spans="8:10" x14ac:dyDescent="0.3">
      <c r="H111" s="37"/>
      <c r="I111" s="38"/>
      <c r="J111" s="39" t="str">
        <f t="shared" si="1"/>
        <v>OUI</v>
      </c>
    </row>
    <row r="112" spans="8:10" x14ac:dyDescent="0.3">
      <c r="H112" s="37"/>
      <c r="I112" s="38"/>
      <c r="J112" s="39" t="str">
        <f t="shared" si="1"/>
        <v>OUI</v>
      </c>
    </row>
    <row r="113" spans="8:10" x14ac:dyDescent="0.3">
      <c r="H113" s="37"/>
      <c r="I113" s="38"/>
      <c r="J113" s="39" t="str">
        <f t="shared" si="1"/>
        <v>OUI</v>
      </c>
    </row>
    <row r="114" spans="8:10" x14ac:dyDescent="0.3">
      <c r="H114" s="37"/>
      <c r="I114" s="38"/>
      <c r="J114" s="39" t="str">
        <f t="shared" si="1"/>
        <v>OUI</v>
      </c>
    </row>
    <row r="115" spans="8:10" x14ac:dyDescent="0.3">
      <c r="H115" s="37"/>
      <c r="I115" s="38"/>
      <c r="J115" s="39" t="str">
        <f t="shared" si="1"/>
        <v>OUI</v>
      </c>
    </row>
    <row r="116" spans="8:10" x14ac:dyDescent="0.3">
      <c r="H116" s="37"/>
      <c r="I116" s="38"/>
      <c r="J116" s="39" t="str">
        <f t="shared" si="1"/>
        <v>OUI</v>
      </c>
    </row>
    <row r="117" spans="8:10" x14ac:dyDescent="0.3">
      <c r="H117" s="37"/>
      <c r="I117" s="38"/>
      <c r="J117" s="39" t="str">
        <f t="shared" si="1"/>
        <v>OUI</v>
      </c>
    </row>
    <row r="118" spans="8:10" x14ac:dyDescent="0.3">
      <c r="H118" s="37"/>
      <c r="I118" s="38"/>
      <c r="J118" s="39" t="str">
        <f t="shared" si="1"/>
        <v>OUI</v>
      </c>
    </row>
    <row r="119" spans="8:10" x14ac:dyDescent="0.3">
      <c r="H119" s="37"/>
      <c r="I119" s="38"/>
      <c r="J119" s="39" t="str">
        <f t="shared" si="1"/>
        <v>OUI</v>
      </c>
    </row>
    <row r="120" spans="8:10" x14ac:dyDescent="0.3">
      <c r="H120" s="37"/>
      <c r="I120" s="38"/>
      <c r="J120" s="39" t="str">
        <f t="shared" si="1"/>
        <v>OUI</v>
      </c>
    </row>
    <row r="121" spans="8:10" x14ac:dyDescent="0.3">
      <c r="H121" s="37"/>
      <c r="I121" s="38"/>
      <c r="J121" s="39" t="str">
        <f t="shared" si="1"/>
        <v>OUI</v>
      </c>
    </row>
    <row r="122" spans="8:10" x14ac:dyDescent="0.3">
      <c r="H122" s="37"/>
      <c r="I122" s="38"/>
      <c r="J122" s="39" t="str">
        <f t="shared" si="1"/>
        <v>OUI</v>
      </c>
    </row>
    <row r="123" spans="8:10" x14ac:dyDescent="0.3">
      <c r="H123" s="37"/>
      <c r="I123" s="38"/>
      <c r="J123" s="39" t="str">
        <f t="shared" si="1"/>
        <v>OUI</v>
      </c>
    </row>
    <row r="124" spans="8:10" x14ac:dyDescent="0.3">
      <c r="H124" s="37"/>
      <c r="I124" s="38"/>
      <c r="J124" s="39" t="str">
        <f t="shared" si="1"/>
        <v>OUI</v>
      </c>
    </row>
    <row r="125" spans="8:10" x14ac:dyDescent="0.3">
      <c r="H125" s="37"/>
      <c r="I125" s="38"/>
      <c r="J125" s="39" t="str">
        <f t="shared" si="1"/>
        <v>OUI</v>
      </c>
    </row>
    <row r="126" spans="8:10" x14ac:dyDescent="0.3">
      <c r="H126" s="37"/>
      <c r="I126" s="38"/>
      <c r="J126" s="39" t="str">
        <f t="shared" si="1"/>
        <v>OUI</v>
      </c>
    </row>
    <row r="127" spans="8:10" x14ac:dyDescent="0.3">
      <c r="H127" s="37"/>
      <c r="I127" s="38"/>
      <c r="J127" s="39" t="str">
        <f t="shared" si="1"/>
        <v>OUI</v>
      </c>
    </row>
    <row r="128" spans="8:10" x14ac:dyDescent="0.3">
      <c r="H128" s="37"/>
      <c r="I128" s="38"/>
      <c r="J128" s="39" t="str">
        <f t="shared" si="1"/>
        <v>OUI</v>
      </c>
    </row>
    <row r="129" spans="8:10" x14ac:dyDescent="0.3">
      <c r="H129" s="37"/>
      <c r="I129" s="38"/>
      <c r="J129" s="39" t="str">
        <f t="shared" si="1"/>
        <v>OUI</v>
      </c>
    </row>
    <row r="130" spans="8:10" x14ac:dyDescent="0.3">
      <c r="H130" s="37"/>
      <c r="I130" s="38"/>
      <c r="J130" s="39" t="str">
        <f t="shared" si="1"/>
        <v>OUI</v>
      </c>
    </row>
    <row r="131" spans="8:10" x14ac:dyDescent="0.3">
      <c r="H131" s="37"/>
      <c r="I131" s="38"/>
      <c r="J131" s="39" t="str">
        <f t="shared" ref="J131:J194" si="2">IF(AND(H131=FALSE,I131=FALSE),"OUI","NON")</f>
        <v>OUI</v>
      </c>
    </row>
    <row r="132" spans="8:10" x14ac:dyDescent="0.3">
      <c r="H132" s="37"/>
      <c r="I132" s="38"/>
      <c r="J132" s="39" t="str">
        <f t="shared" si="2"/>
        <v>OUI</v>
      </c>
    </row>
    <row r="133" spans="8:10" x14ac:dyDescent="0.3">
      <c r="H133" s="37"/>
      <c r="I133" s="38"/>
      <c r="J133" s="39" t="str">
        <f t="shared" si="2"/>
        <v>OUI</v>
      </c>
    </row>
    <row r="134" spans="8:10" x14ac:dyDescent="0.3">
      <c r="H134" s="37"/>
      <c r="I134" s="38"/>
      <c r="J134" s="39" t="str">
        <f t="shared" si="2"/>
        <v>OUI</v>
      </c>
    </row>
    <row r="135" spans="8:10" x14ac:dyDescent="0.3">
      <c r="H135" s="37"/>
      <c r="I135" s="38"/>
      <c r="J135" s="39" t="str">
        <f t="shared" si="2"/>
        <v>OUI</v>
      </c>
    </row>
    <row r="136" spans="8:10" x14ac:dyDescent="0.3">
      <c r="H136" s="37"/>
      <c r="I136" s="38"/>
      <c r="J136" s="39" t="str">
        <f t="shared" si="2"/>
        <v>OUI</v>
      </c>
    </row>
    <row r="137" spans="8:10" x14ac:dyDescent="0.3">
      <c r="H137" s="37"/>
      <c r="I137" s="38"/>
      <c r="J137" s="39" t="str">
        <f t="shared" si="2"/>
        <v>OUI</v>
      </c>
    </row>
    <row r="138" spans="8:10" x14ac:dyDescent="0.3">
      <c r="H138" s="37"/>
      <c r="I138" s="38"/>
      <c r="J138" s="39" t="str">
        <f t="shared" si="2"/>
        <v>OUI</v>
      </c>
    </row>
    <row r="139" spans="8:10" x14ac:dyDescent="0.3">
      <c r="H139" s="37"/>
      <c r="I139" s="38"/>
      <c r="J139" s="39" t="str">
        <f t="shared" si="2"/>
        <v>OUI</v>
      </c>
    </row>
    <row r="140" spans="8:10" x14ac:dyDescent="0.3">
      <c r="H140" s="37"/>
      <c r="I140" s="38"/>
      <c r="J140" s="39" t="str">
        <f t="shared" si="2"/>
        <v>OUI</v>
      </c>
    </row>
    <row r="141" spans="8:10" x14ac:dyDescent="0.3">
      <c r="H141" s="37"/>
      <c r="I141" s="38"/>
      <c r="J141" s="39" t="str">
        <f t="shared" si="2"/>
        <v>OUI</v>
      </c>
    </row>
    <row r="142" spans="8:10" x14ac:dyDescent="0.3">
      <c r="H142" s="37"/>
      <c r="I142" s="38"/>
      <c r="J142" s="39" t="str">
        <f t="shared" si="2"/>
        <v>OUI</v>
      </c>
    </row>
    <row r="143" spans="8:10" x14ac:dyDescent="0.3">
      <c r="H143" s="37"/>
      <c r="I143" s="38"/>
      <c r="J143" s="39" t="str">
        <f t="shared" si="2"/>
        <v>OUI</v>
      </c>
    </row>
    <row r="144" spans="8:10" x14ac:dyDescent="0.3">
      <c r="H144" s="37"/>
      <c r="I144" s="38"/>
      <c r="J144" s="39" t="str">
        <f t="shared" si="2"/>
        <v>OUI</v>
      </c>
    </row>
    <row r="145" spans="8:10" x14ac:dyDescent="0.3">
      <c r="H145" s="37"/>
      <c r="I145" s="38"/>
      <c r="J145" s="39" t="str">
        <f t="shared" si="2"/>
        <v>OUI</v>
      </c>
    </row>
    <row r="146" spans="8:10" x14ac:dyDescent="0.3">
      <c r="H146" s="37"/>
      <c r="I146" s="38"/>
      <c r="J146" s="39" t="str">
        <f t="shared" si="2"/>
        <v>OUI</v>
      </c>
    </row>
    <row r="147" spans="8:10" x14ac:dyDescent="0.3">
      <c r="H147" s="37"/>
      <c r="I147" s="38"/>
      <c r="J147" s="39" t="str">
        <f t="shared" si="2"/>
        <v>OUI</v>
      </c>
    </row>
    <row r="148" spans="8:10" x14ac:dyDescent="0.3">
      <c r="H148" s="37"/>
      <c r="I148" s="38"/>
      <c r="J148" s="39" t="str">
        <f t="shared" si="2"/>
        <v>OUI</v>
      </c>
    </row>
    <row r="149" spans="8:10" x14ac:dyDescent="0.3">
      <c r="H149" s="37"/>
      <c r="I149" s="38"/>
      <c r="J149" s="39" t="str">
        <f t="shared" si="2"/>
        <v>OUI</v>
      </c>
    </row>
    <row r="150" spans="8:10" x14ac:dyDescent="0.3">
      <c r="H150" s="37"/>
      <c r="I150" s="38"/>
      <c r="J150" s="39" t="str">
        <f t="shared" si="2"/>
        <v>OUI</v>
      </c>
    </row>
    <row r="151" spans="8:10" x14ac:dyDescent="0.3">
      <c r="H151" s="37"/>
      <c r="I151" s="38"/>
      <c r="J151" s="39" t="str">
        <f t="shared" si="2"/>
        <v>OUI</v>
      </c>
    </row>
    <row r="152" spans="8:10" x14ac:dyDescent="0.3">
      <c r="H152" s="37"/>
      <c r="I152" s="38"/>
      <c r="J152" s="39" t="str">
        <f t="shared" si="2"/>
        <v>OUI</v>
      </c>
    </row>
    <row r="153" spans="8:10" x14ac:dyDescent="0.3">
      <c r="H153" s="37"/>
      <c r="I153" s="38"/>
      <c r="J153" s="39" t="str">
        <f t="shared" si="2"/>
        <v>OUI</v>
      </c>
    </row>
    <row r="154" spans="8:10" x14ac:dyDescent="0.3">
      <c r="H154" s="37"/>
      <c r="I154" s="38"/>
      <c r="J154" s="39" t="str">
        <f t="shared" si="2"/>
        <v>OUI</v>
      </c>
    </row>
    <row r="155" spans="8:10" x14ac:dyDescent="0.3">
      <c r="H155" s="37"/>
      <c r="I155" s="38"/>
      <c r="J155" s="39" t="str">
        <f t="shared" si="2"/>
        <v>OUI</v>
      </c>
    </row>
    <row r="156" spans="8:10" x14ac:dyDescent="0.3">
      <c r="H156" s="37"/>
      <c r="I156" s="38"/>
      <c r="J156" s="39" t="str">
        <f t="shared" si="2"/>
        <v>OUI</v>
      </c>
    </row>
    <row r="157" spans="8:10" x14ac:dyDescent="0.3">
      <c r="H157" s="37"/>
      <c r="I157" s="38"/>
      <c r="J157" s="39" t="str">
        <f t="shared" si="2"/>
        <v>OUI</v>
      </c>
    </row>
    <row r="158" spans="8:10" x14ac:dyDescent="0.3">
      <c r="H158" s="37"/>
      <c r="I158" s="38"/>
      <c r="J158" s="39" t="str">
        <f t="shared" si="2"/>
        <v>OUI</v>
      </c>
    </row>
    <row r="159" spans="8:10" x14ac:dyDescent="0.3">
      <c r="H159" s="37"/>
      <c r="I159" s="38"/>
      <c r="J159" s="39" t="str">
        <f t="shared" si="2"/>
        <v>OUI</v>
      </c>
    </row>
    <row r="160" spans="8:10" x14ac:dyDescent="0.3">
      <c r="H160" s="37"/>
      <c r="I160" s="38"/>
      <c r="J160" s="39" t="str">
        <f t="shared" si="2"/>
        <v>OUI</v>
      </c>
    </row>
    <row r="161" spans="8:10" x14ac:dyDescent="0.3">
      <c r="H161" s="37"/>
      <c r="I161" s="38"/>
      <c r="J161" s="39" t="str">
        <f t="shared" si="2"/>
        <v>OUI</v>
      </c>
    </row>
    <row r="162" spans="8:10" x14ac:dyDescent="0.3">
      <c r="H162" s="37"/>
      <c r="I162" s="38"/>
      <c r="J162" s="39" t="str">
        <f t="shared" si="2"/>
        <v>OUI</v>
      </c>
    </row>
    <row r="163" spans="8:10" x14ac:dyDescent="0.3">
      <c r="H163" s="37"/>
      <c r="I163" s="38"/>
      <c r="J163" s="39" t="str">
        <f t="shared" si="2"/>
        <v>OUI</v>
      </c>
    </row>
    <row r="164" spans="8:10" x14ac:dyDescent="0.3">
      <c r="H164" s="37"/>
      <c r="I164" s="38"/>
      <c r="J164" s="39" t="str">
        <f t="shared" si="2"/>
        <v>OUI</v>
      </c>
    </row>
    <row r="165" spans="8:10" x14ac:dyDescent="0.3">
      <c r="H165" s="37"/>
      <c r="I165" s="38"/>
      <c r="J165" s="39" t="str">
        <f t="shared" si="2"/>
        <v>OUI</v>
      </c>
    </row>
    <row r="166" spans="8:10" x14ac:dyDescent="0.3">
      <c r="H166" s="37"/>
      <c r="I166" s="38"/>
      <c r="J166" s="39" t="str">
        <f t="shared" si="2"/>
        <v>OUI</v>
      </c>
    </row>
    <row r="167" spans="8:10" x14ac:dyDescent="0.3">
      <c r="H167" s="37"/>
      <c r="I167" s="38"/>
      <c r="J167" s="39" t="str">
        <f t="shared" si="2"/>
        <v>OUI</v>
      </c>
    </row>
    <row r="168" spans="8:10" x14ac:dyDescent="0.3">
      <c r="H168" s="37"/>
      <c r="I168" s="38"/>
      <c r="J168" s="39" t="str">
        <f t="shared" si="2"/>
        <v>OUI</v>
      </c>
    </row>
    <row r="169" spans="8:10" x14ac:dyDescent="0.3">
      <c r="H169" s="37"/>
      <c r="I169" s="38"/>
      <c r="J169" s="39" t="str">
        <f t="shared" si="2"/>
        <v>OUI</v>
      </c>
    </row>
    <row r="170" spans="8:10" x14ac:dyDescent="0.3">
      <c r="H170" s="37"/>
      <c r="I170" s="38"/>
      <c r="J170" s="39" t="str">
        <f t="shared" si="2"/>
        <v>OUI</v>
      </c>
    </row>
    <row r="171" spans="8:10" x14ac:dyDescent="0.3">
      <c r="H171" s="37"/>
      <c r="I171" s="38"/>
      <c r="J171" s="39" t="str">
        <f t="shared" si="2"/>
        <v>OUI</v>
      </c>
    </row>
    <row r="172" spans="8:10" x14ac:dyDescent="0.3">
      <c r="H172" s="37"/>
      <c r="I172" s="38"/>
      <c r="J172" s="39" t="str">
        <f t="shared" si="2"/>
        <v>OUI</v>
      </c>
    </row>
    <row r="173" spans="8:10" x14ac:dyDescent="0.3">
      <c r="H173" s="37"/>
      <c r="I173" s="38"/>
      <c r="J173" s="39" t="str">
        <f t="shared" si="2"/>
        <v>OUI</v>
      </c>
    </row>
    <row r="174" spans="8:10" x14ac:dyDescent="0.3">
      <c r="H174" s="37"/>
      <c r="I174" s="38"/>
      <c r="J174" s="39" t="str">
        <f t="shared" si="2"/>
        <v>OUI</v>
      </c>
    </row>
    <row r="175" spans="8:10" x14ac:dyDescent="0.3">
      <c r="H175" s="37"/>
      <c r="I175" s="38"/>
      <c r="J175" s="39" t="str">
        <f t="shared" si="2"/>
        <v>OUI</v>
      </c>
    </row>
    <row r="176" spans="8:10" x14ac:dyDescent="0.3">
      <c r="H176" s="37"/>
      <c r="I176" s="38"/>
      <c r="J176" s="39" t="str">
        <f t="shared" si="2"/>
        <v>OUI</v>
      </c>
    </row>
    <row r="177" spans="8:10" x14ac:dyDescent="0.3">
      <c r="H177" s="37"/>
      <c r="I177" s="38"/>
      <c r="J177" s="39" t="str">
        <f t="shared" si="2"/>
        <v>OUI</v>
      </c>
    </row>
    <row r="178" spans="8:10" x14ac:dyDescent="0.3">
      <c r="H178" s="37"/>
      <c r="I178" s="38"/>
      <c r="J178" s="39" t="str">
        <f t="shared" si="2"/>
        <v>OUI</v>
      </c>
    </row>
    <row r="179" spans="8:10" x14ac:dyDescent="0.3">
      <c r="H179" s="37"/>
      <c r="I179" s="38"/>
      <c r="J179" s="39" t="str">
        <f t="shared" si="2"/>
        <v>OUI</v>
      </c>
    </row>
    <row r="180" spans="8:10" x14ac:dyDescent="0.3">
      <c r="H180" s="37"/>
      <c r="I180" s="38"/>
      <c r="J180" s="39" t="str">
        <f t="shared" si="2"/>
        <v>OUI</v>
      </c>
    </row>
    <row r="181" spans="8:10" x14ac:dyDescent="0.3">
      <c r="H181" s="37"/>
      <c r="I181" s="38"/>
      <c r="J181" s="39" t="str">
        <f t="shared" si="2"/>
        <v>OUI</v>
      </c>
    </row>
    <row r="182" spans="8:10" x14ac:dyDescent="0.3">
      <c r="H182" s="37"/>
      <c r="I182" s="38"/>
      <c r="J182" s="39" t="str">
        <f t="shared" si="2"/>
        <v>OUI</v>
      </c>
    </row>
    <row r="183" spans="8:10" x14ac:dyDescent="0.3">
      <c r="H183" s="37"/>
      <c r="I183" s="38"/>
      <c r="J183" s="39" t="str">
        <f t="shared" si="2"/>
        <v>OUI</v>
      </c>
    </row>
    <row r="184" spans="8:10" x14ac:dyDescent="0.3">
      <c r="H184" s="37"/>
      <c r="I184" s="38"/>
      <c r="J184" s="39" t="str">
        <f t="shared" si="2"/>
        <v>OUI</v>
      </c>
    </row>
    <row r="185" spans="8:10" x14ac:dyDescent="0.3">
      <c r="H185" s="37"/>
      <c r="I185" s="38"/>
      <c r="J185" s="39" t="str">
        <f t="shared" si="2"/>
        <v>OUI</v>
      </c>
    </row>
    <row r="186" spans="8:10" x14ac:dyDescent="0.3">
      <c r="H186" s="37"/>
      <c r="I186" s="38"/>
      <c r="J186" s="39" t="str">
        <f t="shared" si="2"/>
        <v>OUI</v>
      </c>
    </row>
    <row r="187" spans="8:10" x14ac:dyDescent="0.3">
      <c r="H187" s="37"/>
      <c r="I187" s="38"/>
      <c r="J187" s="39" t="str">
        <f t="shared" si="2"/>
        <v>OUI</v>
      </c>
    </row>
    <row r="188" spans="8:10" x14ac:dyDescent="0.3">
      <c r="H188" s="37"/>
      <c r="I188" s="38"/>
      <c r="J188" s="39" t="str">
        <f t="shared" si="2"/>
        <v>OUI</v>
      </c>
    </row>
    <row r="189" spans="8:10" x14ac:dyDescent="0.3">
      <c r="H189" s="37"/>
      <c r="I189" s="38"/>
      <c r="J189" s="39" t="str">
        <f t="shared" si="2"/>
        <v>OUI</v>
      </c>
    </row>
    <row r="190" spans="8:10" x14ac:dyDescent="0.3">
      <c r="H190" s="37"/>
      <c r="I190" s="38"/>
      <c r="J190" s="39" t="str">
        <f t="shared" si="2"/>
        <v>OUI</v>
      </c>
    </row>
    <row r="191" spans="8:10" x14ac:dyDescent="0.3">
      <c r="H191" s="37"/>
      <c r="I191" s="38"/>
      <c r="J191" s="39" t="str">
        <f t="shared" si="2"/>
        <v>OUI</v>
      </c>
    </row>
    <row r="192" spans="8:10" x14ac:dyDescent="0.3">
      <c r="H192" s="37"/>
      <c r="I192" s="38"/>
      <c r="J192" s="39" t="str">
        <f t="shared" si="2"/>
        <v>OUI</v>
      </c>
    </row>
    <row r="193" spans="8:10" x14ac:dyDescent="0.3">
      <c r="H193" s="37"/>
      <c r="I193" s="38"/>
      <c r="J193" s="39" t="str">
        <f t="shared" si="2"/>
        <v>OUI</v>
      </c>
    </row>
    <row r="194" spans="8:10" x14ac:dyDescent="0.3">
      <c r="H194" s="37"/>
      <c r="I194" s="38"/>
      <c r="J194" s="39" t="str">
        <f t="shared" si="2"/>
        <v>OUI</v>
      </c>
    </row>
    <row r="195" spans="8:10" x14ac:dyDescent="0.3">
      <c r="H195" s="37"/>
      <c r="I195" s="38"/>
      <c r="J195" s="39" t="str">
        <f t="shared" ref="J195:J258" si="3">IF(AND(H195=FALSE,I195=FALSE),"OUI","NON")</f>
        <v>OUI</v>
      </c>
    </row>
    <row r="196" spans="8:10" x14ac:dyDescent="0.3">
      <c r="H196" s="37"/>
      <c r="I196" s="38"/>
      <c r="J196" s="39" t="str">
        <f t="shared" si="3"/>
        <v>OUI</v>
      </c>
    </row>
    <row r="197" spans="8:10" x14ac:dyDescent="0.3">
      <c r="H197" s="37"/>
      <c r="I197" s="38"/>
      <c r="J197" s="39" t="str">
        <f t="shared" si="3"/>
        <v>OUI</v>
      </c>
    </row>
    <row r="198" spans="8:10" x14ac:dyDescent="0.3">
      <c r="H198" s="37"/>
      <c r="I198" s="38"/>
      <c r="J198" s="39" t="str">
        <f t="shared" si="3"/>
        <v>OUI</v>
      </c>
    </row>
    <row r="199" spans="8:10" x14ac:dyDescent="0.3">
      <c r="H199" s="37"/>
      <c r="I199" s="38"/>
      <c r="J199" s="39" t="str">
        <f t="shared" si="3"/>
        <v>OUI</v>
      </c>
    </row>
    <row r="200" spans="8:10" x14ac:dyDescent="0.3">
      <c r="H200" s="37"/>
      <c r="I200" s="38"/>
      <c r="J200" s="39" t="str">
        <f t="shared" si="3"/>
        <v>OUI</v>
      </c>
    </row>
    <row r="201" spans="8:10" x14ac:dyDescent="0.3">
      <c r="H201" s="37"/>
      <c r="I201" s="38"/>
      <c r="J201" s="39" t="str">
        <f t="shared" si="3"/>
        <v>OUI</v>
      </c>
    </row>
    <row r="202" spans="8:10" x14ac:dyDescent="0.3">
      <c r="H202" s="37"/>
      <c r="I202" s="38"/>
      <c r="J202" s="39" t="str">
        <f t="shared" si="3"/>
        <v>OUI</v>
      </c>
    </row>
    <row r="203" spans="8:10" x14ac:dyDescent="0.3">
      <c r="H203" s="37"/>
      <c r="I203" s="38"/>
      <c r="J203" s="39" t="str">
        <f t="shared" si="3"/>
        <v>OUI</v>
      </c>
    </row>
    <row r="204" spans="8:10" x14ac:dyDescent="0.3">
      <c r="H204" s="37"/>
      <c r="I204" s="38"/>
      <c r="J204" s="39" t="str">
        <f t="shared" si="3"/>
        <v>OUI</v>
      </c>
    </row>
    <row r="205" spans="8:10" x14ac:dyDescent="0.3">
      <c r="H205" s="37"/>
      <c r="I205" s="38"/>
      <c r="J205" s="39" t="str">
        <f t="shared" si="3"/>
        <v>OUI</v>
      </c>
    </row>
    <row r="206" spans="8:10" x14ac:dyDescent="0.3">
      <c r="H206" s="37"/>
      <c r="I206" s="38"/>
      <c r="J206" s="39" t="str">
        <f t="shared" si="3"/>
        <v>OUI</v>
      </c>
    </row>
    <row r="207" spans="8:10" x14ac:dyDescent="0.3">
      <c r="H207" s="37"/>
      <c r="I207" s="38"/>
      <c r="J207" s="39" t="str">
        <f t="shared" si="3"/>
        <v>OUI</v>
      </c>
    </row>
    <row r="208" spans="8:10" x14ac:dyDescent="0.3">
      <c r="H208" s="37"/>
      <c r="I208" s="38"/>
      <c r="J208" s="39" t="str">
        <f t="shared" si="3"/>
        <v>OUI</v>
      </c>
    </row>
    <row r="209" spans="8:10" x14ac:dyDescent="0.3">
      <c r="H209" s="37"/>
      <c r="I209" s="38"/>
      <c r="J209" s="39" t="str">
        <f t="shared" si="3"/>
        <v>OUI</v>
      </c>
    </row>
    <row r="210" spans="8:10" x14ac:dyDescent="0.3">
      <c r="H210" s="37"/>
      <c r="I210" s="38"/>
      <c r="J210" s="39" t="str">
        <f t="shared" si="3"/>
        <v>OUI</v>
      </c>
    </row>
    <row r="211" spans="8:10" x14ac:dyDescent="0.3">
      <c r="H211" s="37"/>
      <c r="I211" s="38"/>
      <c r="J211" s="39" t="str">
        <f t="shared" si="3"/>
        <v>OUI</v>
      </c>
    </row>
    <row r="212" spans="8:10" x14ac:dyDescent="0.3">
      <c r="H212" s="37"/>
      <c r="I212" s="38"/>
      <c r="J212" s="39" t="str">
        <f t="shared" si="3"/>
        <v>OUI</v>
      </c>
    </row>
    <row r="213" spans="8:10" x14ac:dyDescent="0.3">
      <c r="H213" s="37"/>
      <c r="I213" s="38"/>
      <c r="J213" s="39" t="str">
        <f t="shared" si="3"/>
        <v>OUI</v>
      </c>
    </row>
    <row r="214" spans="8:10" x14ac:dyDescent="0.3">
      <c r="H214" s="37"/>
      <c r="I214" s="38"/>
      <c r="J214" s="39" t="str">
        <f t="shared" si="3"/>
        <v>OUI</v>
      </c>
    </row>
    <row r="215" spans="8:10" x14ac:dyDescent="0.3">
      <c r="H215" s="37"/>
      <c r="I215" s="38"/>
      <c r="J215" s="39" t="str">
        <f t="shared" si="3"/>
        <v>OUI</v>
      </c>
    </row>
    <row r="216" spans="8:10" x14ac:dyDescent="0.3">
      <c r="H216" s="37"/>
      <c r="I216" s="38"/>
      <c r="J216" s="39" t="str">
        <f t="shared" si="3"/>
        <v>OUI</v>
      </c>
    </row>
    <row r="217" spans="8:10" x14ac:dyDescent="0.3">
      <c r="H217" s="37"/>
      <c r="I217" s="38"/>
      <c r="J217" s="39" t="str">
        <f t="shared" si="3"/>
        <v>OUI</v>
      </c>
    </row>
    <row r="218" spans="8:10" x14ac:dyDescent="0.3">
      <c r="H218" s="37"/>
      <c r="I218" s="38"/>
      <c r="J218" s="39" t="str">
        <f t="shared" si="3"/>
        <v>OUI</v>
      </c>
    </row>
    <row r="219" spans="8:10" x14ac:dyDescent="0.3">
      <c r="H219" s="37"/>
      <c r="I219" s="38"/>
      <c r="J219" s="39" t="str">
        <f t="shared" si="3"/>
        <v>OUI</v>
      </c>
    </row>
    <row r="220" spans="8:10" x14ac:dyDescent="0.3">
      <c r="H220" s="37"/>
      <c r="I220" s="38"/>
      <c r="J220" s="39" t="str">
        <f t="shared" si="3"/>
        <v>OUI</v>
      </c>
    </row>
    <row r="221" spans="8:10" x14ac:dyDescent="0.3">
      <c r="H221" s="37"/>
      <c r="I221" s="38"/>
      <c r="J221" s="39" t="str">
        <f t="shared" si="3"/>
        <v>OUI</v>
      </c>
    </row>
    <row r="222" spans="8:10" x14ac:dyDescent="0.3">
      <c r="H222" s="37"/>
      <c r="I222" s="38"/>
      <c r="J222" s="39" t="str">
        <f t="shared" si="3"/>
        <v>OUI</v>
      </c>
    </row>
    <row r="223" spans="8:10" x14ac:dyDescent="0.3">
      <c r="H223" s="37"/>
      <c r="I223" s="38"/>
      <c r="J223" s="39" t="str">
        <f t="shared" si="3"/>
        <v>OUI</v>
      </c>
    </row>
    <row r="224" spans="8:10" x14ac:dyDescent="0.3">
      <c r="H224" s="37"/>
      <c r="I224" s="38"/>
      <c r="J224" s="39" t="str">
        <f t="shared" si="3"/>
        <v>OUI</v>
      </c>
    </row>
    <row r="225" spans="8:10" x14ac:dyDescent="0.3">
      <c r="H225" s="37"/>
      <c r="I225" s="38"/>
      <c r="J225" s="39" t="str">
        <f t="shared" si="3"/>
        <v>OUI</v>
      </c>
    </row>
    <row r="226" spans="8:10" x14ac:dyDescent="0.3">
      <c r="H226" s="37"/>
      <c r="I226" s="38"/>
      <c r="J226" s="39" t="str">
        <f t="shared" si="3"/>
        <v>OUI</v>
      </c>
    </row>
    <row r="227" spans="8:10" x14ac:dyDescent="0.3">
      <c r="H227" s="37"/>
      <c r="I227" s="38"/>
      <c r="J227" s="39" t="str">
        <f t="shared" si="3"/>
        <v>OUI</v>
      </c>
    </row>
    <row r="228" spans="8:10" x14ac:dyDescent="0.3">
      <c r="H228" s="37"/>
      <c r="I228" s="38"/>
      <c r="J228" s="39" t="str">
        <f t="shared" si="3"/>
        <v>OUI</v>
      </c>
    </row>
    <row r="229" spans="8:10" x14ac:dyDescent="0.3">
      <c r="H229" s="37"/>
      <c r="I229" s="38"/>
      <c r="J229" s="39" t="str">
        <f t="shared" si="3"/>
        <v>OUI</v>
      </c>
    </row>
    <row r="230" spans="8:10" x14ac:dyDescent="0.3">
      <c r="H230" s="37"/>
      <c r="I230" s="38"/>
      <c r="J230" s="39" t="str">
        <f t="shared" si="3"/>
        <v>OUI</v>
      </c>
    </row>
    <row r="231" spans="8:10" x14ac:dyDescent="0.3">
      <c r="H231" s="37"/>
      <c r="I231" s="38"/>
      <c r="J231" s="39" t="str">
        <f t="shared" si="3"/>
        <v>OUI</v>
      </c>
    </row>
    <row r="232" spans="8:10" x14ac:dyDescent="0.3">
      <c r="H232" s="37"/>
      <c r="I232" s="38"/>
      <c r="J232" s="39" t="str">
        <f t="shared" si="3"/>
        <v>OUI</v>
      </c>
    </row>
    <row r="233" spans="8:10" x14ac:dyDescent="0.3">
      <c r="H233" s="37"/>
      <c r="I233" s="38"/>
      <c r="J233" s="39" t="str">
        <f t="shared" si="3"/>
        <v>OUI</v>
      </c>
    </row>
    <row r="234" spans="8:10" x14ac:dyDescent="0.3">
      <c r="H234" s="37"/>
      <c r="I234" s="38"/>
      <c r="J234" s="39" t="str">
        <f t="shared" si="3"/>
        <v>OUI</v>
      </c>
    </row>
    <row r="235" spans="8:10" x14ac:dyDescent="0.3">
      <c r="H235" s="37"/>
      <c r="I235" s="38"/>
      <c r="J235" s="39" t="str">
        <f t="shared" si="3"/>
        <v>OUI</v>
      </c>
    </row>
    <row r="236" spans="8:10" x14ac:dyDescent="0.3">
      <c r="H236" s="37"/>
      <c r="I236" s="38"/>
      <c r="J236" s="39" t="str">
        <f t="shared" si="3"/>
        <v>OUI</v>
      </c>
    </row>
    <row r="237" spans="8:10" x14ac:dyDescent="0.3">
      <c r="H237" s="37"/>
      <c r="I237" s="38"/>
      <c r="J237" s="39" t="str">
        <f t="shared" si="3"/>
        <v>OUI</v>
      </c>
    </row>
    <row r="238" spans="8:10" x14ac:dyDescent="0.3">
      <c r="H238" s="37"/>
      <c r="I238" s="38"/>
      <c r="J238" s="39" t="str">
        <f t="shared" si="3"/>
        <v>OUI</v>
      </c>
    </row>
    <row r="239" spans="8:10" x14ac:dyDescent="0.3">
      <c r="H239" s="37"/>
      <c r="I239" s="38"/>
      <c r="J239" s="39" t="str">
        <f t="shared" si="3"/>
        <v>OUI</v>
      </c>
    </row>
    <row r="240" spans="8:10" x14ac:dyDescent="0.3">
      <c r="H240" s="37"/>
      <c r="I240" s="38"/>
      <c r="J240" s="39" t="str">
        <f t="shared" si="3"/>
        <v>OUI</v>
      </c>
    </row>
    <row r="241" spans="8:10" x14ac:dyDescent="0.3">
      <c r="H241" s="37"/>
      <c r="I241" s="38"/>
      <c r="J241" s="39" t="str">
        <f t="shared" si="3"/>
        <v>OUI</v>
      </c>
    </row>
    <row r="242" spans="8:10" x14ac:dyDescent="0.3">
      <c r="H242" s="37"/>
      <c r="I242" s="38"/>
      <c r="J242" s="39" t="str">
        <f t="shared" si="3"/>
        <v>OUI</v>
      </c>
    </row>
    <row r="243" spans="8:10" x14ac:dyDescent="0.3">
      <c r="H243" s="37"/>
      <c r="I243" s="38"/>
      <c r="J243" s="39" t="str">
        <f t="shared" si="3"/>
        <v>OUI</v>
      </c>
    </row>
    <row r="244" spans="8:10" x14ac:dyDescent="0.3">
      <c r="H244" s="37"/>
      <c r="I244" s="38"/>
      <c r="J244" s="39" t="str">
        <f t="shared" si="3"/>
        <v>OUI</v>
      </c>
    </row>
    <row r="245" spans="8:10" x14ac:dyDescent="0.3">
      <c r="H245" s="37"/>
      <c r="I245" s="38"/>
      <c r="J245" s="39" t="str">
        <f t="shared" si="3"/>
        <v>OUI</v>
      </c>
    </row>
    <row r="246" spans="8:10" x14ac:dyDescent="0.3">
      <c r="H246" s="37"/>
      <c r="I246" s="38"/>
      <c r="J246" s="39" t="str">
        <f t="shared" si="3"/>
        <v>OUI</v>
      </c>
    </row>
    <row r="247" spans="8:10" x14ac:dyDescent="0.3">
      <c r="H247" s="37"/>
      <c r="I247" s="38"/>
      <c r="J247" s="39" t="str">
        <f t="shared" si="3"/>
        <v>OUI</v>
      </c>
    </row>
    <row r="248" spans="8:10" x14ac:dyDescent="0.3">
      <c r="H248" s="37"/>
      <c r="I248" s="38"/>
      <c r="J248" s="39" t="str">
        <f t="shared" si="3"/>
        <v>OUI</v>
      </c>
    </row>
    <row r="249" spans="8:10" x14ac:dyDescent="0.3">
      <c r="H249" s="37"/>
      <c r="I249" s="38"/>
      <c r="J249" s="39" t="str">
        <f t="shared" si="3"/>
        <v>OUI</v>
      </c>
    </row>
    <row r="250" spans="8:10" x14ac:dyDescent="0.3">
      <c r="H250" s="37"/>
      <c r="I250" s="38"/>
      <c r="J250" s="39" t="str">
        <f t="shared" si="3"/>
        <v>OUI</v>
      </c>
    </row>
    <row r="251" spans="8:10" x14ac:dyDescent="0.3">
      <c r="H251" s="37"/>
      <c r="I251" s="38"/>
      <c r="J251" s="39" t="str">
        <f t="shared" si="3"/>
        <v>OUI</v>
      </c>
    </row>
    <row r="252" spans="8:10" x14ac:dyDescent="0.3">
      <c r="H252" s="37"/>
      <c r="I252" s="38"/>
      <c r="J252" s="39" t="str">
        <f t="shared" si="3"/>
        <v>OUI</v>
      </c>
    </row>
    <row r="253" spans="8:10" x14ac:dyDescent="0.3">
      <c r="H253" s="37"/>
      <c r="I253" s="38"/>
      <c r="J253" s="39" t="str">
        <f t="shared" si="3"/>
        <v>OUI</v>
      </c>
    </row>
    <row r="254" spans="8:10" x14ac:dyDescent="0.3">
      <c r="H254" s="37"/>
      <c r="I254" s="38"/>
      <c r="J254" s="39" t="str">
        <f t="shared" si="3"/>
        <v>OUI</v>
      </c>
    </row>
    <row r="255" spans="8:10" x14ac:dyDescent="0.3">
      <c r="H255" s="37"/>
      <c r="I255" s="38"/>
      <c r="J255" s="39" t="str">
        <f t="shared" si="3"/>
        <v>OUI</v>
      </c>
    </row>
    <row r="256" spans="8:10" x14ac:dyDescent="0.3">
      <c r="H256" s="37"/>
      <c r="I256" s="38"/>
      <c r="J256" s="39" t="str">
        <f t="shared" si="3"/>
        <v>OUI</v>
      </c>
    </row>
    <row r="257" spans="8:10" x14ac:dyDescent="0.3">
      <c r="H257" s="37"/>
      <c r="I257" s="38"/>
      <c r="J257" s="39" t="str">
        <f t="shared" si="3"/>
        <v>OUI</v>
      </c>
    </row>
    <row r="258" spans="8:10" x14ac:dyDescent="0.3">
      <c r="H258" s="37"/>
      <c r="I258" s="38"/>
      <c r="J258" s="39" t="str">
        <f t="shared" si="3"/>
        <v>OUI</v>
      </c>
    </row>
    <row r="259" spans="8:10" x14ac:dyDescent="0.3">
      <c r="H259" s="37"/>
      <c r="I259" s="38"/>
      <c r="J259" s="39" t="str">
        <f t="shared" ref="J259:J322" si="4">IF(AND(H259=FALSE,I259=FALSE),"OUI","NON")</f>
        <v>OUI</v>
      </c>
    </row>
    <row r="260" spans="8:10" x14ac:dyDescent="0.3">
      <c r="H260" s="37"/>
      <c r="I260" s="38"/>
      <c r="J260" s="39" t="str">
        <f t="shared" si="4"/>
        <v>OUI</v>
      </c>
    </row>
    <row r="261" spans="8:10" x14ac:dyDescent="0.3">
      <c r="H261" s="37"/>
      <c r="I261" s="38"/>
      <c r="J261" s="39" t="str">
        <f t="shared" si="4"/>
        <v>OUI</v>
      </c>
    </row>
    <row r="262" spans="8:10" x14ac:dyDescent="0.3">
      <c r="H262" s="37"/>
      <c r="I262" s="38"/>
      <c r="J262" s="39" t="str">
        <f t="shared" si="4"/>
        <v>OUI</v>
      </c>
    </row>
    <row r="263" spans="8:10" x14ac:dyDescent="0.3">
      <c r="H263" s="37"/>
      <c r="I263" s="38"/>
      <c r="J263" s="39" t="str">
        <f t="shared" si="4"/>
        <v>OUI</v>
      </c>
    </row>
    <row r="264" spans="8:10" x14ac:dyDescent="0.3">
      <c r="H264" s="37"/>
      <c r="I264" s="38"/>
      <c r="J264" s="39" t="str">
        <f t="shared" si="4"/>
        <v>OUI</v>
      </c>
    </row>
    <row r="265" spans="8:10" x14ac:dyDescent="0.3">
      <c r="H265" s="37"/>
      <c r="I265" s="38"/>
      <c r="J265" s="39" t="str">
        <f t="shared" si="4"/>
        <v>OUI</v>
      </c>
    </row>
    <row r="266" spans="8:10" x14ac:dyDescent="0.3">
      <c r="H266" s="37"/>
      <c r="I266" s="38"/>
      <c r="J266" s="39" t="str">
        <f t="shared" si="4"/>
        <v>OUI</v>
      </c>
    </row>
    <row r="267" spans="8:10" x14ac:dyDescent="0.3">
      <c r="H267" s="37"/>
      <c r="I267" s="38"/>
      <c r="J267" s="39" t="str">
        <f t="shared" si="4"/>
        <v>OUI</v>
      </c>
    </row>
    <row r="268" spans="8:10" x14ac:dyDescent="0.3">
      <c r="H268" s="37"/>
      <c r="I268" s="38"/>
      <c r="J268" s="39" t="str">
        <f t="shared" si="4"/>
        <v>OUI</v>
      </c>
    </row>
    <row r="269" spans="8:10" x14ac:dyDescent="0.3">
      <c r="H269" s="37"/>
      <c r="I269" s="38"/>
      <c r="J269" s="39" t="str">
        <f t="shared" si="4"/>
        <v>OUI</v>
      </c>
    </row>
    <row r="270" spans="8:10" x14ac:dyDescent="0.3">
      <c r="H270" s="37"/>
      <c r="I270" s="38"/>
      <c r="J270" s="39" t="str">
        <f t="shared" si="4"/>
        <v>OUI</v>
      </c>
    </row>
    <row r="271" spans="8:10" x14ac:dyDescent="0.3">
      <c r="H271" s="37"/>
      <c r="I271" s="38"/>
      <c r="J271" s="39" t="str">
        <f t="shared" si="4"/>
        <v>OUI</v>
      </c>
    </row>
    <row r="272" spans="8:10" x14ac:dyDescent="0.3">
      <c r="H272" s="37"/>
      <c r="I272" s="38"/>
      <c r="J272" s="39" t="str">
        <f t="shared" si="4"/>
        <v>OUI</v>
      </c>
    </row>
    <row r="273" spans="8:10" x14ac:dyDescent="0.3">
      <c r="H273" s="37"/>
      <c r="I273" s="38"/>
      <c r="J273" s="39" t="str">
        <f t="shared" si="4"/>
        <v>OUI</v>
      </c>
    </row>
    <row r="274" spans="8:10" x14ac:dyDescent="0.3">
      <c r="H274" s="37"/>
      <c r="I274" s="38"/>
      <c r="J274" s="39" t="str">
        <f t="shared" si="4"/>
        <v>OUI</v>
      </c>
    </row>
    <row r="275" spans="8:10" x14ac:dyDescent="0.3">
      <c r="H275" s="37"/>
      <c r="I275" s="38"/>
      <c r="J275" s="39" t="str">
        <f t="shared" si="4"/>
        <v>OUI</v>
      </c>
    </row>
    <row r="276" spans="8:10" x14ac:dyDescent="0.3">
      <c r="H276" s="37"/>
      <c r="I276" s="38"/>
      <c r="J276" s="39" t="str">
        <f t="shared" si="4"/>
        <v>OUI</v>
      </c>
    </row>
    <row r="277" spans="8:10" x14ac:dyDescent="0.3">
      <c r="H277" s="37"/>
      <c r="I277" s="38"/>
      <c r="J277" s="39" t="str">
        <f t="shared" si="4"/>
        <v>OUI</v>
      </c>
    </row>
    <row r="278" spans="8:10" x14ac:dyDescent="0.3">
      <c r="H278" s="37"/>
      <c r="I278" s="38"/>
      <c r="J278" s="39" t="str">
        <f t="shared" si="4"/>
        <v>OUI</v>
      </c>
    </row>
    <row r="279" spans="8:10" x14ac:dyDescent="0.3">
      <c r="H279" s="37"/>
      <c r="I279" s="38"/>
      <c r="J279" s="39" t="str">
        <f t="shared" si="4"/>
        <v>OUI</v>
      </c>
    </row>
    <row r="280" spans="8:10" x14ac:dyDescent="0.3">
      <c r="H280" s="37"/>
      <c r="I280" s="38"/>
      <c r="J280" s="39" t="str">
        <f t="shared" si="4"/>
        <v>OUI</v>
      </c>
    </row>
    <row r="281" spans="8:10" x14ac:dyDescent="0.3">
      <c r="H281" s="37"/>
      <c r="I281" s="38"/>
      <c r="J281" s="39" t="str">
        <f t="shared" si="4"/>
        <v>OUI</v>
      </c>
    </row>
    <row r="282" spans="8:10" x14ac:dyDescent="0.3">
      <c r="H282" s="37"/>
      <c r="I282" s="38"/>
      <c r="J282" s="39" t="str">
        <f t="shared" si="4"/>
        <v>OUI</v>
      </c>
    </row>
    <row r="283" spans="8:10" x14ac:dyDescent="0.3">
      <c r="H283" s="37"/>
      <c r="I283" s="38"/>
      <c r="J283" s="39" t="str">
        <f t="shared" si="4"/>
        <v>OUI</v>
      </c>
    </row>
    <row r="284" spans="8:10" x14ac:dyDescent="0.3">
      <c r="H284" s="37"/>
      <c r="I284" s="38"/>
      <c r="J284" s="39" t="str">
        <f t="shared" si="4"/>
        <v>OUI</v>
      </c>
    </row>
    <row r="285" spans="8:10" x14ac:dyDescent="0.3">
      <c r="H285" s="37"/>
      <c r="I285" s="38"/>
      <c r="J285" s="39" t="str">
        <f t="shared" si="4"/>
        <v>OUI</v>
      </c>
    </row>
    <row r="286" spans="8:10" x14ac:dyDescent="0.3">
      <c r="H286" s="37"/>
      <c r="I286" s="38"/>
      <c r="J286" s="39" t="str">
        <f t="shared" si="4"/>
        <v>OUI</v>
      </c>
    </row>
    <row r="287" spans="8:10" x14ac:dyDescent="0.3">
      <c r="H287" s="37"/>
      <c r="I287" s="38"/>
      <c r="J287" s="39" t="str">
        <f t="shared" si="4"/>
        <v>OUI</v>
      </c>
    </row>
    <row r="288" spans="8:10" x14ac:dyDescent="0.3">
      <c r="H288" s="37"/>
      <c r="I288" s="38"/>
      <c r="J288" s="39" t="str">
        <f t="shared" si="4"/>
        <v>OUI</v>
      </c>
    </row>
    <row r="289" spans="8:10" x14ac:dyDescent="0.3">
      <c r="H289" s="37"/>
      <c r="I289" s="38"/>
      <c r="J289" s="39" t="str">
        <f t="shared" si="4"/>
        <v>OUI</v>
      </c>
    </row>
    <row r="290" spans="8:10" x14ac:dyDescent="0.3">
      <c r="H290" s="37"/>
      <c r="I290" s="38"/>
      <c r="J290" s="39" t="str">
        <f t="shared" si="4"/>
        <v>OUI</v>
      </c>
    </row>
    <row r="291" spans="8:10" x14ac:dyDescent="0.3">
      <c r="H291" s="37"/>
      <c r="I291" s="38"/>
      <c r="J291" s="39" t="str">
        <f t="shared" si="4"/>
        <v>OUI</v>
      </c>
    </row>
    <row r="292" spans="8:10" x14ac:dyDescent="0.3">
      <c r="H292" s="37"/>
      <c r="I292" s="38"/>
      <c r="J292" s="39" t="str">
        <f t="shared" si="4"/>
        <v>OUI</v>
      </c>
    </row>
    <row r="293" spans="8:10" x14ac:dyDescent="0.3">
      <c r="H293" s="37"/>
      <c r="I293" s="38"/>
      <c r="J293" s="39" t="str">
        <f t="shared" si="4"/>
        <v>OUI</v>
      </c>
    </row>
    <row r="294" spans="8:10" x14ac:dyDescent="0.3">
      <c r="H294" s="37"/>
      <c r="I294" s="38"/>
      <c r="J294" s="39" t="str">
        <f t="shared" si="4"/>
        <v>OUI</v>
      </c>
    </row>
    <row r="295" spans="8:10" x14ac:dyDescent="0.3">
      <c r="H295" s="37"/>
      <c r="I295" s="38"/>
      <c r="J295" s="39" t="str">
        <f t="shared" si="4"/>
        <v>OUI</v>
      </c>
    </row>
    <row r="296" spans="8:10" x14ac:dyDescent="0.3">
      <c r="H296" s="37"/>
      <c r="I296" s="38"/>
      <c r="J296" s="39" t="str">
        <f t="shared" si="4"/>
        <v>OUI</v>
      </c>
    </row>
    <row r="297" spans="8:10" x14ac:dyDescent="0.3">
      <c r="H297" s="37"/>
      <c r="I297" s="38"/>
      <c r="J297" s="39" t="str">
        <f t="shared" si="4"/>
        <v>OUI</v>
      </c>
    </row>
    <row r="298" spans="8:10" x14ac:dyDescent="0.3">
      <c r="H298" s="37"/>
      <c r="I298" s="38"/>
      <c r="J298" s="39" t="str">
        <f t="shared" si="4"/>
        <v>OUI</v>
      </c>
    </row>
    <row r="299" spans="8:10" x14ac:dyDescent="0.3">
      <c r="H299" s="37"/>
      <c r="I299" s="38"/>
      <c r="J299" s="39" t="str">
        <f t="shared" si="4"/>
        <v>OUI</v>
      </c>
    </row>
    <row r="300" spans="8:10" x14ac:dyDescent="0.3">
      <c r="H300" s="37"/>
      <c r="I300" s="38"/>
      <c r="J300" s="39" t="str">
        <f t="shared" si="4"/>
        <v>OUI</v>
      </c>
    </row>
    <row r="301" spans="8:10" x14ac:dyDescent="0.3">
      <c r="H301" s="37"/>
      <c r="I301" s="38"/>
      <c r="J301" s="39" t="str">
        <f t="shared" si="4"/>
        <v>OUI</v>
      </c>
    </row>
    <row r="302" spans="8:10" x14ac:dyDescent="0.3">
      <c r="H302" s="37"/>
      <c r="I302" s="38"/>
      <c r="J302" s="39" t="str">
        <f t="shared" si="4"/>
        <v>OUI</v>
      </c>
    </row>
    <row r="303" spans="8:10" x14ac:dyDescent="0.3">
      <c r="H303" s="37"/>
      <c r="I303" s="38"/>
      <c r="J303" s="39" t="str">
        <f t="shared" si="4"/>
        <v>OUI</v>
      </c>
    </row>
    <row r="304" spans="8:10" x14ac:dyDescent="0.3">
      <c r="H304" s="37"/>
      <c r="I304" s="38"/>
      <c r="J304" s="39" t="str">
        <f t="shared" si="4"/>
        <v>OUI</v>
      </c>
    </row>
    <row r="305" spans="8:10" x14ac:dyDescent="0.3">
      <c r="H305" s="37"/>
      <c r="I305" s="38"/>
      <c r="J305" s="39" t="str">
        <f t="shared" si="4"/>
        <v>OUI</v>
      </c>
    </row>
    <row r="306" spans="8:10" x14ac:dyDescent="0.3">
      <c r="H306" s="37"/>
      <c r="I306" s="38"/>
      <c r="J306" s="39" t="str">
        <f t="shared" si="4"/>
        <v>OUI</v>
      </c>
    </row>
    <row r="307" spans="8:10" x14ac:dyDescent="0.3">
      <c r="H307" s="37"/>
      <c r="I307" s="38"/>
      <c r="J307" s="39" t="str">
        <f t="shared" si="4"/>
        <v>OUI</v>
      </c>
    </row>
    <row r="308" spans="8:10" x14ac:dyDescent="0.3">
      <c r="H308" s="37"/>
      <c r="I308" s="38"/>
      <c r="J308" s="39" t="str">
        <f t="shared" si="4"/>
        <v>OUI</v>
      </c>
    </row>
    <row r="309" spans="8:10" x14ac:dyDescent="0.3">
      <c r="H309" s="37"/>
      <c r="I309" s="38"/>
      <c r="J309" s="39" t="str">
        <f t="shared" si="4"/>
        <v>OUI</v>
      </c>
    </row>
    <row r="310" spans="8:10" x14ac:dyDescent="0.3">
      <c r="H310" s="37"/>
      <c r="I310" s="38"/>
      <c r="J310" s="39" t="str">
        <f t="shared" si="4"/>
        <v>OUI</v>
      </c>
    </row>
    <row r="311" spans="8:10" x14ac:dyDescent="0.3">
      <c r="H311" s="37"/>
      <c r="I311" s="38"/>
      <c r="J311" s="39" t="str">
        <f t="shared" si="4"/>
        <v>OUI</v>
      </c>
    </row>
    <row r="312" spans="8:10" x14ac:dyDescent="0.3">
      <c r="H312" s="37"/>
      <c r="I312" s="38"/>
      <c r="J312" s="39" t="str">
        <f t="shared" si="4"/>
        <v>OUI</v>
      </c>
    </row>
    <row r="313" spans="8:10" x14ac:dyDescent="0.3">
      <c r="H313" s="37"/>
      <c r="I313" s="38"/>
      <c r="J313" s="39" t="str">
        <f t="shared" si="4"/>
        <v>OUI</v>
      </c>
    </row>
    <row r="314" spans="8:10" x14ac:dyDescent="0.3">
      <c r="H314" s="37"/>
      <c r="I314" s="38"/>
      <c r="J314" s="39" t="str">
        <f t="shared" si="4"/>
        <v>OUI</v>
      </c>
    </row>
    <row r="315" spans="8:10" x14ac:dyDescent="0.3">
      <c r="H315" s="37"/>
      <c r="I315" s="38"/>
      <c r="J315" s="39" t="str">
        <f t="shared" si="4"/>
        <v>OUI</v>
      </c>
    </row>
    <row r="316" spans="8:10" x14ac:dyDescent="0.3">
      <c r="H316" s="37"/>
      <c r="I316" s="38"/>
      <c r="J316" s="39" t="str">
        <f t="shared" si="4"/>
        <v>OUI</v>
      </c>
    </row>
    <row r="317" spans="8:10" x14ac:dyDescent="0.3">
      <c r="H317" s="37"/>
      <c r="I317" s="38"/>
      <c r="J317" s="39" t="str">
        <f t="shared" si="4"/>
        <v>OUI</v>
      </c>
    </row>
    <row r="318" spans="8:10" x14ac:dyDescent="0.3">
      <c r="H318" s="37"/>
      <c r="I318" s="38"/>
      <c r="J318" s="39" t="str">
        <f t="shared" si="4"/>
        <v>OUI</v>
      </c>
    </row>
    <row r="319" spans="8:10" x14ac:dyDescent="0.3">
      <c r="H319" s="37"/>
      <c r="I319" s="38"/>
      <c r="J319" s="39" t="str">
        <f t="shared" si="4"/>
        <v>OUI</v>
      </c>
    </row>
    <row r="320" spans="8:10" x14ac:dyDescent="0.3">
      <c r="H320" s="37"/>
      <c r="I320" s="38"/>
      <c r="J320" s="39" t="str">
        <f t="shared" si="4"/>
        <v>OUI</v>
      </c>
    </row>
    <row r="321" spans="8:10" x14ac:dyDescent="0.3">
      <c r="H321" s="37"/>
      <c r="I321" s="38"/>
      <c r="J321" s="39" t="str">
        <f t="shared" si="4"/>
        <v>OUI</v>
      </c>
    </row>
    <row r="322" spans="8:10" x14ac:dyDescent="0.3">
      <c r="H322" s="37"/>
      <c r="I322" s="38"/>
      <c r="J322" s="39" t="str">
        <f t="shared" si="4"/>
        <v>OUI</v>
      </c>
    </row>
    <row r="323" spans="8:10" x14ac:dyDescent="0.3">
      <c r="H323" s="37"/>
      <c r="I323" s="38"/>
      <c r="J323" s="39" t="str">
        <f t="shared" ref="J323:J386" si="5">IF(AND(H323=FALSE,I323=FALSE),"OUI","NON")</f>
        <v>OUI</v>
      </c>
    </row>
    <row r="324" spans="8:10" x14ac:dyDescent="0.3">
      <c r="H324" s="37"/>
      <c r="I324" s="38"/>
      <c r="J324" s="39" t="str">
        <f t="shared" si="5"/>
        <v>OUI</v>
      </c>
    </row>
    <row r="325" spans="8:10" x14ac:dyDescent="0.3">
      <c r="H325" s="37"/>
      <c r="I325" s="38"/>
      <c r="J325" s="39" t="str">
        <f t="shared" si="5"/>
        <v>OUI</v>
      </c>
    </row>
    <row r="326" spans="8:10" x14ac:dyDescent="0.3">
      <c r="H326" s="37"/>
      <c r="I326" s="38"/>
      <c r="J326" s="39" t="str">
        <f t="shared" si="5"/>
        <v>OUI</v>
      </c>
    </row>
    <row r="327" spans="8:10" x14ac:dyDescent="0.3">
      <c r="H327" s="37"/>
      <c r="I327" s="38"/>
      <c r="J327" s="39" t="str">
        <f t="shared" si="5"/>
        <v>OUI</v>
      </c>
    </row>
    <row r="328" spans="8:10" x14ac:dyDescent="0.3">
      <c r="H328" s="37"/>
      <c r="I328" s="38"/>
      <c r="J328" s="39" t="str">
        <f t="shared" si="5"/>
        <v>OUI</v>
      </c>
    </row>
    <row r="329" spans="8:10" x14ac:dyDescent="0.3">
      <c r="H329" s="37"/>
      <c r="I329" s="38"/>
      <c r="J329" s="39" t="str">
        <f t="shared" si="5"/>
        <v>OUI</v>
      </c>
    </row>
    <row r="330" spans="8:10" x14ac:dyDescent="0.3">
      <c r="H330" s="37"/>
      <c r="I330" s="38"/>
      <c r="J330" s="39" t="str">
        <f t="shared" si="5"/>
        <v>OUI</v>
      </c>
    </row>
    <row r="331" spans="8:10" x14ac:dyDescent="0.3">
      <c r="H331" s="37"/>
      <c r="I331" s="38"/>
      <c r="J331" s="39" t="str">
        <f t="shared" si="5"/>
        <v>OUI</v>
      </c>
    </row>
    <row r="332" spans="8:10" x14ac:dyDescent="0.3">
      <c r="H332" s="37"/>
      <c r="I332" s="38"/>
      <c r="J332" s="39" t="str">
        <f t="shared" si="5"/>
        <v>OUI</v>
      </c>
    </row>
    <row r="333" spans="8:10" x14ac:dyDescent="0.3">
      <c r="H333" s="37"/>
      <c r="I333" s="38"/>
      <c r="J333" s="39" t="str">
        <f t="shared" si="5"/>
        <v>OUI</v>
      </c>
    </row>
    <row r="334" spans="8:10" x14ac:dyDescent="0.3">
      <c r="H334" s="37"/>
      <c r="I334" s="38"/>
      <c r="J334" s="39" t="str">
        <f t="shared" si="5"/>
        <v>OUI</v>
      </c>
    </row>
    <row r="335" spans="8:10" x14ac:dyDescent="0.3">
      <c r="H335" s="37"/>
      <c r="I335" s="38"/>
      <c r="J335" s="39" t="str">
        <f t="shared" si="5"/>
        <v>OUI</v>
      </c>
    </row>
    <row r="336" spans="8:10" x14ac:dyDescent="0.3">
      <c r="H336" s="37"/>
      <c r="I336" s="38"/>
      <c r="J336" s="39" t="str">
        <f t="shared" si="5"/>
        <v>OUI</v>
      </c>
    </row>
    <row r="337" spans="8:10" x14ac:dyDescent="0.3">
      <c r="H337" s="37"/>
      <c r="I337" s="38"/>
      <c r="J337" s="39" t="str">
        <f t="shared" si="5"/>
        <v>OUI</v>
      </c>
    </row>
    <row r="338" spans="8:10" x14ac:dyDescent="0.3">
      <c r="H338" s="37"/>
      <c r="I338" s="38"/>
      <c r="J338" s="39" t="str">
        <f t="shared" si="5"/>
        <v>OUI</v>
      </c>
    </row>
    <row r="339" spans="8:10" x14ac:dyDescent="0.3">
      <c r="H339" s="37"/>
      <c r="I339" s="38"/>
      <c r="J339" s="39" t="str">
        <f t="shared" si="5"/>
        <v>OUI</v>
      </c>
    </row>
    <row r="340" spans="8:10" x14ac:dyDescent="0.3">
      <c r="H340" s="37"/>
      <c r="I340" s="38"/>
      <c r="J340" s="39" t="str">
        <f t="shared" si="5"/>
        <v>OUI</v>
      </c>
    </row>
    <row r="341" spans="8:10" x14ac:dyDescent="0.3">
      <c r="H341" s="37"/>
      <c r="I341" s="38"/>
      <c r="J341" s="39" t="str">
        <f t="shared" si="5"/>
        <v>OUI</v>
      </c>
    </row>
    <row r="342" spans="8:10" x14ac:dyDescent="0.3">
      <c r="H342" s="37"/>
      <c r="I342" s="38"/>
      <c r="J342" s="39" t="str">
        <f t="shared" si="5"/>
        <v>OUI</v>
      </c>
    </row>
    <row r="343" spans="8:10" x14ac:dyDescent="0.3">
      <c r="H343" s="37"/>
      <c r="I343" s="38"/>
      <c r="J343" s="39" t="str">
        <f t="shared" si="5"/>
        <v>OUI</v>
      </c>
    </row>
    <row r="344" spans="8:10" x14ac:dyDescent="0.3">
      <c r="H344" s="37"/>
      <c r="I344" s="38"/>
      <c r="J344" s="39" t="str">
        <f t="shared" si="5"/>
        <v>OUI</v>
      </c>
    </row>
    <row r="345" spans="8:10" x14ac:dyDescent="0.3">
      <c r="H345" s="37"/>
      <c r="I345" s="38"/>
      <c r="J345" s="39" t="str">
        <f t="shared" si="5"/>
        <v>OUI</v>
      </c>
    </row>
    <row r="346" spans="8:10" x14ac:dyDescent="0.3">
      <c r="H346" s="37"/>
      <c r="I346" s="38"/>
      <c r="J346" s="39" t="str">
        <f t="shared" si="5"/>
        <v>OUI</v>
      </c>
    </row>
    <row r="347" spans="8:10" x14ac:dyDescent="0.3">
      <c r="H347" s="37"/>
      <c r="I347" s="38"/>
      <c r="J347" s="39" t="str">
        <f t="shared" si="5"/>
        <v>OUI</v>
      </c>
    </row>
    <row r="348" spans="8:10" x14ac:dyDescent="0.3">
      <c r="H348" s="37"/>
      <c r="I348" s="38"/>
      <c r="J348" s="39" t="str">
        <f t="shared" si="5"/>
        <v>OUI</v>
      </c>
    </row>
    <row r="349" spans="8:10" x14ac:dyDescent="0.3">
      <c r="H349" s="37"/>
      <c r="I349" s="38"/>
      <c r="J349" s="39" t="str">
        <f t="shared" si="5"/>
        <v>OUI</v>
      </c>
    </row>
    <row r="350" spans="8:10" x14ac:dyDescent="0.3">
      <c r="H350" s="37"/>
      <c r="I350" s="38"/>
      <c r="J350" s="39" t="str">
        <f t="shared" si="5"/>
        <v>OUI</v>
      </c>
    </row>
    <row r="351" spans="8:10" x14ac:dyDescent="0.3">
      <c r="H351" s="37"/>
      <c r="I351" s="38"/>
      <c r="J351" s="39" t="str">
        <f t="shared" si="5"/>
        <v>OUI</v>
      </c>
    </row>
    <row r="352" spans="8:10" x14ac:dyDescent="0.3">
      <c r="H352" s="37"/>
      <c r="I352" s="38"/>
      <c r="J352" s="39" t="str">
        <f t="shared" si="5"/>
        <v>OUI</v>
      </c>
    </row>
    <row r="353" spans="8:10" x14ac:dyDescent="0.3">
      <c r="H353" s="37"/>
      <c r="I353" s="38"/>
      <c r="J353" s="39" t="str">
        <f t="shared" si="5"/>
        <v>OUI</v>
      </c>
    </row>
    <row r="354" spans="8:10" x14ac:dyDescent="0.3">
      <c r="H354" s="37"/>
      <c r="I354" s="38"/>
      <c r="J354" s="39" t="str">
        <f t="shared" si="5"/>
        <v>OUI</v>
      </c>
    </row>
    <row r="355" spans="8:10" x14ac:dyDescent="0.3">
      <c r="H355" s="37"/>
      <c r="I355" s="38"/>
      <c r="J355" s="39" t="str">
        <f t="shared" si="5"/>
        <v>OUI</v>
      </c>
    </row>
    <row r="356" spans="8:10" x14ac:dyDescent="0.3">
      <c r="H356" s="37"/>
      <c r="I356" s="38"/>
      <c r="J356" s="39" t="str">
        <f t="shared" si="5"/>
        <v>OUI</v>
      </c>
    </row>
    <row r="357" spans="8:10" x14ac:dyDescent="0.3">
      <c r="H357" s="37"/>
      <c r="I357" s="38"/>
      <c r="J357" s="39" t="str">
        <f t="shared" si="5"/>
        <v>OUI</v>
      </c>
    </row>
    <row r="358" spans="8:10" x14ac:dyDescent="0.3">
      <c r="H358" s="37"/>
      <c r="I358" s="38"/>
      <c r="J358" s="39" t="str">
        <f t="shared" si="5"/>
        <v>OUI</v>
      </c>
    </row>
    <row r="359" spans="8:10" x14ac:dyDescent="0.3">
      <c r="H359" s="37"/>
      <c r="I359" s="38"/>
      <c r="J359" s="39" t="str">
        <f t="shared" si="5"/>
        <v>OUI</v>
      </c>
    </row>
    <row r="360" spans="8:10" x14ac:dyDescent="0.3">
      <c r="H360" s="37"/>
      <c r="I360" s="38"/>
      <c r="J360" s="39" t="str">
        <f t="shared" si="5"/>
        <v>OUI</v>
      </c>
    </row>
    <row r="361" spans="8:10" x14ac:dyDescent="0.3">
      <c r="H361" s="37"/>
      <c r="I361" s="38"/>
      <c r="J361" s="39" t="str">
        <f t="shared" si="5"/>
        <v>OUI</v>
      </c>
    </row>
    <row r="362" spans="8:10" x14ac:dyDescent="0.3">
      <c r="H362" s="37"/>
      <c r="I362" s="38"/>
      <c r="J362" s="39" t="str">
        <f t="shared" si="5"/>
        <v>OUI</v>
      </c>
    </row>
    <row r="363" spans="8:10" x14ac:dyDescent="0.3">
      <c r="H363" s="37"/>
      <c r="I363" s="38"/>
      <c r="J363" s="39" t="str">
        <f t="shared" si="5"/>
        <v>OUI</v>
      </c>
    </row>
    <row r="364" spans="8:10" x14ac:dyDescent="0.3">
      <c r="H364" s="37"/>
      <c r="I364" s="38"/>
      <c r="J364" s="39" t="str">
        <f t="shared" si="5"/>
        <v>OUI</v>
      </c>
    </row>
    <row r="365" spans="8:10" x14ac:dyDescent="0.3">
      <c r="H365" s="37"/>
      <c r="I365" s="38"/>
      <c r="J365" s="39" t="str">
        <f t="shared" si="5"/>
        <v>OUI</v>
      </c>
    </row>
    <row r="366" spans="8:10" x14ac:dyDescent="0.3">
      <c r="H366" s="37"/>
      <c r="I366" s="38"/>
      <c r="J366" s="39" t="str">
        <f t="shared" si="5"/>
        <v>OUI</v>
      </c>
    </row>
    <row r="367" spans="8:10" x14ac:dyDescent="0.3">
      <c r="H367" s="37"/>
      <c r="I367" s="38"/>
      <c r="J367" s="39" t="str">
        <f t="shared" si="5"/>
        <v>OUI</v>
      </c>
    </row>
    <row r="368" spans="8:10" x14ac:dyDescent="0.3">
      <c r="H368" s="37"/>
      <c r="I368" s="38"/>
      <c r="J368" s="39" t="str">
        <f t="shared" si="5"/>
        <v>OUI</v>
      </c>
    </row>
    <row r="369" spans="8:10" x14ac:dyDescent="0.3">
      <c r="H369" s="37"/>
      <c r="I369" s="38"/>
      <c r="J369" s="39" t="str">
        <f t="shared" si="5"/>
        <v>OUI</v>
      </c>
    </row>
    <row r="370" spans="8:10" x14ac:dyDescent="0.3">
      <c r="H370" s="37"/>
      <c r="I370" s="38"/>
      <c r="J370" s="39" t="str">
        <f t="shared" si="5"/>
        <v>OUI</v>
      </c>
    </row>
    <row r="371" spans="8:10" x14ac:dyDescent="0.3">
      <c r="H371" s="37"/>
      <c r="I371" s="38"/>
      <c r="J371" s="39" t="str">
        <f t="shared" si="5"/>
        <v>OUI</v>
      </c>
    </row>
    <row r="372" spans="8:10" x14ac:dyDescent="0.3">
      <c r="H372" s="37"/>
      <c r="I372" s="38"/>
      <c r="J372" s="39" t="str">
        <f t="shared" si="5"/>
        <v>OUI</v>
      </c>
    </row>
    <row r="373" spans="8:10" x14ac:dyDescent="0.3">
      <c r="H373" s="37"/>
      <c r="I373" s="38"/>
      <c r="J373" s="39" t="str">
        <f t="shared" si="5"/>
        <v>OUI</v>
      </c>
    </row>
    <row r="374" spans="8:10" x14ac:dyDescent="0.3">
      <c r="H374" s="37"/>
      <c r="I374" s="38"/>
      <c r="J374" s="39" t="str">
        <f t="shared" si="5"/>
        <v>OUI</v>
      </c>
    </row>
    <row r="375" spans="8:10" x14ac:dyDescent="0.3">
      <c r="H375" s="37"/>
      <c r="I375" s="38"/>
      <c r="J375" s="39" t="str">
        <f t="shared" si="5"/>
        <v>OUI</v>
      </c>
    </row>
    <row r="376" spans="8:10" x14ac:dyDescent="0.3">
      <c r="H376" s="37"/>
      <c r="I376" s="38"/>
      <c r="J376" s="39" t="str">
        <f t="shared" si="5"/>
        <v>OUI</v>
      </c>
    </row>
    <row r="377" spans="8:10" x14ac:dyDescent="0.3">
      <c r="H377" s="37"/>
      <c r="I377" s="38"/>
      <c r="J377" s="39" t="str">
        <f t="shared" si="5"/>
        <v>OUI</v>
      </c>
    </row>
    <row r="378" spans="8:10" x14ac:dyDescent="0.3">
      <c r="H378" s="37"/>
      <c r="I378" s="38"/>
      <c r="J378" s="39" t="str">
        <f t="shared" si="5"/>
        <v>OUI</v>
      </c>
    </row>
    <row r="379" spans="8:10" x14ac:dyDescent="0.3">
      <c r="H379" s="37"/>
      <c r="I379" s="38"/>
      <c r="J379" s="39" t="str">
        <f t="shared" si="5"/>
        <v>OUI</v>
      </c>
    </row>
    <row r="380" spans="8:10" x14ac:dyDescent="0.3">
      <c r="H380" s="37"/>
      <c r="I380" s="38"/>
      <c r="J380" s="39" t="str">
        <f t="shared" si="5"/>
        <v>OUI</v>
      </c>
    </row>
    <row r="381" spans="8:10" x14ac:dyDescent="0.3">
      <c r="H381" s="37"/>
      <c r="I381" s="38"/>
      <c r="J381" s="39" t="str">
        <f t="shared" si="5"/>
        <v>OUI</v>
      </c>
    </row>
    <row r="382" spans="8:10" x14ac:dyDescent="0.3">
      <c r="H382" s="37"/>
      <c r="I382" s="38"/>
      <c r="J382" s="39" t="str">
        <f t="shared" si="5"/>
        <v>OUI</v>
      </c>
    </row>
    <row r="383" spans="8:10" x14ac:dyDescent="0.3">
      <c r="H383" s="37"/>
      <c r="I383" s="38"/>
      <c r="J383" s="39" t="str">
        <f t="shared" si="5"/>
        <v>OUI</v>
      </c>
    </row>
    <row r="384" spans="8:10" x14ac:dyDescent="0.3">
      <c r="H384" s="37"/>
      <c r="I384" s="38"/>
      <c r="J384" s="39" t="str">
        <f t="shared" si="5"/>
        <v>OUI</v>
      </c>
    </row>
    <row r="385" spans="8:10" x14ac:dyDescent="0.3">
      <c r="H385" s="37"/>
      <c r="I385" s="38"/>
      <c r="J385" s="39" t="str">
        <f t="shared" si="5"/>
        <v>OUI</v>
      </c>
    </row>
    <row r="386" spans="8:10" x14ac:dyDescent="0.3">
      <c r="H386" s="37"/>
      <c r="I386" s="38"/>
      <c r="J386" s="39" t="str">
        <f t="shared" si="5"/>
        <v>OUI</v>
      </c>
    </row>
    <row r="387" spans="8:10" x14ac:dyDescent="0.3">
      <c r="H387" s="37"/>
      <c r="I387" s="38"/>
      <c r="J387" s="39" t="str">
        <f t="shared" ref="J387:J450" si="6">IF(AND(H387=FALSE,I387=FALSE),"OUI","NON")</f>
        <v>OUI</v>
      </c>
    </row>
    <row r="388" spans="8:10" x14ac:dyDescent="0.3">
      <c r="H388" s="37"/>
      <c r="I388" s="38"/>
      <c r="J388" s="39" t="str">
        <f t="shared" si="6"/>
        <v>OUI</v>
      </c>
    </row>
    <row r="389" spans="8:10" x14ac:dyDescent="0.3">
      <c r="H389" s="37"/>
      <c r="I389" s="38"/>
      <c r="J389" s="39" t="str">
        <f t="shared" si="6"/>
        <v>OUI</v>
      </c>
    </row>
    <row r="390" spans="8:10" x14ac:dyDescent="0.3">
      <c r="H390" s="37"/>
      <c r="I390" s="38"/>
      <c r="J390" s="39" t="str">
        <f t="shared" si="6"/>
        <v>OUI</v>
      </c>
    </row>
    <row r="391" spans="8:10" x14ac:dyDescent="0.3">
      <c r="H391" s="37"/>
      <c r="I391" s="38"/>
      <c r="J391" s="39" t="str">
        <f t="shared" si="6"/>
        <v>OUI</v>
      </c>
    </row>
    <row r="392" spans="8:10" x14ac:dyDescent="0.3">
      <c r="H392" s="37"/>
      <c r="I392" s="38"/>
      <c r="J392" s="39" t="str">
        <f t="shared" si="6"/>
        <v>OUI</v>
      </c>
    </row>
    <row r="393" spans="8:10" x14ac:dyDescent="0.3">
      <c r="H393" s="37"/>
      <c r="I393" s="38"/>
      <c r="J393" s="39" t="str">
        <f t="shared" si="6"/>
        <v>OUI</v>
      </c>
    </row>
    <row r="394" spans="8:10" x14ac:dyDescent="0.3">
      <c r="H394" s="37"/>
      <c r="I394" s="38"/>
      <c r="J394" s="39" t="str">
        <f t="shared" si="6"/>
        <v>OUI</v>
      </c>
    </row>
    <row r="395" spans="8:10" x14ac:dyDescent="0.3">
      <c r="H395" s="37"/>
      <c r="I395" s="38"/>
      <c r="J395" s="39" t="str">
        <f t="shared" si="6"/>
        <v>OUI</v>
      </c>
    </row>
    <row r="396" spans="8:10" x14ac:dyDescent="0.3">
      <c r="H396" s="37"/>
      <c r="I396" s="38"/>
      <c r="J396" s="39" t="str">
        <f t="shared" si="6"/>
        <v>OUI</v>
      </c>
    </row>
    <row r="397" spans="8:10" x14ac:dyDescent="0.3">
      <c r="H397" s="37"/>
      <c r="I397" s="38"/>
      <c r="J397" s="39" t="str">
        <f t="shared" si="6"/>
        <v>OUI</v>
      </c>
    </row>
    <row r="398" spans="8:10" x14ac:dyDescent="0.3">
      <c r="H398" s="37"/>
      <c r="I398" s="38"/>
      <c r="J398" s="39" t="str">
        <f t="shared" si="6"/>
        <v>OUI</v>
      </c>
    </row>
    <row r="399" spans="8:10" x14ac:dyDescent="0.3">
      <c r="H399" s="37"/>
      <c r="I399" s="38"/>
      <c r="J399" s="39" t="str">
        <f t="shared" si="6"/>
        <v>OUI</v>
      </c>
    </row>
    <row r="400" spans="8:10" x14ac:dyDescent="0.3">
      <c r="H400" s="37"/>
      <c r="I400" s="38"/>
      <c r="J400" s="39" t="str">
        <f t="shared" si="6"/>
        <v>OUI</v>
      </c>
    </row>
    <row r="401" spans="8:10" x14ac:dyDescent="0.3">
      <c r="H401" s="37"/>
      <c r="I401" s="38"/>
      <c r="J401" s="39" t="str">
        <f t="shared" si="6"/>
        <v>OUI</v>
      </c>
    </row>
    <row r="402" spans="8:10" x14ac:dyDescent="0.3">
      <c r="H402" s="37"/>
      <c r="I402" s="38"/>
      <c r="J402" s="39" t="str">
        <f t="shared" si="6"/>
        <v>OUI</v>
      </c>
    </row>
    <row r="403" spans="8:10" x14ac:dyDescent="0.3">
      <c r="H403" s="37"/>
      <c r="I403" s="38"/>
      <c r="J403" s="39" t="str">
        <f t="shared" si="6"/>
        <v>OUI</v>
      </c>
    </row>
    <row r="404" spans="8:10" x14ac:dyDescent="0.3">
      <c r="H404" s="37"/>
      <c r="I404" s="38"/>
      <c r="J404" s="39" t="str">
        <f t="shared" si="6"/>
        <v>OUI</v>
      </c>
    </row>
    <row r="405" spans="8:10" x14ac:dyDescent="0.3">
      <c r="H405" s="37"/>
      <c r="I405" s="38"/>
      <c r="J405" s="39" t="str">
        <f t="shared" si="6"/>
        <v>OUI</v>
      </c>
    </row>
    <row r="406" spans="8:10" x14ac:dyDescent="0.3">
      <c r="H406" s="37"/>
      <c r="I406" s="38"/>
      <c r="J406" s="39" t="str">
        <f t="shared" si="6"/>
        <v>OUI</v>
      </c>
    </row>
    <row r="407" spans="8:10" x14ac:dyDescent="0.3">
      <c r="H407" s="37"/>
      <c r="I407" s="38"/>
      <c r="J407" s="39" t="str">
        <f t="shared" si="6"/>
        <v>OUI</v>
      </c>
    </row>
    <row r="408" spans="8:10" x14ac:dyDescent="0.3">
      <c r="H408" s="37"/>
      <c r="I408" s="38"/>
      <c r="J408" s="39" t="str">
        <f t="shared" si="6"/>
        <v>OUI</v>
      </c>
    </row>
    <row r="409" spans="8:10" x14ac:dyDescent="0.3">
      <c r="H409" s="37"/>
      <c r="I409" s="38"/>
      <c r="J409" s="39" t="str">
        <f t="shared" si="6"/>
        <v>OUI</v>
      </c>
    </row>
    <row r="410" spans="8:10" x14ac:dyDescent="0.3">
      <c r="H410" s="37"/>
      <c r="I410" s="38"/>
      <c r="J410" s="39" t="str">
        <f t="shared" si="6"/>
        <v>OUI</v>
      </c>
    </row>
    <row r="411" spans="8:10" x14ac:dyDescent="0.3">
      <c r="H411" s="37"/>
      <c r="I411" s="38"/>
      <c r="J411" s="39" t="str">
        <f t="shared" si="6"/>
        <v>OUI</v>
      </c>
    </row>
    <row r="412" spans="8:10" x14ac:dyDescent="0.3">
      <c r="H412" s="37"/>
      <c r="I412" s="38"/>
      <c r="J412" s="39" t="str">
        <f t="shared" si="6"/>
        <v>OUI</v>
      </c>
    </row>
    <row r="413" spans="8:10" x14ac:dyDescent="0.3">
      <c r="H413" s="37"/>
      <c r="I413" s="38"/>
      <c r="J413" s="39" t="str">
        <f t="shared" si="6"/>
        <v>OUI</v>
      </c>
    </row>
    <row r="414" spans="8:10" x14ac:dyDescent="0.3">
      <c r="H414" s="37"/>
      <c r="I414" s="38"/>
      <c r="J414" s="39" t="str">
        <f t="shared" si="6"/>
        <v>OUI</v>
      </c>
    </row>
    <row r="415" spans="8:10" x14ac:dyDescent="0.3">
      <c r="H415" s="37"/>
      <c r="I415" s="38"/>
      <c r="J415" s="39" t="str">
        <f t="shared" si="6"/>
        <v>OUI</v>
      </c>
    </row>
    <row r="416" spans="8:10" x14ac:dyDescent="0.3">
      <c r="H416" s="37"/>
      <c r="I416" s="38"/>
      <c r="J416" s="39" t="str">
        <f t="shared" si="6"/>
        <v>OUI</v>
      </c>
    </row>
    <row r="417" spans="8:10" x14ac:dyDescent="0.3">
      <c r="H417" s="37"/>
      <c r="I417" s="38"/>
      <c r="J417" s="39" t="str">
        <f t="shared" si="6"/>
        <v>OUI</v>
      </c>
    </row>
    <row r="418" spans="8:10" x14ac:dyDescent="0.3">
      <c r="H418" s="37"/>
      <c r="I418" s="38"/>
      <c r="J418" s="39" t="str">
        <f t="shared" si="6"/>
        <v>OUI</v>
      </c>
    </row>
    <row r="419" spans="8:10" x14ac:dyDescent="0.3">
      <c r="H419" s="37"/>
      <c r="I419" s="38"/>
      <c r="J419" s="39" t="str">
        <f t="shared" si="6"/>
        <v>OUI</v>
      </c>
    </row>
    <row r="420" spans="8:10" x14ac:dyDescent="0.3">
      <c r="H420" s="37"/>
      <c r="I420" s="38"/>
      <c r="J420" s="39" t="str">
        <f t="shared" si="6"/>
        <v>OUI</v>
      </c>
    </row>
    <row r="421" spans="8:10" x14ac:dyDescent="0.3">
      <c r="H421" s="37"/>
      <c r="I421" s="38"/>
      <c r="J421" s="39" t="str">
        <f t="shared" si="6"/>
        <v>OUI</v>
      </c>
    </row>
    <row r="422" spans="8:10" x14ac:dyDescent="0.3">
      <c r="H422" s="37"/>
      <c r="I422" s="38"/>
      <c r="J422" s="39" t="str">
        <f t="shared" si="6"/>
        <v>OUI</v>
      </c>
    </row>
    <row r="423" spans="8:10" x14ac:dyDescent="0.3">
      <c r="H423" s="37"/>
      <c r="I423" s="38"/>
      <c r="J423" s="39" t="str">
        <f t="shared" si="6"/>
        <v>OUI</v>
      </c>
    </row>
    <row r="424" spans="8:10" x14ac:dyDescent="0.3">
      <c r="H424" s="37"/>
      <c r="I424" s="38"/>
      <c r="J424" s="39" t="str">
        <f t="shared" si="6"/>
        <v>OUI</v>
      </c>
    </row>
    <row r="425" spans="8:10" x14ac:dyDescent="0.3">
      <c r="H425" s="37"/>
      <c r="I425" s="38"/>
      <c r="J425" s="39" t="str">
        <f t="shared" si="6"/>
        <v>OUI</v>
      </c>
    </row>
    <row r="426" spans="8:10" x14ac:dyDescent="0.3">
      <c r="H426" s="37"/>
      <c r="I426" s="38"/>
      <c r="J426" s="39" t="str">
        <f t="shared" si="6"/>
        <v>OUI</v>
      </c>
    </row>
    <row r="427" spans="8:10" x14ac:dyDescent="0.3">
      <c r="H427" s="37"/>
      <c r="I427" s="38"/>
      <c r="J427" s="39" t="str">
        <f t="shared" si="6"/>
        <v>OUI</v>
      </c>
    </row>
    <row r="428" spans="8:10" x14ac:dyDescent="0.3">
      <c r="H428" s="37"/>
      <c r="I428" s="38"/>
      <c r="J428" s="39" t="str">
        <f t="shared" si="6"/>
        <v>OUI</v>
      </c>
    </row>
    <row r="429" spans="8:10" x14ac:dyDescent="0.3">
      <c r="H429" s="37"/>
      <c r="I429" s="38"/>
      <c r="J429" s="39" t="str">
        <f t="shared" si="6"/>
        <v>OUI</v>
      </c>
    </row>
    <row r="430" spans="8:10" x14ac:dyDescent="0.3">
      <c r="H430" s="37"/>
      <c r="I430" s="38"/>
      <c r="J430" s="39" t="str">
        <f t="shared" si="6"/>
        <v>OUI</v>
      </c>
    </row>
    <row r="431" spans="8:10" x14ac:dyDescent="0.3">
      <c r="H431" s="37"/>
      <c r="I431" s="38"/>
      <c r="J431" s="39" t="str">
        <f t="shared" si="6"/>
        <v>OUI</v>
      </c>
    </row>
    <row r="432" spans="8:10" x14ac:dyDescent="0.3">
      <c r="H432" s="37"/>
      <c r="I432" s="38"/>
      <c r="J432" s="39" t="str">
        <f t="shared" si="6"/>
        <v>OUI</v>
      </c>
    </row>
    <row r="433" spans="8:10" x14ac:dyDescent="0.3">
      <c r="H433" s="37"/>
      <c r="I433" s="38"/>
      <c r="J433" s="39" t="str">
        <f t="shared" si="6"/>
        <v>OUI</v>
      </c>
    </row>
    <row r="434" spans="8:10" x14ac:dyDescent="0.3">
      <c r="H434" s="37"/>
      <c r="I434" s="38"/>
      <c r="J434" s="39" t="str">
        <f t="shared" si="6"/>
        <v>OUI</v>
      </c>
    </row>
    <row r="435" spans="8:10" x14ac:dyDescent="0.3">
      <c r="H435" s="37"/>
      <c r="I435" s="38"/>
      <c r="J435" s="39" t="str">
        <f t="shared" si="6"/>
        <v>OUI</v>
      </c>
    </row>
    <row r="436" spans="8:10" x14ac:dyDescent="0.3">
      <c r="H436" s="37"/>
      <c r="I436" s="38"/>
      <c r="J436" s="39" t="str">
        <f t="shared" si="6"/>
        <v>OUI</v>
      </c>
    </row>
    <row r="437" spans="8:10" x14ac:dyDescent="0.3">
      <c r="H437" s="37"/>
      <c r="I437" s="38"/>
      <c r="J437" s="39" t="str">
        <f t="shared" si="6"/>
        <v>OUI</v>
      </c>
    </row>
    <row r="438" spans="8:10" x14ac:dyDescent="0.3">
      <c r="H438" s="37"/>
      <c r="I438" s="38"/>
      <c r="J438" s="39" t="str">
        <f t="shared" si="6"/>
        <v>OUI</v>
      </c>
    </row>
    <row r="439" spans="8:10" x14ac:dyDescent="0.3">
      <c r="H439" s="37"/>
      <c r="I439" s="38"/>
      <c r="J439" s="39" t="str">
        <f t="shared" si="6"/>
        <v>OUI</v>
      </c>
    </row>
    <row r="440" spans="8:10" x14ac:dyDescent="0.3">
      <c r="H440" s="37"/>
      <c r="I440" s="38"/>
      <c r="J440" s="39" t="str">
        <f t="shared" si="6"/>
        <v>OUI</v>
      </c>
    </row>
    <row r="441" spans="8:10" x14ac:dyDescent="0.3">
      <c r="H441" s="37"/>
      <c r="I441" s="38"/>
      <c r="J441" s="39" t="str">
        <f t="shared" si="6"/>
        <v>OUI</v>
      </c>
    </row>
    <row r="442" spans="8:10" x14ac:dyDescent="0.3">
      <c r="H442" s="37"/>
      <c r="I442" s="38"/>
      <c r="J442" s="39" t="str">
        <f t="shared" si="6"/>
        <v>OUI</v>
      </c>
    </row>
    <row r="443" spans="8:10" x14ac:dyDescent="0.3">
      <c r="H443" s="37"/>
      <c r="I443" s="38"/>
      <c r="J443" s="39" t="str">
        <f t="shared" si="6"/>
        <v>OUI</v>
      </c>
    </row>
    <row r="444" spans="8:10" x14ac:dyDescent="0.3">
      <c r="H444" s="37"/>
      <c r="I444" s="38"/>
      <c r="J444" s="39" t="str">
        <f t="shared" si="6"/>
        <v>OUI</v>
      </c>
    </row>
    <row r="445" spans="8:10" x14ac:dyDescent="0.3">
      <c r="H445" s="37"/>
      <c r="I445" s="38"/>
      <c r="J445" s="39" t="str">
        <f t="shared" si="6"/>
        <v>OUI</v>
      </c>
    </row>
    <row r="446" spans="8:10" x14ac:dyDescent="0.3">
      <c r="H446" s="37"/>
      <c r="I446" s="38"/>
      <c r="J446" s="39" t="str">
        <f t="shared" si="6"/>
        <v>OUI</v>
      </c>
    </row>
    <row r="447" spans="8:10" x14ac:dyDescent="0.3">
      <c r="H447" s="37"/>
      <c r="I447" s="38"/>
      <c r="J447" s="39" t="str">
        <f t="shared" si="6"/>
        <v>OUI</v>
      </c>
    </row>
    <row r="448" spans="8:10" x14ac:dyDescent="0.3">
      <c r="H448" s="37"/>
      <c r="I448" s="38"/>
      <c r="J448" s="39" t="str">
        <f t="shared" si="6"/>
        <v>OUI</v>
      </c>
    </row>
    <row r="449" spans="8:10" x14ac:dyDescent="0.3">
      <c r="H449" s="37"/>
      <c r="I449" s="38"/>
      <c r="J449" s="39" t="str">
        <f t="shared" si="6"/>
        <v>OUI</v>
      </c>
    </row>
    <row r="450" spans="8:10" x14ac:dyDescent="0.3">
      <c r="H450" s="37"/>
      <c r="I450" s="38"/>
      <c r="J450" s="39" t="str">
        <f t="shared" si="6"/>
        <v>OUI</v>
      </c>
    </row>
    <row r="451" spans="8:10" x14ac:dyDescent="0.3">
      <c r="H451" s="37"/>
      <c r="I451" s="38"/>
      <c r="J451" s="39" t="str">
        <f t="shared" ref="J451:J514" si="7">IF(AND(H451=FALSE,I451=FALSE),"OUI","NON")</f>
        <v>OUI</v>
      </c>
    </row>
    <row r="452" spans="8:10" x14ac:dyDescent="0.3">
      <c r="H452" s="37"/>
      <c r="I452" s="38"/>
      <c r="J452" s="39" t="str">
        <f t="shared" si="7"/>
        <v>OUI</v>
      </c>
    </row>
    <row r="453" spans="8:10" x14ac:dyDescent="0.3">
      <c r="H453" s="37"/>
      <c r="I453" s="38"/>
      <c r="J453" s="39" t="str">
        <f t="shared" si="7"/>
        <v>OUI</v>
      </c>
    </row>
    <row r="454" spans="8:10" x14ac:dyDescent="0.3">
      <c r="H454" s="37"/>
      <c r="I454" s="38"/>
      <c r="J454" s="39" t="str">
        <f t="shared" si="7"/>
        <v>OUI</v>
      </c>
    </row>
    <row r="455" spans="8:10" x14ac:dyDescent="0.3">
      <c r="H455" s="37"/>
      <c r="I455" s="38"/>
      <c r="J455" s="39" t="str">
        <f t="shared" si="7"/>
        <v>OUI</v>
      </c>
    </row>
    <row r="456" spans="8:10" x14ac:dyDescent="0.3">
      <c r="H456" s="37"/>
      <c r="I456" s="38"/>
      <c r="J456" s="39" t="str">
        <f t="shared" si="7"/>
        <v>OUI</v>
      </c>
    </row>
    <row r="457" spans="8:10" x14ac:dyDescent="0.3">
      <c r="H457" s="37"/>
      <c r="I457" s="38"/>
      <c r="J457" s="39" t="str">
        <f t="shared" si="7"/>
        <v>OUI</v>
      </c>
    </row>
    <row r="458" spans="8:10" x14ac:dyDescent="0.3">
      <c r="H458" s="37"/>
      <c r="I458" s="38"/>
      <c r="J458" s="39" t="str">
        <f t="shared" si="7"/>
        <v>OUI</v>
      </c>
    </row>
    <row r="459" spans="8:10" x14ac:dyDescent="0.3">
      <c r="H459" s="37"/>
      <c r="I459" s="38"/>
      <c r="J459" s="39" t="str">
        <f t="shared" si="7"/>
        <v>OUI</v>
      </c>
    </row>
    <row r="460" spans="8:10" x14ac:dyDescent="0.3">
      <c r="H460" s="37"/>
      <c r="I460" s="38"/>
      <c r="J460" s="39" t="str">
        <f t="shared" si="7"/>
        <v>OUI</v>
      </c>
    </row>
    <row r="461" spans="8:10" x14ac:dyDescent="0.3">
      <c r="H461" s="37"/>
      <c r="I461" s="38"/>
      <c r="J461" s="39" t="str">
        <f t="shared" si="7"/>
        <v>OUI</v>
      </c>
    </row>
    <row r="462" spans="8:10" x14ac:dyDescent="0.3">
      <c r="H462" s="37"/>
      <c r="I462" s="38"/>
      <c r="J462" s="39" t="str">
        <f t="shared" si="7"/>
        <v>OUI</v>
      </c>
    </row>
    <row r="463" spans="8:10" x14ac:dyDescent="0.3">
      <c r="H463" s="37"/>
      <c r="I463" s="38"/>
      <c r="J463" s="39" t="str">
        <f t="shared" si="7"/>
        <v>OUI</v>
      </c>
    </row>
    <row r="464" spans="8:10" x14ac:dyDescent="0.3">
      <c r="H464" s="37"/>
      <c r="I464" s="38"/>
      <c r="J464" s="39" t="str">
        <f t="shared" si="7"/>
        <v>OUI</v>
      </c>
    </row>
    <row r="465" spans="8:10" x14ac:dyDescent="0.3">
      <c r="H465" s="37"/>
      <c r="I465" s="38"/>
      <c r="J465" s="39" t="str">
        <f t="shared" si="7"/>
        <v>OUI</v>
      </c>
    </row>
    <row r="466" spans="8:10" x14ac:dyDescent="0.3">
      <c r="H466" s="37"/>
      <c r="I466" s="38"/>
      <c r="J466" s="39" t="str">
        <f t="shared" si="7"/>
        <v>OUI</v>
      </c>
    </row>
    <row r="467" spans="8:10" x14ac:dyDescent="0.3">
      <c r="H467" s="37"/>
      <c r="I467" s="38"/>
      <c r="J467" s="39" t="str">
        <f t="shared" si="7"/>
        <v>OUI</v>
      </c>
    </row>
    <row r="468" spans="8:10" x14ac:dyDescent="0.3">
      <c r="H468" s="37"/>
      <c r="I468" s="38"/>
      <c r="J468" s="39" t="str">
        <f t="shared" si="7"/>
        <v>OUI</v>
      </c>
    </row>
    <row r="469" spans="8:10" x14ac:dyDescent="0.3">
      <c r="H469" s="37"/>
      <c r="I469" s="38"/>
      <c r="J469" s="39" t="str">
        <f t="shared" si="7"/>
        <v>OUI</v>
      </c>
    </row>
    <row r="470" spans="8:10" x14ac:dyDescent="0.3">
      <c r="H470" s="37"/>
      <c r="I470" s="38"/>
      <c r="J470" s="39" t="str">
        <f t="shared" si="7"/>
        <v>OUI</v>
      </c>
    </row>
    <row r="471" spans="8:10" x14ac:dyDescent="0.3">
      <c r="H471" s="37"/>
      <c r="I471" s="38"/>
      <c r="J471" s="39" t="str">
        <f t="shared" si="7"/>
        <v>OUI</v>
      </c>
    </row>
    <row r="472" spans="8:10" x14ac:dyDescent="0.3">
      <c r="H472" s="37"/>
      <c r="I472" s="38"/>
      <c r="J472" s="39" t="str">
        <f t="shared" si="7"/>
        <v>OUI</v>
      </c>
    </row>
    <row r="473" spans="8:10" x14ac:dyDescent="0.3">
      <c r="H473" s="37"/>
      <c r="I473" s="38"/>
      <c r="J473" s="39" t="str">
        <f t="shared" si="7"/>
        <v>OUI</v>
      </c>
    </row>
    <row r="474" spans="8:10" x14ac:dyDescent="0.3">
      <c r="H474" s="37"/>
      <c r="I474" s="38"/>
      <c r="J474" s="39" t="str">
        <f t="shared" si="7"/>
        <v>OUI</v>
      </c>
    </row>
    <row r="475" spans="8:10" x14ac:dyDescent="0.3">
      <c r="H475" s="37"/>
      <c r="I475" s="38"/>
      <c r="J475" s="39" t="str">
        <f t="shared" si="7"/>
        <v>OUI</v>
      </c>
    </row>
    <row r="476" spans="8:10" x14ac:dyDescent="0.3">
      <c r="H476" s="37"/>
      <c r="I476" s="38"/>
      <c r="J476" s="39" t="str">
        <f t="shared" si="7"/>
        <v>OUI</v>
      </c>
    </row>
    <row r="477" spans="8:10" x14ac:dyDescent="0.3">
      <c r="H477" s="37"/>
      <c r="I477" s="38"/>
      <c r="J477" s="39" t="str">
        <f t="shared" si="7"/>
        <v>OUI</v>
      </c>
    </row>
    <row r="478" spans="8:10" x14ac:dyDescent="0.3">
      <c r="H478" s="37"/>
      <c r="I478" s="38"/>
      <c r="J478" s="39" t="str">
        <f t="shared" si="7"/>
        <v>OUI</v>
      </c>
    </row>
    <row r="479" spans="8:10" x14ac:dyDescent="0.3">
      <c r="H479" s="37"/>
      <c r="I479" s="38"/>
      <c r="J479" s="39" t="str">
        <f t="shared" si="7"/>
        <v>OUI</v>
      </c>
    </row>
    <row r="480" spans="8:10" x14ac:dyDescent="0.3">
      <c r="H480" s="37"/>
      <c r="I480" s="38"/>
      <c r="J480" s="39" t="str">
        <f t="shared" si="7"/>
        <v>OUI</v>
      </c>
    </row>
    <row r="481" spans="8:10" x14ac:dyDescent="0.3">
      <c r="H481" s="37"/>
      <c r="I481" s="38"/>
      <c r="J481" s="39" t="str">
        <f t="shared" si="7"/>
        <v>OUI</v>
      </c>
    </row>
    <row r="482" spans="8:10" x14ac:dyDescent="0.3">
      <c r="H482" s="37"/>
      <c r="I482" s="38"/>
      <c r="J482" s="39" t="str">
        <f t="shared" si="7"/>
        <v>OUI</v>
      </c>
    </row>
    <row r="483" spans="8:10" x14ac:dyDescent="0.3">
      <c r="H483" s="37"/>
      <c r="I483" s="38"/>
      <c r="J483" s="39" t="str">
        <f t="shared" si="7"/>
        <v>OUI</v>
      </c>
    </row>
    <row r="484" spans="8:10" x14ac:dyDescent="0.3">
      <c r="H484" s="37"/>
      <c r="I484" s="38"/>
      <c r="J484" s="39" t="str">
        <f t="shared" si="7"/>
        <v>OUI</v>
      </c>
    </row>
    <row r="485" spans="8:10" x14ac:dyDescent="0.3">
      <c r="H485" s="37"/>
      <c r="I485" s="38"/>
      <c r="J485" s="39" t="str">
        <f t="shared" si="7"/>
        <v>OUI</v>
      </c>
    </row>
    <row r="486" spans="8:10" x14ac:dyDescent="0.3">
      <c r="H486" s="37"/>
      <c r="I486" s="38"/>
      <c r="J486" s="39" t="str">
        <f t="shared" si="7"/>
        <v>OUI</v>
      </c>
    </row>
    <row r="487" spans="8:10" x14ac:dyDescent="0.3">
      <c r="H487" s="37"/>
      <c r="I487" s="38"/>
      <c r="J487" s="39" t="str">
        <f t="shared" si="7"/>
        <v>OUI</v>
      </c>
    </row>
    <row r="488" spans="8:10" x14ac:dyDescent="0.3">
      <c r="H488" s="37"/>
      <c r="I488" s="38"/>
      <c r="J488" s="39" t="str">
        <f t="shared" si="7"/>
        <v>OUI</v>
      </c>
    </row>
    <row r="489" spans="8:10" x14ac:dyDescent="0.3">
      <c r="H489" s="37"/>
      <c r="I489" s="38"/>
      <c r="J489" s="39" t="str">
        <f t="shared" si="7"/>
        <v>OUI</v>
      </c>
    </row>
    <row r="490" spans="8:10" x14ac:dyDescent="0.3">
      <c r="H490" s="37"/>
      <c r="I490" s="38"/>
      <c r="J490" s="39" t="str">
        <f t="shared" si="7"/>
        <v>OUI</v>
      </c>
    </row>
    <row r="491" spans="8:10" x14ac:dyDescent="0.3">
      <c r="H491" s="37"/>
      <c r="I491" s="38"/>
      <c r="J491" s="39" t="str">
        <f t="shared" si="7"/>
        <v>OUI</v>
      </c>
    </row>
    <row r="492" spans="8:10" x14ac:dyDescent="0.3">
      <c r="H492" s="37"/>
      <c r="I492" s="38"/>
      <c r="J492" s="39" t="str">
        <f t="shared" si="7"/>
        <v>OUI</v>
      </c>
    </row>
    <row r="493" spans="8:10" x14ac:dyDescent="0.3">
      <c r="H493" s="37"/>
      <c r="I493" s="38"/>
      <c r="J493" s="39" t="str">
        <f t="shared" si="7"/>
        <v>OUI</v>
      </c>
    </row>
    <row r="494" spans="8:10" x14ac:dyDescent="0.3">
      <c r="H494" s="37"/>
      <c r="I494" s="38"/>
      <c r="J494" s="39" t="str">
        <f t="shared" si="7"/>
        <v>OUI</v>
      </c>
    </row>
    <row r="495" spans="8:10" x14ac:dyDescent="0.3">
      <c r="H495" s="37"/>
      <c r="I495" s="38"/>
      <c r="J495" s="39" t="str">
        <f t="shared" si="7"/>
        <v>OUI</v>
      </c>
    </row>
    <row r="496" spans="8:10" x14ac:dyDescent="0.3">
      <c r="H496" s="37"/>
      <c r="I496" s="38"/>
      <c r="J496" s="39" t="str">
        <f t="shared" si="7"/>
        <v>OUI</v>
      </c>
    </row>
    <row r="497" spans="8:10" x14ac:dyDescent="0.3">
      <c r="H497" s="37"/>
      <c r="I497" s="38"/>
      <c r="J497" s="39" t="str">
        <f t="shared" si="7"/>
        <v>OUI</v>
      </c>
    </row>
    <row r="498" spans="8:10" x14ac:dyDescent="0.3">
      <c r="H498" s="37"/>
      <c r="I498" s="38"/>
      <c r="J498" s="39" t="str">
        <f t="shared" si="7"/>
        <v>OUI</v>
      </c>
    </row>
    <row r="499" spans="8:10" x14ac:dyDescent="0.3">
      <c r="H499" s="37"/>
      <c r="I499" s="38"/>
      <c r="J499" s="39" t="str">
        <f t="shared" si="7"/>
        <v>OUI</v>
      </c>
    </row>
    <row r="500" spans="8:10" x14ac:dyDescent="0.3">
      <c r="H500" s="37"/>
      <c r="I500" s="38"/>
      <c r="J500" s="39" t="str">
        <f t="shared" si="7"/>
        <v>OUI</v>
      </c>
    </row>
    <row r="501" spans="8:10" x14ac:dyDescent="0.3">
      <c r="H501" s="37"/>
      <c r="I501" s="38"/>
      <c r="J501" s="39" t="str">
        <f t="shared" si="7"/>
        <v>OUI</v>
      </c>
    </row>
    <row r="502" spans="8:10" x14ac:dyDescent="0.3">
      <c r="H502" s="37"/>
      <c r="I502" s="38"/>
      <c r="J502" s="39" t="str">
        <f t="shared" si="7"/>
        <v>OUI</v>
      </c>
    </row>
    <row r="503" spans="8:10" x14ac:dyDescent="0.3">
      <c r="H503" s="37"/>
      <c r="I503" s="38"/>
      <c r="J503" s="39" t="str">
        <f t="shared" si="7"/>
        <v>OUI</v>
      </c>
    </row>
    <row r="504" spans="8:10" x14ac:dyDescent="0.3">
      <c r="H504" s="37"/>
      <c r="I504" s="38"/>
      <c r="J504" s="39" t="str">
        <f t="shared" si="7"/>
        <v>OUI</v>
      </c>
    </row>
    <row r="505" spans="8:10" x14ac:dyDescent="0.3">
      <c r="H505" s="37"/>
      <c r="I505" s="38"/>
      <c r="J505" s="39" t="str">
        <f t="shared" si="7"/>
        <v>OUI</v>
      </c>
    </row>
    <row r="506" spans="8:10" x14ac:dyDescent="0.3">
      <c r="H506" s="37"/>
      <c r="I506" s="38"/>
      <c r="J506" s="39" t="str">
        <f t="shared" si="7"/>
        <v>OUI</v>
      </c>
    </row>
    <row r="507" spans="8:10" x14ac:dyDescent="0.3">
      <c r="H507" s="37"/>
      <c r="I507" s="38"/>
      <c r="J507" s="39" t="str">
        <f t="shared" si="7"/>
        <v>OUI</v>
      </c>
    </row>
    <row r="508" spans="8:10" x14ac:dyDescent="0.3">
      <c r="H508" s="37"/>
      <c r="I508" s="38"/>
      <c r="J508" s="39" t="str">
        <f t="shared" si="7"/>
        <v>OUI</v>
      </c>
    </row>
    <row r="509" spans="8:10" x14ac:dyDescent="0.3">
      <c r="H509" s="37"/>
      <c r="I509" s="38"/>
      <c r="J509" s="39" t="str">
        <f t="shared" si="7"/>
        <v>OUI</v>
      </c>
    </row>
    <row r="510" spans="8:10" x14ac:dyDescent="0.3">
      <c r="H510" s="37"/>
      <c r="I510" s="38"/>
      <c r="J510" s="39" t="str">
        <f t="shared" si="7"/>
        <v>OUI</v>
      </c>
    </row>
    <row r="511" spans="8:10" x14ac:dyDescent="0.3">
      <c r="H511" s="37"/>
      <c r="I511" s="38"/>
      <c r="J511" s="39" t="str">
        <f t="shared" si="7"/>
        <v>OUI</v>
      </c>
    </row>
    <row r="512" spans="8:10" x14ac:dyDescent="0.3">
      <c r="H512" s="37"/>
      <c r="I512" s="38"/>
      <c r="J512" s="39" t="str">
        <f t="shared" si="7"/>
        <v>OUI</v>
      </c>
    </row>
    <row r="513" spans="8:10" x14ac:dyDescent="0.3">
      <c r="H513" s="37"/>
      <c r="I513" s="38"/>
      <c r="J513" s="39" t="str">
        <f t="shared" si="7"/>
        <v>OUI</v>
      </c>
    </row>
    <row r="514" spans="8:10" x14ac:dyDescent="0.3">
      <c r="H514" s="37"/>
      <c r="I514" s="38"/>
      <c r="J514" s="39" t="str">
        <f t="shared" si="7"/>
        <v>OUI</v>
      </c>
    </row>
    <row r="515" spans="8:10" x14ac:dyDescent="0.3">
      <c r="H515" s="37"/>
      <c r="I515" s="38"/>
      <c r="J515" s="39" t="str">
        <f t="shared" ref="J515:J578" si="8">IF(AND(H515=FALSE,I515=FALSE),"OUI","NON")</f>
        <v>OUI</v>
      </c>
    </row>
    <row r="516" spans="8:10" x14ac:dyDescent="0.3">
      <c r="H516" s="37"/>
      <c r="I516" s="38"/>
      <c r="J516" s="39" t="str">
        <f t="shared" si="8"/>
        <v>OUI</v>
      </c>
    </row>
    <row r="517" spans="8:10" x14ac:dyDescent="0.3">
      <c r="H517" s="37"/>
      <c r="I517" s="38"/>
      <c r="J517" s="39" t="str">
        <f t="shared" si="8"/>
        <v>OUI</v>
      </c>
    </row>
    <row r="518" spans="8:10" x14ac:dyDescent="0.3">
      <c r="H518" s="37"/>
      <c r="I518" s="38"/>
      <c r="J518" s="39" t="str">
        <f t="shared" si="8"/>
        <v>OUI</v>
      </c>
    </row>
    <row r="519" spans="8:10" x14ac:dyDescent="0.3">
      <c r="H519" s="37"/>
      <c r="I519" s="38"/>
      <c r="J519" s="39" t="str">
        <f t="shared" si="8"/>
        <v>OUI</v>
      </c>
    </row>
    <row r="520" spans="8:10" x14ac:dyDescent="0.3">
      <c r="H520" s="37"/>
      <c r="I520" s="38"/>
      <c r="J520" s="39" t="str">
        <f t="shared" si="8"/>
        <v>OUI</v>
      </c>
    </row>
    <row r="521" spans="8:10" x14ac:dyDescent="0.3">
      <c r="H521" s="37"/>
      <c r="I521" s="38"/>
      <c r="J521" s="39" t="str">
        <f t="shared" si="8"/>
        <v>OUI</v>
      </c>
    </row>
    <row r="522" spans="8:10" x14ac:dyDescent="0.3">
      <c r="H522" s="37"/>
      <c r="I522" s="38"/>
      <c r="J522" s="39" t="str">
        <f t="shared" si="8"/>
        <v>OUI</v>
      </c>
    </row>
    <row r="523" spans="8:10" x14ac:dyDescent="0.3">
      <c r="H523" s="37"/>
      <c r="I523" s="38"/>
      <c r="J523" s="39" t="str">
        <f t="shared" si="8"/>
        <v>OUI</v>
      </c>
    </row>
    <row r="524" spans="8:10" x14ac:dyDescent="0.3">
      <c r="H524" s="37"/>
      <c r="I524" s="38"/>
      <c r="J524" s="39" t="str">
        <f t="shared" si="8"/>
        <v>OUI</v>
      </c>
    </row>
    <row r="525" spans="8:10" x14ac:dyDescent="0.3">
      <c r="H525" s="37"/>
      <c r="I525" s="38"/>
      <c r="J525" s="39" t="str">
        <f t="shared" si="8"/>
        <v>OUI</v>
      </c>
    </row>
    <row r="526" spans="8:10" x14ac:dyDescent="0.3">
      <c r="H526" s="37"/>
      <c r="I526" s="38"/>
      <c r="J526" s="39" t="str">
        <f t="shared" si="8"/>
        <v>OUI</v>
      </c>
    </row>
    <row r="527" spans="8:10" x14ac:dyDescent="0.3">
      <c r="H527" s="37"/>
      <c r="I527" s="38"/>
      <c r="J527" s="39" t="str">
        <f t="shared" si="8"/>
        <v>OUI</v>
      </c>
    </row>
    <row r="528" spans="8:10" x14ac:dyDescent="0.3">
      <c r="H528" s="37"/>
      <c r="I528" s="38"/>
      <c r="J528" s="39" t="str">
        <f t="shared" si="8"/>
        <v>OUI</v>
      </c>
    </row>
    <row r="529" spans="8:10" x14ac:dyDescent="0.3">
      <c r="H529" s="37"/>
      <c r="I529" s="38"/>
      <c r="J529" s="39" t="str">
        <f t="shared" si="8"/>
        <v>OUI</v>
      </c>
    </row>
    <row r="530" spans="8:10" x14ac:dyDescent="0.3">
      <c r="H530" s="37"/>
      <c r="I530" s="38"/>
      <c r="J530" s="39" t="str">
        <f t="shared" si="8"/>
        <v>OUI</v>
      </c>
    </row>
    <row r="531" spans="8:10" x14ac:dyDescent="0.3">
      <c r="H531" s="37"/>
      <c r="I531" s="38"/>
      <c r="J531" s="39" t="str">
        <f t="shared" si="8"/>
        <v>OUI</v>
      </c>
    </row>
    <row r="532" spans="8:10" x14ac:dyDescent="0.3">
      <c r="H532" s="37"/>
      <c r="I532" s="38"/>
      <c r="J532" s="39" t="str">
        <f t="shared" si="8"/>
        <v>OUI</v>
      </c>
    </row>
    <row r="533" spans="8:10" x14ac:dyDescent="0.3">
      <c r="H533" s="37"/>
      <c r="I533" s="38"/>
      <c r="J533" s="39" t="str">
        <f t="shared" si="8"/>
        <v>OUI</v>
      </c>
    </row>
    <row r="534" spans="8:10" x14ac:dyDescent="0.3">
      <c r="H534" s="37"/>
      <c r="I534" s="38"/>
      <c r="J534" s="39" t="str">
        <f t="shared" si="8"/>
        <v>OUI</v>
      </c>
    </row>
    <row r="535" spans="8:10" x14ac:dyDescent="0.3">
      <c r="H535" s="37"/>
      <c r="I535" s="38"/>
      <c r="J535" s="39" t="str">
        <f t="shared" si="8"/>
        <v>OUI</v>
      </c>
    </row>
    <row r="536" spans="8:10" x14ac:dyDescent="0.3">
      <c r="H536" s="37"/>
      <c r="I536" s="38"/>
      <c r="J536" s="39" t="str">
        <f t="shared" si="8"/>
        <v>OUI</v>
      </c>
    </row>
    <row r="537" spans="8:10" x14ac:dyDescent="0.3">
      <c r="H537" s="37"/>
      <c r="I537" s="38"/>
      <c r="J537" s="39" t="str">
        <f t="shared" si="8"/>
        <v>OUI</v>
      </c>
    </row>
    <row r="538" spans="8:10" x14ac:dyDescent="0.3">
      <c r="H538" s="37"/>
      <c r="I538" s="38"/>
      <c r="J538" s="39" t="str">
        <f t="shared" si="8"/>
        <v>OUI</v>
      </c>
    </row>
    <row r="539" spans="8:10" x14ac:dyDescent="0.3">
      <c r="H539" s="37"/>
      <c r="I539" s="38"/>
      <c r="J539" s="39" t="str">
        <f t="shared" si="8"/>
        <v>OUI</v>
      </c>
    </row>
    <row r="540" spans="8:10" x14ac:dyDescent="0.3">
      <c r="H540" s="37"/>
      <c r="I540" s="38"/>
      <c r="J540" s="39" t="str">
        <f t="shared" si="8"/>
        <v>OUI</v>
      </c>
    </row>
    <row r="541" spans="8:10" x14ac:dyDescent="0.3">
      <c r="H541" s="37"/>
      <c r="I541" s="38"/>
      <c r="J541" s="39" t="str">
        <f t="shared" si="8"/>
        <v>OUI</v>
      </c>
    </row>
    <row r="542" spans="8:10" x14ac:dyDescent="0.3">
      <c r="H542" s="37"/>
      <c r="I542" s="38"/>
      <c r="J542" s="39" t="str">
        <f t="shared" si="8"/>
        <v>OUI</v>
      </c>
    </row>
    <row r="543" spans="8:10" x14ac:dyDescent="0.3">
      <c r="H543" s="37"/>
      <c r="I543" s="38"/>
      <c r="J543" s="39" t="str">
        <f t="shared" si="8"/>
        <v>OUI</v>
      </c>
    </row>
    <row r="544" spans="8:10" x14ac:dyDescent="0.3">
      <c r="H544" s="37"/>
      <c r="I544" s="38"/>
      <c r="J544" s="39" t="str">
        <f t="shared" si="8"/>
        <v>OUI</v>
      </c>
    </row>
    <row r="545" spans="8:10" x14ac:dyDescent="0.3">
      <c r="H545" s="37"/>
      <c r="I545" s="38"/>
      <c r="J545" s="39" t="str">
        <f t="shared" si="8"/>
        <v>OUI</v>
      </c>
    </row>
    <row r="546" spans="8:10" x14ac:dyDescent="0.3">
      <c r="H546" s="37"/>
      <c r="I546" s="38"/>
      <c r="J546" s="39" t="str">
        <f t="shared" si="8"/>
        <v>OUI</v>
      </c>
    </row>
    <row r="547" spans="8:10" x14ac:dyDescent="0.3">
      <c r="H547" s="37"/>
      <c r="I547" s="38"/>
      <c r="J547" s="39" t="str">
        <f t="shared" si="8"/>
        <v>OUI</v>
      </c>
    </row>
    <row r="548" spans="8:10" x14ac:dyDescent="0.3">
      <c r="H548" s="37"/>
      <c r="I548" s="38"/>
      <c r="J548" s="39" t="str">
        <f t="shared" si="8"/>
        <v>OUI</v>
      </c>
    </row>
    <row r="549" spans="8:10" x14ac:dyDescent="0.3">
      <c r="H549" s="37"/>
      <c r="I549" s="38"/>
      <c r="J549" s="39" t="str">
        <f t="shared" si="8"/>
        <v>OUI</v>
      </c>
    </row>
    <row r="550" spans="8:10" x14ac:dyDescent="0.3">
      <c r="H550" s="37"/>
      <c r="I550" s="38"/>
      <c r="J550" s="39" t="str">
        <f t="shared" si="8"/>
        <v>OUI</v>
      </c>
    </row>
    <row r="551" spans="8:10" x14ac:dyDescent="0.3">
      <c r="H551" s="37"/>
      <c r="I551" s="38"/>
      <c r="J551" s="39" t="str">
        <f t="shared" si="8"/>
        <v>OUI</v>
      </c>
    </row>
    <row r="552" spans="8:10" x14ac:dyDescent="0.3">
      <c r="H552" s="37"/>
      <c r="I552" s="38"/>
      <c r="J552" s="39" t="str">
        <f t="shared" si="8"/>
        <v>OUI</v>
      </c>
    </row>
    <row r="553" spans="8:10" x14ac:dyDescent="0.3">
      <c r="H553" s="37"/>
      <c r="I553" s="38"/>
      <c r="J553" s="39" t="str">
        <f t="shared" si="8"/>
        <v>OUI</v>
      </c>
    </row>
    <row r="554" spans="8:10" x14ac:dyDescent="0.3">
      <c r="H554" s="37"/>
      <c r="I554" s="38"/>
      <c r="J554" s="39" t="str">
        <f t="shared" si="8"/>
        <v>OUI</v>
      </c>
    </row>
    <row r="555" spans="8:10" x14ac:dyDescent="0.3">
      <c r="H555" s="37"/>
      <c r="I555" s="38"/>
      <c r="J555" s="39" t="str">
        <f t="shared" si="8"/>
        <v>OUI</v>
      </c>
    </row>
    <row r="556" spans="8:10" x14ac:dyDescent="0.3">
      <c r="H556" s="37"/>
      <c r="I556" s="38"/>
      <c r="J556" s="39" t="str">
        <f t="shared" si="8"/>
        <v>OUI</v>
      </c>
    </row>
    <row r="557" spans="8:10" x14ac:dyDescent="0.3">
      <c r="H557" s="37"/>
      <c r="I557" s="38"/>
      <c r="J557" s="39" t="str">
        <f t="shared" si="8"/>
        <v>OUI</v>
      </c>
    </row>
    <row r="558" spans="8:10" x14ac:dyDescent="0.3">
      <c r="H558" s="37"/>
      <c r="I558" s="38"/>
      <c r="J558" s="39" t="str">
        <f t="shared" si="8"/>
        <v>OUI</v>
      </c>
    </row>
    <row r="559" spans="8:10" x14ac:dyDescent="0.3">
      <c r="H559" s="37"/>
      <c r="I559" s="38"/>
      <c r="J559" s="39" t="str">
        <f t="shared" si="8"/>
        <v>OUI</v>
      </c>
    </row>
    <row r="560" spans="8:10" x14ac:dyDescent="0.3">
      <c r="H560" s="37"/>
      <c r="I560" s="38"/>
      <c r="J560" s="39" t="str">
        <f t="shared" si="8"/>
        <v>OUI</v>
      </c>
    </row>
    <row r="561" spans="8:10" x14ac:dyDescent="0.3">
      <c r="H561" s="37"/>
      <c r="I561" s="38"/>
      <c r="J561" s="39" t="str">
        <f t="shared" si="8"/>
        <v>OUI</v>
      </c>
    </row>
    <row r="562" spans="8:10" x14ac:dyDescent="0.3">
      <c r="H562" s="37"/>
      <c r="I562" s="38"/>
      <c r="J562" s="39" t="str">
        <f t="shared" si="8"/>
        <v>OUI</v>
      </c>
    </row>
    <row r="563" spans="8:10" x14ac:dyDescent="0.3">
      <c r="H563" s="37"/>
      <c r="I563" s="38"/>
      <c r="J563" s="39" t="str">
        <f t="shared" si="8"/>
        <v>OUI</v>
      </c>
    </row>
    <row r="564" spans="8:10" x14ac:dyDescent="0.3">
      <c r="H564" s="37"/>
      <c r="I564" s="38"/>
      <c r="J564" s="39" t="str">
        <f t="shared" si="8"/>
        <v>OUI</v>
      </c>
    </row>
    <row r="565" spans="8:10" x14ac:dyDescent="0.3">
      <c r="H565" s="37"/>
      <c r="I565" s="38"/>
      <c r="J565" s="39" t="str">
        <f t="shared" si="8"/>
        <v>OUI</v>
      </c>
    </row>
    <row r="566" spans="8:10" x14ac:dyDescent="0.3">
      <c r="H566" s="37"/>
      <c r="I566" s="38"/>
      <c r="J566" s="39" t="str">
        <f t="shared" si="8"/>
        <v>OUI</v>
      </c>
    </row>
    <row r="567" spans="8:10" x14ac:dyDescent="0.3">
      <c r="H567" s="37"/>
      <c r="I567" s="38"/>
      <c r="J567" s="39" t="str">
        <f t="shared" si="8"/>
        <v>OUI</v>
      </c>
    </row>
    <row r="568" spans="8:10" x14ac:dyDescent="0.3">
      <c r="H568" s="37"/>
      <c r="I568" s="38"/>
      <c r="J568" s="39" t="str">
        <f t="shared" si="8"/>
        <v>OUI</v>
      </c>
    </row>
    <row r="569" spans="8:10" x14ac:dyDescent="0.3">
      <c r="H569" s="37"/>
      <c r="I569" s="38"/>
      <c r="J569" s="39" t="str">
        <f t="shared" si="8"/>
        <v>OUI</v>
      </c>
    </row>
    <row r="570" spans="8:10" x14ac:dyDescent="0.3">
      <c r="H570" s="37"/>
      <c r="I570" s="38"/>
      <c r="J570" s="39" t="str">
        <f t="shared" si="8"/>
        <v>OUI</v>
      </c>
    </row>
    <row r="571" spans="8:10" x14ac:dyDescent="0.3">
      <c r="H571" s="37"/>
      <c r="I571" s="38"/>
      <c r="J571" s="39" t="str">
        <f t="shared" si="8"/>
        <v>OUI</v>
      </c>
    </row>
    <row r="572" spans="8:10" x14ac:dyDescent="0.3">
      <c r="H572" s="37"/>
      <c r="I572" s="38"/>
      <c r="J572" s="39" t="str">
        <f t="shared" si="8"/>
        <v>OUI</v>
      </c>
    </row>
    <row r="573" spans="8:10" x14ac:dyDescent="0.3">
      <c r="H573" s="37"/>
      <c r="I573" s="38"/>
      <c r="J573" s="39" t="str">
        <f t="shared" si="8"/>
        <v>OUI</v>
      </c>
    </row>
    <row r="574" spans="8:10" x14ac:dyDescent="0.3">
      <c r="H574" s="37"/>
      <c r="I574" s="38"/>
      <c r="J574" s="39" t="str">
        <f t="shared" si="8"/>
        <v>OUI</v>
      </c>
    </row>
    <row r="575" spans="8:10" x14ac:dyDescent="0.3">
      <c r="H575" s="37"/>
      <c r="I575" s="38"/>
      <c r="J575" s="39" t="str">
        <f t="shared" si="8"/>
        <v>OUI</v>
      </c>
    </row>
    <row r="576" spans="8:10" x14ac:dyDescent="0.3">
      <c r="H576" s="37"/>
      <c r="I576" s="38"/>
      <c r="J576" s="39" t="str">
        <f t="shared" si="8"/>
        <v>OUI</v>
      </c>
    </row>
    <row r="577" spans="8:10" x14ac:dyDescent="0.3">
      <c r="H577" s="37"/>
      <c r="I577" s="38"/>
      <c r="J577" s="39" t="str">
        <f t="shared" si="8"/>
        <v>OUI</v>
      </c>
    </row>
    <row r="578" spans="8:10" x14ac:dyDescent="0.3">
      <c r="H578" s="37"/>
      <c r="I578" s="38"/>
      <c r="J578" s="39" t="str">
        <f t="shared" si="8"/>
        <v>OUI</v>
      </c>
    </row>
    <row r="579" spans="8:10" x14ac:dyDescent="0.3">
      <c r="H579" s="37"/>
      <c r="I579" s="38"/>
      <c r="J579" s="39" t="str">
        <f t="shared" ref="J579:J642" si="9">IF(AND(H579=FALSE,I579=FALSE),"OUI","NON")</f>
        <v>OUI</v>
      </c>
    </row>
    <row r="580" spans="8:10" x14ac:dyDescent="0.3">
      <c r="H580" s="37"/>
      <c r="I580" s="38"/>
      <c r="J580" s="39" t="str">
        <f t="shared" si="9"/>
        <v>OUI</v>
      </c>
    </row>
    <row r="581" spans="8:10" x14ac:dyDescent="0.3">
      <c r="H581" s="37"/>
      <c r="I581" s="38"/>
      <c r="J581" s="39" t="str">
        <f t="shared" si="9"/>
        <v>OUI</v>
      </c>
    </row>
    <row r="582" spans="8:10" x14ac:dyDescent="0.3">
      <c r="H582" s="37"/>
      <c r="I582" s="38"/>
      <c r="J582" s="39" t="str">
        <f t="shared" si="9"/>
        <v>OUI</v>
      </c>
    </row>
    <row r="583" spans="8:10" x14ac:dyDescent="0.3">
      <c r="H583" s="37"/>
      <c r="I583" s="38"/>
      <c r="J583" s="39" t="str">
        <f t="shared" si="9"/>
        <v>OUI</v>
      </c>
    </row>
    <row r="584" spans="8:10" x14ac:dyDescent="0.3">
      <c r="H584" s="37"/>
      <c r="I584" s="38"/>
      <c r="J584" s="39" t="str">
        <f t="shared" si="9"/>
        <v>OUI</v>
      </c>
    </row>
    <row r="585" spans="8:10" x14ac:dyDescent="0.3">
      <c r="H585" s="37"/>
      <c r="I585" s="38"/>
      <c r="J585" s="39" t="str">
        <f t="shared" si="9"/>
        <v>OUI</v>
      </c>
    </row>
    <row r="586" spans="8:10" x14ac:dyDescent="0.3">
      <c r="H586" s="37"/>
      <c r="I586" s="38"/>
      <c r="J586" s="39" t="str">
        <f t="shared" si="9"/>
        <v>OUI</v>
      </c>
    </row>
    <row r="587" spans="8:10" x14ac:dyDescent="0.3">
      <c r="H587" s="37"/>
      <c r="I587" s="38"/>
      <c r="J587" s="39" t="str">
        <f t="shared" si="9"/>
        <v>OUI</v>
      </c>
    </row>
    <row r="588" spans="8:10" x14ac:dyDescent="0.3">
      <c r="H588" s="37"/>
      <c r="I588" s="38"/>
      <c r="J588" s="39" t="str">
        <f t="shared" si="9"/>
        <v>OUI</v>
      </c>
    </row>
    <row r="589" spans="8:10" x14ac:dyDescent="0.3">
      <c r="H589" s="37"/>
      <c r="I589" s="38"/>
      <c r="J589" s="39" t="str">
        <f t="shared" si="9"/>
        <v>OUI</v>
      </c>
    </row>
    <row r="590" spans="8:10" x14ac:dyDescent="0.3">
      <c r="H590" s="37"/>
      <c r="I590" s="38"/>
      <c r="J590" s="39" t="str">
        <f t="shared" si="9"/>
        <v>OUI</v>
      </c>
    </row>
    <row r="591" spans="8:10" x14ac:dyDescent="0.3">
      <c r="H591" s="37"/>
      <c r="I591" s="38"/>
      <c r="J591" s="39" t="str">
        <f t="shared" si="9"/>
        <v>OUI</v>
      </c>
    </row>
    <row r="592" spans="8:10" x14ac:dyDescent="0.3">
      <c r="H592" s="37"/>
      <c r="I592" s="38"/>
      <c r="J592" s="39" t="str">
        <f t="shared" si="9"/>
        <v>OUI</v>
      </c>
    </row>
    <row r="593" spans="8:10" x14ac:dyDescent="0.3">
      <c r="H593" s="37"/>
      <c r="I593" s="38"/>
      <c r="J593" s="39" t="str">
        <f t="shared" si="9"/>
        <v>OUI</v>
      </c>
    </row>
    <row r="594" spans="8:10" x14ac:dyDescent="0.3">
      <c r="H594" s="37"/>
      <c r="I594" s="38"/>
      <c r="J594" s="39" t="str">
        <f t="shared" si="9"/>
        <v>OUI</v>
      </c>
    </row>
    <row r="595" spans="8:10" x14ac:dyDescent="0.3">
      <c r="H595" s="37"/>
      <c r="I595" s="38"/>
      <c r="J595" s="39" t="str">
        <f t="shared" si="9"/>
        <v>OUI</v>
      </c>
    </row>
    <row r="596" spans="8:10" x14ac:dyDescent="0.3">
      <c r="H596" s="37"/>
      <c r="I596" s="38"/>
      <c r="J596" s="39" t="str">
        <f t="shared" si="9"/>
        <v>OUI</v>
      </c>
    </row>
    <row r="597" spans="8:10" x14ac:dyDescent="0.3">
      <c r="H597" s="37"/>
      <c r="I597" s="38"/>
      <c r="J597" s="39" t="str">
        <f t="shared" si="9"/>
        <v>OUI</v>
      </c>
    </row>
    <row r="598" spans="8:10" x14ac:dyDescent="0.3">
      <c r="H598" s="37"/>
      <c r="I598" s="38"/>
      <c r="J598" s="39" t="str">
        <f t="shared" si="9"/>
        <v>OUI</v>
      </c>
    </row>
    <row r="599" spans="8:10" x14ac:dyDescent="0.3">
      <c r="H599" s="37"/>
      <c r="I599" s="38"/>
      <c r="J599" s="39" t="str">
        <f t="shared" si="9"/>
        <v>OUI</v>
      </c>
    </row>
    <row r="600" spans="8:10" x14ac:dyDescent="0.3">
      <c r="H600" s="37"/>
      <c r="I600" s="38"/>
      <c r="J600" s="39" t="str">
        <f t="shared" si="9"/>
        <v>OUI</v>
      </c>
    </row>
    <row r="601" spans="8:10" x14ac:dyDescent="0.3">
      <c r="H601" s="37"/>
      <c r="I601" s="38"/>
      <c r="J601" s="39" t="str">
        <f t="shared" si="9"/>
        <v>OUI</v>
      </c>
    </row>
    <row r="602" spans="8:10" x14ac:dyDescent="0.3">
      <c r="H602" s="37"/>
      <c r="I602" s="38"/>
      <c r="J602" s="39" t="str">
        <f t="shared" si="9"/>
        <v>OUI</v>
      </c>
    </row>
    <row r="603" spans="8:10" x14ac:dyDescent="0.3">
      <c r="H603" s="37"/>
      <c r="I603" s="38"/>
      <c r="J603" s="39" t="str">
        <f t="shared" si="9"/>
        <v>OUI</v>
      </c>
    </row>
    <row r="604" spans="8:10" x14ac:dyDescent="0.3">
      <c r="H604" s="37"/>
      <c r="I604" s="38"/>
      <c r="J604" s="39" t="str">
        <f t="shared" si="9"/>
        <v>OUI</v>
      </c>
    </row>
    <row r="605" spans="8:10" x14ac:dyDescent="0.3">
      <c r="H605" s="37"/>
      <c r="I605" s="38"/>
      <c r="J605" s="39" t="str">
        <f t="shared" si="9"/>
        <v>OUI</v>
      </c>
    </row>
    <row r="606" spans="8:10" x14ac:dyDescent="0.3">
      <c r="H606" s="37"/>
      <c r="I606" s="38"/>
      <c r="J606" s="39" t="str">
        <f t="shared" si="9"/>
        <v>OUI</v>
      </c>
    </row>
    <row r="607" spans="8:10" x14ac:dyDescent="0.3">
      <c r="H607" s="37"/>
      <c r="I607" s="38"/>
      <c r="J607" s="39" t="str">
        <f t="shared" si="9"/>
        <v>OUI</v>
      </c>
    </row>
    <row r="608" spans="8:10" x14ac:dyDescent="0.3">
      <c r="H608" s="37"/>
      <c r="I608" s="38"/>
      <c r="J608" s="39" t="str">
        <f t="shared" si="9"/>
        <v>OUI</v>
      </c>
    </row>
    <row r="609" spans="8:10" x14ac:dyDescent="0.3">
      <c r="H609" s="37"/>
      <c r="I609" s="38"/>
      <c r="J609" s="39" t="str">
        <f t="shared" si="9"/>
        <v>OUI</v>
      </c>
    </row>
    <row r="610" spans="8:10" x14ac:dyDescent="0.3">
      <c r="H610" s="37"/>
      <c r="I610" s="38"/>
      <c r="J610" s="39" t="str">
        <f t="shared" si="9"/>
        <v>OUI</v>
      </c>
    </row>
    <row r="611" spans="8:10" x14ac:dyDescent="0.3">
      <c r="H611" s="37"/>
      <c r="I611" s="38"/>
      <c r="J611" s="39" t="str">
        <f t="shared" si="9"/>
        <v>OUI</v>
      </c>
    </row>
    <row r="612" spans="8:10" x14ac:dyDescent="0.3">
      <c r="H612" s="37"/>
      <c r="I612" s="38"/>
      <c r="J612" s="39" t="str">
        <f t="shared" si="9"/>
        <v>OUI</v>
      </c>
    </row>
    <row r="613" spans="8:10" x14ac:dyDescent="0.3">
      <c r="H613" s="37"/>
      <c r="I613" s="38"/>
      <c r="J613" s="39" t="str">
        <f t="shared" si="9"/>
        <v>OUI</v>
      </c>
    </row>
    <row r="614" spans="8:10" x14ac:dyDescent="0.3">
      <c r="H614" s="37"/>
      <c r="I614" s="38"/>
      <c r="J614" s="39" t="str">
        <f t="shared" si="9"/>
        <v>OUI</v>
      </c>
    </row>
    <row r="615" spans="8:10" x14ac:dyDescent="0.3">
      <c r="H615" s="37"/>
      <c r="I615" s="38"/>
      <c r="J615" s="39" t="str">
        <f t="shared" si="9"/>
        <v>OUI</v>
      </c>
    </row>
    <row r="616" spans="8:10" x14ac:dyDescent="0.3">
      <c r="H616" s="37"/>
      <c r="I616" s="38"/>
      <c r="J616" s="39" t="str">
        <f t="shared" si="9"/>
        <v>OUI</v>
      </c>
    </row>
    <row r="617" spans="8:10" x14ac:dyDescent="0.3">
      <c r="H617" s="37"/>
      <c r="I617" s="38"/>
      <c r="J617" s="39" t="str">
        <f t="shared" si="9"/>
        <v>OUI</v>
      </c>
    </row>
    <row r="618" spans="8:10" x14ac:dyDescent="0.3">
      <c r="H618" s="37"/>
      <c r="I618" s="38"/>
      <c r="J618" s="39" t="str">
        <f t="shared" si="9"/>
        <v>OUI</v>
      </c>
    </row>
    <row r="619" spans="8:10" x14ac:dyDescent="0.3">
      <c r="H619" s="37"/>
      <c r="I619" s="38"/>
      <c r="J619" s="39" t="str">
        <f t="shared" si="9"/>
        <v>OUI</v>
      </c>
    </row>
    <row r="620" spans="8:10" x14ac:dyDescent="0.3">
      <c r="H620" s="37"/>
      <c r="I620" s="38"/>
      <c r="J620" s="39" t="str">
        <f t="shared" si="9"/>
        <v>OUI</v>
      </c>
    </row>
    <row r="621" spans="8:10" x14ac:dyDescent="0.3">
      <c r="H621" s="37"/>
      <c r="I621" s="38"/>
      <c r="J621" s="39" t="str">
        <f t="shared" si="9"/>
        <v>OUI</v>
      </c>
    </row>
    <row r="622" spans="8:10" x14ac:dyDescent="0.3">
      <c r="H622" s="37"/>
      <c r="I622" s="38"/>
      <c r="J622" s="39" t="str">
        <f t="shared" si="9"/>
        <v>OUI</v>
      </c>
    </row>
    <row r="623" spans="8:10" x14ac:dyDescent="0.3">
      <c r="H623" s="37"/>
      <c r="I623" s="38"/>
      <c r="J623" s="39" t="str">
        <f t="shared" si="9"/>
        <v>OUI</v>
      </c>
    </row>
    <row r="624" spans="8:10" x14ac:dyDescent="0.3">
      <c r="H624" s="37"/>
      <c r="I624" s="38"/>
      <c r="J624" s="39" t="str">
        <f t="shared" si="9"/>
        <v>OUI</v>
      </c>
    </row>
    <row r="625" spans="8:10" x14ac:dyDescent="0.3">
      <c r="H625" s="37"/>
      <c r="I625" s="38"/>
      <c r="J625" s="39" t="str">
        <f t="shared" si="9"/>
        <v>OUI</v>
      </c>
    </row>
    <row r="626" spans="8:10" x14ac:dyDescent="0.3">
      <c r="H626" s="37"/>
      <c r="I626" s="38"/>
      <c r="J626" s="39" t="str">
        <f t="shared" si="9"/>
        <v>OUI</v>
      </c>
    </row>
    <row r="627" spans="8:10" x14ac:dyDescent="0.3">
      <c r="H627" s="37"/>
      <c r="I627" s="38"/>
      <c r="J627" s="39" t="str">
        <f t="shared" si="9"/>
        <v>OUI</v>
      </c>
    </row>
    <row r="628" spans="8:10" x14ac:dyDescent="0.3">
      <c r="H628" s="37"/>
      <c r="I628" s="38"/>
      <c r="J628" s="39" t="str">
        <f t="shared" si="9"/>
        <v>OUI</v>
      </c>
    </row>
    <row r="629" spans="8:10" x14ac:dyDescent="0.3">
      <c r="H629" s="37"/>
      <c r="I629" s="38"/>
      <c r="J629" s="39" t="str">
        <f t="shared" si="9"/>
        <v>OUI</v>
      </c>
    </row>
    <row r="630" spans="8:10" x14ac:dyDescent="0.3">
      <c r="H630" s="37"/>
      <c r="I630" s="38"/>
      <c r="J630" s="39" t="str">
        <f t="shared" si="9"/>
        <v>OUI</v>
      </c>
    </row>
    <row r="631" spans="8:10" x14ac:dyDescent="0.3">
      <c r="H631" s="37"/>
      <c r="I631" s="38"/>
      <c r="J631" s="39" t="str">
        <f t="shared" si="9"/>
        <v>OUI</v>
      </c>
    </row>
    <row r="632" spans="8:10" x14ac:dyDescent="0.3">
      <c r="H632" s="37"/>
      <c r="I632" s="38"/>
      <c r="J632" s="39" t="str">
        <f t="shared" si="9"/>
        <v>OUI</v>
      </c>
    </row>
    <row r="633" spans="8:10" x14ac:dyDescent="0.3">
      <c r="H633" s="37"/>
      <c r="I633" s="38"/>
      <c r="J633" s="39" t="str">
        <f t="shared" si="9"/>
        <v>OUI</v>
      </c>
    </row>
    <row r="634" spans="8:10" x14ac:dyDescent="0.3">
      <c r="H634" s="37"/>
      <c r="I634" s="38"/>
      <c r="J634" s="39" t="str">
        <f t="shared" si="9"/>
        <v>OUI</v>
      </c>
    </row>
    <row r="635" spans="8:10" x14ac:dyDescent="0.3">
      <c r="H635" s="37"/>
      <c r="I635" s="38"/>
      <c r="J635" s="39" t="str">
        <f t="shared" si="9"/>
        <v>OUI</v>
      </c>
    </row>
    <row r="636" spans="8:10" x14ac:dyDescent="0.3">
      <c r="H636" s="37"/>
      <c r="I636" s="38"/>
      <c r="J636" s="39" t="str">
        <f t="shared" si="9"/>
        <v>OUI</v>
      </c>
    </row>
    <row r="637" spans="8:10" x14ac:dyDescent="0.3">
      <c r="H637" s="37"/>
      <c r="I637" s="38"/>
      <c r="J637" s="39" t="str">
        <f t="shared" si="9"/>
        <v>OUI</v>
      </c>
    </row>
    <row r="638" spans="8:10" x14ac:dyDescent="0.3">
      <c r="H638" s="37"/>
      <c r="I638" s="38"/>
      <c r="J638" s="39" t="str">
        <f t="shared" si="9"/>
        <v>OUI</v>
      </c>
    </row>
    <row r="639" spans="8:10" x14ac:dyDescent="0.3">
      <c r="H639" s="37"/>
      <c r="I639" s="38"/>
      <c r="J639" s="39" t="str">
        <f t="shared" si="9"/>
        <v>OUI</v>
      </c>
    </row>
    <row r="640" spans="8:10" x14ac:dyDescent="0.3">
      <c r="H640" s="37"/>
      <c r="I640" s="38"/>
      <c r="J640" s="39" t="str">
        <f t="shared" si="9"/>
        <v>OUI</v>
      </c>
    </row>
    <row r="641" spans="8:10" x14ac:dyDescent="0.3">
      <c r="H641" s="37"/>
      <c r="I641" s="38"/>
      <c r="J641" s="39" t="str">
        <f t="shared" si="9"/>
        <v>OUI</v>
      </c>
    </row>
    <row r="642" spans="8:10" x14ac:dyDescent="0.3">
      <c r="H642" s="37"/>
      <c r="I642" s="38"/>
      <c r="J642" s="39" t="str">
        <f t="shared" si="9"/>
        <v>OUI</v>
      </c>
    </row>
    <row r="643" spans="8:10" x14ac:dyDescent="0.3">
      <c r="H643" s="37"/>
      <c r="I643" s="38"/>
      <c r="J643" s="39" t="str">
        <f t="shared" ref="J643:J706" si="10">IF(AND(H643=FALSE,I643=FALSE),"OUI","NON")</f>
        <v>OUI</v>
      </c>
    </row>
    <row r="644" spans="8:10" x14ac:dyDescent="0.3">
      <c r="H644" s="37"/>
      <c r="I644" s="38"/>
      <c r="J644" s="39" t="str">
        <f t="shared" si="10"/>
        <v>OUI</v>
      </c>
    </row>
    <row r="645" spans="8:10" x14ac:dyDescent="0.3">
      <c r="H645" s="37"/>
      <c r="I645" s="38"/>
      <c r="J645" s="39" t="str">
        <f t="shared" si="10"/>
        <v>OUI</v>
      </c>
    </row>
    <row r="646" spans="8:10" x14ac:dyDescent="0.3">
      <c r="H646" s="37"/>
      <c r="I646" s="38"/>
      <c r="J646" s="39" t="str">
        <f t="shared" si="10"/>
        <v>OUI</v>
      </c>
    </row>
    <row r="647" spans="8:10" x14ac:dyDescent="0.3">
      <c r="H647" s="37"/>
      <c r="I647" s="38"/>
      <c r="J647" s="39" t="str">
        <f t="shared" si="10"/>
        <v>OUI</v>
      </c>
    </row>
    <row r="648" spans="8:10" x14ac:dyDescent="0.3">
      <c r="H648" s="37"/>
      <c r="I648" s="38"/>
      <c r="J648" s="39" t="str">
        <f t="shared" si="10"/>
        <v>OUI</v>
      </c>
    </row>
    <row r="649" spans="8:10" x14ac:dyDescent="0.3">
      <c r="H649" s="37"/>
      <c r="I649" s="38"/>
      <c r="J649" s="39" t="str">
        <f t="shared" si="10"/>
        <v>OUI</v>
      </c>
    </row>
    <row r="650" spans="8:10" x14ac:dyDescent="0.3">
      <c r="H650" s="37"/>
      <c r="I650" s="38"/>
      <c r="J650" s="39" t="str">
        <f t="shared" si="10"/>
        <v>OUI</v>
      </c>
    </row>
    <row r="651" spans="8:10" x14ac:dyDescent="0.3">
      <c r="H651" s="37"/>
      <c r="I651" s="38"/>
      <c r="J651" s="39" t="str">
        <f t="shared" si="10"/>
        <v>OUI</v>
      </c>
    </row>
    <row r="652" spans="8:10" x14ac:dyDescent="0.3">
      <c r="H652" s="37"/>
      <c r="I652" s="38"/>
      <c r="J652" s="39" t="str">
        <f t="shared" si="10"/>
        <v>OUI</v>
      </c>
    </row>
    <row r="653" spans="8:10" x14ac:dyDescent="0.3">
      <c r="H653" s="37"/>
      <c r="I653" s="38"/>
      <c r="J653" s="39" t="str">
        <f t="shared" si="10"/>
        <v>OUI</v>
      </c>
    </row>
    <row r="654" spans="8:10" x14ac:dyDescent="0.3">
      <c r="H654" s="37"/>
      <c r="I654" s="38"/>
      <c r="J654" s="39" t="str">
        <f t="shared" si="10"/>
        <v>OUI</v>
      </c>
    </row>
    <row r="655" spans="8:10" x14ac:dyDescent="0.3">
      <c r="H655" s="37"/>
      <c r="I655" s="38"/>
      <c r="J655" s="39" t="str">
        <f t="shared" si="10"/>
        <v>OUI</v>
      </c>
    </row>
    <row r="656" spans="8:10" x14ac:dyDescent="0.3">
      <c r="H656" s="37"/>
      <c r="I656" s="38"/>
      <c r="J656" s="39" t="str">
        <f t="shared" si="10"/>
        <v>OUI</v>
      </c>
    </row>
    <row r="657" spans="8:10" x14ac:dyDescent="0.3">
      <c r="H657" s="37"/>
      <c r="I657" s="38"/>
      <c r="J657" s="39" t="str">
        <f t="shared" si="10"/>
        <v>OUI</v>
      </c>
    </row>
    <row r="658" spans="8:10" x14ac:dyDescent="0.3">
      <c r="H658" s="37"/>
      <c r="I658" s="38"/>
      <c r="J658" s="39" t="str">
        <f t="shared" si="10"/>
        <v>OUI</v>
      </c>
    </row>
    <row r="659" spans="8:10" x14ac:dyDescent="0.3">
      <c r="H659" s="37"/>
      <c r="I659" s="38"/>
      <c r="J659" s="39" t="str">
        <f t="shared" si="10"/>
        <v>OUI</v>
      </c>
    </row>
    <row r="660" spans="8:10" x14ac:dyDescent="0.3">
      <c r="H660" s="37"/>
      <c r="I660" s="38"/>
      <c r="J660" s="39" t="str">
        <f t="shared" si="10"/>
        <v>OUI</v>
      </c>
    </row>
    <row r="661" spans="8:10" x14ac:dyDescent="0.3">
      <c r="H661" s="37"/>
      <c r="I661" s="38"/>
      <c r="J661" s="39" t="str">
        <f t="shared" si="10"/>
        <v>OUI</v>
      </c>
    </row>
    <row r="662" spans="8:10" x14ac:dyDescent="0.3">
      <c r="H662" s="37"/>
      <c r="I662" s="38"/>
      <c r="J662" s="39" t="str">
        <f t="shared" si="10"/>
        <v>OUI</v>
      </c>
    </row>
    <row r="663" spans="8:10" x14ac:dyDescent="0.3">
      <c r="H663" s="37"/>
      <c r="I663" s="38"/>
      <c r="J663" s="39" t="str">
        <f t="shared" si="10"/>
        <v>OUI</v>
      </c>
    </row>
    <row r="664" spans="8:10" x14ac:dyDescent="0.3">
      <c r="H664" s="37"/>
      <c r="I664" s="38"/>
      <c r="J664" s="39" t="str">
        <f t="shared" si="10"/>
        <v>OUI</v>
      </c>
    </row>
    <row r="665" spans="8:10" x14ac:dyDescent="0.3">
      <c r="H665" s="37"/>
      <c r="I665" s="38"/>
      <c r="J665" s="39" t="str">
        <f t="shared" si="10"/>
        <v>OUI</v>
      </c>
    </row>
    <row r="666" spans="8:10" x14ac:dyDescent="0.3">
      <c r="H666" s="37"/>
      <c r="I666" s="38"/>
      <c r="J666" s="39" t="str">
        <f t="shared" si="10"/>
        <v>OUI</v>
      </c>
    </row>
    <row r="667" spans="8:10" x14ac:dyDescent="0.3">
      <c r="H667" s="37"/>
      <c r="I667" s="38"/>
      <c r="J667" s="39" t="str">
        <f t="shared" si="10"/>
        <v>OUI</v>
      </c>
    </row>
    <row r="668" spans="8:10" x14ac:dyDescent="0.3">
      <c r="H668" s="37"/>
      <c r="I668" s="38"/>
      <c r="J668" s="39" t="str">
        <f t="shared" si="10"/>
        <v>OUI</v>
      </c>
    </row>
    <row r="669" spans="8:10" x14ac:dyDescent="0.3">
      <c r="H669" s="37"/>
      <c r="I669" s="38"/>
      <c r="J669" s="39" t="str">
        <f t="shared" si="10"/>
        <v>OUI</v>
      </c>
    </row>
    <row r="670" spans="8:10" x14ac:dyDescent="0.3">
      <c r="H670" s="37"/>
      <c r="I670" s="38"/>
      <c r="J670" s="39" t="str">
        <f t="shared" si="10"/>
        <v>OUI</v>
      </c>
    </row>
    <row r="671" spans="8:10" x14ac:dyDescent="0.3">
      <c r="H671" s="37"/>
      <c r="I671" s="38"/>
      <c r="J671" s="39" t="str">
        <f t="shared" si="10"/>
        <v>OUI</v>
      </c>
    </row>
    <row r="672" spans="8:10" x14ac:dyDescent="0.3">
      <c r="H672" s="37"/>
      <c r="I672" s="38"/>
      <c r="J672" s="39" t="str">
        <f t="shared" si="10"/>
        <v>OUI</v>
      </c>
    </row>
    <row r="673" spans="8:10" x14ac:dyDescent="0.3">
      <c r="H673" s="37"/>
      <c r="I673" s="38"/>
      <c r="J673" s="39" t="str">
        <f t="shared" si="10"/>
        <v>OUI</v>
      </c>
    </row>
    <row r="674" spans="8:10" x14ac:dyDescent="0.3">
      <c r="H674" s="37"/>
      <c r="I674" s="38"/>
      <c r="J674" s="39" t="str">
        <f t="shared" si="10"/>
        <v>OUI</v>
      </c>
    </row>
    <row r="675" spans="8:10" x14ac:dyDescent="0.3">
      <c r="H675" s="37"/>
      <c r="I675" s="38"/>
      <c r="J675" s="39" t="str">
        <f t="shared" si="10"/>
        <v>OUI</v>
      </c>
    </row>
    <row r="676" spans="8:10" x14ac:dyDescent="0.3">
      <c r="H676" s="37"/>
      <c r="I676" s="38"/>
      <c r="J676" s="39" t="str">
        <f t="shared" si="10"/>
        <v>OUI</v>
      </c>
    </row>
    <row r="677" spans="8:10" x14ac:dyDescent="0.3">
      <c r="H677" s="37"/>
      <c r="I677" s="38"/>
      <c r="J677" s="39" t="str">
        <f t="shared" si="10"/>
        <v>OUI</v>
      </c>
    </row>
    <row r="678" spans="8:10" x14ac:dyDescent="0.3">
      <c r="H678" s="37"/>
      <c r="I678" s="38"/>
      <c r="J678" s="39" t="str">
        <f t="shared" si="10"/>
        <v>OUI</v>
      </c>
    </row>
    <row r="679" spans="8:10" x14ac:dyDescent="0.3">
      <c r="H679" s="37"/>
      <c r="I679" s="38"/>
      <c r="J679" s="39" t="str">
        <f t="shared" si="10"/>
        <v>OUI</v>
      </c>
    </row>
    <row r="680" spans="8:10" x14ac:dyDescent="0.3">
      <c r="H680" s="37"/>
      <c r="I680" s="38"/>
      <c r="J680" s="39" t="str">
        <f t="shared" si="10"/>
        <v>OUI</v>
      </c>
    </row>
    <row r="681" spans="8:10" x14ac:dyDescent="0.3">
      <c r="H681" s="37"/>
      <c r="I681" s="38"/>
      <c r="J681" s="39" t="str">
        <f t="shared" si="10"/>
        <v>OUI</v>
      </c>
    </row>
    <row r="682" spans="8:10" x14ac:dyDescent="0.3">
      <c r="H682" s="37"/>
      <c r="I682" s="38"/>
      <c r="J682" s="39" t="str">
        <f t="shared" si="10"/>
        <v>OUI</v>
      </c>
    </row>
    <row r="683" spans="8:10" x14ac:dyDescent="0.3">
      <c r="H683" s="37"/>
      <c r="I683" s="38"/>
      <c r="J683" s="39" t="str">
        <f t="shared" si="10"/>
        <v>OUI</v>
      </c>
    </row>
    <row r="684" spans="8:10" x14ac:dyDescent="0.3">
      <c r="H684" s="37"/>
      <c r="I684" s="38"/>
      <c r="J684" s="39" t="str">
        <f t="shared" si="10"/>
        <v>OUI</v>
      </c>
    </row>
    <row r="685" spans="8:10" x14ac:dyDescent="0.3">
      <c r="H685" s="37"/>
      <c r="I685" s="38"/>
      <c r="J685" s="39" t="str">
        <f t="shared" si="10"/>
        <v>OUI</v>
      </c>
    </row>
    <row r="686" spans="8:10" x14ac:dyDescent="0.3">
      <c r="H686" s="37"/>
      <c r="I686" s="38"/>
      <c r="J686" s="39" t="str">
        <f t="shared" si="10"/>
        <v>OUI</v>
      </c>
    </row>
    <row r="687" spans="8:10" x14ac:dyDescent="0.3">
      <c r="H687" s="37"/>
      <c r="I687" s="38"/>
      <c r="J687" s="39" t="str">
        <f t="shared" si="10"/>
        <v>OUI</v>
      </c>
    </row>
    <row r="688" spans="8:10" x14ac:dyDescent="0.3">
      <c r="H688" s="37"/>
      <c r="I688" s="38"/>
      <c r="J688" s="39" t="str">
        <f t="shared" si="10"/>
        <v>OUI</v>
      </c>
    </row>
    <row r="689" spans="8:10" x14ac:dyDescent="0.3">
      <c r="H689" s="37"/>
      <c r="I689" s="38"/>
      <c r="J689" s="39" t="str">
        <f t="shared" si="10"/>
        <v>OUI</v>
      </c>
    </row>
    <row r="690" spans="8:10" x14ac:dyDescent="0.3">
      <c r="H690" s="37"/>
      <c r="I690" s="38"/>
      <c r="J690" s="39" t="str">
        <f t="shared" si="10"/>
        <v>OUI</v>
      </c>
    </row>
    <row r="691" spans="8:10" x14ac:dyDescent="0.3">
      <c r="H691" s="37"/>
      <c r="I691" s="38"/>
      <c r="J691" s="39" t="str">
        <f t="shared" si="10"/>
        <v>OUI</v>
      </c>
    </row>
    <row r="692" spans="8:10" x14ac:dyDescent="0.3">
      <c r="H692" s="37"/>
      <c r="I692" s="38"/>
      <c r="J692" s="39" t="str">
        <f t="shared" si="10"/>
        <v>OUI</v>
      </c>
    </row>
    <row r="693" spans="8:10" x14ac:dyDescent="0.3">
      <c r="H693" s="37"/>
      <c r="I693" s="38"/>
      <c r="J693" s="39" t="str">
        <f t="shared" si="10"/>
        <v>OUI</v>
      </c>
    </row>
    <row r="694" spans="8:10" x14ac:dyDescent="0.3">
      <c r="H694" s="37"/>
      <c r="I694" s="38"/>
      <c r="J694" s="39" t="str">
        <f t="shared" si="10"/>
        <v>OUI</v>
      </c>
    </row>
    <row r="695" spans="8:10" x14ac:dyDescent="0.3">
      <c r="H695" s="37"/>
      <c r="I695" s="38"/>
      <c r="J695" s="39" t="str">
        <f t="shared" si="10"/>
        <v>OUI</v>
      </c>
    </row>
    <row r="696" spans="8:10" x14ac:dyDescent="0.3">
      <c r="H696" s="37"/>
      <c r="I696" s="38"/>
      <c r="J696" s="39" t="str">
        <f t="shared" si="10"/>
        <v>OUI</v>
      </c>
    </row>
    <row r="697" spans="8:10" x14ac:dyDescent="0.3">
      <c r="H697" s="37"/>
      <c r="I697" s="38"/>
      <c r="J697" s="39" t="str">
        <f t="shared" si="10"/>
        <v>OUI</v>
      </c>
    </row>
    <row r="698" spans="8:10" x14ac:dyDescent="0.3">
      <c r="H698" s="37"/>
      <c r="I698" s="38"/>
      <c r="J698" s="39" t="str">
        <f t="shared" si="10"/>
        <v>OUI</v>
      </c>
    </row>
    <row r="699" spans="8:10" x14ac:dyDescent="0.3">
      <c r="H699" s="37"/>
      <c r="I699" s="38"/>
      <c r="J699" s="39" t="str">
        <f t="shared" si="10"/>
        <v>OUI</v>
      </c>
    </row>
    <row r="700" spans="8:10" x14ac:dyDescent="0.3">
      <c r="H700" s="37"/>
      <c r="I700" s="38"/>
      <c r="J700" s="39" t="str">
        <f t="shared" si="10"/>
        <v>OUI</v>
      </c>
    </row>
    <row r="701" spans="8:10" x14ac:dyDescent="0.3">
      <c r="H701" s="37"/>
      <c r="I701" s="38"/>
      <c r="J701" s="39" t="str">
        <f t="shared" si="10"/>
        <v>OUI</v>
      </c>
    </row>
    <row r="702" spans="8:10" x14ac:dyDescent="0.3">
      <c r="H702" s="37"/>
      <c r="I702" s="38"/>
      <c r="J702" s="39" t="str">
        <f t="shared" si="10"/>
        <v>OUI</v>
      </c>
    </row>
    <row r="703" spans="8:10" x14ac:dyDescent="0.3">
      <c r="H703" s="37"/>
      <c r="I703" s="38"/>
      <c r="J703" s="39" t="str">
        <f t="shared" si="10"/>
        <v>OUI</v>
      </c>
    </row>
    <row r="704" spans="8:10" x14ac:dyDescent="0.3">
      <c r="H704" s="37"/>
      <c r="I704" s="38"/>
      <c r="J704" s="39" t="str">
        <f t="shared" si="10"/>
        <v>OUI</v>
      </c>
    </row>
    <row r="705" spans="8:10" x14ac:dyDescent="0.3">
      <c r="H705" s="37"/>
      <c r="I705" s="38"/>
      <c r="J705" s="39" t="str">
        <f t="shared" si="10"/>
        <v>OUI</v>
      </c>
    </row>
    <row r="706" spans="8:10" x14ac:dyDescent="0.3">
      <c r="H706" s="37"/>
      <c r="I706" s="38"/>
      <c r="J706" s="39" t="str">
        <f t="shared" si="10"/>
        <v>OUI</v>
      </c>
    </row>
    <row r="707" spans="8:10" x14ac:dyDescent="0.3">
      <c r="H707" s="37"/>
      <c r="I707" s="38"/>
      <c r="J707" s="39" t="str">
        <f t="shared" ref="J707:J770" si="11">IF(AND(H707=FALSE,I707=FALSE),"OUI","NON")</f>
        <v>OUI</v>
      </c>
    </row>
    <row r="708" spans="8:10" x14ac:dyDescent="0.3">
      <c r="H708" s="37"/>
      <c r="I708" s="38"/>
      <c r="J708" s="39" t="str">
        <f t="shared" si="11"/>
        <v>OUI</v>
      </c>
    </row>
    <row r="709" spans="8:10" x14ac:dyDescent="0.3">
      <c r="H709" s="37"/>
      <c r="I709" s="38"/>
      <c r="J709" s="39" t="str">
        <f t="shared" si="11"/>
        <v>OUI</v>
      </c>
    </row>
    <row r="710" spans="8:10" x14ac:dyDescent="0.3">
      <c r="H710" s="37"/>
      <c r="I710" s="38"/>
      <c r="J710" s="39" t="str">
        <f t="shared" si="11"/>
        <v>OUI</v>
      </c>
    </row>
    <row r="711" spans="8:10" x14ac:dyDescent="0.3">
      <c r="H711" s="37"/>
      <c r="I711" s="38"/>
      <c r="J711" s="39" t="str">
        <f t="shared" si="11"/>
        <v>OUI</v>
      </c>
    </row>
    <row r="712" spans="8:10" x14ac:dyDescent="0.3">
      <c r="H712" s="37"/>
      <c r="I712" s="38"/>
      <c r="J712" s="39" t="str">
        <f t="shared" si="11"/>
        <v>OUI</v>
      </c>
    </row>
    <row r="713" spans="8:10" x14ac:dyDescent="0.3">
      <c r="H713" s="37"/>
      <c r="I713" s="38"/>
      <c r="J713" s="39" t="str">
        <f t="shared" si="11"/>
        <v>OUI</v>
      </c>
    </row>
    <row r="714" spans="8:10" x14ac:dyDescent="0.3">
      <c r="H714" s="37"/>
      <c r="I714" s="38"/>
      <c r="J714" s="39" t="str">
        <f t="shared" si="11"/>
        <v>OUI</v>
      </c>
    </row>
    <row r="715" spans="8:10" x14ac:dyDescent="0.3">
      <c r="H715" s="37"/>
      <c r="I715" s="38"/>
      <c r="J715" s="39" t="str">
        <f t="shared" si="11"/>
        <v>OUI</v>
      </c>
    </row>
    <row r="716" spans="8:10" x14ac:dyDescent="0.3">
      <c r="H716" s="37"/>
      <c r="I716" s="38"/>
      <c r="J716" s="39" t="str">
        <f t="shared" si="11"/>
        <v>OUI</v>
      </c>
    </row>
    <row r="717" spans="8:10" x14ac:dyDescent="0.3">
      <c r="H717" s="37"/>
      <c r="I717" s="38"/>
      <c r="J717" s="39" t="str">
        <f t="shared" si="11"/>
        <v>OUI</v>
      </c>
    </row>
    <row r="718" spans="8:10" x14ac:dyDescent="0.3">
      <c r="H718" s="37"/>
      <c r="I718" s="38"/>
      <c r="J718" s="39" t="str">
        <f t="shared" si="11"/>
        <v>OUI</v>
      </c>
    </row>
    <row r="719" spans="8:10" x14ac:dyDescent="0.3">
      <c r="H719" s="37"/>
      <c r="I719" s="38"/>
      <c r="J719" s="39" t="str">
        <f t="shared" si="11"/>
        <v>OUI</v>
      </c>
    </row>
    <row r="720" spans="8:10" x14ac:dyDescent="0.3">
      <c r="H720" s="37"/>
      <c r="I720" s="38"/>
      <c r="J720" s="39" t="str">
        <f t="shared" si="11"/>
        <v>OUI</v>
      </c>
    </row>
    <row r="721" spans="8:10" x14ac:dyDescent="0.3">
      <c r="H721" s="37"/>
      <c r="I721" s="38"/>
      <c r="J721" s="39" t="str">
        <f t="shared" si="11"/>
        <v>OUI</v>
      </c>
    </row>
    <row r="722" spans="8:10" x14ac:dyDescent="0.3">
      <c r="H722" s="37"/>
      <c r="I722" s="38"/>
      <c r="J722" s="39" t="str">
        <f t="shared" si="11"/>
        <v>OUI</v>
      </c>
    </row>
    <row r="723" spans="8:10" x14ac:dyDescent="0.3">
      <c r="H723" s="37"/>
      <c r="I723" s="38"/>
      <c r="J723" s="39" t="str">
        <f t="shared" si="11"/>
        <v>OUI</v>
      </c>
    </row>
    <row r="724" spans="8:10" x14ac:dyDescent="0.3">
      <c r="H724" s="37"/>
      <c r="I724" s="38"/>
      <c r="J724" s="39" t="str">
        <f t="shared" si="11"/>
        <v>OUI</v>
      </c>
    </row>
    <row r="725" spans="8:10" x14ac:dyDescent="0.3">
      <c r="H725" s="37"/>
      <c r="I725" s="38"/>
      <c r="J725" s="39" t="str">
        <f t="shared" si="11"/>
        <v>OUI</v>
      </c>
    </row>
    <row r="726" spans="8:10" x14ac:dyDescent="0.3">
      <c r="H726" s="37"/>
      <c r="I726" s="38"/>
      <c r="J726" s="39" t="str">
        <f t="shared" si="11"/>
        <v>OUI</v>
      </c>
    </row>
    <row r="727" spans="8:10" x14ac:dyDescent="0.3">
      <c r="H727" s="37"/>
      <c r="I727" s="38"/>
      <c r="J727" s="39" t="str">
        <f t="shared" si="11"/>
        <v>OUI</v>
      </c>
    </row>
    <row r="728" spans="8:10" x14ac:dyDescent="0.3">
      <c r="H728" s="37"/>
      <c r="I728" s="38"/>
      <c r="J728" s="39" t="str">
        <f t="shared" si="11"/>
        <v>OUI</v>
      </c>
    </row>
    <row r="729" spans="8:10" x14ac:dyDescent="0.3">
      <c r="H729" s="37"/>
      <c r="I729" s="38"/>
      <c r="J729" s="39" t="str">
        <f t="shared" si="11"/>
        <v>OUI</v>
      </c>
    </row>
    <row r="730" spans="8:10" x14ac:dyDescent="0.3">
      <c r="H730" s="37"/>
      <c r="I730" s="38"/>
      <c r="J730" s="39" t="str">
        <f t="shared" si="11"/>
        <v>OUI</v>
      </c>
    </row>
    <row r="731" spans="8:10" x14ac:dyDescent="0.3">
      <c r="H731" s="37"/>
      <c r="I731" s="38"/>
      <c r="J731" s="39" t="str">
        <f t="shared" si="11"/>
        <v>OUI</v>
      </c>
    </row>
    <row r="732" spans="8:10" x14ac:dyDescent="0.3">
      <c r="H732" s="37"/>
      <c r="I732" s="38"/>
      <c r="J732" s="39" t="str">
        <f t="shared" si="11"/>
        <v>OUI</v>
      </c>
    </row>
    <row r="733" spans="8:10" x14ac:dyDescent="0.3">
      <c r="H733" s="37"/>
      <c r="I733" s="38"/>
      <c r="J733" s="39" t="str">
        <f t="shared" si="11"/>
        <v>OUI</v>
      </c>
    </row>
    <row r="734" spans="8:10" x14ac:dyDescent="0.3">
      <c r="H734" s="37"/>
      <c r="I734" s="38"/>
      <c r="J734" s="39" t="str">
        <f t="shared" si="11"/>
        <v>OUI</v>
      </c>
    </row>
    <row r="735" spans="8:10" x14ac:dyDescent="0.3">
      <c r="H735" s="37"/>
      <c r="I735" s="38"/>
      <c r="J735" s="39" t="str">
        <f t="shared" si="11"/>
        <v>OUI</v>
      </c>
    </row>
    <row r="736" spans="8:10" x14ac:dyDescent="0.3">
      <c r="H736" s="37"/>
      <c r="I736" s="38"/>
      <c r="J736" s="39" t="str">
        <f t="shared" si="11"/>
        <v>OUI</v>
      </c>
    </row>
    <row r="737" spans="8:10" x14ac:dyDescent="0.3">
      <c r="H737" s="37"/>
      <c r="I737" s="38"/>
      <c r="J737" s="39" t="str">
        <f t="shared" si="11"/>
        <v>OUI</v>
      </c>
    </row>
    <row r="738" spans="8:10" x14ac:dyDescent="0.3">
      <c r="H738" s="37"/>
      <c r="I738" s="38"/>
      <c r="J738" s="39" t="str">
        <f t="shared" si="11"/>
        <v>OUI</v>
      </c>
    </row>
    <row r="739" spans="8:10" x14ac:dyDescent="0.3">
      <c r="H739" s="37"/>
      <c r="I739" s="38"/>
      <c r="J739" s="39" t="str">
        <f t="shared" si="11"/>
        <v>OUI</v>
      </c>
    </row>
    <row r="740" spans="8:10" x14ac:dyDescent="0.3">
      <c r="H740" s="37"/>
      <c r="I740" s="38"/>
      <c r="J740" s="39" t="str">
        <f t="shared" si="11"/>
        <v>OUI</v>
      </c>
    </row>
    <row r="741" spans="8:10" x14ac:dyDescent="0.3">
      <c r="H741" s="37"/>
      <c r="I741" s="38"/>
      <c r="J741" s="39" t="str">
        <f t="shared" si="11"/>
        <v>OUI</v>
      </c>
    </row>
    <row r="742" spans="8:10" x14ac:dyDescent="0.3">
      <c r="H742" s="37"/>
      <c r="I742" s="38"/>
      <c r="J742" s="39" t="str">
        <f t="shared" si="11"/>
        <v>OUI</v>
      </c>
    </row>
    <row r="743" spans="8:10" x14ac:dyDescent="0.3">
      <c r="H743" s="37"/>
      <c r="I743" s="38"/>
      <c r="J743" s="39" t="str">
        <f t="shared" si="11"/>
        <v>OUI</v>
      </c>
    </row>
    <row r="744" spans="8:10" x14ac:dyDescent="0.3">
      <c r="H744" s="37"/>
      <c r="I744" s="38"/>
      <c r="J744" s="39" t="str">
        <f t="shared" si="11"/>
        <v>OUI</v>
      </c>
    </row>
    <row r="745" spans="8:10" x14ac:dyDescent="0.3">
      <c r="H745" s="37"/>
      <c r="I745" s="38"/>
      <c r="J745" s="39" t="str">
        <f t="shared" si="11"/>
        <v>OUI</v>
      </c>
    </row>
    <row r="746" spans="8:10" x14ac:dyDescent="0.3">
      <c r="H746" s="37"/>
      <c r="I746" s="38"/>
      <c r="J746" s="39" t="str">
        <f t="shared" si="11"/>
        <v>OUI</v>
      </c>
    </row>
    <row r="747" spans="8:10" x14ac:dyDescent="0.3">
      <c r="H747" s="37"/>
      <c r="I747" s="38"/>
      <c r="J747" s="39" t="str">
        <f t="shared" si="11"/>
        <v>OUI</v>
      </c>
    </row>
    <row r="748" spans="8:10" x14ac:dyDescent="0.3">
      <c r="H748" s="37"/>
      <c r="I748" s="38"/>
      <c r="J748" s="39" t="str">
        <f t="shared" si="11"/>
        <v>OUI</v>
      </c>
    </row>
    <row r="749" spans="8:10" x14ac:dyDescent="0.3">
      <c r="H749" s="37"/>
      <c r="I749" s="38"/>
      <c r="J749" s="39" t="str">
        <f t="shared" si="11"/>
        <v>OUI</v>
      </c>
    </row>
    <row r="750" spans="8:10" x14ac:dyDescent="0.3">
      <c r="H750" s="37"/>
      <c r="I750" s="38"/>
      <c r="J750" s="39" t="str">
        <f t="shared" si="11"/>
        <v>OUI</v>
      </c>
    </row>
    <row r="751" spans="8:10" x14ac:dyDescent="0.3">
      <c r="H751" s="37"/>
      <c r="I751" s="38"/>
      <c r="J751" s="39" t="str">
        <f t="shared" si="11"/>
        <v>OUI</v>
      </c>
    </row>
    <row r="752" spans="8:10" x14ac:dyDescent="0.3">
      <c r="H752" s="37"/>
      <c r="I752" s="38"/>
      <c r="J752" s="39" t="str">
        <f t="shared" si="11"/>
        <v>OUI</v>
      </c>
    </row>
    <row r="753" spans="8:10" x14ac:dyDescent="0.3">
      <c r="H753" s="37"/>
      <c r="I753" s="38"/>
      <c r="J753" s="39" t="str">
        <f t="shared" si="11"/>
        <v>OUI</v>
      </c>
    </row>
    <row r="754" spans="8:10" x14ac:dyDescent="0.3">
      <c r="H754" s="37"/>
      <c r="I754" s="38"/>
      <c r="J754" s="39" t="str">
        <f t="shared" si="11"/>
        <v>OUI</v>
      </c>
    </row>
    <row r="755" spans="8:10" x14ac:dyDescent="0.3">
      <c r="H755" s="37"/>
      <c r="I755" s="38"/>
      <c r="J755" s="39" t="str">
        <f t="shared" si="11"/>
        <v>OUI</v>
      </c>
    </row>
    <row r="756" spans="8:10" x14ac:dyDescent="0.3">
      <c r="H756" s="37"/>
      <c r="I756" s="38"/>
      <c r="J756" s="39" t="str">
        <f t="shared" si="11"/>
        <v>OUI</v>
      </c>
    </row>
    <row r="757" spans="8:10" x14ac:dyDescent="0.3">
      <c r="H757" s="37"/>
      <c r="I757" s="38"/>
      <c r="J757" s="39" t="str">
        <f t="shared" si="11"/>
        <v>OUI</v>
      </c>
    </row>
    <row r="758" spans="8:10" x14ac:dyDescent="0.3">
      <c r="H758" s="37"/>
      <c r="I758" s="38"/>
      <c r="J758" s="39" t="str">
        <f t="shared" si="11"/>
        <v>OUI</v>
      </c>
    </row>
    <row r="759" spans="8:10" x14ac:dyDescent="0.3">
      <c r="H759" s="37"/>
      <c r="I759" s="38"/>
      <c r="J759" s="39" t="str">
        <f t="shared" si="11"/>
        <v>OUI</v>
      </c>
    </row>
    <row r="760" spans="8:10" x14ac:dyDescent="0.3">
      <c r="H760" s="37"/>
      <c r="I760" s="38"/>
      <c r="J760" s="39" t="str">
        <f t="shared" si="11"/>
        <v>OUI</v>
      </c>
    </row>
    <row r="761" spans="8:10" x14ac:dyDescent="0.3">
      <c r="H761" s="37"/>
      <c r="I761" s="38"/>
      <c r="J761" s="39" t="str">
        <f t="shared" si="11"/>
        <v>OUI</v>
      </c>
    </row>
    <row r="762" spans="8:10" x14ac:dyDescent="0.3">
      <c r="H762" s="37"/>
      <c r="I762" s="38"/>
      <c r="J762" s="39" t="str">
        <f t="shared" si="11"/>
        <v>OUI</v>
      </c>
    </row>
    <row r="763" spans="8:10" x14ac:dyDescent="0.3">
      <c r="H763" s="37"/>
      <c r="I763" s="38"/>
      <c r="J763" s="39" t="str">
        <f t="shared" si="11"/>
        <v>OUI</v>
      </c>
    </row>
    <row r="764" spans="8:10" x14ac:dyDescent="0.3">
      <c r="H764" s="37"/>
      <c r="I764" s="38"/>
      <c r="J764" s="39" t="str">
        <f t="shared" si="11"/>
        <v>OUI</v>
      </c>
    </row>
    <row r="765" spans="8:10" x14ac:dyDescent="0.3">
      <c r="H765" s="37"/>
      <c r="I765" s="38"/>
      <c r="J765" s="39" t="str">
        <f t="shared" si="11"/>
        <v>OUI</v>
      </c>
    </row>
    <row r="766" spans="8:10" x14ac:dyDescent="0.3">
      <c r="H766" s="37"/>
      <c r="I766" s="38"/>
      <c r="J766" s="39" t="str">
        <f t="shared" si="11"/>
        <v>OUI</v>
      </c>
    </row>
    <row r="767" spans="8:10" x14ac:dyDescent="0.3">
      <c r="H767" s="37"/>
      <c r="I767" s="38"/>
      <c r="J767" s="39" t="str">
        <f t="shared" si="11"/>
        <v>OUI</v>
      </c>
    </row>
    <row r="768" spans="8:10" x14ac:dyDescent="0.3">
      <c r="H768" s="37"/>
      <c r="I768" s="38"/>
      <c r="J768" s="39" t="str">
        <f t="shared" si="11"/>
        <v>OUI</v>
      </c>
    </row>
    <row r="769" spans="8:10" x14ac:dyDescent="0.3">
      <c r="H769" s="37"/>
      <c r="I769" s="38"/>
      <c r="J769" s="39" t="str">
        <f t="shared" si="11"/>
        <v>OUI</v>
      </c>
    </row>
    <row r="770" spans="8:10" x14ac:dyDescent="0.3">
      <c r="H770" s="37"/>
      <c r="I770" s="38"/>
      <c r="J770" s="39" t="str">
        <f t="shared" si="11"/>
        <v>OUI</v>
      </c>
    </row>
    <row r="771" spans="8:10" x14ac:dyDescent="0.3">
      <c r="H771" s="37"/>
      <c r="I771" s="38"/>
      <c r="J771" s="39" t="str">
        <f t="shared" ref="J771:J834" si="12">IF(AND(H771=FALSE,I771=FALSE),"OUI","NON")</f>
        <v>OUI</v>
      </c>
    </row>
    <row r="772" spans="8:10" x14ac:dyDescent="0.3">
      <c r="H772" s="37"/>
      <c r="I772" s="38"/>
      <c r="J772" s="39" t="str">
        <f t="shared" si="12"/>
        <v>OUI</v>
      </c>
    </row>
    <row r="773" spans="8:10" x14ac:dyDescent="0.3">
      <c r="H773" s="37"/>
      <c r="I773" s="38"/>
      <c r="J773" s="39" t="str">
        <f t="shared" si="12"/>
        <v>OUI</v>
      </c>
    </row>
    <row r="774" spans="8:10" x14ac:dyDescent="0.3">
      <c r="H774" s="37"/>
      <c r="I774" s="38"/>
      <c r="J774" s="39" t="str">
        <f t="shared" si="12"/>
        <v>OUI</v>
      </c>
    </row>
    <row r="775" spans="8:10" x14ac:dyDescent="0.3">
      <c r="H775" s="37"/>
      <c r="I775" s="38"/>
      <c r="J775" s="39" t="str">
        <f t="shared" si="12"/>
        <v>OUI</v>
      </c>
    </row>
    <row r="776" spans="8:10" x14ac:dyDescent="0.3">
      <c r="H776" s="37"/>
      <c r="I776" s="38"/>
      <c r="J776" s="39" t="str">
        <f t="shared" si="12"/>
        <v>OUI</v>
      </c>
    </row>
    <row r="777" spans="8:10" x14ac:dyDescent="0.3">
      <c r="H777" s="37"/>
      <c r="I777" s="38"/>
      <c r="J777" s="39" t="str">
        <f t="shared" si="12"/>
        <v>OUI</v>
      </c>
    </row>
    <row r="778" spans="8:10" x14ac:dyDescent="0.3">
      <c r="H778" s="37"/>
      <c r="I778" s="38"/>
      <c r="J778" s="39" t="str">
        <f t="shared" si="12"/>
        <v>OUI</v>
      </c>
    </row>
    <row r="779" spans="8:10" x14ac:dyDescent="0.3">
      <c r="H779" s="37"/>
      <c r="I779" s="38"/>
      <c r="J779" s="39" t="str">
        <f t="shared" si="12"/>
        <v>OUI</v>
      </c>
    </row>
    <row r="780" spans="8:10" x14ac:dyDescent="0.3">
      <c r="H780" s="37"/>
      <c r="I780" s="38"/>
      <c r="J780" s="39" t="str">
        <f t="shared" si="12"/>
        <v>OUI</v>
      </c>
    </row>
    <row r="781" spans="8:10" x14ac:dyDescent="0.3">
      <c r="H781" s="37"/>
      <c r="I781" s="38"/>
      <c r="J781" s="39" t="str">
        <f t="shared" si="12"/>
        <v>OUI</v>
      </c>
    </row>
    <row r="782" spans="8:10" x14ac:dyDescent="0.3">
      <c r="H782" s="37"/>
      <c r="I782" s="38"/>
      <c r="J782" s="39" t="str">
        <f t="shared" si="12"/>
        <v>OUI</v>
      </c>
    </row>
    <row r="783" spans="8:10" x14ac:dyDescent="0.3">
      <c r="H783" s="37"/>
      <c r="I783" s="38"/>
      <c r="J783" s="39" t="str">
        <f t="shared" si="12"/>
        <v>OUI</v>
      </c>
    </row>
    <row r="784" spans="8:10" x14ac:dyDescent="0.3">
      <c r="H784" s="37"/>
      <c r="I784" s="38"/>
      <c r="J784" s="39" t="str">
        <f t="shared" si="12"/>
        <v>OUI</v>
      </c>
    </row>
    <row r="785" spans="8:10" x14ac:dyDescent="0.3">
      <c r="H785" s="37"/>
      <c r="I785" s="38"/>
      <c r="J785" s="39" t="str">
        <f t="shared" si="12"/>
        <v>OUI</v>
      </c>
    </row>
    <row r="786" spans="8:10" x14ac:dyDescent="0.3">
      <c r="H786" s="37"/>
      <c r="I786" s="38"/>
      <c r="J786" s="39" t="str">
        <f t="shared" si="12"/>
        <v>OUI</v>
      </c>
    </row>
    <row r="787" spans="8:10" x14ac:dyDescent="0.3">
      <c r="H787" s="37"/>
      <c r="I787" s="38"/>
      <c r="J787" s="39" t="str">
        <f t="shared" si="12"/>
        <v>OUI</v>
      </c>
    </row>
    <row r="788" spans="8:10" x14ac:dyDescent="0.3">
      <c r="H788" s="37"/>
      <c r="I788" s="38"/>
      <c r="J788" s="39" t="str">
        <f t="shared" si="12"/>
        <v>OUI</v>
      </c>
    </row>
    <row r="789" spans="8:10" x14ac:dyDescent="0.3">
      <c r="H789" s="37"/>
      <c r="I789" s="38"/>
      <c r="J789" s="39" t="str">
        <f t="shared" si="12"/>
        <v>OUI</v>
      </c>
    </row>
    <row r="790" spans="8:10" x14ac:dyDescent="0.3">
      <c r="H790" s="37"/>
      <c r="I790" s="38"/>
      <c r="J790" s="39" t="str">
        <f t="shared" si="12"/>
        <v>OUI</v>
      </c>
    </row>
    <row r="791" spans="8:10" x14ac:dyDescent="0.3">
      <c r="H791" s="37"/>
      <c r="I791" s="38"/>
      <c r="J791" s="39" t="str">
        <f t="shared" si="12"/>
        <v>OUI</v>
      </c>
    </row>
    <row r="792" spans="8:10" x14ac:dyDescent="0.3">
      <c r="H792" s="37"/>
      <c r="I792" s="38"/>
      <c r="J792" s="39" t="str">
        <f t="shared" si="12"/>
        <v>OUI</v>
      </c>
    </row>
    <row r="793" spans="8:10" x14ac:dyDescent="0.3">
      <c r="H793" s="37"/>
      <c r="I793" s="38"/>
      <c r="J793" s="39" t="str">
        <f t="shared" si="12"/>
        <v>OUI</v>
      </c>
    </row>
    <row r="794" spans="8:10" x14ac:dyDescent="0.3">
      <c r="H794" s="37"/>
      <c r="I794" s="38"/>
      <c r="J794" s="39" t="str">
        <f t="shared" si="12"/>
        <v>OUI</v>
      </c>
    </row>
    <row r="795" spans="8:10" x14ac:dyDescent="0.3">
      <c r="H795" s="37"/>
      <c r="I795" s="38"/>
      <c r="J795" s="39" t="str">
        <f t="shared" si="12"/>
        <v>OUI</v>
      </c>
    </row>
    <row r="796" spans="8:10" x14ac:dyDescent="0.3">
      <c r="H796" s="37"/>
      <c r="I796" s="38"/>
      <c r="J796" s="39" t="str">
        <f t="shared" si="12"/>
        <v>OUI</v>
      </c>
    </row>
    <row r="797" spans="8:10" x14ac:dyDescent="0.3">
      <c r="H797" s="37"/>
      <c r="I797" s="38"/>
      <c r="J797" s="39" t="str">
        <f t="shared" si="12"/>
        <v>OUI</v>
      </c>
    </row>
    <row r="798" spans="8:10" x14ac:dyDescent="0.3">
      <c r="H798" s="37"/>
      <c r="I798" s="38"/>
      <c r="J798" s="39" t="str">
        <f t="shared" si="12"/>
        <v>OUI</v>
      </c>
    </row>
    <row r="799" spans="8:10" x14ac:dyDescent="0.3">
      <c r="H799" s="37"/>
      <c r="I799" s="38"/>
      <c r="J799" s="39" t="str">
        <f t="shared" si="12"/>
        <v>OUI</v>
      </c>
    </row>
    <row r="800" spans="8:10" x14ac:dyDescent="0.3">
      <c r="H800" s="37"/>
      <c r="I800" s="38"/>
      <c r="J800" s="39" t="str">
        <f t="shared" si="12"/>
        <v>OUI</v>
      </c>
    </row>
    <row r="801" spans="8:10" x14ac:dyDescent="0.3">
      <c r="H801" s="37"/>
      <c r="I801" s="38"/>
      <c r="J801" s="39" t="str">
        <f t="shared" si="12"/>
        <v>OUI</v>
      </c>
    </row>
    <row r="802" spans="8:10" x14ac:dyDescent="0.3">
      <c r="H802" s="37"/>
      <c r="I802" s="38"/>
      <c r="J802" s="39" t="str">
        <f t="shared" si="12"/>
        <v>OUI</v>
      </c>
    </row>
    <row r="803" spans="8:10" x14ac:dyDescent="0.3">
      <c r="H803" s="37"/>
      <c r="I803" s="38"/>
      <c r="J803" s="39" t="str">
        <f t="shared" si="12"/>
        <v>OUI</v>
      </c>
    </row>
    <row r="804" spans="8:10" x14ac:dyDescent="0.3">
      <c r="H804" s="37"/>
      <c r="I804" s="38"/>
      <c r="J804" s="39" t="str">
        <f t="shared" si="12"/>
        <v>OUI</v>
      </c>
    </row>
    <row r="805" spans="8:10" x14ac:dyDescent="0.3">
      <c r="H805" s="37"/>
      <c r="I805" s="38"/>
      <c r="J805" s="39" t="str">
        <f t="shared" si="12"/>
        <v>OUI</v>
      </c>
    </row>
    <row r="806" spans="8:10" x14ac:dyDescent="0.3">
      <c r="H806" s="37"/>
      <c r="I806" s="38"/>
      <c r="J806" s="39" t="str">
        <f t="shared" si="12"/>
        <v>OUI</v>
      </c>
    </row>
    <row r="807" spans="8:10" x14ac:dyDescent="0.3">
      <c r="H807" s="37"/>
      <c r="I807" s="38"/>
      <c r="J807" s="39" t="str">
        <f t="shared" si="12"/>
        <v>OUI</v>
      </c>
    </row>
    <row r="808" spans="8:10" x14ac:dyDescent="0.3">
      <c r="H808" s="37"/>
      <c r="I808" s="38"/>
      <c r="J808" s="39" t="str">
        <f t="shared" si="12"/>
        <v>OUI</v>
      </c>
    </row>
    <row r="809" spans="8:10" x14ac:dyDescent="0.3">
      <c r="H809" s="37"/>
      <c r="I809" s="38"/>
      <c r="J809" s="39" t="str">
        <f t="shared" si="12"/>
        <v>OUI</v>
      </c>
    </row>
    <row r="810" spans="8:10" x14ac:dyDescent="0.3">
      <c r="H810" s="37"/>
      <c r="I810" s="38"/>
      <c r="J810" s="39" t="str">
        <f t="shared" si="12"/>
        <v>OUI</v>
      </c>
    </row>
    <row r="811" spans="8:10" x14ac:dyDescent="0.3">
      <c r="H811" s="37"/>
      <c r="I811" s="38"/>
      <c r="J811" s="39" t="str">
        <f t="shared" si="12"/>
        <v>OUI</v>
      </c>
    </row>
    <row r="812" spans="8:10" x14ac:dyDescent="0.3">
      <c r="H812" s="37"/>
      <c r="I812" s="38"/>
      <c r="J812" s="39" t="str">
        <f t="shared" si="12"/>
        <v>OUI</v>
      </c>
    </row>
    <row r="813" spans="8:10" x14ac:dyDescent="0.3">
      <c r="H813" s="37"/>
      <c r="I813" s="38"/>
      <c r="J813" s="39" t="str">
        <f t="shared" si="12"/>
        <v>OUI</v>
      </c>
    </row>
    <row r="814" spans="8:10" x14ac:dyDescent="0.3">
      <c r="H814" s="37"/>
      <c r="I814" s="38"/>
      <c r="J814" s="39" t="str">
        <f t="shared" si="12"/>
        <v>OUI</v>
      </c>
    </row>
    <row r="815" spans="8:10" x14ac:dyDescent="0.3">
      <c r="H815" s="37"/>
      <c r="I815" s="38"/>
      <c r="J815" s="39" t="str">
        <f t="shared" si="12"/>
        <v>OUI</v>
      </c>
    </row>
    <row r="816" spans="8:10" x14ac:dyDescent="0.3">
      <c r="H816" s="37"/>
      <c r="I816" s="38"/>
      <c r="J816" s="39" t="str">
        <f t="shared" si="12"/>
        <v>OUI</v>
      </c>
    </row>
    <row r="817" spans="8:10" x14ac:dyDescent="0.3">
      <c r="H817" s="37"/>
      <c r="I817" s="38"/>
      <c r="J817" s="39" t="str">
        <f t="shared" si="12"/>
        <v>OUI</v>
      </c>
    </row>
    <row r="818" spans="8:10" x14ac:dyDescent="0.3">
      <c r="H818" s="37"/>
      <c r="I818" s="38"/>
      <c r="J818" s="39" t="str">
        <f t="shared" si="12"/>
        <v>OUI</v>
      </c>
    </row>
    <row r="819" spans="8:10" x14ac:dyDescent="0.3">
      <c r="H819" s="37"/>
      <c r="I819" s="38"/>
      <c r="J819" s="39" t="str">
        <f t="shared" si="12"/>
        <v>OUI</v>
      </c>
    </row>
    <row r="820" spans="8:10" x14ac:dyDescent="0.3">
      <c r="H820" s="37"/>
      <c r="I820" s="38"/>
      <c r="J820" s="39" t="str">
        <f t="shared" si="12"/>
        <v>OUI</v>
      </c>
    </row>
    <row r="821" spans="8:10" x14ac:dyDescent="0.3">
      <c r="H821" s="37"/>
      <c r="I821" s="38"/>
      <c r="J821" s="39" t="str">
        <f t="shared" si="12"/>
        <v>OUI</v>
      </c>
    </row>
    <row r="822" spans="8:10" x14ac:dyDescent="0.3">
      <c r="H822" s="37"/>
      <c r="I822" s="38"/>
      <c r="J822" s="39" t="str">
        <f t="shared" si="12"/>
        <v>OUI</v>
      </c>
    </row>
    <row r="823" spans="8:10" x14ac:dyDescent="0.3">
      <c r="H823" s="37"/>
      <c r="I823" s="38"/>
      <c r="J823" s="39" t="str">
        <f t="shared" si="12"/>
        <v>OUI</v>
      </c>
    </row>
    <row r="824" spans="8:10" x14ac:dyDescent="0.3">
      <c r="H824" s="37"/>
      <c r="I824" s="38"/>
      <c r="J824" s="39" t="str">
        <f t="shared" si="12"/>
        <v>OUI</v>
      </c>
    </row>
    <row r="825" spans="8:10" x14ac:dyDescent="0.3">
      <c r="H825" s="37"/>
      <c r="I825" s="38"/>
      <c r="J825" s="39" t="str">
        <f t="shared" si="12"/>
        <v>OUI</v>
      </c>
    </row>
    <row r="826" spans="8:10" x14ac:dyDescent="0.3">
      <c r="H826" s="37"/>
      <c r="I826" s="38"/>
      <c r="J826" s="39" t="str">
        <f t="shared" si="12"/>
        <v>OUI</v>
      </c>
    </row>
    <row r="827" spans="8:10" x14ac:dyDescent="0.3">
      <c r="H827" s="37"/>
      <c r="I827" s="38"/>
      <c r="J827" s="39" t="str">
        <f t="shared" si="12"/>
        <v>OUI</v>
      </c>
    </row>
    <row r="828" spans="8:10" x14ac:dyDescent="0.3">
      <c r="H828" s="37"/>
      <c r="I828" s="38"/>
      <c r="J828" s="39" t="str">
        <f t="shared" si="12"/>
        <v>OUI</v>
      </c>
    </row>
    <row r="829" spans="8:10" x14ac:dyDescent="0.3">
      <c r="H829" s="37"/>
      <c r="I829" s="38"/>
      <c r="J829" s="39" t="str">
        <f t="shared" si="12"/>
        <v>OUI</v>
      </c>
    </row>
    <row r="830" spans="8:10" x14ac:dyDescent="0.3">
      <c r="H830" s="37"/>
      <c r="I830" s="38"/>
      <c r="J830" s="39" t="str">
        <f t="shared" si="12"/>
        <v>OUI</v>
      </c>
    </row>
    <row r="831" spans="8:10" x14ac:dyDescent="0.3">
      <c r="H831" s="37"/>
      <c r="I831" s="38"/>
      <c r="J831" s="39" t="str">
        <f t="shared" si="12"/>
        <v>OUI</v>
      </c>
    </row>
    <row r="832" spans="8:10" x14ac:dyDescent="0.3">
      <c r="H832" s="37"/>
      <c r="I832" s="38"/>
      <c r="J832" s="39" t="str">
        <f t="shared" si="12"/>
        <v>OUI</v>
      </c>
    </row>
    <row r="833" spans="8:10" x14ac:dyDescent="0.3">
      <c r="H833" s="37"/>
      <c r="I833" s="38"/>
      <c r="J833" s="39" t="str">
        <f t="shared" si="12"/>
        <v>OUI</v>
      </c>
    </row>
    <row r="834" spans="8:10" x14ac:dyDescent="0.3">
      <c r="H834" s="37"/>
      <c r="I834" s="38"/>
      <c r="J834" s="39" t="str">
        <f t="shared" si="12"/>
        <v>OUI</v>
      </c>
    </row>
    <row r="835" spans="8:10" x14ac:dyDescent="0.3">
      <c r="H835" s="37"/>
      <c r="I835" s="38"/>
      <c r="J835" s="39" t="str">
        <f t="shared" ref="J835:J898" si="13">IF(AND(H835=FALSE,I835=FALSE),"OUI","NON")</f>
        <v>OUI</v>
      </c>
    </row>
    <row r="836" spans="8:10" x14ac:dyDescent="0.3">
      <c r="H836" s="37"/>
      <c r="I836" s="38"/>
      <c r="J836" s="39" t="str">
        <f t="shared" si="13"/>
        <v>OUI</v>
      </c>
    </row>
    <row r="837" spans="8:10" x14ac:dyDescent="0.3">
      <c r="H837" s="37"/>
      <c r="I837" s="38"/>
      <c r="J837" s="39" t="str">
        <f t="shared" si="13"/>
        <v>OUI</v>
      </c>
    </row>
    <row r="838" spans="8:10" x14ac:dyDescent="0.3">
      <c r="H838" s="37"/>
      <c r="I838" s="38"/>
      <c r="J838" s="39" t="str">
        <f t="shared" si="13"/>
        <v>OUI</v>
      </c>
    </row>
    <row r="839" spans="8:10" x14ac:dyDescent="0.3">
      <c r="H839" s="37"/>
      <c r="I839" s="38"/>
      <c r="J839" s="39" t="str">
        <f t="shared" si="13"/>
        <v>OUI</v>
      </c>
    </row>
    <row r="840" spans="8:10" x14ac:dyDescent="0.3">
      <c r="H840" s="37"/>
      <c r="I840" s="38"/>
      <c r="J840" s="39" t="str">
        <f t="shared" si="13"/>
        <v>OUI</v>
      </c>
    </row>
    <row r="841" spans="8:10" x14ac:dyDescent="0.3">
      <c r="H841" s="37"/>
      <c r="I841" s="38"/>
      <c r="J841" s="39" t="str">
        <f t="shared" si="13"/>
        <v>OUI</v>
      </c>
    </row>
    <row r="842" spans="8:10" x14ac:dyDescent="0.3">
      <c r="H842" s="37"/>
      <c r="I842" s="38"/>
      <c r="J842" s="39" t="str">
        <f t="shared" si="13"/>
        <v>OUI</v>
      </c>
    </row>
    <row r="843" spans="8:10" x14ac:dyDescent="0.3">
      <c r="H843" s="37"/>
      <c r="I843" s="38"/>
      <c r="J843" s="39" t="str">
        <f t="shared" si="13"/>
        <v>OUI</v>
      </c>
    </row>
    <row r="844" spans="8:10" x14ac:dyDescent="0.3">
      <c r="H844" s="37"/>
      <c r="I844" s="38"/>
      <c r="J844" s="39" t="str">
        <f t="shared" si="13"/>
        <v>OUI</v>
      </c>
    </row>
    <row r="845" spans="8:10" x14ac:dyDescent="0.3">
      <c r="H845" s="37"/>
      <c r="I845" s="38"/>
      <c r="J845" s="39" t="str">
        <f t="shared" si="13"/>
        <v>OUI</v>
      </c>
    </row>
    <row r="846" spans="8:10" x14ac:dyDescent="0.3">
      <c r="H846" s="37"/>
      <c r="I846" s="38"/>
      <c r="J846" s="39" t="str">
        <f t="shared" si="13"/>
        <v>OUI</v>
      </c>
    </row>
    <row r="847" spans="8:10" x14ac:dyDescent="0.3">
      <c r="H847" s="37"/>
      <c r="I847" s="38"/>
      <c r="J847" s="39" t="str">
        <f t="shared" si="13"/>
        <v>OUI</v>
      </c>
    </row>
    <row r="848" spans="8:10" x14ac:dyDescent="0.3">
      <c r="H848" s="37"/>
      <c r="I848" s="38"/>
      <c r="J848" s="39" t="str">
        <f t="shared" si="13"/>
        <v>OUI</v>
      </c>
    </row>
    <row r="849" spans="8:10" x14ac:dyDescent="0.3">
      <c r="H849" s="37"/>
      <c r="I849" s="38"/>
      <c r="J849" s="39" t="str">
        <f t="shared" si="13"/>
        <v>OUI</v>
      </c>
    </row>
    <row r="850" spans="8:10" x14ac:dyDescent="0.3">
      <c r="H850" s="37"/>
      <c r="I850" s="38"/>
      <c r="J850" s="39" t="str">
        <f t="shared" si="13"/>
        <v>OUI</v>
      </c>
    </row>
    <row r="851" spans="8:10" x14ac:dyDescent="0.3">
      <c r="H851" s="37"/>
      <c r="I851" s="38"/>
      <c r="J851" s="39" t="str">
        <f t="shared" si="13"/>
        <v>OUI</v>
      </c>
    </row>
    <row r="852" spans="8:10" x14ac:dyDescent="0.3">
      <c r="H852" s="37"/>
      <c r="I852" s="38"/>
      <c r="J852" s="39" t="str">
        <f t="shared" si="13"/>
        <v>OUI</v>
      </c>
    </row>
    <row r="853" spans="8:10" x14ac:dyDescent="0.3">
      <c r="H853" s="37"/>
      <c r="I853" s="38"/>
      <c r="J853" s="39" t="str">
        <f t="shared" si="13"/>
        <v>OUI</v>
      </c>
    </row>
    <row r="854" spans="8:10" x14ac:dyDescent="0.3">
      <c r="H854" s="37"/>
      <c r="I854" s="38"/>
      <c r="J854" s="39" t="str">
        <f t="shared" si="13"/>
        <v>OUI</v>
      </c>
    </row>
    <row r="855" spans="8:10" x14ac:dyDescent="0.3">
      <c r="H855" s="37"/>
      <c r="I855" s="38"/>
      <c r="J855" s="39" t="str">
        <f t="shared" si="13"/>
        <v>OUI</v>
      </c>
    </row>
    <row r="856" spans="8:10" x14ac:dyDescent="0.3">
      <c r="H856" s="37"/>
      <c r="I856" s="38"/>
      <c r="J856" s="39" t="str">
        <f t="shared" si="13"/>
        <v>OUI</v>
      </c>
    </row>
    <row r="857" spans="8:10" x14ac:dyDescent="0.3">
      <c r="H857" s="37"/>
      <c r="I857" s="38"/>
      <c r="J857" s="39" t="str">
        <f t="shared" si="13"/>
        <v>OUI</v>
      </c>
    </row>
    <row r="858" spans="8:10" x14ac:dyDescent="0.3">
      <c r="H858" s="37"/>
      <c r="I858" s="38"/>
      <c r="J858" s="39" t="str">
        <f t="shared" si="13"/>
        <v>OUI</v>
      </c>
    </row>
    <row r="859" spans="8:10" x14ac:dyDescent="0.3">
      <c r="H859" s="37"/>
      <c r="I859" s="38"/>
      <c r="J859" s="39" t="str">
        <f t="shared" si="13"/>
        <v>OUI</v>
      </c>
    </row>
    <row r="860" spans="8:10" x14ac:dyDescent="0.3">
      <c r="H860" s="37"/>
      <c r="I860" s="38"/>
      <c r="J860" s="39" t="str">
        <f t="shared" si="13"/>
        <v>OUI</v>
      </c>
    </row>
    <row r="861" spans="8:10" x14ac:dyDescent="0.3">
      <c r="H861" s="37"/>
      <c r="I861" s="38"/>
      <c r="J861" s="39" t="str">
        <f t="shared" si="13"/>
        <v>OUI</v>
      </c>
    </row>
    <row r="862" spans="8:10" x14ac:dyDescent="0.3">
      <c r="H862" s="37"/>
      <c r="I862" s="38"/>
      <c r="J862" s="39" t="str">
        <f t="shared" si="13"/>
        <v>OUI</v>
      </c>
    </row>
    <row r="863" spans="8:10" x14ac:dyDescent="0.3">
      <c r="H863" s="37"/>
      <c r="I863" s="38"/>
      <c r="J863" s="39" t="str">
        <f t="shared" si="13"/>
        <v>OUI</v>
      </c>
    </row>
    <row r="864" spans="8:10" x14ac:dyDescent="0.3">
      <c r="H864" s="37"/>
      <c r="I864" s="38"/>
      <c r="J864" s="39" t="str">
        <f t="shared" si="13"/>
        <v>OUI</v>
      </c>
    </row>
    <row r="865" spans="8:10" x14ac:dyDescent="0.3">
      <c r="H865" s="37"/>
      <c r="I865" s="38"/>
      <c r="J865" s="39" t="str">
        <f t="shared" si="13"/>
        <v>OUI</v>
      </c>
    </row>
    <row r="866" spans="8:10" x14ac:dyDescent="0.3">
      <c r="H866" s="37"/>
      <c r="I866" s="38"/>
      <c r="J866" s="39" t="str">
        <f t="shared" si="13"/>
        <v>OUI</v>
      </c>
    </row>
    <row r="867" spans="8:10" x14ac:dyDescent="0.3">
      <c r="H867" s="37"/>
      <c r="I867" s="38"/>
      <c r="J867" s="39" t="str">
        <f t="shared" si="13"/>
        <v>OUI</v>
      </c>
    </row>
    <row r="868" spans="8:10" x14ac:dyDescent="0.3">
      <c r="H868" s="37"/>
      <c r="I868" s="38"/>
      <c r="J868" s="39" t="str">
        <f t="shared" si="13"/>
        <v>OUI</v>
      </c>
    </row>
    <row r="869" spans="8:10" x14ac:dyDescent="0.3">
      <c r="H869" s="37"/>
      <c r="I869" s="38"/>
      <c r="J869" s="39" t="str">
        <f t="shared" si="13"/>
        <v>OUI</v>
      </c>
    </row>
    <row r="870" spans="8:10" x14ac:dyDescent="0.3">
      <c r="H870" s="37"/>
      <c r="I870" s="38"/>
      <c r="J870" s="39" t="str">
        <f t="shared" si="13"/>
        <v>OUI</v>
      </c>
    </row>
    <row r="871" spans="8:10" x14ac:dyDescent="0.3">
      <c r="H871" s="37"/>
      <c r="I871" s="38"/>
      <c r="J871" s="39" t="str">
        <f t="shared" si="13"/>
        <v>OUI</v>
      </c>
    </row>
    <row r="872" spans="8:10" x14ac:dyDescent="0.3">
      <c r="H872" s="37"/>
      <c r="I872" s="38"/>
      <c r="J872" s="39" t="str">
        <f t="shared" si="13"/>
        <v>OUI</v>
      </c>
    </row>
    <row r="873" spans="8:10" x14ac:dyDescent="0.3">
      <c r="H873" s="37"/>
      <c r="I873" s="38"/>
      <c r="J873" s="39" t="str">
        <f t="shared" si="13"/>
        <v>OUI</v>
      </c>
    </row>
    <row r="874" spans="8:10" x14ac:dyDescent="0.3">
      <c r="H874" s="37"/>
      <c r="I874" s="38"/>
      <c r="J874" s="39" t="str">
        <f t="shared" si="13"/>
        <v>OUI</v>
      </c>
    </row>
    <row r="875" spans="8:10" x14ac:dyDescent="0.3">
      <c r="H875" s="37"/>
      <c r="I875" s="38"/>
      <c r="J875" s="39" t="str">
        <f t="shared" si="13"/>
        <v>OUI</v>
      </c>
    </row>
    <row r="876" spans="8:10" x14ac:dyDescent="0.3">
      <c r="H876" s="37"/>
      <c r="I876" s="38"/>
      <c r="J876" s="39" t="str">
        <f t="shared" si="13"/>
        <v>OUI</v>
      </c>
    </row>
    <row r="877" spans="8:10" x14ac:dyDescent="0.3">
      <c r="H877" s="37"/>
      <c r="I877" s="38"/>
      <c r="J877" s="39" t="str">
        <f t="shared" si="13"/>
        <v>OUI</v>
      </c>
    </row>
    <row r="878" spans="8:10" x14ac:dyDescent="0.3">
      <c r="H878" s="37"/>
      <c r="I878" s="38"/>
      <c r="J878" s="39" t="str">
        <f t="shared" si="13"/>
        <v>OUI</v>
      </c>
    </row>
    <row r="879" spans="8:10" x14ac:dyDescent="0.3">
      <c r="H879" s="37"/>
      <c r="I879" s="38"/>
      <c r="J879" s="39" t="str">
        <f t="shared" si="13"/>
        <v>OUI</v>
      </c>
    </row>
    <row r="880" spans="8:10" x14ac:dyDescent="0.3">
      <c r="H880" s="37"/>
      <c r="I880" s="38"/>
      <c r="J880" s="39" t="str">
        <f t="shared" si="13"/>
        <v>OUI</v>
      </c>
    </row>
    <row r="881" spans="8:10" x14ac:dyDescent="0.3">
      <c r="H881" s="37"/>
      <c r="I881" s="38"/>
      <c r="J881" s="39" t="str">
        <f t="shared" si="13"/>
        <v>OUI</v>
      </c>
    </row>
    <row r="882" spans="8:10" x14ac:dyDescent="0.3">
      <c r="H882" s="37"/>
      <c r="I882" s="38"/>
      <c r="J882" s="39" t="str">
        <f t="shared" si="13"/>
        <v>OUI</v>
      </c>
    </row>
    <row r="883" spans="8:10" x14ac:dyDescent="0.3">
      <c r="H883" s="37"/>
      <c r="I883" s="38"/>
      <c r="J883" s="39" t="str">
        <f t="shared" si="13"/>
        <v>OUI</v>
      </c>
    </row>
    <row r="884" spans="8:10" x14ac:dyDescent="0.3">
      <c r="H884" s="37"/>
      <c r="I884" s="38"/>
      <c r="J884" s="39" t="str">
        <f t="shared" si="13"/>
        <v>OUI</v>
      </c>
    </row>
    <row r="885" spans="8:10" x14ac:dyDescent="0.3">
      <c r="H885" s="37"/>
      <c r="I885" s="38"/>
      <c r="J885" s="39" t="str">
        <f t="shared" si="13"/>
        <v>OUI</v>
      </c>
    </row>
    <row r="886" spans="8:10" x14ac:dyDescent="0.3">
      <c r="H886" s="37"/>
      <c r="I886" s="38"/>
      <c r="J886" s="39" t="str">
        <f t="shared" si="13"/>
        <v>OUI</v>
      </c>
    </row>
    <row r="887" spans="8:10" x14ac:dyDescent="0.3">
      <c r="H887" s="37"/>
      <c r="I887" s="38"/>
      <c r="J887" s="39" t="str">
        <f t="shared" si="13"/>
        <v>OUI</v>
      </c>
    </row>
    <row r="888" spans="8:10" x14ac:dyDescent="0.3">
      <c r="H888" s="37"/>
      <c r="I888" s="38"/>
      <c r="J888" s="39" t="str">
        <f t="shared" si="13"/>
        <v>OUI</v>
      </c>
    </row>
    <row r="889" spans="8:10" x14ac:dyDescent="0.3">
      <c r="H889" s="37"/>
      <c r="I889" s="38"/>
      <c r="J889" s="39" t="str">
        <f t="shared" si="13"/>
        <v>OUI</v>
      </c>
    </row>
    <row r="890" spans="8:10" x14ac:dyDescent="0.3">
      <c r="H890" s="37"/>
      <c r="I890" s="38"/>
      <c r="J890" s="39" t="str">
        <f t="shared" si="13"/>
        <v>OUI</v>
      </c>
    </row>
    <row r="891" spans="8:10" x14ac:dyDescent="0.3">
      <c r="H891" s="37"/>
      <c r="I891" s="38"/>
      <c r="J891" s="39" t="str">
        <f t="shared" si="13"/>
        <v>OUI</v>
      </c>
    </row>
    <row r="892" spans="8:10" x14ac:dyDescent="0.3">
      <c r="H892" s="37"/>
      <c r="I892" s="38"/>
      <c r="J892" s="39" t="str">
        <f t="shared" si="13"/>
        <v>OUI</v>
      </c>
    </row>
    <row r="893" spans="8:10" x14ac:dyDescent="0.3">
      <c r="H893" s="37"/>
      <c r="I893" s="38"/>
      <c r="J893" s="39" t="str">
        <f t="shared" si="13"/>
        <v>OUI</v>
      </c>
    </row>
    <row r="894" spans="8:10" x14ac:dyDescent="0.3">
      <c r="H894" s="37"/>
      <c r="I894" s="38"/>
      <c r="J894" s="39" t="str">
        <f t="shared" si="13"/>
        <v>OUI</v>
      </c>
    </row>
    <row r="895" spans="8:10" x14ac:dyDescent="0.3">
      <c r="H895" s="37"/>
      <c r="I895" s="38"/>
      <c r="J895" s="39" t="str">
        <f t="shared" si="13"/>
        <v>OUI</v>
      </c>
    </row>
    <row r="896" spans="8:10" x14ac:dyDescent="0.3">
      <c r="H896" s="37"/>
      <c r="I896" s="38"/>
      <c r="J896" s="39" t="str">
        <f t="shared" si="13"/>
        <v>OUI</v>
      </c>
    </row>
    <row r="897" spans="8:10" x14ac:dyDescent="0.3">
      <c r="H897" s="37"/>
      <c r="I897" s="38"/>
      <c r="J897" s="39" t="str">
        <f t="shared" si="13"/>
        <v>OUI</v>
      </c>
    </row>
    <row r="898" spans="8:10" x14ac:dyDescent="0.3">
      <c r="H898" s="37"/>
      <c r="I898" s="38"/>
      <c r="J898" s="39" t="str">
        <f t="shared" si="13"/>
        <v>OUI</v>
      </c>
    </row>
    <row r="899" spans="8:10" x14ac:dyDescent="0.3">
      <c r="H899" s="37"/>
      <c r="I899" s="38"/>
      <c r="J899" s="39" t="str">
        <f t="shared" ref="J899:J962" si="14">IF(AND(H899=FALSE,I899=FALSE),"OUI","NON")</f>
        <v>OUI</v>
      </c>
    </row>
    <row r="900" spans="8:10" x14ac:dyDescent="0.3">
      <c r="H900" s="37"/>
      <c r="I900" s="38"/>
      <c r="J900" s="39" t="str">
        <f t="shared" si="14"/>
        <v>OUI</v>
      </c>
    </row>
    <row r="901" spans="8:10" x14ac:dyDescent="0.3">
      <c r="H901" s="37"/>
      <c r="I901" s="38"/>
      <c r="J901" s="39" t="str">
        <f t="shared" si="14"/>
        <v>OUI</v>
      </c>
    </row>
    <row r="902" spans="8:10" x14ac:dyDescent="0.3">
      <c r="H902" s="37"/>
      <c r="I902" s="38"/>
      <c r="J902" s="39" t="str">
        <f t="shared" si="14"/>
        <v>OUI</v>
      </c>
    </row>
    <row r="903" spans="8:10" x14ac:dyDescent="0.3">
      <c r="H903" s="37"/>
      <c r="I903" s="38"/>
      <c r="J903" s="39" t="str">
        <f t="shared" si="14"/>
        <v>OUI</v>
      </c>
    </row>
    <row r="904" spans="8:10" x14ac:dyDescent="0.3">
      <c r="H904" s="37"/>
      <c r="I904" s="38"/>
      <c r="J904" s="39" t="str">
        <f t="shared" si="14"/>
        <v>OUI</v>
      </c>
    </row>
    <row r="905" spans="8:10" x14ac:dyDescent="0.3">
      <c r="H905" s="37"/>
      <c r="I905" s="38"/>
      <c r="J905" s="39" t="str">
        <f t="shared" si="14"/>
        <v>OUI</v>
      </c>
    </row>
    <row r="906" spans="8:10" x14ac:dyDescent="0.3">
      <c r="H906" s="37"/>
      <c r="I906" s="38"/>
      <c r="J906" s="39" t="str">
        <f t="shared" si="14"/>
        <v>OUI</v>
      </c>
    </row>
    <row r="907" spans="8:10" x14ac:dyDescent="0.3">
      <c r="H907" s="37"/>
      <c r="I907" s="38"/>
      <c r="J907" s="39" t="str">
        <f t="shared" si="14"/>
        <v>OUI</v>
      </c>
    </row>
    <row r="908" spans="8:10" x14ac:dyDescent="0.3">
      <c r="H908" s="37"/>
      <c r="I908" s="38"/>
      <c r="J908" s="39" t="str">
        <f t="shared" si="14"/>
        <v>OUI</v>
      </c>
    </row>
    <row r="909" spans="8:10" x14ac:dyDescent="0.3">
      <c r="H909" s="37"/>
      <c r="I909" s="38"/>
      <c r="J909" s="39" t="str">
        <f t="shared" si="14"/>
        <v>OUI</v>
      </c>
    </row>
    <row r="910" spans="8:10" x14ac:dyDescent="0.3">
      <c r="H910" s="37"/>
      <c r="I910" s="38"/>
      <c r="J910" s="39" t="str">
        <f t="shared" si="14"/>
        <v>OUI</v>
      </c>
    </row>
    <row r="911" spans="8:10" x14ac:dyDescent="0.3">
      <c r="H911" s="37"/>
      <c r="I911" s="38"/>
      <c r="J911" s="39" t="str">
        <f t="shared" si="14"/>
        <v>OUI</v>
      </c>
    </row>
    <row r="912" spans="8:10" x14ac:dyDescent="0.3">
      <c r="H912" s="37"/>
      <c r="I912" s="38"/>
      <c r="J912" s="39" t="str">
        <f t="shared" si="14"/>
        <v>OUI</v>
      </c>
    </row>
    <row r="913" spans="8:10" x14ac:dyDescent="0.3">
      <c r="H913" s="37"/>
      <c r="I913" s="38"/>
      <c r="J913" s="39" t="str">
        <f t="shared" si="14"/>
        <v>OUI</v>
      </c>
    </row>
    <row r="914" spans="8:10" x14ac:dyDescent="0.3">
      <c r="H914" s="37"/>
      <c r="I914" s="38"/>
      <c r="J914" s="39" t="str">
        <f t="shared" si="14"/>
        <v>OUI</v>
      </c>
    </row>
    <row r="915" spans="8:10" x14ac:dyDescent="0.3">
      <c r="H915" s="37"/>
      <c r="I915" s="38"/>
      <c r="J915" s="39" t="str">
        <f t="shared" si="14"/>
        <v>OUI</v>
      </c>
    </row>
    <row r="916" spans="8:10" x14ac:dyDescent="0.3">
      <c r="H916" s="37"/>
      <c r="I916" s="38"/>
      <c r="J916" s="39" t="str">
        <f t="shared" si="14"/>
        <v>OUI</v>
      </c>
    </row>
    <row r="917" spans="8:10" x14ac:dyDescent="0.3">
      <c r="H917" s="37"/>
      <c r="I917" s="38"/>
      <c r="J917" s="39" t="str">
        <f t="shared" si="14"/>
        <v>OUI</v>
      </c>
    </row>
    <row r="918" spans="8:10" x14ac:dyDescent="0.3">
      <c r="H918" s="37"/>
      <c r="I918" s="38"/>
      <c r="J918" s="39" t="str">
        <f t="shared" si="14"/>
        <v>OUI</v>
      </c>
    </row>
    <row r="919" spans="8:10" x14ac:dyDescent="0.3">
      <c r="H919" s="37"/>
      <c r="I919" s="38"/>
      <c r="J919" s="39" t="str">
        <f t="shared" si="14"/>
        <v>OUI</v>
      </c>
    </row>
    <row r="920" spans="8:10" x14ac:dyDescent="0.3">
      <c r="H920" s="37"/>
      <c r="I920" s="38"/>
      <c r="J920" s="39" t="str">
        <f t="shared" si="14"/>
        <v>OUI</v>
      </c>
    </row>
    <row r="921" spans="8:10" x14ac:dyDescent="0.3">
      <c r="H921" s="37"/>
      <c r="I921" s="38"/>
      <c r="J921" s="39" t="str">
        <f t="shared" si="14"/>
        <v>OUI</v>
      </c>
    </row>
    <row r="922" spans="8:10" x14ac:dyDescent="0.3">
      <c r="H922" s="37"/>
      <c r="I922" s="38"/>
      <c r="J922" s="39" t="str">
        <f t="shared" si="14"/>
        <v>OUI</v>
      </c>
    </row>
    <row r="923" spans="8:10" x14ac:dyDescent="0.3">
      <c r="H923" s="37"/>
      <c r="I923" s="38"/>
      <c r="J923" s="39" t="str">
        <f t="shared" si="14"/>
        <v>OUI</v>
      </c>
    </row>
    <row r="924" spans="8:10" x14ac:dyDescent="0.3">
      <c r="H924" s="37"/>
      <c r="I924" s="38"/>
      <c r="J924" s="39" t="str">
        <f t="shared" si="14"/>
        <v>OUI</v>
      </c>
    </row>
    <row r="925" spans="8:10" x14ac:dyDescent="0.3">
      <c r="H925" s="37"/>
      <c r="I925" s="38"/>
      <c r="J925" s="39" t="str">
        <f t="shared" si="14"/>
        <v>OUI</v>
      </c>
    </row>
    <row r="926" spans="8:10" x14ac:dyDescent="0.3">
      <c r="H926" s="37"/>
      <c r="I926" s="38"/>
      <c r="J926" s="39" t="str">
        <f t="shared" si="14"/>
        <v>OUI</v>
      </c>
    </row>
    <row r="927" spans="8:10" x14ac:dyDescent="0.3">
      <c r="H927" s="37"/>
      <c r="I927" s="38"/>
      <c r="J927" s="39" t="str">
        <f t="shared" si="14"/>
        <v>OUI</v>
      </c>
    </row>
    <row r="928" spans="8:10" x14ac:dyDescent="0.3">
      <c r="H928" s="37"/>
      <c r="I928" s="38"/>
      <c r="J928" s="39" t="str">
        <f t="shared" si="14"/>
        <v>OUI</v>
      </c>
    </row>
    <row r="929" spans="8:10" x14ac:dyDescent="0.3">
      <c r="H929" s="37"/>
      <c r="I929" s="38"/>
      <c r="J929" s="39" t="str">
        <f t="shared" si="14"/>
        <v>OUI</v>
      </c>
    </row>
    <row r="930" spans="8:10" x14ac:dyDescent="0.3">
      <c r="H930" s="37"/>
      <c r="I930" s="38"/>
      <c r="J930" s="39" t="str">
        <f t="shared" si="14"/>
        <v>OUI</v>
      </c>
    </row>
    <row r="931" spans="8:10" x14ac:dyDescent="0.3">
      <c r="H931" s="37"/>
      <c r="I931" s="38"/>
      <c r="J931" s="39" t="str">
        <f t="shared" si="14"/>
        <v>OUI</v>
      </c>
    </row>
    <row r="932" spans="8:10" x14ac:dyDescent="0.3">
      <c r="H932" s="37"/>
      <c r="I932" s="38"/>
      <c r="J932" s="39" t="str">
        <f t="shared" si="14"/>
        <v>OUI</v>
      </c>
    </row>
    <row r="933" spans="8:10" x14ac:dyDescent="0.3">
      <c r="H933" s="37"/>
      <c r="I933" s="38"/>
      <c r="J933" s="39" t="str">
        <f t="shared" si="14"/>
        <v>OUI</v>
      </c>
    </row>
    <row r="934" spans="8:10" x14ac:dyDescent="0.3">
      <c r="H934" s="37"/>
      <c r="I934" s="38"/>
      <c r="J934" s="39" t="str">
        <f t="shared" si="14"/>
        <v>OUI</v>
      </c>
    </row>
    <row r="935" spans="8:10" x14ac:dyDescent="0.3">
      <c r="H935" s="37"/>
      <c r="I935" s="38"/>
      <c r="J935" s="39" t="str">
        <f t="shared" si="14"/>
        <v>OUI</v>
      </c>
    </row>
    <row r="936" spans="8:10" x14ac:dyDescent="0.3">
      <c r="H936" s="37"/>
      <c r="I936" s="38"/>
      <c r="J936" s="39" t="str">
        <f t="shared" si="14"/>
        <v>OUI</v>
      </c>
    </row>
    <row r="937" spans="8:10" x14ac:dyDescent="0.3">
      <c r="H937" s="37"/>
      <c r="I937" s="38"/>
      <c r="J937" s="39" t="str">
        <f t="shared" si="14"/>
        <v>OUI</v>
      </c>
    </row>
    <row r="938" spans="8:10" x14ac:dyDescent="0.3">
      <c r="H938" s="37"/>
      <c r="I938" s="38"/>
      <c r="J938" s="39" t="str">
        <f t="shared" si="14"/>
        <v>OUI</v>
      </c>
    </row>
    <row r="939" spans="8:10" x14ac:dyDescent="0.3">
      <c r="H939" s="37"/>
      <c r="I939" s="38"/>
      <c r="J939" s="39" t="str">
        <f t="shared" si="14"/>
        <v>OUI</v>
      </c>
    </row>
    <row r="940" spans="8:10" x14ac:dyDescent="0.3">
      <c r="H940" s="37"/>
      <c r="I940" s="38"/>
      <c r="J940" s="39" t="str">
        <f t="shared" si="14"/>
        <v>OUI</v>
      </c>
    </row>
    <row r="941" spans="8:10" x14ac:dyDescent="0.3">
      <c r="H941" s="37"/>
      <c r="I941" s="38"/>
      <c r="J941" s="39" t="str">
        <f t="shared" si="14"/>
        <v>OUI</v>
      </c>
    </row>
    <row r="942" spans="8:10" x14ac:dyDescent="0.3">
      <c r="H942" s="37"/>
      <c r="I942" s="38"/>
      <c r="J942" s="39" t="str">
        <f t="shared" si="14"/>
        <v>OUI</v>
      </c>
    </row>
    <row r="943" spans="8:10" x14ac:dyDescent="0.3">
      <c r="H943" s="37"/>
      <c r="I943" s="38"/>
      <c r="J943" s="39" t="str">
        <f t="shared" si="14"/>
        <v>OUI</v>
      </c>
    </row>
    <row r="944" spans="8:10" x14ac:dyDescent="0.3">
      <c r="H944" s="37"/>
      <c r="I944" s="38"/>
      <c r="J944" s="39" t="str">
        <f t="shared" si="14"/>
        <v>OUI</v>
      </c>
    </row>
    <row r="945" spans="8:10" x14ac:dyDescent="0.3">
      <c r="H945" s="37"/>
      <c r="I945" s="38"/>
      <c r="J945" s="39" t="str">
        <f t="shared" si="14"/>
        <v>OUI</v>
      </c>
    </row>
    <row r="946" spans="8:10" x14ac:dyDescent="0.3">
      <c r="H946" s="37"/>
      <c r="I946" s="38"/>
      <c r="J946" s="39" t="str">
        <f t="shared" si="14"/>
        <v>OUI</v>
      </c>
    </row>
    <row r="947" spans="8:10" x14ac:dyDescent="0.3">
      <c r="H947" s="37"/>
      <c r="I947" s="38"/>
      <c r="J947" s="39" t="str">
        <f t="shared" si="14"/>
        <v>OUI</v>
      </c>
    </row>
    <row r="948" spans="8:10" x14ac:dyDescent="0.3">
      <c r="H948" s="37"/>
      <c r="I948" s="38"/>
      <c r="J948" s="39" t="str">
        <f t="shared" si="14"/>
        <v>OUI</v>
      </c>
    </row>
    <row r="949" spans="8:10" x14ac:dyDescent="0.3">
      <c r="H949" s="37"/>
      <c r="I949" s="38"/>
      <c r="J949" s="39" t="str">
        <f t="shared" si="14"/>
        <v>OUI</v>
      </c>
    </row>
    <row r="950" spans="8:10" x14ac:dyDescent="0.3">
      <c r="H950" s="37"/>
      <c r="I950" s="38"/>
      <c r="J950" s="39" t="str">
        <f t="shared" si="14"/>
        <v>OUI</v>
      </c>
    </row>
    <row r="951" spans="8:10" x14ac:dyDescent="0.3">
      <c r="H951" s="37"/>
      <c r="I951" s="38"/>
      <c r="J951" s="39" t="str">
        <f t="shared" si="14"/>
        <v>OUI</v>
      </c>
    </row>
    <row r="952" spans="8:10" x14ac:dyDescent="0.3">
      <c r="H952" s="37"/>
      <c r="I952" s="38"/>
      <c r="J952" s="39" t="str">
        <f t="shared" si="14"/>
        <v>OUI</v>
      </c>
    </row>
    <row r="953" spans="8:10" x14ac:dyDescent="0.3">
      <c r="H953" s="37"/>
      <c r="I953" s="38"/>
      <c r="J953" s="39" t="str">
        <f t="shared" si="14"/>
        <v>OUI</v>
      </c>
    </row>
    <row r="954" spans="8:10" x14ac:dyDescent="0.3">
      <c r="H954" s="37"/>
      <c r="I954" s="38"/>
      <c r="J954" s="39" t="str">
        <f t="shared" si="14"/>
        <v>OUI</v>
      </c>
    </row>
    <row r="955" spans="8:10" x14ac:dyDescent="0.3">
      <c r="H955" s="37"/>
      <c r="I955" s="38"/>
      <c r="J955" s="39" t="str">
        <f t="shared" si="14"/>
        <v>OUI</v>
      </c>
    </row>
    <row r="956" spans="8:10" x14ac:dyDescent="0.3">
      <c r="H956" s="37"/>
      <c r="I956" s="38"/>
      <c r="J956" s="39" t="str">
        <f t="shared" si="14"/>
        <v>OUI</v>
      </c>
    </row>
    <row r="957" spans="8:10" x14ac:dyDescent="0.3">
      <c r="H957" s="37"/>
      <c r="I957" s="38"/>
      <c r="J957" s="39" t="str">
        <f t="shared" si="14"/>
        <v>OUI</v>
      </c>
    </row>
    <row r="958" spans="8:10" x14ac:dyDescent="0.3">
      <c r="H958" s="37"/>
      <c r="I958" s="38"/>
      <c r="J958" s="39" t="str">
        <f t="shared" si="14"/>
        <v>OUI</v>
      </c>
    </row>
    <row r="959" spans="8:10" x14ac:dyDescent="0.3">
      <c r="H959" s="37"/>
      <c r="I959" s="38"/>
      <c r="J959" s="39" t="str">
        <f t="shared" si="14"/>
        <v>OUI</v>
      </c>
    </row>
    <row r="960" spans="8:10" x14ac:dyDescent="0.3">
      <c r="H960" s="37"/>
      <c r="I960" s="38"/>
      <c r="J960" s="39" t="str">
        <f t="shared" si="14"/>
        <v>OUI</v>
      </c>
    </row>
    <row r="961" spans="8:10" x14ac:dyDescent="0.3">
      <c r="H961" s="37"/>
      <c r="I961" s="38"/>
      <c r="J961" s="39" t="str">
        <f t="shared" si="14"/>
        <v>OUI</v>
      </c>
    </row>
    <row r="962" spans="8:10" x14ac:dyDescent="0.3">
      <c r="H962" s="37"/>
      <c r="I962" s="38"/>
      <c r="J962" s="39" t="str">
        <f t="shared" si="14"/>
        <v>OUI</v>
      </c>
    </row>
    <row r="963" spans="8:10" x14ac:dyDescent="0.3">
      <c r="H963" s="37"/>
      <c r="I963" s="38"/>
      <c r="J963" s="39" t="str">
        <f t="shared" ref="J963:J1026" si="15">IF(AND(H963=FALSE,I963=FALSE),"OUI","NON")</f>
        <v>OUI</v>
      </c>
    </row>
    <row r="964" spans="8:10" x14ac:dyDescent="0.3">
      <c r="H964" s="37"/>
      <c r="I964" s="38"/>
      <c r="J964" s="39" t="str">
        <f t="shared" si="15"/>
        <v>OUI</v>
      </c>
    </row>
    <row r="965" spans="8:10" x14ac:dyDescent="0.3">
      <c r="H965" s="37"/>
      <c r="I965" s="38"/>
      <c r="J965" s="39" t="str">
        <f t="shared" si="15"/>
        <v>OUI</v>
      </c>
    </row>
    <row r="966" spans="8:10" x14ac:dyDescent="0.3">
      <c r="H966" s="37"/>
      <c r="I966" s="38"/>
      <c r="J966" s="39" t="str">
        <f t="shared" si="15"/>
        <v>OUI</v>
      </c>
    </row>
    <row r="967" spans="8:10" x14ac:dyDescent="0.3">
      <c r="H967" s="37"/>
      <c r="I967" s="38"/>
      <c r="J967" s="39" t="str">
        <f t="shared" si="15"/>
        <v>OUI</v>
      </c>
    </row>
    <row r="968" spans="8:10" x14ac:dyDescent="0.3">
      <c r="H968" s="37"/>
      <c r="I968" s="38"/>
      <c r="J968" s="39" t="str">
        <f t="shared" si="15"/>
        <v>OUI</v>
      </c>
    </row>
    <row r="969" spans="8:10" x14ac:dyDescent="0.3">
      <c r="H969" s="37"/>
      <c r="I969" s="38"/>
      <c r="J969" s="39" t="str">
        <f t="shared" si="15"/>
        <v>OUI</v>
      </c>
    </row>
    <row r="970" spans="8:10" x14ac:dyDescent="0.3">
      <c r="H970" s="37"/>
      <c r="I970" s="38"/>
      <c r="J970" s="39" t="str">
        <f t="shared" si="15"/>
        <v>OUI</v>
      </c>
    </row>
    <row r="971" spans="8:10" x14ac:dyDescent="0.3">
      <c r="H971" s="37"/>
      <c r="I971" s="38"/>
      <c r="J971" s="39" t="str">
        <f t="shared" si="15"/>
        <v>OUI</v>
      </c>
    </row>
    <row r="972" spans="8:10" x14ac:dyDescent="0.3">
      <c r="H972" s="37"/>
      <c r="I972" s="38"/>
      <c r="J972" s="39" t="str">
        <f t="shared" si="15"/>
        <v>OUI</v>
      </c>
    </row>
    <row r="973" spans="8:10" x14ac:dyDescent="0.3">
      <c r="H973" s="37"/>
      <c r="I973" s="38"/>
      <c r="J973" s="39" t="str">
        <f t="shared" si="15"/>
        <v>OUI</v>
      </c>
    </row>
    <row r="974" spans="8:10" x14ac:dyDescent="0.3">
      <c r="H974" s="37"/>
      <c r="I974" s="38"/>
      <c r="J974" s="39" t="str">
        <f t="shared" si="15"/>
        <v>OUI</v>
      </c>
    </row>
    <row r="975" spans="8:10" x14ac:dyDescent="0.3">
      <c r="H975" s="37"/>
      <c r="I975" s="38"/>
      <c r="J975" s="39" t="str">
        <f t="shared" si="15"/>
        <v>OUI</v>
      </c>
    </row>
    <row r="976" spans="8:10" x14ac:dyDescent="0.3">
      <c r="H976" s="37"/>
      <c r="I976" s="38"/>
      <c r="J976" s="39" t="str">
        <f t="shared" si="15"/>
        <v>OUI</v>
      </c>
    </row>
    <row r="977" spans="8:10" x14ac:dyDescent="0.3">
      <c r="H977" s="37"/>
      <c r="I977" s="38"/>
      <c r="J977" s="39" t="str">
        <f t="shared" si="15"/>
        <v>OUI</v>
      </c>
    </row>
    <row r="978" spans="8:10" x14ac:dyDescent="0.3">
      <c r="H978" s="37"/>
      <c r="I978" s="38"/>
      <c r="J978" s="39" t="str">
        <f t="shared" si="15"/>
        <v>OUI</v>
      </c>
    </row>
    <row r="979" spans="8:10" x14ac:dyDescent="0.3">
      <c r="H979" s="37"/>
      <c r="I979" s="38"/>
      <c r="J979" s="39" t="str">
        <f t="shared" si="15"/>
        <v>OUI</v>
      </c>
    </row>
    <row r="980" spans="8:10" x14ac:dyDescent="0.3">
      <c r="H980" s="37"/>
      <c r="I980" s="38"/>
      <c r="J980" s="39" t="str">
        <f t="shared" si="15"/>
        <v>OUI</v>
      </c>
    </row>
    <row r="981" spans="8:10" x14ac:dyDescent="0.3">
      <c r="H981" s="37"/>
      <c r="I981" s="38"/>
      <c r="J981" s="39" t="str">
        <f t="shared" si="15"/>
        <v>OUI</v>
      </c>
    </row>
    <row r="982" spans="8:10" x14ac:dyDescent="0.3">
      <c r="H982" s="37"/>
      <c r="I982" s="38"/>
      <c r="J982" s="39" t="str">
        <f t="shared" si="15"/>
        <v>OUI</v>
      </c>
    </row>
    <row r="983" spans="8:10" x14ac:dyDescent="0.3">
      <c r="H983" s="37"/>
      <c r="I983" s="38"/>
      <c r="J983" s="39" t="str">
        <f t="shared" si="15"/>
        <v>OUI</v>
      </c>
    </row>
    <row r="984" spans="8:10" x14ac:dyDescent="0.3">
      <c r="H984" s="37"/>
      <c r="I984" s="38"/>
      <c r="J984" s="39" t="str">
        <f t="shared" si="15"/>
        <v>OUI</v>
      </c>
    </row>
    <row r="985" spans="8:10" x14ac:dyDescent="0.3">
      <c r="H985" s="37"/>
      <c r="I985" s="38"/>
      <c r="J985" s="39" t="str">
        <f t="shared" si="15"/>
        <v>OUI</v>
      </c>
    </row>
    <row r="986" spans="8:10" x14ac:dyDescent="0.3">
      <c r="H986" s="37"/>
      <c r="I986" s="38"/>
      <c r="J986" s="39" t="str">
        <f t="shared" si="15"/>
        <v>OUI</v>
      </c>
    </row>
    <row r="987" spans="8:10" x14ac:dyDescent="0.3">
      <c r="H987" s="37"/>
      <c r="I987" s="38"/>
      <c r="J987" s="39" t="str">
        <f t="shared" si="15"/>
        <v>OUI</v>
      </c>
    </row>
    <row r="988" spans="8:10" x14ac:dyDescent="0.3">
      <c r="H988" s="37"/>
      <c r="I988" s="38"/>
      <c r="J988" s="39" t="str">
        <f t="shared" si="15"/>
        <v>OUI</v>
      </c>
    </row>
    <row r="989" spans="8:10" x14ac:dyDescent="0.3">
      <c r="H989" s="37"/>
      <c r="I989" s="38"/>
      <c r="J989" s="39" t="str">
        <f t="shared" si="15"/>
        <v>OUI</v>
      </c>
    </row>
    <row r="990" spans="8:10" x14ac:dyDescent="0.3">
      <c r="H990" s="37"/>
      <c r="I990" s="38"/>
      <c r="J990" s="39" t="str">
        <f t="shared" si="15"/>
        <v>OUI</v>
      </c>
    </row>
    <row r="991" spans="8:10" x14ac:dyDescent="0.3">
      <c r="H991" s="37"/>
      <c r="I991" s="38"/>
      <c r="J991" s="39" t="str">
        <f t="shared" si="15"/>
        <v>OUI</v>
      </c>
    </row>
    <row r="992" spans="8:10" x14ac:dyDescent="0.3">
      <c r="H992" s="37"/>
      <c r="I992" s="38"/>
      <c r="J992" s="39" t="str">
        <f t="shared" si="15"/>
        <v>OUI</v>
      </c>
    </row>
    <row r="993" spans="8:10" x14ac:dyDescent="0.3">
      <c r="H993" s="37"/>
      <c r="I993" s="38"/>
      <c r="J993" s="39" t="str">
        <f t="shared" si="15"/>
        <v>OUI</v>
      </c>
    </row>
    <row r="994" spans="8:10" x14ac:dyDescent="0.3">
      <c r="H994" s="37"/>
      <c r="I994" s="38"/>
      <c r="J994" s="39" t="str">
        <f t="shared" si="15"/>
        <v>OUI</v>
      </c>
    </row>
    <row r="995" spans="8:10" x14ac:dyDescent="0.3">
      <c r="H995" s="37"/>
      <c r="I995" s="38"/>
      <c r="J995" s="39" t="str">
        <f t="shared" si="15"/>
        <v>OUI</v>
      </c>
    </row>
    <row r="996" spans="8:10" x14ac:dyDescent="0.3">
      <c r="H996" s="37"/>
      <c r="I996" s="38"/>
      <c r="J996" s="39" t="str">
        <f t="shared" si="15"/>
        <v>OUI</v>
      </c>
    </row>
    <row r="997" spans="8:10" x14ac:dyDescent="0.3">
      <c r="H997" s="37"/>
      <c r="I997" s="38"/>
      <c r="J997" s="39" t="str">
        <f t="shared" si="15"/>
        <v>OUI</v>
      </c>
    </row>
    <row r="998" spans="8:10" x14ac:dyDescent="0.3">
      <c r="H998" s="37"/>
      <c r="I998" s="38"/>
      <c r="J998" s="39" t="str">
        <f t="shared" si="15"/>
        <v>OUI</v>
      </c>
    </row>
    <row r="999" spans="8:10" x14ac:dyDescent="0.3">
      <c r="H999" s="37"/>
      <c r="I999" s="38"/>
      <c r="J999" s="39" t="str">
        <f t="shared" si="15"/>
        <v>OUI</v>
      </c>
    </row>
    <row r="1000" spans="8:10" x14ac:dyDescent="0.3">
      <c r="H1000" s="37"/>
      <c r="I1000" s="38"/>
      <c r="J1000" s="39" t="str">
        <f t="shared" si="15"/>
        <v>OUI</v>
      </c>
    </row>
    <row r="1001" spans="8:10" x14ac:dyDescent="0.3">
      <c r="H1001" s="37"/>
      <c r="I1001" s="38"/>
      <c r="J1001" s="39" t="str">
        <f t="shared" si="15"/>
        <v>OUI</v>
      </c>
    </row>
    <row r="1002" spans="8:10" x14ac:dyDescent="0.3">
      <c r="H1002" s="37"/>
      <c r="I1002" s="38"/>
      <c r="J1002" s="39" t="str">
        <f t="shared" si="15"/>
        <v>OUI</v>
      </c>
    </row>
    <row r="1003" spans="8:10" x14ac:dyDescent="0.3">
      <c r="H1003" s="37"/>
      <c r="I1003" s="38"/>
      <c r="J1003" s="39" t="str">
        <f t="shared" si="15"/>
        <v>OUI</v>
      </c>
    </row>
    <row r="1004" spans="8:10" x14ac:dyDescent="0.3">
      <c r="H1004" s="37"/>
      <c r="I1004" s="38"/>
      <c r="J1004" s="39" t="str">
        <f t="shared" si="15"/>
        <v>OUI</v>
      </c>
    </row>
    <row r="1005" spans="8:10" x14ac:dyDescent="0.3">
      <c r="H1005" s="37"/>
      <c r="I1005" s="38"/>
      <c r="J1005" s="39" t="str">
        <f t="shared" si="15"/>
        <v>OUI</v>
      </c>
    </row>
    <row r="1006" spans="8:10" x14ac:dyDescent="0.3">
      <c r="H1006" s="37"/>
      <c r="I1006" s="38"/>
      <c r="J1006" s="39" t="str">
        <f t="shared" si="15"/>
        <v>OUI</v>
      </c>
    </row>
    <row r="1007" spans="8:10" x14ac:dyDescent="0.3">
      <c r="H1007" s="37"/>
      <c r="I1007" s="38"/>
      <c r="J1007" s="39" t="str">
        <f t="shared" si="15"/>
        <v>OUI</v>
      </c>
    </row>
    <row r="1008" spans="8:10" x14ac:dyDescent="0.3">
      <c r="H1008" s="37"/>
      <c r="I1008" s="38"/>
      <c r="J1008" s="39" t="str">
        <f t="shared" si="15"/>
        <v>OUI</v>
      </c>
    </row>
    <row r="1009" spans="8:10" x14ac:dyDescent="0.3">
      <c r="H1009" s="37"/>
      <c r="I1009" s="38"/>
      <c r="J1009" s="39" t="str">
        <f t="shared" si="15"/>
        <v>OUI</v>
      </c>
    </row>
    <row r="1010" spans="8:10" x14ac:dyDescent="0.3">
      <c r="H1010" s="37"/>
      <c r="I1010" s="38"/>
      <c r="J1010" s="39" t="str">
        <f t="shared" si="15"/>
        <v>OUI</v>
      </c>
    </row>
    <row r="1011" spans="8:10" x14ac:dyDescent="0.3">
      <c r="H1011" s="37"/>
      <c r="I1011" s="38"/>
      <c r="J1011" s="39" t="str">
        <f t="shared" si="15"/>
        <v>OUI</v>
      </c>
    </row>
    <row r="1012" spans="8:10" x14ac:dyDescent="0.3">
      <c r="H1012" s="37"/>
      <c r="I1012" s="38"/>
      <c r="J1012" s="39" t="str">
        <f t="shared" si="15"/>
        <v>OUI</v>
      </c>
    </row>
    <row r="1013" spans="8:10" x14ac:dyDescent="0.3">
      <c r="H1013" s="37"/>
      <c r="I1013" s="38"/>
      <c r="J1013" s="39" t="str">
        <f t="shared" si="15"/>
        <v>OUI</v>
      </c>
    </row>
    <row r="1014" spans="8:10" x14ac:dyDescent="0.3">
      <c r="H1014" s="37"/>
      <c r="I1014" s="38"/>
      <c r="J1014" s="39" t="str">
        <f t="shared" si="15"/>
        <v>OUI</v>
      </c>
    </row>
    <row r="1015" spans="8:10" x14ac:dyDescent="0.3">
      <c r="H1015" s="37"/>
      <c r="I1015" s="38"/>
      <c r="J1015" s="39" t="str">
        <f t="shared" si="15"/>
        <v>OUI</v>
      </c>
    </row>
    <row r="1016" spans="8:10" x14ac:dyDescent="0.3">
      <c r="H1016" s="37"/>
      <c r="I1016" s="38"/>
      <c r="J1016" s="39" t="str">
        <f t="shared" si="15"/>
        <v>OUI</v>
      </c>
    </row>
    <row r="1017" spans="8:10" x14ac:dyDescent="0.3">
      <c r="H1017" s="37"/>
      <c r="I1017" s="38"/>
      <c r="J1017" s="39" t="str">
        <f t="shared" si="15"/>
        <v>OUI</v>
      </c>
    </row>
    <row r="1018" spans="8:10" x14ac:dyDescent="0.3">
      <c r="H1018" s="37"/>
      <c r="I1018" s="38"/>
      <c r="J1018" s="39" t="str">
        <f t="shared" si="15"/>
        <v>OUI</v>
      </c>
    </row>
    <row r="1019" spans="8:10" x14ac:dyDescent="0.3">
      <c r="H1019" s="37"/>
      <c r="I1019" s="38"/>
      <c r="J1019" s="39" t="str">
        <f t="shared" si="15"/>
        <v>OUI</v>
      </c>
    </row>
    <row r="1020" spans="8:10" x14ac:dyDescent="0.3">
      <c r="H1020" s="37"/>
      <c r="I1020" s="38"/>
      <c r="J1020" s="39" t="str">
        <f t="shared" si="15"/>
        <v>OUI</v>
      </c>
    </row>
    <row r="1021" spans="8:10" x14ac:dyDescent="0.3">
      <c r="H1021" s="37"/>
      <c r="I1021" s="38"/>
      <c r="J1021" s="39" t="str">
        <f t="shared" si="15"/>
        <v>OUI</v>
      </c>
    </row>
    <row r="1022" spans="8:10" x14ac:dyDescent="0.3">
      <c r="H1022" s="37"/>
      <c r="I1022" s="38"/>
      <c r="J1022" s="39" t="str">
        <f t="shared" si="15"/>
        <v>OUI</v>
      </c>
    </row>
    <row r="1023" spans="8:10" x14ac:dyDescent="0.3">
      <c r="H1023" s="37"/>
      <c r="I1023" s="38"/>
      <c r="J1023" s="39" t="str">
        <f t="shared" si="15"/>
        <v>OUI</v>
      </c>
    </row>
    <row r="1024" spans="8:10" x14ac:dyDescent="0.3">
      <c r="H1024" s="37"/>
      <c r="I1024" s="38"/>
      <c r="J1024" s="39" t="str">
        <f t="shared" si="15"/>
        <v>OUI</v>
      </c>
    </row>
    <row r="1025" spans="8:10" x14ac:dyDescent="0.3">
      <c r="H1025" s="37"/>
      <c r="I1025" s="38"/>
      <c r="J1025" s="39" t="str">
        <f t="shared" si="15"/>
        <v>OUI</v>
      </c>
    </row>
    <row r="1026" spans="8:10" x14ac:dyDescent="0.3">
      <c r="H1026" s="37"/>
      <c r="I1026" s="38"/>
      <c r="J1026" s="39" t="str">
        <f t="shared" si="15"/>
        <v>OUI</v>
      </c>
    </row>
    <row r="1027" spans="8:10" x14ac:dyDescent="0.3">
      <c r="H1027" s="37"/>
      <c r="I1027" s="38"/>
      <c r="J1027" s="39" t="str">
        <f t="shared" ref="J1027:J1090" si="16">IF(AND(H1027=FALSE,I1027=FALSE),"OUI","NON")</f>
        <v>OUI</v>
      </c>
    </row>
    <row r="1028" spans="8:10" x14ac:dyDescent="0.3">
      <c r="H1028" s="37"/>
      <c r="I1028" s="38"/>
      <c r="J1028" s="39" t="str">
        <f t="shared" si="16"/>
        <v>OUI</v>
      </c>
    </row>
    <row r="1029" spans="8:10" x14ac:dyDescent="0.3">
      <c r="H1029" s="37"/>
      <c r="I1029" s="38"/>
      <c r="J1029" s="39" t="str">
        <f t="shared" si="16"/>
        <v>OUI</v>
      </c>
    </row>
    <row r="1030" spans="8:10" x14ac:dyDescent="0.3">
      <c r="H1030" s="37"/>
      <c r="I1030" s="38"/>
      <c r="J1030" s="39" t="str">
        <f t="shared" si="16"/>
        <v>OUI</v>
      </c>
    </row>
    <row r="1031" spans="8:10" x14ac:dyDescent="0.3">
      <c r="H1031" s="37"/>
      <c r="I1031" s="38"/>
      <c r="J1031" s="39" t="str">
        <f t="shared" si="16"/>
        <v>OUI</v>
      </c>
    </row>
    <row r="1032" spans="8:10" x14ac:dyDescent="0.3">
      <c r="H1032" s="37"/>
      <c r="I1032" s="38"/>
      <c r="J1032" s="39" t="str">
        <f t="shared" si="16"/>
        <v>OUI</v>
      </c>
    </row>
    <row r="1033" spans="8:10" x14ac:dyDescent="0.3">
      <c r="H1033" s="37"/>
      <c r="I1033" s="38"/>
      <c r="J1033" s="39" t="str">
        <f t="shared" si="16"/>
        <v>OUI</v>
      </c>
    </row>
    <row r="1034" spans="8:10" x14ac:dyDescent="0.3">
      <c r="H1034" s="37"/>
      <c r="I1034" s="38"/>
      <c r="J1034" s="39" t="str">
        <f t="shared" si="16"/>
        <v>OUI</v>
      </c>
    </row>
    <row r="1035" spans="8:10" x14ac:dyDescent="0.3">
      <c r="H1035" s="37"/>
      <c r="I1035" s="38"/>
      <c r="J1035" s="39" t="str">
        <f t="shared" si="16"/>
        <v>OUI</v>
      </c>
    </row>
    <row r="1036" spans="8:10" x14ac:dyDescent="0.3">
      <c r="H1036" s="37"/>
      <c r="I1036" s="38"/>
      <c r="J1036" s="39" t="str">
        <f t="shared" si="16"/>
        <v>OUI</v>
      </c>
    </row>
    <row r="1037" spans="8:10" x14ac:dyDescent="0.3">
      <c r="H1037" s="37"/>
      <c r="I1037" s="38"/>
      <c r="J1037" s="39" t="str">
        <f t="shared" si="16"/>
        <v>OUI</v>
      </c>
    </row>
    <row r="1038" spans="8:10" x14ac:dyDescent="0.3">
      <c r="H1038" s="37"/>
      <c r="I1038" s="38"/>
      <c r="J1038" s="39" t="str">
        <f t="shared" si="16"/>
        <v>OUI</v>
      </c>
    </row>
    <row r="1039" spans="8:10" x14ac:dyDescent="0.3">
      <c r="H1039" s="37"/>
      <c r="I1039" s="38"/>
      <c r="J1039" s="39" t="str">
        <f t="shared" si="16"/>
        <v>OUI</v>
      </c>
    </row>
    <row r="1040" spans="8:10" x14ac:dyDescent="0.3">
      <c r="H1040" s="37"/>
      <c r="I1040" s="38"/>
      <c r="J1040" s="39" t="str">
        <f t="shared" si="16"/>
        <v>OUI</v>
      </c>
    </row>
    <row r="1041" spans="8:10" x14ac:dyDescent="0.3">
      <c r="H1041" s="37"/>
      <c r="I1041" s="38"/>
      <c r="J1041" s="39" t="str">
        <f t="shared" si="16"/>
        <v>OUI</v>
      </c>
    </row>
    <row r="1042" spans="8:10" x14ac:dyDescent="0.3">
      <c r="H1042" s="37"/>
      <c r="I1042" s="38"/>
      <c r="J1042" s="39" t="str">
        <f t="shared" si="16"/>
        <v>OUI</v>
      </c>
    </row>
    <row r="1043" spans="8:10" x14ac:dyDescent="0.3">
      <c r="H1043" s="37"/>
      <c r="I1043" s="38"/>
      <c r="J1043" s="39" t="str">
        <f t="shared" si="16"/>
        <v>OUI</v>
      </c>
    </row>
    <row r="1044" spans="8:10" x14ac:dyDescent="0.3">
      <c r="H1044" s="37"/>
      <c r="I1044" s="38"/>
      <c r="J1044" s="39" t="str">
        <f t="shared" si="16"/>
        <v>OUI</v>
      </c>
    </row>
    <row r="1045" spans="8:10" x14ac:dyDescent="0.3">
      <c r="H1045" s="37"/>
      <c r="I1045" s="38"/>
      <c r="J1045" s="39" t="str">
        <f t="shared" si="16"/>
        <v>OUI</v>
      </c>
    </row>
    <row r="1046" spans="8:10" x14ac:dyDescent="0.3">
      <c r="H1046" s="37"/>
      <c r="I1046" s="38"/>
      <c r="J1046" s="39" t="str">
        <f t="shared" si="16"/>
        <v>OUI</v>
      </c>
    </row>
    <row r="1047" spans="8:10" x14ac:dyDescent="0.3">
      <c r="H1047" s="37"/>
      <c r="I1047" s="38"/>
      <c r="J1047" s="39" t="str">
        <f t="shared" si="16"/>
        <v>OUI</v>
      </c>
    </row>
    <row r="1048" spans="8:10" x14ac:dyDescent="0.3">
      <c r="H1048" s="37"/>
      <c r="I1048" s="38"/>
      <c r="J1048" s="39" t="str">
        <f t="shared" si="16"/>
        <v>OUI</v>
      </c>
    </row>
    <row r="1049" spans="8:10" x14ac:dyDescent="0.3">
      <c r="H1049" s="37"/>
      <c r="I1049" s="38"/>
      <c r="J1049" s="39" t="str">
        <f t="shared" si="16"/>
        <v>OUI</v>
      </c>
    </row>
    <row r="1050" spans="8:10" x14ac:dyDescent="0.3">
      <c r="H1050" s="37"/>
      <c r="I1050" s="38"/>
      <c r="J1050" s="39" t="str">
        <f t="shared" si="16"/>
        <v>OUI</v>
      </c>
    </row>
    <row r="1051" spans="8:10" x14ac:dyDescent="0.3">
      <c r="H1051" s="37"/>
      <c r="I1051" s="38"/>
      <c r="J1051" s="39" t="str">
        <f t="shared" si="16"/>
        <v>OUI</v>
      </c>
    </row>
    <row r="1052" spans="8:10" x14ac:dyDescent="0.3">
      <c r="H1052" s="37"/>
      <c r="I1052" s="38"/>
      <c r="J1052" s="39" t="str">
        <f t="shared" si="16"/>
        <v>OUI</v>
      </c>
    </row>
    <row r="1053" spans="8:10" x14ac:dyDescent="0.3">
      <c r="H1053" s="37"/>
      <c r="I1053" s="38"/>
      <c r="J1053" s="39" t="str">
        <f t="shared" si="16"/>
        <v>OUI</v>
      </c>
    </row>
    <row r="1054" spans="8:10" x14ac:dyDescent="0.3">
      <c r="H1054" s="37"/>
      <c r="I1054" s="38"/>
      <c r="J1054" s="39" t="str">
        <f t="shared" si="16"/>
        <v>OUI</v>
      </c>
    </row>
    <row r="1055" spans="8:10" x14ac:dyDescent="0.3">
      <c r="H1055" s="37"/>
      <c r="I1055" s="38"/>
      <c r="J1055" s="39" t="str">
        <f t="shared" si="16"/>
        <v>OUI</v>
      </c>
    </row>
    <row r="1056" spans="8:10" x14ac:dyDescent="0.3">
      <c r="H1056" s="37"/>
      <c r="I1056" s="38"/>
      <c r="J1056" s="39" t="str">
        <f t="shared" si="16"/>
        <v>OUI</v>
      </c>
    </row>
    <row r="1057" spans="8:10" x14ac:dyDescent="0.3">
      <c r="H1057" s="37"/>
      <c r="I1057" s="38"/>
      <c r="J1057" s="39" t="str">
        <f t="shared" si="16"/>
        <v>OUI</v>
      </c>
    </row>
    <row r="1058" spans="8:10" x14ac:dyDescent="0.3">
      <c r="H1058" s="37"/>
      <c r="I1058" s="38"/>
      <c r="J1058" s="39" t="str">
        <f t="shared" si="16"/>
        <v>OUI</v>
      </c>
    </row>
    <row r="1059" spans="8:10" x14ac:dyDescent="0.3">
      <c r="H1059" s="37"/>
      <c r="I1059" s="38"/>
      <c r="J1059" s="39" t="str">
        <f t="shared" si="16"/>
        <v>OUI</v>
      </c>
    </row>
    <row r="1060" spans="8:10" x14ac:dyDescent="0.3">
      <c r="H1060" s="37"/>
      <c r="I1060" s="38"/>
      <c r="J1060" s="39" t="str">
        <f t="shared" si="16"/>
        <v>OUI</v>
      </c>
    </row>
    <row r="1061" spans="8:10" x14ac:dyDescent="0.3">
      <c r="H1061" s="37"/>
      <c r="I1061" s="38"/>
      <c r="J1061" s="39" t="str">
        <f t="shared" si="16"/>
        <v>OUI</v>
      </c>
    </row>
    <row r="1062" spans="8:10" x14ac:dyDescent="0.3">
      <c r="H1062" s="37"/>
      <c r="I1062" s="38"/>
      <c r="J1062" s="39" t="str">
        <f t="shared" si="16"/>
        <v>OUI</v>
      </c>
    </row>
    <row r="1063" spans="8:10" x14ac:dyDescent="0.3">
      <c r="H1063" s="37"/>
      <c r="I1063" s="38"/>
      <c r="J1063" s="39" t="str">
        <f t="shared" si="16"/>
        <v>OUI</v>
      </c>
    </row>
    <row r="1064" spans="8:10" x14ac:dyDescent="0.3">
      <c r="H1064" s="37"/>
      <c r="I1064" s="38"/>
      <c r="J1064" s="39" t="str">
        <f t="shared" si="16"/>
        <v>OUI</v>
      </c>
    </row>
    <row r="1065" spans="8:10" x14ac:dyDescent="0.3">
      <c r="H1065" s="37"/>
      <c r="I1065" s="38"/>
      <c r="J1065" s="39" t="str">
        <f t="shared" si="16"/>
        <v>OUI</v>
      </c>
    </row>
    <row r="1066" spans="8:10" x14ac:dyDescent="0.3">
      <c r="H1066" s="37"/>
      <c r="I1066" s="38"/>
      <c r="J1066" s="39" t="str">
        <f t="shared" si="16"/>
        <v>OUI</v>
      </c>
    </row>
    <row r="1067" spans="8:10" x14ac:dyDescent="0.3">
      <c r="H1067" s="37"/>
      <c r="I1067" s="38"/>
      <c r="J1067" s="39" t="str">
        <f t="shared" si="16"/>
        <v>OUI</v>
      </c>
    </row>
    <row r="1068" spans="8:10" x14ac:dyDescent="0.3">
      <c r="H1068" s="37"/>
      <c r="I1068" s="38"/>
      <c r="J1068" s="39" t="str">
        <f t="shared" si="16"/>
        <v>OUI</v>
      </c>
    </row>
    <row r="1069" spans="8:10" x14ac:dyDescent="0.3">
      <c r="H1069" s="37"/>
      <c r="I1069" s="38"/>
      <c r="J1069" s="39" t="str">
        <f t="shared" si="16"/>
        <v>OUI</v>
      </c>
    </row>
    <row r="1070" spans="8:10" x14ac:dyDescent="0.3">
      <c r="H1070" s="37"/>
      <c r="I1070" s="38"/>
      <c r="J1070" s="39" t="str">
        <f t="shared" si="16"/>
        <v>OUI</v>
      </c>
    </row>
    <row r="1071" spans="8:10" x14ac:dyDescent="0.3">
      <c r="H1071" s="37"/>
      <c r="I1071" s="38"/>
      <c r="J1071" s="39" t="str">
        <f t="shared" si="16"/>
        <v>OUI</v>
      </c>
    </row>
    <row r="1072" spans="8:10" x14ac:dyDescent="0.3">
      <c r="H1072" s="37"/>
      <c r="I1072" s="38"/>
      <c r="J1072" s="39" t="str">
        <f t="shared" si="16"/>
        <v>OUI</v>
      </c>
    </row>
    <row r="1073" spans="8:10" x14ac:dyDescent="0.3">
      <c r="H1073" s="37"/>
      <c r="I1073" s="38"/>
      <c r="J1073" s="39" t="str">
        <f t="shared" si="16"/>
        <v>OUI</v>
      </c>
    </row>
    <row r="1074" spans="8:10" x14ac:dyDescent="0.3">
      <c r="H1074" s="37"/>
      <c r="I1074" s="38"/>
      <c r="J1074" s="39" t="str">
        <f t="shared" si="16"/>
        <v>OUI</v>
      </c>
    </row>
    <row r="1075" spans="8:10" x14ac:dyDescent="0.3">
      <c r="H1075" s="37"/>
      <c r="I1075" s="38"/>
      <c r="J1075" s="39" t="str">
        <f t="shared" si="16"/>
        <v>OUI</v>
      </c>
    </row>
    <row r="1076" spans="8:10" x14ac:dyDescent="0.3">
      <c r="H1076" s="37"/>
      <c r="I1076" s="38"/>
      <c r="J1076" s="39" t="str">
        <f t="shared" si="16"/>
        <v>OUI</v>
      </c>
    </row>
    <row r="1077" spans="8:10" x14ac:dyDescent="0.3">
      <c r="H1077" s="37"/>
      <c r="I1077" s="38"/>
      <c r="J1077" s="39" t="str">
        <f t="shared" si="16"/>
        <v>OUI</v>
      </c>
    </row>
    <row r="1078" spans="8:10" x14ac:dyDescent="0.3">
      <c r="H1078" s="37"/>
      <c r="I1078" s="38"/>
      <c r="J1078" s="39" t="str">
        <f t="shared" si="16"/>
        <v>OUI</v>
      </c>
    </row>
    <row r="1079" spans="8:10" x14ac:dyDescent="0.3">
      <c r="H1079" s="37"/>
      <c r="I1079" s="38"/>
      <c r="J1079" s="39" t="str">
        <f t="shared" si="16"/>
        <v>OUI</v>
      </c>
    </row>
    <row r="1080" spans="8:10" x14ac:dyDescent="0.3">
      <c r="H1080" s="37"/>
      <c r="I1080" s="38"/>
      <c r="J1080" s="39" t="str">
        <f t="shared" si="16"/>
        <v>OUI</v>
      </c>
    </row>
    <row r="1081" spans="8:10" x14ac:dyDescent="0.3">
      <c r="H1081" s="37"/>
      <c r="I1081" s="38"/>
      <c r="J1081" s="39" t="str">
        <f t="shared" si="16"/>
        <v>OUI</v>
      </c>
    </row>
    <row r="1082" spans="8:10" x14ac:dyDescent="0.3">
      <c r="H1082" s="37"/>
      <c r="I1082" s="38"/>
      <c r="J1082" s="39" t="str">
        <f t="shared" si="16"/>
        <v>OUI</v>
      </c>
    </row>
    <row r="1083" spans="8:10" x14ac:dyDescent="0.3">
      <c r="H1083" s="37"/>
      <c r="I1083" s="38"/>
      <c r="J1083" s="39" t="str">
        <f t="shared" si="16"/>
        <v>OUI</v>
      </c>
    </row>
    <row r="1084" spans="8:10" x14ac:dyDescent="0.3">
      <c r="H1084" s="37"/>
      <c r="I1084" s="38"/>
      <c r="J1084" s="39" t="str">
        <f t="shared" si="16"/>
        <v>OUI</v>
      </c>
    </row>
    <row r="1085" spans="8:10" x14ac:dyDescent="0.3">
      <c r="H1085" s="37"/>
      <c r="I1085" s="38"/>
      <c r="J1085" s="39" t="str">
        <f t="shared" si="16"/>
        <v>OUI</v>
      </c>
    </row>
    <row r="1086" spans="8:10" x14ac:dyDescent="0.3">
      <c r="H1086" s="37"/>
      <c r="I1086" s="38"/>
      <c r="J1086" s="39" t="str">
        <f t="shared" si="16"/>
        <v>OUI</v>
      </c>
    </row>
    <row r="1087" spans="8:10" x14ac:dyDescent="0.3">
      <c r="H1087" s="37"/>
      <c r="I1087" s="38"/>
      <c r="J1087" s="39" t="str">
        <f t="shared" si="16"/>
        <v>OUI</v>
      </c>
    </row>
    <row r="1088" spans="8:10" x14ac:dyDescent="0.3">
      <c r="H1088" s="37"/>
      <c r="I1088" s="38"/>
      <c r="J1088" s="39" t="str">
        <f t="shared" si="16"/>
        <v>OUI</v>
      </c>
    </row>
    <row r="1089" spans="8:10" x14ac:dyDescent="0.3">
      <c r="H1089" s="37"/>
      <c r="I1089" s="38"/>
      <c r="J1089" s="39" t="str">
        <f t="shared" si="16"/>
        <v>OUI</v>
      </c>
    </row>
    <row r="1090" spans="8:10" x14ac:dyDescent="0.3">
      <c r="H1090" s="37"/>
      <c r="I1090" s="38"/>
      <c r="J1090" s="39" t="str">
        <f t="shared" si="16"/>
        <v>OUI</v>
      </c>
    </row>
    <row r="1091" spans="8:10" x14ac:dyDescent="0.3">
      <c r="H1091" s="37"/>
      <c r="I1091" s="38"/>
      <c r="J1091" s="39" t="str">
        <f t="shared" ref="J1091:J1154" si="17">IF(AND(H1091=FALSE,I1091=FALSE),"OUI","NON")</f>
        <v>OUI</v>
      </c>
    </row>
    <row r="1092" spans="8:10" x14ac:dyDescent="0.3">
      <c r="H1092" s="37"/>
      <c r="I1092" s="38"/>
      <c r="J1092" s="39" t="str">
        <f t="shared" si="17"/>
        <v>OUI</v>
      </c>
    </row>
    <row r="1093" spans="8:10" x14ac:dyDescent="0.3">
      <c r="H1093" s="37"/>
      <c r="I1093" s="38"/>
      <c r="J1093" s="39" t="str">
        <f t="shared" si="17"/>
        <v>OUI</v>
      </c>
    </row>
    <row r="1094" spans="8:10" x14ac:dyDescent="0.3">
      <c r="H1094" s="37"/>
      <c r="I1094" s="38"/>
      <c r="J1094" s="39" t="str">
        <f t="shared" si="17"/>
        <v>OUI</v>
      </c>
    </row>
    <row r="1095" spans="8:10" x14ac:dyDescent="0.3">
      <c r="H1095" s="37"/>
      <c r="I1095" s="38"/>
      <c r="J1095" s="39" t="str">
        <f t="shared" si="17"/>
        <v>OUI</v>
      </c>
    </row>
    <row r="1096" spans="8:10" x14ac:dyDescent="0.3">
      <c r="H1096" s="37"/>
      <c r="I1096" s="38"/>
      <c r="J1096" s="39" t="str">
        <f t="shared" si="17"/>
        <v>OUI</v>
      </c>
    </row>
    <row r="1097" spans="8:10" x14ac:dyDescent="0.3">
      <c r="H1097" s="37"/>
      <c r="I1097" s="38"/>
      <c r="J1097" s="39" t="str">
        <f t="shared" si="17"/>
        <v>OUI</v>
      </c>
    </row>
    <row r="1098" spans="8:10" x14ac:dyDescent="0.3">
      <c r="H1098" s="37"/>
      <c r="I1098" s="38"/>
      <c r="J1098" s="39" t="str">
        <f t="shared" si="17"/>
        <v>OUI</v>
      </c>
    </row>
    <row r="1099" spans="8:10" x14ac:dyDescent="0.3">
      <c r="H1099" s="37"/>
      <c r="I1099" s="38"/>
      <c r="J1099" s="39" t="str">
        <f t="shared" si="17"/>
        <v>OUI</v>
      </c>
    </row>
    <row r="1100" spans="8:10" x14ac:dyDescent="0.3">
      <c r="H1100" s="37"/>
      <c r="I1100" s="38"/>
      <c r="J1100" s="39" t="str">
        <f t="shared" si="17"/>
        <v>OUI</v>
      </c>
    </row>
    <row r="1101" spans="8:10" x14ac:dyDescent="0.3">
      <c r="H1101" s="37"/>
      <c r="I1101" s="38"/>
      <c r="J1101" s="39" t="str">
        <f t="shared" si="17"/>
        <v>OUI</v>
      </c>
    </row>
    <row r="1102" spans="8:10" x14ac:dyDescent="0.3">
      <c r="H1102" s="37"/>
      <c r="I1102" s="38"/>
      <c r="J1102" s="39" t="str">
        <f t="shared" si="17"/>
        <v>OUI</v>
      </c>
    </row>
    <row r="1103" spans="8:10" x14ac:dyDescent="0.3">
      <c r="H1103" s="37"/>
      <c r="I1103" s="38"/>
      <c r="J1103" s="39" t="str">
        <f t="shared" si="17"/>
        <v>OUI</v>
      </c>
    </row>
    <row r="1104" spans="8:10" x14ac:dyDescent="0.3">
      <c r="H1104" s="37"/>
      <c r="I1104" s="38"/>
      <c r="J1104" s="39" t="str">
        <f t="shared" si="17"/>
        <v>OUI</v>
      </c>
    </row>
    <row r="1105" spans="8:10" x14ac:dyDescent="0.3">
      <c r="H1105" s="37"/>
      <c r="I1105" s="38"/>
      <c r="J1105" s="39" t="str">
        <f t="shared" si="17"/>
        <v>OUI</v>
      </c>
    </row>
    <row r="1106" spans="8:10" x14ac:dyDescent="0.3">
      <c r="H1106" s="37"/>
      <c r="I1106" s="38"/>
      <c r="J1106" s="39" t="str">
        <f t="shared" si="17"/>
        <v>OUI</v>
      </c>
    </row>
    <row r="1107" spans="8:10" x14ac:dyDescent="0.3">
      <c r="H1107" s="37"/>
      <c r="I1107" s="38"/>
      <c r="J1107" s="39" t="str">
        <f t="shared" si="17"/>
        <v>OUI</v>
      </c>
    </row>
    <row r="1108" spans="8:10" x14ac:dyDescent="0.3">
      <c r="H1108" s="37"/>
      <c r="I1108" s="38"/>
      <c r="J1108" s="39" t="str">
        <f t="shared" si="17"/>
        <v>OUI</v>
      </c>
    </row>
    <row r="1109" spans="8:10" x14ac:dyDescent="0.3">
      <c r="H1109" s="37"/>
      <c r="I1109" s="38"/>
      <c r="J1109" s="39" t="str">
        <f t="shared" si="17"/>
        <v>OUI</v>
      </c>
    </row>
    <row r="1110" spans="8:10" x14ac:dyDescent="0.3">
      <c r="H1110" s="37"/>
      <c r="I1110" s="38"/>
      <c r="J1110" s="39" t="str">
        <f t="shared" si="17"/>
        <v>OUI</v>
      </c>
    </row>
    <row r="1111" spans="8:10" x14ac:dyDescent="0.3">
      <c r="H1111" s="37"/>
      <c r="I1111" s="38"/>
      <c r="J1111" s="39" t="str">
        <f t="shared" si="17"/>
        <v>OUI</v>
      </c>
    </row>
    <row r="1112" spans="8:10" x14ac:dyDescent="0.3">
      <c r="H1112" s="37"/>
      <c r="I1112" s="38"/>
      <c r="J1112" s="39" t="str">
        <f t="shared" si="17"/>
        <v>OUI</v>
      </c>
    </row>
    <row r="1113" spans="8:10" x14ac:dyDescent="0.3">
      <c r="H1113" s="37"/>
      <c r="I1113" s="38"/>
      <c r="J1113" s="39" t="str">
        <f t="shared" si="17"/>
        <v>OUI</v>
      </c>
    </row>
    <row r="1114" spans="8:10" x14ac:dyDescent="0.3">
      <c r="H1114" s="37"/>
      <c r="I1114" s="38"/>
      <c r="J1114" s="39" t="str">
        <f t="shared" si="17"/>
        <v>OUI</v>
      </c>
    </row>
    <row r="1115" spans="8:10" x14ac:dyDescent="0.3">
      <c r="H1115" s="37"/>
      <c r="I1115" s="38"/>
      <c r="J1115" s="39" t="str">
        <f t="shared" si="17"/>
        <v>OUI</v>
      </c>
    </row>
    <row r="1116" spans="8:10" x14ac:dyDescent="0.3">
      <c r="H1116" s="37"/>
      <c r="I1116" s="38"/>
      <c r="J1116" s="39" t="str">
        <f t="shared" si="17"/>
        <v>OUI</v>
      </c>
    </row>
    <row r="1117" spans="8:10" x14ac:dyDescent="0.3">
      <c r="H1117" s="37"/>
      <c r="I1117" s="38"/>
      <c r="J1117" s="39" t="str">
        <f t="shared" si="17"/>
        <v>OUI</v>
      </c>
    </row>
    <row r="1118" spans="8:10" x14ac:dyDescent="0.3">
      <c r="H1118" s="37"/>
      <c r="I1118" s="38"/>
      <c r="J1118" s="39" t="str">
        <f t="shared" si="17"/>
        <v>OUI</v>
      </c>
    </row>
    <row r="1119" spans="8:10" x14ac:dyDescent="0.3">
      <c r="H1119" s="37"/>
      <c r="I1119" s="38"/>
      <c r="J1119" s="39" t="str">
        <f t="shared" si="17"/>
        <v>OUI</v>
      </c>
    </row>
    <row r="1120" spans="8:10" x14ac:dyDescent="0.3">
      <c r="H1120" s="37"/>
      <c r="I1120" s="38"/>
      <c r="J1120" s="39" t="str">
        <f t="shared" si="17"/>
        <v>OUI</v>
      </c>
    </row>
    <row r="1121" spans="8:10" x14ac:dyDescent="0.3">
      <c r="H1121" s="37"/>
      <c r="I1121" s="38"/>
      <c r="J1121" s="39" t="str">
        <f t="shared" si="17"/>
        <v>OUI</v>
      </c>
    </row>
    <row r="1122" spans="8:10" x14ac:dyDescent="0.3">
      <c r="H1122" s="37"/>
      <c r="I1122" s="38"/>
      <c r="J1122" s="39" t="str">
        <f t="shared" si="17"/>
        <v>OUI</v>
      </c>
    </row>
    <row r="1123" spans="8:10" x14ac:dyDescent="0.3">
      <c r="H1123" s="37"/>
      <c r="I1123" s="38"/>
      <c r="J1123" s="39" t="str">
        <f t="shared" si="17"/>
        <v>OUI</v>
      </c>
    </row>
    <row r="1124" spans="8:10" x14ac:dyDescent="0.3">
      <c r="H1124" s="37"/>
      <c r="I1124" s="38"/>
      <c r="J1124" s="39" t="str">
        <f t="shared" si="17"/>
        <v>OUI</v>
      </c>
    </row>
    <row r="1125" spans="8:10" x14ac:dyDescent="0.3">
      <c r="H1125" s="37"/>
      <c r="I1125" s="38"/>
      <c r="J1125" s="39" t="str">
        <f t="shared" si="17"/>
        <v>OUI</v>
      </c>
    </row>
    <row r="1126" spans="8:10" x14ac:dyDescent="0.3">
      <c r="H1126" s="37"/>
      <c r="I1126" s="38"/>
      <c r="J1126" s="39" t="str">
        <f t="shared" si="17"/>
        <v>OUI</v>
      </c>
    </row>
    <row r="1127" spans="8:10" x14ac:dyDescent="0.3">
      <c r="H1127" s="37"/>
      <c r="I1127" s="38"/>
      <c r="J1127" s="39" t="str">
        <f t="shared" si="17"/>
        <v>OUI</v>
      </c>
    </row>
    <row r="1128" spans="8:10" x14ac:dyDescent="0.3">
      <c r="H1128" s="37"/>
      <c r="I1128" s="38"/>
      <c r="J1128" s="39" t="str">
        <f t="shared" si="17"/>
        <v>OUI</v>
      </c>
    </row>
    <row r="1129" spans="8:10" x14ac:dyDescent="0.3">
      <c r="H1129" s="37"/>
      <c r="I1129" s="38"/>
      <c r="J1129" s="39" t="str">
        <f t="shared" si="17"/>
        <v>OUI</v>
      </c>
    </row>
    <row r="1130" spans="8:10" x14ac:dyDescent="0.3">
      <c r="H1130" s="37"/>
      <c r="I1130" s="38"/>
      <c r="J1130" s="39" t="str">
        <f t="shared" si="17"/>
        <v>OUI</v>
      </c>
    </row>
    <row r="1131" spans="8:10" x14ac:dyDescent="0.3">
      <c r="H1131" s="37"/>
      <c r="I1131" s="38"/>
      <c r="J1131" s="39" t="str">
        <f t="shared" si="17"/>
        <v>OUI</v>
      </c>
    </row>
    <row r="1132" spans="8:10" x14ac:dyDescent="0.3">
      <c r="H1132" s="37"/>
      <c r="I1132" s="38"/>
      <c r="J1132" s="39" t="str">
        <f t="shared" si="17"/>
        <v>OUI</v>
      </c>
    </row>
    <row r="1133" spans="8:10" x14ac:dyDescent="0.3">
      <c r="H1133" s="37"/>
      <c r="I1133" s="38"/>
      <c r="J1133" s="39" t="str">
        <f t="shared" si="17"/>
        <v>OUI</v>
      </c>
    </row>
    <row r="1134" spans="8:10" x14ac:dyDescent="0.3">
      <c r="H1134" s="37"/>
      <c r="I1134" s="38"/>
      <c r="J1134" s="39" t="str">
        <f t="shared" si="17"/>
        <v>OUI</v>
      </c>
    </row>
    <row r="1135" spans="8:10" x14ac:dyDescent="0.3">
      <c r="H1135" s="37"/>
      <c r="I1135" s="38"/>
      <c r="J1135" s="39" t="str">
        <f t="shared" si="17"/>
        <v>OUI</v>
      </c>
    </row>
    <row r="1136" spans="8:10" x14ac:dyDescent="0.3">
      <c r="H1136" s="37"/>
      <c r="I1136" s="38"/>
      <c r="J1136" s="39" t="str">
        <f t="shared" si="17"/>
        <v>OUI</v>
      </c>
    </row>
    <row r="1137" spans="8:10" x14ac:dyDescent="0.3">
      <c r="H1137" s="37"/>
      <c r="I1137" s="38"/>
      <c r="J1137" s="39" t="str">
        <f t="shared" si="17"/>
        <v>OUI</v>
      </c>
    </row>
    <row r="1138" spans="8:10" x14ac:dyDescent="0.3">
      <c r="H1138" s="37"/>
      <c r="I1138" s="38"/>
      <c r="J1138" s="39" t="str">
        <f t="shared" si="17"/>
        <v>OUI</v>
      </c>
    </row>
    <row r="1139" spans="8:10" x14ac:dyDescent="0.3">
      <c r="H1139" s="37"/>
      <c r="I1139" s="38"/>
      <c r="J1139" s="39" t="str">
        <f t="shared" si="17"/>
        <v>OUI</v>
      </c>
    </row>
    <row r="1140" spans="8:10" x14ac:dyDescent="0.3">
      <c r="H1140" s="37"/>
      <c r="I1140" s="38"/>
      <c r="J1140" s="39" t="str">
        <f t="shared" si="17"/>
        <v>OUI</v>
      </c>
    </row>
    <row r="1141" spans="8:10" x14ac:dyDescent="0.3">
      <c r="H1141" s="37"/>
      <c r="I1141" s="38"/>
      <c r="J1141" s="39" t="str">
        <f t="shared" si="17"/>
        <v>OUI</v>
      </c>
    </row>
    <row r="1142" spans="8:10" x14ac:dyDescent="0.3">
      <c r="H1142" s="37"/>
      <c r="I1142" s="38"/>
      <c r="J1142" s="39" t="str">
        <f t="shared" si="17"/>
        <v>OUI</v>
      </c>
    </row>
    <row r="1143" spans="8:10" x14ac:dyDescent="0.3">
      <c r="H1143" s="37"/>
      <c r="I1143" s="38"/>
      <c r="J1143" s="39" t="str">
        <f t="shared" si="17"/>
        <v>OUI</v>
      </c>
    </row>
    <row r="1144" spans="8:10" x14ac:dyDescent="0.3">
      <c r="H1144" s="37"/>
      <c r="I1144" s="38"/>
      <c r="J1144" s="39" t="str">
        <f t="shared" si="17"/>
        <v>OUI</v>
      </c>
    </row>
    <row r="1145" spans="8:10" x14ac:dyDescent="0.3">
      <c r="H1145" s="37"/>
      <c r="I1145" s="38"/>
      <c r="J1145" s="39" t="str">
        <f t="shared" si="17"/>
        <v>OUI</v>
      </c>
    </row>
    <row r="1146" spans="8:10" x14ac:dyDescent="0.3">
      <c r="H1146" s="37"/>
      <c r="I1146" s="38"/>
      <c r="J1146" s="39" t="str">
        <f t="shared" si="17"/>
        <v>OUI</v>
      </c>
    </row>
    <row r="1147" spans="8:10" x14ac:dyDescent="0.3">
      <c r="H1147" s="37"/>
      <c r="I1147" s="38"/>
      <c r="J1147" s="39" t="str">
        <f t="shared" si="17"/>
        <v>OUI</v>
      </c>
    </row>
    <row r="1148" spans="8:10" x14ac:dyDescent="0.3">
      <c r="H1148" s="37"/>
      <c r="I1148" s="38"/>
      <c r="J1148" s="39" t="str">
        <f t="shared" si="17"/>
        <v>OUI</v>
      </c>
    </row>
    <row r="1149" spans="8:10" x14ac:dyDescent="0.3">
      <c r="H1149" s="37"/>
      <c r="I1149" s="38"/>
      <c r="J1149" s="39" t="str">
        <f t="shared" si="17"/>
        <v>OUI</v>
      </c>
    </row>
    <row r="1150" spans="8:10" x14ac:dyDescent="0.3">
      <c r="H1150" s="37"/>
      <c r="I1150" s="38"/>
      <c r="J1150" s="39" t="str">
        <f t="shared" si="17"/>
        <v>OUI</v>
      </c>
    </row>
    <row r="1151" spans="8:10" x14ac:dyDescent="0.3">
      <c r="H1151" s="37"/>
      <c r="I1151" s="38"/>
      <c r="J1151" s="39" t="str">
        <f t="shared" si="17"/>
        <v>OUI</v>
      </c>
    </row>
    <row r="1152" spans="8:10" x14ac:dyDescent="0.3">
      <c r="H1152" s="37"/>
      <c r="I1152" s="38"/>
      <c r="J1152" s="39" t="str">
        <f t="shared" si="17"/>
        <v>OUI</v>
      </c>
    </row>
    <row r="1153" spans="8:10" x14ac:dyDescent="0.3">
      <c r="H1153" s="37"/>
      <c r="I1153" s="38"/>
      <c r="J1153" s="39" t="str">
        <f t="shared" si="17"/>
        <v>OUI</v>
      </c>
    </row>
    <row r="1154" spans="8:10" x14ac:dyDescent="0.3">
      <c r="H1154" s="37"/>
      <c r="I1154" s="38"/>
      <c r="J1154" s="39" t="str">
        <f t="shared" si="17"/>
        <v>OUI</v>
      </c>
    </row>
    <row r="1155" spans="8:10" x14ac:dyDescent="0.3">
      <c r="H1155" s="37"/>
      <c r="I1155" s="38"/>
      <c r="J1155" s="39" t="str">
        <f t="shared" ref="J1155:J1218" si="18">IF(AND(H1155=FALSE,I1155=FALSE),"OUI","NON")</f>
        <v>OUI</v>
      </c>
    </row>
    <row r="1156" spans="8:10" x14ac:dyDescent="0.3">
      <c r="H1156" s="37"/>
      <c r="I1156" s="38"/>
      <c r="J1156" s="39" t="str">
        <f t="shared" si="18"/>
        <v>OUI</v>
      </c>
    </row>
    <row r="1157" spans="8:10" x14ac:dyDescent="0.3">
      <c r="H1157" s="37"/>
      <c r="I1157" s="38"/>
      <c r="J1157" s="39" t="str">
        <f t="shared" si="18"/>
        <v>OUI</v>
      </c>
    </row>
    <row r="1158" spans="8:10" x14ac:dyDescent="0.3">
      <c r="H1158" s="37"/>
      <c r="I1158" s="38"/>
      <c r="J1158" s="39" t="str">
        <f t="shared" si="18"/>
        <v>OUI</v>
      </c>
    </row>
    <row r="1159" spans="8:10" x14ac:dyDescent="0.3">
      <c r="H1159" s="37"/>
      <c r="I1159" s="38"/>
      <c r="J1159" s="39" t="str">
        <f t="shared" si="18"/>
        <v>OUI</v>
      </c>
    </row>
    <row r="1160" spans="8:10" x14ac:dyDescent="0.3">
      <c r="H1160" s="37"/>
      <c r="I1160" s="38"/>
      <c r="J1160" s="39" t="str">
        <f t="shared" si="18"/>
        <v>OUI</v>
      </c>
    </row>
    <row r="1161" spans="8:10" x14ac:dyDescent="0.3">
      <c r="H1161" s="37"/>
      <c r="I1161" s="38"/>
      <c r="J1161" s="39" t="str">
        <f t="shared" si="18"/>
        <v>OUI</v>
      </c>
    </row>
    <row r="1162" spans="8:10" x14ac:dyDescent="0.3">
      <c r="H1162" s="37"/>
      <c r="I1162" s="38"/>
      <c r="J1162" s="39" t="str">
        <f t="shared" si="18"/>
        <v>OUI</v>
      </c>
    </row>
    <row r="1163" spans="8:10" x14ac:dyDescent="0.3">
      <c r="H1163" s="37"/>
      <c r="I1163" s="38"/>
      <c r="J1163" s="39" t="str">
        <f t="shared" si="18"/>
        <v>OUI</v>
      </c>
    </row>
    <row r="1164" spans="8:10" x14ac:dyDescent="0.3">
      <c r="H1164" s="37"/>
      <c r="I1164" s="38"/>
      <c r="J1164" s="39" t="str">
        <f t="shared" si="18"/>
        <v>OUI</v>
      </c>
    </row>
    <row r="1165" spans="8:10" x14ac:dyDescent="0.3">
      <c r="H1165" s="37"/>
      <c r="I1165" s="38"/>
      <c r="J1165" s="39" t="str">
        <f t="shared" si="18"/>
        <v>OUI</v>
      </c>
    </row>
    <row r="1166" spans="8:10" x14ac:dyDescent="0.3">
      <c r="H1166" s="37"/>
      <c r="I1166" s="38"/>
      <c r="J1166" s="39" t="str">
        <f t="shared" si="18"/>
        <v>OUI</v>
      </c>
    </row>
    <row r="1167" spans="8:10" x14ac:dyDescent="0.3">
      <c r="H1167" s="37"/>
      <c r="I1167" s="38"/>
      <c r="J1167" s="39" t="str">
        <f t="shared" si="18"/>
        <v>OUI</v>
      </c>
    </row>
    <row r="1168" spans="8:10" x14ac:dyDescent="0.3">
      <c r="H1168" s="37"/>
      <c r="I1168" s="38"/>
      <c r="J1168" s="39" t="str">
        <f t="shared" si="18"/>
        <v>OUI</v>
      </c>
    </row>
    <row r="1169" spans="8:10" x14ac:dyDescent="0.3">
      <c r="H1169" s="37"/>
      <c r="I1169" s="38"/>
      <c r="J1169" s="39" t="str">
        <f t="shared" si="18"/>
        <v>OUI</v>
      </c>
    </row>
    <row r="1170" spans="8:10" x14ac:dyDescent="0.3">
      <c r="H1170" s="37"/>
      <c r="I1170" s="38"/>
      <c r="J1170" s="39" t="str">
        <f t="shared" si="18"/>
        <v>OUI</v>
      </c>
    </row>
    <row r="1171" spans="8:10" x14ac:dyDescent="0.3">
      <c r="H1171" s="37"/>
      <c r="I1171" s="38"/>
      <c r="J1171" s="39" t="str">
        <f t="shared" si="18"/>
        <v>OUI</v>
      </c>
    </row>
    <row r="1172" spans="8:10" x14ac:dyDescent="0.3">
      <c r="H1172" s="37"/>
      <c r="I1172" s="38"/>
      <c r="J1172" s="39" t="str">
        <f t="shared" si="18"/>
        <v>OUI</v>
      </c>
    </row>
    <row r="1173" spans="8:10" x14ac:dyDescent="0.3">
      <c r="H1173" s="37"/>
      <c r="I1173" s="38"/>
      <c r="J1173" s="39" t="str">
        <f t="shared" si="18"/>
        <v>OUI</v>
      </c>
    </row>
    <row r="1174" spans="8:10" x14ac:dyDescent="0.3">
      <c r="H1174" s="37"/>
      <c r="I1174" s="38"/>
      <c r="J1174" s="39" t="str">
        <f t="shared" si="18"/>
        <v>OUI</v>
      </c>
    </row>
    <row r="1175" spans="8:10" x14ac:dyDescent="0.3">
      <c r="H1175" s="37"/>
      <c r="I1175" s="38"/>
      <c r="J1175" s="39" t="str">
        <f t="shared" si="18"/>
        <v>OUI</v>
      </c>
    </row>
    <row r="1176" spans="8:10" x14ac:dyDescent="0.3">
      <c r="H1176" s="37"/>
      <c r="I1176" s="38"/>
      <c r="J1176" s="39" t="str">
        <f t="shared" si="18"/>
        <v>OUI</v>
      </c>
    </row>
    <row r="1177" spans="8:10" x14ac:dyDescent="0.3">
      <c r="H1177" s="37"/>
      <c r="I1177" s="38"/>
      <c r="J1177" s="39" t="str">
        <f t="shared" si="18"/>
        <v>OUI</v>
      </c>
    </row>
    <row r="1178" spans="8:10" x14ac:dyDescent="0.3">
      <c r="H1178" s="37"/>
      <c r="I1178" s="38"/>
      <c r="J1178" s="39" t="str">
        <f t="shared" si="18"/>
        <v>OUI</v>
      </c>
    </row>
    <row r="1179" spans="8:10" x14ac:dyDescent="0.3">
      <c r="H1179" s="37"/>
      <c r="I1179" s="38"/>
      <c r="J1179" s="39" t="str">
        <f t="shared" si="18"/>
        <v>OUI</v>
      </c>
    </row>
    <row r="1180" spans="8:10" x14ac:dyDescent="0.3">
      <c r="H1180" s="37"/>
      <c r="I1180" s="38"/>
      <c r="J1180" s="39" t="str">
        <f t="shared" si="18"/>
        <v>OUI</v>
      </c>
    </row>
    <row r="1181" spans="8:10" x14ac:dyDescent="0.3">
      <c r="H1181" s="37"/>
      <c r="I1181" s="38"/>
      <c r="J1181" s="39" t="str">
        <f t="shared" si="18"/>
        <v>OUI</v>
      </c>
    </row>
    <row r="1182" spans="8:10" x14ac:dyDescent="0.3">
      <c r="H1182" s="37"/>
      <c r="I1182" s="38"/>
      <c r="J1182" s="39" t="str">
        <f t="shared" si="18"/>
        <v>OUI</v>
      </c>
    </row>
    <row r="1183" spans="8:10" x14ac:dyDescent="0.3">
      <c r="H1183" s="37"/>
      <c r="I1183" s="38"/>
      <c r="J1183" s="39" t="str">
        <f t="shared" si="18"/>
        <v>OUI</v>
      </c>
    </row>
    <row r="1184" spans="8:10" x14ac:dyDescent="0.3">
      <c r="H1184" s="37"/>
      <c r="I1184" s="38"/>
      <c r="J1184" s="39" t="str">
        <f t="shared" si="18"/>
        <v>OUI</v>
      </c>
    </row>
    <row r="1185" spans="8:10" x14ac:dyDescent="0.3">
      <c r="H1185" s="37"/>
      <c r="I1185" s="38"/>
      <c r="J1185" s="39" t="str">
        <f t="shared" si="18"/>
        <v>OUI</v>
      </c>
    </row>
    <row r="1186" spans="8:10" x14ac:dyDescent="0.3">
      <c r="H1186" s="37"/>
      <c r="I1186" s="38"/>
      <c r="J1186" s="39" t="str">
        <f t="shared" si="18"/>
        <v>OUI</v>
      </c>
    </row>
    <row r="1187" spans="8:10" x14ac:dyDescent="0.3">
      <c r="H1187" s="37"/>
      <c r="I1187" s="38"/>
      <c r="J1187" s="39" t="str">
        <f t="shared" si="18"/>
        <v>OUI</v>
      </c>
    </row>
    <row r="1188" spans="8:10" x14ac:dyDescent="0.3">
      <c r="H1188" s="37"/>
      <c r="I1188" s="38"/>
      <c r="J1188" s="39" t="str">
        <f t="shared" si="18"/>
        <v>OUI</v>
      </c>
    </row>
    <row r="1189" spans="8:10" x14ac:dyDescent="0.3">
      <c r="H1189" s="37"/>
      <c r="I1189" s="38"/>
      <c r="J1189" s="39" t="str">
        <f t="shared" si="18"/>
        <v>OUI</v>
      </c>
    </row>
    <row r="1190" spans="8:10" x14ac:dyDescent="0.3">
      <c r="H1190" s="37"/>
      <c r="I1190" s="38"/>
      <c r="J1190" s="39" t="str">
        <f t="shared" si="18"/>
        <v>OUI</v>
      </c>
    </row>
    <row r="1191" spans="8:10" x14ac:dyDescent="0.3">
      <c r="H1191" s="37"/>
      <c r="I1191" s="38"/>
      <c r="J1191" s="39" t="str">
        <f t="shared" si="18"/>
        <v>OUI</v>
      </c>
    </row>
    <row r="1192" spans="8:10" x14ac:dyDescent="0.3">
      <c r="H1192" s="37"/>
      <c r="I1192" s="38"/>
      <c r="J1192" s="39" t="str">
        <f t="shared" si="18"/>
        <v>OUI</v>
      </c>
    </row>
    <row r="1193" spans="8:10" x14ac:dyDescent="0.3">
      <c r="H1193" s="37"/>
      <c r="I1193" s="38"/>
      <c r="J1193" s="39" t="str">
        <f t="shared" si="18"/>
        <v>OUI</v>
      </c>
    </row>
    <row r="1194" spans="8:10" x14ac:dyDescent="0.3">
      <c r="H1194" s="37"/>
      <c r="I1194" s="38"/>
      <c r="J1194" s="39" t="str">
        <f t="shared" si="18"/>
        <v>OUI</v>
      </c>
    </row>
    <row r="1195" spans="8:10" x14ac:dyDescent="0.3">
      <c r="H1195" s="37"/>
      <c r="I1195" s="38"/>
      <c r="J1195" s="39" t="str">
        <f t="shared" si="18"/>
        <v>OUI</v>
      </c>
    </row>
    <row r="1196" spans="8:10" x14ac:dyDescent="0.3">
      <c r="H1196" s="37"/>
      <c r="I1196" s="38"/>
      <c r="J1196" s="39" t="str">
        <f t="shared" si="18"/>
        <v>OUI</v>
      </c>
    </row>
    <row r="1197" spans="8:10" x14ac:dyDescent="0.3">
      <c r="H1197" s="37"/>
      <c r="I1197" s="38"/>
      <c r="J1197" s="39" t="str">
        <f t="shared" si="18"/>
        <v>OUI</v>
      </c>
    </row>
    <row r="1198" spans="8:10" x14ac:dyDescent="0.3">
      <c r="H1198" s="37"/>
      <c r="I1198" s="38"/>
      <c r="J1198" s="39" t="str">
        <f t="shared" si="18"/>
        <v>OUI</v>
      </c>
    </row>
    <row r="1199" spans="8:10" x14ac:dyDescent="0.3">
      <c r="H1199" s="37"/>
      <c r="I1199" s="38"/>
      <c r="J1199" s="39" t="str">
        <f t="shared" si="18"/>
        <v>OUI</v>
      </c>
    </row>
    <row r="1200" spans="8:10" x14ac:dyDescent="0.3">
      <c r="H1200" s="37"/>
      <c r="I1200" s="38"/>
      <c r="J1200" s="39" t="str">
        <f t="shared" si="18"/>
        <v>OUI</v>
      </c>
    </row>
    <row r="1201" spans="8:10" x14ac:dyDescent="0.3">
      <c r="H1201" s="37"/>
      <c r="I1201" s="38"/>
      <c r="J1201" s="39" t="str">
        <f t="shared" si="18"/>
        <v>OUI</v>
      </c>
    </row>
    <row r="1202" spans="8:10" x14ac:dyDescent="0.3">
      <c r="H1202" s="37"/>
      <c r="I1202" s="38"/>
      <c r="J1202" s="39" t="str">
        <f t="shared" si="18"/>
        <v>OUI</v>
      </c>
    </row>
    <row r="1203" spans="8:10" x14ac:dyDescent="0.3">
      <c r="H1203" s="37"/>
      <c r="I1203" s="38"/>
      <c r="J1203" s="39" t="str">
        <f t="shared" si="18"/>
        <v>OUI</v>
      </c>
    </row>
    <row r="1204" spans="8:10" x14ac:dyDescent="0.3">
      <c r="H1204" s="37"/>
      <c r="I1204" s="38"/>
      <c r="J1204" s="39" t="str">
        <f t="shared" si="18"/>
        <v>OUI</v>
      </c>
    </row>
    <row r="1205" spans="8:10" x14ac:dyDescent="0.3">
      <c r="H1205" s="37"/>
      <c r="I1205" s="38"/>
      <c r="J1205" s="39" t="str">
        <f t="shared" si="18"/>
        <v>OUI</v>
      </c>
    </row>
    <row r="1206" spans="8:10" x14ac:dyDescent="0.3">
      <c r="H1206" s="37"/>
      <c r="I1206" s="38"/>
      <c r="J1206" s="39" t="str">
        <f t="shared" si="18"/>
        <v>OUI</v>
      </c>
    </row>
    <row r="1207" spans="8:10" x14ac:dyDescent="0.3">
      <c r="H1207" s="37"/>
      <c r="I1207" s="38"/>
      <c r="J1207" s="39" t="str">
        <f t="shared" si="18"/>
        <v>OUI</v>
      </c>
    </row>
    <row r="1208" spans="8:10" x14ac:dyDescent="0.3">
      <c r="H1208" s="37"/>
      <c r="I1208" s="38"/>
      <c r="J1208" s="39" t="str">
        <f t="shared" si="18"/>
        <v>OUI</v>
      </c>
    </row>
    <row r="1209" spans="8:10" x14ac:dyDescent="0.3">
      <c r="H1209" s="37"/>
      <c r="I1209" s="38"/>
      <c r="J1209" s="39" t="str">
        <f t="shared" si="18"/>
        <v>OUI</v>
      </c>
    </row>
    <row r="1210" spans="8:10" x14ac:dyDescent="0.3">
      <c r="H1210" s="37"/>
      <c r="I1210" s="38"/>
      <c r="J1210" s="39" t="str">
        <f t="shared" si="18"/>
        <v>OUI</v>
      </c>
    </row>
    <row r="1211" spans="8:10" x14ac:dyDescent="0.3">
      <c r="H1211" s="37"/>
      <c r="I1211" s="38"/>
      <c r="J1211" s="39" t="str">
        <f t="shared" si="18"/>
        <v>OUI</v>
      </c>
    </row>
    <row r="1212" spans="8:10" x14ac:dyDescent="0.3">
      <c r="H1212" s="37"/>
      <c r="I1212" s="38"/>
      <c r="J1212" s="39" t="str">
        <f t="shared" si="18"/>
        <v>OUI</v>
      </c>
    </row>
    <row r="1213" spans="8:10" x14ac:dyDescent="0.3">
      <c r="H1213" s="37"/>
      <c r="I1213" s="38"/>
      <c r="J1213" s="39" t="str">
        <f t="shared" si="18"/>
        <v>OUI</v>
      </c>
    </row>
    <row r="1214" spans="8:10" x14ac:dyDescent="0.3">
      <c r="H1214" s="37"/>
      <c r="I1214" s="38"/>
      <c r="J1214" s="39" t="str">
        <f t="shared" si="18"/>
        <v>OUI</v>
      </c>
    </row>
    <row r="1215" spans="8:10" x14ac:dyDescent="0.3">
      <c r="H1215" s="37"/>
      <c r="I1215" s="38"/>
      <c r="J1215" s="39" t="str">
        <f t="shared" si="18"/>
        <v>OUI</v>
      </c>
    </row>
    <row r="1216" spans="8:10" x14ac:dyDescent="0.3">
      <c r="H1216" s="37"/>
      <c r="I1216" s="38"/>
      <c r="J1216" s="39" t="str">
        <f t="shared" si="18"/>
        <v>OUI</v>
      </c>
    </row>
    <row r="1217" spans="8:10" x14ac:dyDescent="0.3">
      <c r="H1217" s="37"/>
      <c r="I1217" s="38"/>
      <c r="J1217" s="39" t="str">
        <f t="shared" si="18"/>
        <v>OUI</v>
      </c>
    </row>
    <row r="1218" spans="8:10" x14ac:dyDescent="0.3">
      <c r="H1218" s="37"/>
      <c r="I1218" s="38"/>
      <c r="J1218" s="39" t="str">
        <f t="shared" si="18"/>
        <v>OUI</v>
      </c>
    </row>
    <row r="1219" spans="8:10" x14ac:dyDescent="0.3">
      <c r="H1219" s="37"/>
      <c r="I1219" s="38"/>
      <c r="J1219" s="39" t="str">
        <f t="shared" ref="J1219:J1282" si="19">IF(AND(H1219=FALSE,I1219=FALSE),"OUI","NON")</f>
        <v>OUI</v>
      </c>
    </row>
    <row r="1220" spans="8:10" x14ac:dyDescent="0.3">
      <c r="H1220" s="37"/>
      <c r="I1220" s="38"/>
      <c r="J1220" s="39" t="str">
        <f t="shared" si="19"/>
        <v>OUI</v>
      </c>
    </row>
    <row r="1221" spans="8:10" x14ac:dyDescent="0.3">
      <c r="H1221" s="37"/>
      <c r="I1221" s="38"/>
      <c r="J1221" s="39" t="str">
        <f t="shared" si="19"/>
        <v>OUI</v>
      </c>
    </row>
    <row r="1222" spans="8:10" x14ac:dyDescent="0.3">
      <c r="H1222" s="37"/>
      <c r="I1222" s="38"/>
      <c r="J1222" s="39" t="str">
        <f t="shared" si="19"/>
        <v>OUI</v>
      </c>
    </row>
    <row r="1223" spans="8:10" x14ac:dyDescent="0.3">
      <c r="H1223" s="37"/>
      <c r="I1223" s="38"/>
      <c r="J1223" s="39" t="str">
        <f t="shared" si="19"/>
        <v>OUI</v>
      </c>
    </row>
    <row r="1224" spans="8:10" x14ac:dyDescent="0.3">
      <c r="H1224" s="37"/>
      <c r="I1224" s="38"/>
      <c r="J1224" s="39" t="str">
        <f t="shared" si="19"/>
        <v>OUI</v>
      </c>
    </row>
    <row r="1225" spans="8:10" x14ac:dyDescent="0.3">
      <c r="H1225" s="37"/>
      <c r="I1225" s="38"/>
      <c r="J1225" s="39" t="str">
        <f t="shared" si="19"/>
        <v>OUI</v>
      </c>
    </row>
    <row r="1226" spans="8:10" x14ac:dyDescent="0.3">
      <c r="H1226" s="37"/>
      <c r="I1226" s="38"/>
      <c r="J1226" s="39" t="str">
        <f t="shared" si="19"/>
        <v>OUI</v>
      </c>
    </row>
    <row r="1227" spans="8:10" x14ac:dyDescent="0.3">
      <c r="H1227" s="37"/>
      <c r="I1227" s="38"/>
      <c r="J1227" s="39" t="str">
        <f t="shared" si="19"/>
        <v>OUI</v>
      </c>
    </row>
    <row r="1228" spans="8:10" x14ac:dyDescent="0.3">
      <c r="H1228" s="37"/>
      <c r="I1228" s="38"/>
      <c r="J1228" s="39" t="str">
        <f t="shared" si="19"/>
        <v>OUI</v>
      </c>
    </row>
    <row r="1229" spans="8:10" x14ac:dyDescent="0.3">
      <c r="H1229" s="37"/>
      <c r="I1229" s="38"/>
      <c r="J1229" s="39" t="str">
        <f t="shared" si="19"/>
        <v>OUI</v>
      </c>
    </row>
    <row r="1230" spans="8:10" x14ac:dyDescent="0.3">
      <c r="H1230" s="37"/>
      <c r="I1230" s="38"/>
      <c r="J1230" s="39" t="str">
        <f t="shared" si="19"/>
        <v>OUI</v>
      </c>
    </row>
    <row r="1231" spans="8:10" x14ac:dyDescent="0.3">
      <c r="H1231" s="37"/>
      <c r="I1231" s="38"/>
      <c r="J1231" s="39" t="str">
        <f t="shared" si="19"/>
        <v>OUI</v>
      </c>
    </row>
    <row r="1232" spans="8:10" x14ac:dyDescent="0.3">
      <c r="H1232" s="37"/>
      <c r="I1232" s="38"/>
      <c r="J1232" s="39" t="str">
        <f t="shared" si="19"/>
        <v>OUI</v>
      </c>
    </row>
    <row r="1233" spans="8:10" x14ac:dyDescent="0.3">
      <c r="H1233" s="37"/>
      <c r="I1233" s="38"/>
      <c r="J1233" s="39" t="str">
        <f t="shared" si="19"/>
        <v>OUI</v>
      </c>
    </row>
    <row r="1234" spans="8:10" x14ac:dyDescent="0.3">
      <c r="H1234" s="37"/>
      <c r="I1234" s="38"/>
      <c r="J1234" s="39" t="str">
        <f t="shared" si="19"/>
        <v>OUI</v>
      </c>
    </row>
    <row r="1235" spans="8:10" x14ac:dyDescent="0.3">
      <c r="H1235" s="37"/>
      <c r="I1235" s="38"/>
      <c r="J1235" s="39" t="str">
        <f t="shared" si="19"/>
        <v>OUI</v>
      </c>
    </row>
    <row r="1236" spans="8:10" x14ac:dyDescent="0.3">
      <c r="H1236" s="37"/>
      <c r="I1236" s="38"/>
      <c r="J1236" s="39" t="str">
        <f t="shared" si="19"/>
        <v>OUI</v>
      </c>
    </row>
    <row r="1237" spans="8:10" x14ac:dyDescent="0.3">
      <c r="H1237" s="37"/>
      <c r="I1237" s="38"/>
      <c r="J1237" s="39" t="str">
        <f t="shared" si="19"/>
        <v>OUI</v>
      </c>
    </row>
    <row r="1238" spans="8:10" x14ac:dyDescent="0.3">
      <c r="H1238" s="37"/>
      <c r="I1238" s="38"/>
      <c r="J1238" s="39" t="str">
        <f t="shared" si="19"/>
        <v>OUI</v>
      </c>
    </row>
    <row r="1239" spans="8:10" x14ac:dyDescent="0.3">
      <c r="H1239" s="37"/>
      <c r="I1239" s="38"/>
      <c r="J1239" s="39" t="str">
        <f t="shared" si="19"/>
        <v>OUI</v>
      </c>
    </row>
    <row r="1240" spans="8:10" x14ac:dyDescent="0.3">
      <c r="H1240" s="37"/>
      <c r="I1240" s="38"/>
      <c r="J1240" s="39" t="str">
        <f t="shared" si="19"/>
        <v>OUI</v>
      </c>
    </row>
    <row r="1241" spans="8:10" x14ac:dyDescent="0.3">
      <c r="H1241" s="37"/>
      <c r="I1241" s="38"/>
      <c r="J1241" s="39" t="str">
        <f t="shared" si="19"/>
        <v>OUI</v>
      </c>
    </row>
    <row r="1242" spans="8:10" x14ac:dyDescent="0.3">
      <c r="H1242" s="37"/>
      <c r="I1242" s="38"/>
      <c r="J1242" s="39" t="str">
        <f t="shared" si="19"/>
        <v>OUI</v>
      </c>
    </row>
    <row r="1243" spans="8:10" x14ac:dyDescent="0.3">
      <c r="H1243" s="37"/>
      <c r="I1243" s="38"/>
      <c r="J1243" s="39" t="str">
        <f t="shared" si="19"/>
        <v>OUI</v>
      </c>
    </row>
    <row r="1244" spans="8:10" x14ac:dyDescent="0.3">
      <c r="H1244" s="37"/>
      <c r="I1244" s="38"/>
      <c r="J1244" s="39" t="str">
        <f t="shared" si="19"/>
        <v>OUI</v>
      </c>
    </row>
    <row r="1245" spans="8:10" x14ac:dyDescent="0.3">
      <c r="H1245" s="37"/>
      <c r="I1245" s="38"/>
      <c r="J1245" s="39" t="str">
        <f t="shared" si="19"/>
        <v>OUI</v>
      </c>
    </row>
    <row r="1246" spans="8:10" x14ac:dyDescent="0.3">
      <c r="H1246" s="37"/>
      <c r="I1246" s="38"/>
      <c r="J1246" s="39" t="str">
        <f t="shared" si="19"/>
        <v>OUI</v>
      </c>
    </row>
    <row r="1247" spans="8:10" x14ac:dyDescent="0.3">
      <c r="H1247" s="37"/>
      <c r="I1247" s="38"/>
      <c r="J1247" s="39" t="str">
        <f t="shared" si="19"/>
        <v>OUI</v>
      </c>
    </row>
    <row r="1248" spans="8:10" x14ac:dyDescent="0.3">
      <c r="H1248" s="37"/>
      <c r="I1248" s="38"/>
      <c r="J1248" s="39" t="str">
        <f t="shared" si="19"/>
        <v>OUI</v>
      </c>
    </row>
    <row r="1249" spans="8:10" x14ac:dyDescent="0.3">
      <c r="H1249" s="37"/>
      <c r="I1249" s="38"/>
      <c r="J1249" s="39" t="str">
        <f t="shared" si="19"/>
        <v>OUI</v>
      </c>
    </row>
    <row r="1250" spans="8:10" x14ac:dyDescent="0.3">
      <c r="H1250" s="37"/>
      <c r="I1250" s="38"/>
      <c r="J1250" s="39" t="str">
        <f t="shared" si="19"/>
        <v>OUI</v>
      </c>
    </row>
    <row r="1251" spans="8:10" x14ac:dyDescent="0.3">
      <c r="H1251" s="37"/>
      <c r="I1251" s="38"/>
      <c r="J1251" s="39" t="str">
        <f t="shared" si="19"/>
        <v>OUI</v>
      </c>
    </row>
    <row r="1252" spans="8:10" x14ac:dyDescent="0.3">
      <c r="H1252" s="37"/>
      <c r="I1252" s="38"/>
      <c r="J1252" s="39" t="str">
        <f t="shared" si="19"/>
        <v>OUI</v>
      </c>
    </row>
    <row r="1253" spans="8:10" x14ac:dyDescent="0.3">
      <c r="H1253" s="37"/>
      <c r="I1253" s="38"/>
      <c r="J1253" s="39" t="str">
        <f t="shared" si="19"/>
        <v>OUI</v>
      </c>
    </row>
    <row r="1254" spans="8:10" x14ac:dyDescent="0.3">
      <c r="H1254" s="37"/>
      <c r="I1254" s="38"/>
      <c r="J1254" s="39" t="str">
        <f t="shared" si="19"/>
        <v>OUI</v>
      </c>
    </row>
    <row r="1255" spans="8:10" x14ac:dyDescent="0.3">
      <c r="H1255" s="37"/>
      <c r="I1255" s="38"/>
      <c r="J1255" s="39" t="str">
        <f t="shared" si="19"/>
        <v>OUI</v>
      </c>
    </row>
    <row r="1256" spans="8:10" x14ac:dyDescent="0.3">
      <c r="H1256" s="37"/>
      <c r="I1256" s="38"/>
      <c r="J1256" s="39" t="str">
        <f t="shared" si="19"/>
        <v>OUI</v>
      </c>
    </row>
    <row r="1257" spans="8:10" x14ac:dyDescent="0.3">
      <c r="H1257" s="37"/>
      <c r="I1257" s="38"/>
      <c r="J1257" s="39" t="str">
        <f t="shared" si="19"/>
        <v>OUI</v>
      </c>
    </row>
    <row r="1258" spans="8:10" x14ac:dyDescent="0.3">
      <c r="H1258" s="37"/>
      <c r="I1258" s="38"/>
      <c r="J1258" s="39" t="str">
        <f t="shared" si="19"/>
        <v>OUI</v>
      </c>
    </row>
    <row r="1259" spans="8:10" x14ac:dyDescent="0.3">
      <c r="H1259" s="37"/>
      <c r="I1259" s="38"/>
      <c r="J1259" s="39" t="str">
        <f t="shared" si="19"/>
        <v>OUI</v>
      </c>
    </row>
    <row r="1260" spans="8:10" x14ac:dyDescent="0.3">
      <c r="H1260" s="37"/>
      <c r="I1260" s="38"/>
      <c r="J1260" s="39" t="str">
        <f t="shared" si="19"/>
        <v>OUI</v>
      </c>
    </row>
    <row r="1261" spans="8:10" x14ac:dyDescent="0.3">
      <c r="H1261" s="37"/>
      <c r="I1261" s="38"/>
      <c r="J1261" s="39" t="str">
        <f t="shared" si="19"/>
        <v>OUI</v>
      </c>
    </row>
    <row r="1262" spans="8:10" x14ac:dyDescent="0.3">
      <c r="H1262" s="37"/>
      <c r="I1262" s="38"/>
      <c r="J1262" s="39" t="str">
        <f t="shared" si="19"/>
        <v>OUI</v>
      </c>
    </row>
    <row r="1263" spans="8:10" x14ac:dyDescent="0.3">
      <c r="H1263" s="37"/>
      <c r="I1263" s="38"/>
      <c r="J1263" s="39" t="str">
        <f t="shared" si="19"/>
        <v>OUI</v>
      </c>
    </row>
    <row r="1264" spans="8:10" x14ac:dyDescent="0.3">
      <c r="H1264" s="37"/>
      <c r="I1264" s="38"/>
      <c r="J1264" s="39" t="str">
        <f t="shared" si="19"/>
        <v>OUI</v>
      </c>
    </row>
    <row r="1265" spans="8:10" x14ac:dyDescent="0.3">
      <c r="H1265" s="37"/>
      <c r="I1265" s="38"/>
      <c r="J1265" s="39" t="str">
        <f t="shared" si="19"/>
        <v>OUI</v>
      </c>
    </row>
    <row r="1266" spans="8:10" x14ac:dyDescent="0.3">
      <c r="H1266" s="37"/>
      <c r="I1266" s="38"/>
      <c r="J1266" s="39" t="str">
        <f t="shared" si="19"/>
        <v>OUI</v>
      </c>
    </row>
    <row r="1267" spans="8:10" x14ac:dyDescent="0.3">
      <c r="H1267" s="37"/>
      <c r="I1267" s="38"/>
      <c r="J1267" s="39" t="str">
        <f t="shared" si="19"/>
        <v>OUI</v>
      </c>
    </row>
    <row r="1268" spans="8:10" x14ac:dyDescent="0.3">
      <c r="H1268" s="37"/>
      <c r="I1268" s="38"/>
      <c r="J1268" s="39" t="str">
        <f t="shared" si="19"/>
        <v>OUI</v>
      </c>
    </row>
    <row r="1269" spans="8:10" x14ac:dyDescent="0.3">
      <c r="H1269" s="37"/>
      <c r="I1269" s="38"/>
      <c r="J1269" s="39" t="str">
        <f t="shared" si="19"/>
        <v>OUI</v>
      </c>
    </row>
    <row r="1270" spans="8:10" x14ac:dyDescent="0.3">
      <c r="H1270" s="37"/>
      <c r="I1270" s="38"/>
      <c r="J1270" s="39" t="str">
        <f t="shared" si="19"/>
        <v>OUI</v>
      </c>
    </row>
    <row r="1271" spans="8:10" x14ac:dyDescent="0.3">
      <c r="H1271" s="37"/>
      <c r="I1271" s="38"/>
      <c r="J1271" s="39" t="str">
        <f t="shared" si="19"/>
        <v>OUI</v>
      </c>
    </row>
    <row r="1272" spans="8:10" x14ac:dyDescent="0.3">
      <c r="H1272" s="37"/>
      <c r="I1272" s="38"/>
      <c r="J1272" s="39" t="str">
        <f t="shared" si="19"/>
        <v>OUI</v>
      </c>
    </row>
    <row r="1273" spans="8:10" x14ac:dyDescent="0.3">
      <c r="H1273" s="37"/>
      <c r="I1273" s="38"/>
      <c r="J1273" s="39" t="str">
        <f t="shared" si="19"/>
        <v>OUI</v>
      </c>
    </row>
    <row r="1274" spans="8:10" x14ac:dyDescent="0.3">
      <c r="H1274" s="37"/>
      <c r="I1274" s="38"/>
      <c r="J1274" s="39" t="str">
        <f t="shared" si="19"/>
        <v>OUI</v>
      </c>
    </row>
    <row r="1275" spans="8:10" x14ac:dyDescent="0.3">
      <c r="H1275" s="37"/>
      <c r="I1275" s="38"/>
      <c r="J1275" s="39" t="str">
        <f t="shared" si="19"/>
        <v>OUI</v>
      </c>
    </row>
    <row r="1276" spans="8:10" x14ac:dyDescent="0.3">
      <c r="H1276" s="37"/>
      <c r="I1276" s="38"/>
      <c r="J1276" s="39" t="str">
        <f t="shared" si="19"/>
        <v>OUI</v>
      </c>
    </row>
    <row r="1277" spans="8:10" x14ac:dyDescent="0.3">
      <c r="H1277" s="37"/>
      <c r="I1277" s="38"/>
      <c r="J1277" s="39" t="str">
        <f t="shared" si="19"/>
        <v>OUI</v>
      </c>
    </row>
    <row r="1278" spans="8:10" x14ac:dyDescent="0.3">
      <c r="H1278" s="37"/>
      <c r="I1278" s="38"/>
      <c r="J1278" s="39" t="str">
        <f t="shared" si="19"/>
        <v>OUI</v>
      </c>
    </row>
    <row r="1279" spans="8:10" x14ac:dyDescent="0.3">
      <c r="H1279" s="37"/>
      <c r="I1279" s="38"/>
      <c r="J1279" s="39" t="str">
        <f t="shared" si="19"/>
        <v>OUI</v>
      </c>
    </row>
    <row r="1280" spans="8:10" x14ac:dyDescent="0.3">
      <c r="H1280" s="37"/>
      <c r="I1280" s="38"/>
      <c r="J1280" s="39" t="str">
        <f t="shared" si="19"/>
        <v>OUI</v>
      </c>
    </row>
    <row r="1281" spans="8:10" x14ac:dyDescent="0.3">
      <c r="H1281" s="37"/>
      <c r="I1281" s="38"/>
      <c r="J1281" s="39" t="str">
        <f t="shared" si="19"/>
        <v>OUI</v>
      </c>
    </row>
    <row r="1282" spans="8:10" x14ac:dyDescent="0.3">
      <c r="H1282" s="37"/>
      <c r="I1282" s="38"/>
      <c r="J1282" s="39" t="str">
        <f t="shared" si="19"/>
        <v>OUI</v>
      </c>
    </row>
    <row r="1283" spans="8:10" x14ac:dyDescent="0.3">
      <c r="H1283" s="37"/>
      <c r="I1283" s="38"/>
      <c r="J1283" s="39" t="str">
        <f t="shared" ref="J1283:J1346" si="20">IF(AND(H1283=FALSE,I1283=FALSE),"OUI","NON")</f>
        <v>OUI</v>
      </c>
    </row>
    <row r="1284" spans="8:10" x14ac:dyDescent="0.3">
      <c r="H1284" s="37"/>
      <c r="I1284" s="38"/>
      <c r="J1284" s="39" t="str">
        <f t="shared" si="20"/>
        <v>OUI</v>
      </c>
    </row>
    <row r="1285" spans="8:10" x14ac:dyDescent="0.3">
      <c r="H1285" s="37"/>
      <c r="I1285" s="38"/>
      <c r="J1285" s="39" t="str">
        <f t="shared" si="20"/>
        <v>OUI</v>
      </c>
    </row>
    <row r="1286" spans="8:10" x14ac:dyDescent="0.3">
      <c r="H1286" s="37"/>
      <c r="I1286" s="38"/>
      <c r="J1286" s="39" t="str">
        <f t="shared" si="20"/>
        <v>OUI</v>
      </c>
    </row>
    <row r="1287" spans="8:10" x14ac:dyDescent="0.3">
      <c r="H1287" s="37"/>
      <c r="I1287" s="38"/>
      <c r="J1287" s="39" t="str">
        <f t="shared" si="20"/>
        <v>OUI</v>
      </c>
    </row>
    <row r="1288" spans="8:10" x14ac:dyDescent="0.3">
      <c r="H1288" s="37"/>
      <c r="I1288" s="38"/>
      <c r="J1288" s="39" t="str">
        <f t="shared" si="20"/>
        <v>OUI</v>
      </c>
    </row>
    <row r="1289" spans="8:10" x14ac:dyDescent="0.3">
      <c r="H1289" s="37"/>
      <c r="I1289" s="38"/>
      <c r="J1289" s="39" t="str">
        <f t="shared" si="20"/>
        <v>OUI</v>
      </c>
    </row>
    <row r="1290" spans="8:10" x14ac:dyDescent="0.3">
      <c r="H1290" s="37"/>
      <c r="I1290" s="38"/>
      <c r="J1290" s="39" t="str">
        <f t="shared" si="20"/>
        <v>OUI</v>
      </c>
    </row>
    <row r="1291" spans="8:10" x14ac:dyDescent="0.3">
      <c r="H1291" s="37"/>
      <c r="I1291" s="38"/>
      <c r="J1291" s="39" t="str">
        <f t="shared" si="20"/>
        <v>OUI</v>
      </c>
    </row>
    <row r="1292" spans="8:10" x14ac:dyDescent="0.3">
      <c r="H1292" s="37"/>
      <c r="I1292" s="38"/>
      <c r="J1292" s="39" t="str">
        <f t="shared" si="20"/>
        <v>OUI</v>
      </c>
    </row>
    <row r="1293" spans="8:10" x14ac:dyDescent="0.3">
      <c r="H1293" s="37"/>
      <c r="I1293" s="38"/>
      <c r="J1293" s="39" t="str">
        <f t="shared" si="20"/>
        <v>OUI</v>
      </c>
    </row>
    <row r="1294" spans="8:10" x14ac:dyDescent="0.3">
      <c r="H1294" s="37"/>
      <c r="I1294" s="38"/>
      <c r="J1294" s="39" t="str">
        <f t="shared" si="20"/>
        <v>OUI</v>
      </c>
    </row>
    <row r="1295" spans="8:10" x14ac:dyDescent="0.3">
      <c r="H1295" s="37"/>
      <c r="I1295" s="38"/>
      <c r="J1295" s="39" t="str">
        <f t="shared" si="20"/>
        <v>OUI</v>
      </c>
    </row>
    <row r="1296" spans="8:10" x14ac:dyDescent="0.3">
      <c r="H1296" s="37"/>
      <c r="I1296" s="38"/>
      <c r="J1296" s="39" t="str">
        <f t="shared" si="20"/>
        <v>OUI</v>
      </c>
    </row>
    <row r="1297" spans="8:10" x14ac:dyDescent="0.3">
      <c r="H1297" s="37"/>
      <c r="I1297" s="38"/>
      <c r="J1297" s="39" t="str">
        <f t="shared" si="20"/>
        <v>OUI</v>
      </c>
    </row>
    <row r="1298" spans="8:10" x14ac:dyDescent="0.3">
      <c r="H1298" s="37"/>
      <c r="I1298" s="38"/>
      <c r="J1298" s="39" t="str">
        <f t="shared" si="20"/>
        <v>OUI</v>
      </c>
    </row>
    <row r="1299" spans="8:10" x14ac:dyDescent="0.3">
      <c r="H1299" s="37"/>
      <c r="I1299" s="38"/>
      <c r="J1299" s="39" t="str">
        <f t="shared" si="20"/>
        <v>OUI</v>
      </c>
    </row>
    <row r="1300" spans="8:10" x14ac:dyDescent="0.3">
      <c r="H1300" s="37"/>
      <c r="I1300" s="38"/>
      <c r="J1300" s="39" t="str">
        <f t="shared" si="20"/>
        <v>OUI</v>
      </c>
    </row>
    <row r="1301" spans="8:10" x14ac:dyDescent="0.3">
      <c r="H1301" s="37"/>
      <c r="I1301" s="38"/>
      <c r="J1301" s="39" t="str">
        <f t="shared" si="20"/>
        <v>OUI</v>
      </c>
    </row>
    <row r="1302" spans="8:10" x14ac:dyDescent="0.3">
      <c r="H1302" s="37"/>
      <c r="I1302" s="38"/>
      <c r="J1302" s="39" t="str">
        <f t="shared" si="20"/>
        <v>OUI</v>
      </c>
    </row>
    <row r="1303" spans="8:10" x14ac:dyDescent="0.3">
      <c r="H1303" s="37"/>
      <c r="I1303" s="38"/>
      <c r="J1303" s="39" t="str">
        <f t="shared" si="20"/>
        <v>OUI</v>
      </c>
    </row>
    <row r="1304" spans="8:10" x14ac:dyDescent="0.3">
      <c r="H1304" s="37"/>
      <c r="I1304" s="38"/>
      <c r="J1304" s="39" t="str">
        <f t="shared" si="20"/>
        <v>OUI</v>
      </c>
    </row>
    <row r="1305" spans="8:10" x14ac:dyDescent="0.3">
      <c r="H1305" s="37"/>
      <c r="I1305" s="38"/>
      <c r="J1305" s="39" t="str">
        <f t="shared" si="20"/>
        <v>OUI</v>
      </c>
    </row>
    <row r="1306" spans="8:10" x14ac:dyDescent="0.3">
      <c r="H1306" s="37"/>
      <c r="I1306" s="38"/>
      <c r="J1306" s="39" t="str">
        <f t="shared" si="20"/>
        <v>OUI</v>
      </c>
    </row>
    <row r="1307" spans="8:10" x14ac:dyDescent="0.3">
      <c r="H1307" s="37"/>
      <c r="I1307" s="38"/>
      <c r="J1307" s="39" t="str">
        <f t="shared" si="20"/>
        <v>OUI</v>
      </c>
    </row>
    <row r="1308" spans="8:10" x14ac:dyDescent="0.3">
      <c r="H1308" s="37"/>
      <c r="I1308" s="38"/>
      <c r="J1308" s="39" t="str">
        <f t="shared" si="20"/>
        <v>OUI</v>
      </c>
    </row>
    <row r="1309" spans="8:10" x14ac:dyDescent="0.3">
      <c r="H1309" s="37"/>
      <c r="I1309" s="38"/>
      <c r="J1309" s="39" t="str">
        <f t="shared" si="20"/>
        <v>OUI</v>
      </c>
    </row>
    <row r="1310" spans="8:10" x14ac:dyDescent="0.3">
      <c r="H1310" s="37"/>
      <c r="I1310" s="38"/>
      <c r="J1310" s="39" t="str">
        <f t="shared" si="20"/>
        <v>OUI</v>
      </c>
    </row>
    <row r="1311" spans="8:10" x14ac:dyDescent="0.3">
      <c r="H1311" s="37"/>
      <c r="I1311" s="38"/>
      <c r="J1311" s="39" t="str">
        <f t="shared" si="20"/>
        <v>OUI</v>
      </c>
    </row>
    <row r="1312" spans="8:10" x14ac:dyDescent="0.3">
      <c r="H1312" s="37"/>
      <c r="I1312" s="38"/>
      <c r="J1312" s="39" t="str">
        <f t="shared" si="20"/>
        <v>OUI</v>
      </c>
    </row>
    <row r="1313" spans="8:10" x14ac:dyDescent="0.3">
      <c r="H1313" s="37"/>
      <c r="I1313" s="38"/>
      <c r="J1313" s="39" t="str">
        <f t="shared" si="20"/>
        <v>OUI</v>
      </c>
    </row>
    <row r="1314" spans="8:10" x14ac:dyDescent="0.3">
      <c r="H1314" s="37"/>
      <c r="I1314" s="38"/>
      <c r="J1314" s="39" t="str">
        <f t="shared" si="20"/>
        <v>OUI</v>
      </c>
    </row>
    <row r="1315" spans="8:10" x14ac:dyDescent="0.3">
      <c r="H1315" s="37"/>
      <c r="I1315" s="38"/>
      <c r="J1315" s="39" t="str">
        <f t="shared" si="20"/>
        <v>OUI</v>
      </c>
    </row>
    <row r="1316" spans="8:10" x14ac:dyDescent="0.3">
      <c r="H1316" s="37"/>
      <c r="I1316" s="38"/>
      <c r="J1316" s="39" t="str">
        <f t="shared" si="20"/>
        <v>OUI</v>
      </c>
    </row>
    <row r="1317" spans="8:10" x14ac:dyDescent="0.3">
      <c r="H1317" s="37"/>
      <c r="I1317" s="38"/>
      <c r="J1317" s="39" t="str">
        <f t="shared" si="20"/>
        <v>OUI</v>
      </c>
    </row>
    <row r="1318" spans="8:10" x14ac:dyDescent="0.3">
      <c r="H1318" s="37"/>
      <c r="I1318" s="38"/>
      <c r="J1318" s="39" t="str">
        <f t="shared" si="20"/>
        <v>OUI</v>
      </c>
    </row>
    <row r="1319" spans="8:10" x14ac:dyDescent="0.3">
      <c r="H1319" s="37"/>
      <c r="I1319" s="38"/>
      <c r="J1319" s="39" t="str">
        <f t="shared" si="20"/>
        <v>OUI</v>
      </c>
    </row>
    <row r="1320" spans="8:10" x14ac:dyDescent="0.3">
      <c r="H1320" s="37"/>
      <c r="I1320" s="38"/>
      <c r="J1320" s="39" t="str">
        <f t="shared" si="20"/>
        <v>OUI</v>
      </c>
    </row>
    <row r="1321" spans="8:10" x14ac:dyDescent="0.3">
      <c r="H1321" s="37"/>
      <c r="I1321" s="38"/>
      <c r="J1321" s="39" t="str">
        <f t="shared" si="20"/>
        <v>OUI</v>
      </c>
    </row>
    <row r="1322" spans="8:10" x14ac:dyDescent="0.3">
      <c r="H1322" s="37"/>
      <c r="I1322" s="38"/>
      <c r="J1322" s="39" t="str">
        <f t="shared" si="20"/>
        <v>OUI</v>
      </c>
    </row>
    <row r="1323" spans="8:10" x14ac:dyDescent="0.3">
      <c r="H1323" s="37"/>
      <c r="I1323" s="38"/>
      <c r="J1323" s="39" t="str">
        <f t="shared" si="20"/>
        <v>OUI</v>
      </c>
    </row>
    <row r="1324" spans="8:10" x14ac:dyDescent="0.3">
      <c r="H1324" s="37"/>
      <c r="I1324" s="38"/>
      <c r="J1324" s="39" t="str">
        <f t="shared" si="20"/>
        <v>OUI</v>
      </c>
    </row>
    <row r="1325" spans="8:10" x14ac:dyDescent="0.3">
      <c r="H1325" s="37"/>
      <c r="I1325" s="38"/>
      <c r="J1325" s="39" t="str">
        <f t="shared" si="20"/>
        <v>OUI</v>
      </c>
    </row>
    <row r="1326" spans="8:10" x14ac:dyDescent="0.3">
      <c r="H1326" s="37"/>
      <c r="I1326" s="38"/>
      <c r="J1326" s="39" t="str">
        <f t="shared" si="20"/>
        <v>OUI</v>
      </c>
    </row>
    <row r="1327" spans="8:10" x14ac:dyDescent="0.3">
      <c r="H1327" s="37"/>
      <c r="I1327" s="38"/>
      <c r="J1327" s="39" t="str">
        <f t="shared" si="20"/>
        <v>OUI</v>
      </c>
    </row>
    <row r="1328" spans="8:10" x14ac:dyDescent="0.3">
      <c r="H1328" s="37"/>
      <c r="I1328" s="38"/>
      <c r="J1328" s="39" t="str">
        <f t="shared" si="20"/>
        <v>OUI</v>
      </c>
    </row>
    <row r="1329" spans="8:10" x14ac:dyDescent="0.3">
      <c r="H1329" s="37"/>
      <c r="I1329" s="38"/>
      <c r="J1329" s="39" t="str">
        <f t="shared" si="20"/>
        <v>OUI</v>
      </c>
    </row>
    <row r="1330" spans="8:10" x14ac:dyDescent="0.3">
      <c r="H1330" s="37"/>
      <c r="I1330" s="38"/>
      <c r="J1330" s="39" t="str">
        <f t="shared" si="20"/>
        <v>OUI</v>
      </c>
    </row>
    <row r="1331" spans="8:10" x14ac:dyDescent="0.3">
      <c r="H1331" s="37"/>
      <c r="I1331" s="38"/>
      <c r="J1331" s="39" t="str">
        <f t="shared" si="20"/>
        <v>OUI</v>
      </c>
    </row>
    <row r="1332" spans="8:10" x14ac:dyDescent="0.3">
      <c r="H1332" s="37"/>
      <c r="I1332" s="38"/>
      <c r="J1332" s="39" t="str">
        <f t="shared" si="20"/>
        <v>OUI</v>
      </c>
    </row>
    <row r="1333" spans="8:10" x14ac:dyDescent="0.3">
      <c r="H1333" s="37"/>
      <c r="I1333" s="38"/>
      <c r="J1333" s="39" t="str">
        <f t="shared" si="20"/>
        <v>OUI</v>
      </c>
    </row>
    <row r="1334" spans="8:10" x14ac:dyDescent="0.3">
      <c r="H1334" s="37"/>
      <c r="I1334" s="38"/>
      <c r="J1334" s="39" t="str">
        <f t="shared" si="20"/>
        <v>OUI</v>
      </c>
    </row>
    <row r="1335" spans="8:10" x14ac:dyDescent="0.3">
      <c r="H1335" s="37"/>
      <c r="I1335" s="38"/>
      <c r="J1335" s="39" t="str">
        <f t="shared" si="20"/>
        <v>OUI</v>
      </c>
    </row>
    <row r="1336" spans="8:10" x14ac:dyDescent="0.3">
      <c r="H1336" s="37"/>
      <c r="I1336" s="38"/>
      <c r="J1336" s="39" t="str">
        <f t="shared" si="20"/>
        <v>OUI</v>
      </c>
    </row>
    <row r="1337" spans="8:10" x14ac:dyDescent="0.3">
      <c r="H1337" s="37"/>
      <c r="I1337" s="38"/>
      <c r="J1337" s="39" t="str">
        <f t="shared" si="20"/>
        <v>OUI</v>
      </c>
    </row>
    <row r="1338" spans="8:10" x14ac:dyDescent="0.3">
      <c r="H1338" s="37"/>
      <c r="I1338" s="38"/>
      <c r="J1338" s="39" t="str">
        <f t="shared" si="20"/>
        <v>OUI</v>
      </c>
    </row>
    <row r="1339" spans="8:10" x14ac:dyDescent="0.3">
      <c r="H1339" s="37"/>
      <c r="I1339" s="38"/>
      <c r="J1339" s="39" t="str">
        <f t="shared" si="20"/>
        <v>OUI</v>
      </c>
    </row>
    <row r="1340" spans="8:10" x14ac:dyDescent="0.3">
      <c r="H1340" s="37"/>
      <c r="I1340" s="38"/>
      <c r="J1340" s="39" t="str">
        <f t="shared" si="20"/>
        <v>OUI</v>
      </c>
    </row>
    <row r="1341" spans="8:10" x14ac:dyDescent="0.3">
      <c r="H1341" s="37"/>
      <c r="I1341" s="38"/>
      <c r="J1341" s="39" t="str">
        <f t="shared" si="20"/>
        <v>OUI</v>
      </c>
    </row>
    <row r="1342" spans="8:10" x14ac:dyDescent="0.3">
      <c r="H1342" s="37"/>
      <c r="I1342" s="38"/>
      <c r="J1342" s="39" t="str">
        <f t="shared" si="20"/>
        <v>OUI</v>
      </c>
    </row>
    <row r="1343" spans="8:10" x14ac:dyDescent="0.3">
      <c r="H1343" s="37"/>
      <c r="I1343" s="38"/>
      <c r="J1343" s="39" t="str">
        <f t="shared" si="20"/>
        <v>OUI</v>
      </c>
    </row>
    <row r="1344" spans="8:10" x14ac:dyDescent="0.3">
      <c r="H1344" s="37"/>
      <c r="I1344" s="38"/>
      <c r="J1344" s="39" t="str">
        <f t="shared" si="20"/>
        <v>OUI</v>
      </c>
    </row>
    <row r="1345" spans="8:10" x14ac:dyDescent="0.3">
      <c r="H1345" s="37"/>
      <c r="I1345" s="38"/>
      <c r="J1345" s="39" t="str">
        <f t="shared" si="20"/>
        <v>OUI</v>
      </c>
    </row>
    <row r="1346" spans="8:10" x14ac:dyDescent="0.3">
      <c r="H1346" s="37"/>
      <c r="I1346" s="38"/>
      <c r="J1346" s="39" t="str">
        <f t="shared" si="20"/>
        <v>OUI</v>
      </c>
    </row>
    <row r="1347" spans="8:10" x14ac:dyDescent="0.3">
      <c r="H1347" s="37"/>
      <c r="I1347" s="38"/>
      <c r="J1347" s="39" t="str">
        <f t="shared" ref="J1347:J1410" si="21">IF(AND(H1347=FALSE,I1347=FALSE),"OUI","NON")</f>
        <v>OUI</v>
      </c>
    </row>
    <row r="1348" spans="8:10" x14ac:dyDescent="0.3">
      <c r="H1348" s="37"/>
      <c r="I1348" s="38"/>
      <c r="J1348" s="39" t="str">
        <f t="shared" si="21"/>
        <v>OUI</v>
      </c>
    </row>
    <row r="1349" spans="8:10" x14ac:dyDescent="0.3">
      <c r="H1349" s="37"/>
      <c r="I1349" s="38"/>
      <c r="J1349" s="39" t="str">
        <f t="shared" si="21"/>
        <v>OUI</v>
      </c>
    </row>
    <row r="1350" spans="8:10" x14ac:dyDescent="0.3">
      <c r="H1350" s="37"/>
      <c r="I1350" s="38"/>
      <c r="J1350" s="39" t="str">
        <f t="shared" si="21"/>
        <v>OUI</v>
      </c>
    </row>
    <row r="1351" spans="8:10" x14ac:dyDescent="0.3">
      <c r="H1351" s="37"/>
      <c r="I1351" s="38"/>
      <c r="J1351" s="39" t="str">
        <f t="shared" si="21"/>
        <v>OUI</v>
      </c>
    </row>
    <row r="1352" spans="8:10" x14ac:dyDescent="0.3">
      <c r="H1352" s="37"/>
      <c r="I1352" s="38"/>
      <c r="J1352" s="39" t="str">
        <f t="shared" si="21"/>
        <v>OUI</v>
      </c>
    </row>
    <row r="1353" spans="8:10" x14ac:dyDescent="0.3">
      <c r="H1353" s="37"/>
      <c r="I1353" s="38"/>
      <c r="J1353" s="39" t="str">
        <f t="shared" si="21"/>
        <v>OUI</v>
      </c>
    </row>
    <row r="1354" spans="8:10" x14ac:dyDescent="0.3">
      <c r="H1354" s="37"/>
      <c r="I1354" s="38"/>
      <c r="J1354" s="39" t="str">
        <f t="shared" si="21"/>
        <v>OUI</v>
      </c>
    </row>
    <row r="1355" spans="8:10" x14ac:dyDescent="0.3">
      <c r="H1355" s="37"/>
      <c r="I1355" s="38"/>
      <c r="J1355" s="39" t="str">
        <f t="shared" si="21"/>
        <v>OUI</v>
      </c>
    </row>
    <row r="1356" spans="8:10" x14ac:dyDescent="0.3">
      <c r="H1356" s="37"/>
      <c r="I1356" s="38"/>
      <c r="J1356" s="39" t="str">
        <f t="shared" si="21"/>
        <v>OUI</v>
      </c>
    </row>
    <row r="1357" spans="8:10" x14ac:dyDescent="0.3">
      <c r="H1357" s="37"/>
      <c r="I1357" s="38"/>
      <c r="J1357" s="39" t="str">
        <f t="shared" si="21"/>
        <v>OUI</v>
      </c>
    </row>
    <row r="1358" spans="8:10" x14ac:dyDescent="0.3">
      <c r="H1358" s="37"/>
      <c r="I1358" s="38"/>
      <c r="J1358" s="39" t="str">
        <f t="shared" si="21"/>
        <v>OUI</v>
      </c>
    </row>
    <row r="1359" spans="8:10" x14ac:dyDescent="0.3">
      <c r="H1359" s="37"/>
      <c r="I1359" s="38"/>
      <c r="J1359" s="39" t="str">
        <f t="shared" si="21"/>
        <v>OUI</v>
      </c>
    </row>
    <row r="1360" spans="8:10" x14ac:dyDescent="0.3">
      <c r="H1360" s="37"/>
      <c r="I1360" s="38"/>
      <c r="J1360" s="39" t="str">
        <f t="shared" si="21"/>
        <v>OUI</v>
      </c>
    </row>
    <row r="1361" spans="8:10" x14ac:dyDescent="0.3">
      <c r="H1361" s="37"/>
      <c r="I1361" s="38"/>
      <c r="J1361" s="39" t="str">
        <f t="shared" si="21"/>
        <v>OUI</v>
      </c>
    </row>
    <row r="1362" spans="8:10" x14ac:dyDescent="0.3">
      <c r="H1362" s="37"/>
      <c r="I1362" s="38"/>
      <c r="J1362" s="39" t="str">
        <f t="shared" si="21"/>
        <v>OUI</v>
      </c>
    </row>
    <row r="1363" spans="8:10" x14ac:dyDescent="0.3">
      <c r="H1363" s="37"/>
      <c r="I1363" s="38"/>
      <c r="J1363" s="39" t="str">
        <f t="shared" si="21"/>
        <v>OUI</v>
      </c>
    </row>
    <row r="1364" spans="8:10" x14ac:dyDescent="0.3">
      <c r="H1364" s="37"/>
      <c r="I1364" s="38"/>
      <c r="J1364" s="39" t="str">
        <f t="shared" si="21"/>
        <v>OUI</v>
      </c>
    </row>
    <row r="1365" spans="8:10" x14ac:dyDescent="0.3">
      <c r="H1365" s="37"/>
      <c r="I1365" s="38"/>
      <c r="J1365" s="39" t="str">
        <f t="shared" si="21"/>
        <v>OUI</v>
      </c>
    </row>
    <row r="1366" spans="8:10" x14ac:dyDescent="0.3">
      <c r="H1366" s="37"/>
      <c r="I1366" s="38"/>
      <c r="J1366" s="39" t="str">
        <f t="shared" si="21"/>
        <v>OUI</v>
      </c>
    </row>
    <row r="1367" spans="8:10" x14ac:dyDescent="0.3">
      <c r="H1367" s="37"/>
      <c r="I1367" s="38"/>
      <c r="J1367" s="39" t="str">
        <f t="shared" si="21"/>
        <v>OUI</v>
      </c>
    </row>
    <row r="1368" spans="8:10" x14ac:dyDescent="0.3">
      <c r="H1368" s="37"/>
      <c r="I1368" s="38"/>
      <c r="J1368" s="39" t="str">
        <f t="shared" si="21"/>
        <v>OUI</v>
      </c>
    </row>
    <row r="1369" spans="8:10" x14ac:dyDescent="0.3">
      <c r="H1369" s="37"/>
      <c r="I1369" s="38"/>
      <c r="J1369" s="39" t="str">
        <f t="shared" si="21"/>
        <v>OUI</v>
      </c>
    </row>
    <row r="1370" spans="8:10" x14ac:dyDescent="0.3">
      <c r="H1370" s="37"/>
      <c r="I1370" s="38"/>
      <c r="J1370" s="39" t="str">
        <f t="shared" si="21"/>
        <v>OUI</v>
      </c>
    </row>
    <row r="1371" spans="8:10" x14ac:dyDescent="0.3">
      <c r="H1371" s="37"/>
      <c r="I1371" s="38"/>
      <c r="J1371" s="39" t="str">
        <f t="shared" si="21"/>
        <v>OUI</v>
      </c>
    </row>
    <row r="1372" spans="8:10" x14ac:dyDescent="0.3">
      <c r="H1372" s="37"/>
      <c r="I1372" s="38"/>
      <c r="J1372" s="39" t="str">
        <f t="shared" si="21"/>
        <v>OUI</v>
      </c>
    </row>
    <row r="1373" spans="8:10" x14ac:dyDescent="0.3">
      <c r="H1373" s="37"/>
      <c r="I1373" s="38"/>
      <c r="J1373" s="39" t="str">
        <f t="shared" si="21"/>
        <v>OUI</v>
      </c>
    </row>
    <row r="1374" spans="8:10" x14ac:dyDescent="0.3">
      <c r="H1374" s="37"/>
      <c r="I1374" s="38"/>
      <c r="J1374" s="39" t="str">
        <f t="shared" si="21"/>
        <v>OUI</v>
      </c>
    </row>
    <row r="1375" spans="8:10" x14ac:dyDescent="0.3">
      <c r="H1375" s="37"/>
      <c r="I1375" s="38"/>
      <c r="J1375" s="39" t="str">
        <f t="shared" si="21"/>
        <v>OUI</v>
      </c>
    </row>
    <row r="1376" spans="8:10" x14ac:dyDescent="0.3">
      <c r="H1376" s="37"/>
      <c r="I1376" s="38"/>
      <c r="J1376" s="39" t="str">
        <f t="shared" si="21"/>
        <v>OUI</v>
      </c>
    </row>
    <row r="1377" spans="8:10" x14ac:dyDescent="0.3">
      <c r="H1377" s="37"/>
      <c r="I1377" s="38"/>
      <c r="J1377" s="39" t="str">
        <f t="shared" si="21"/>
        <v>OUI</v>
      </c>
    </row>
    <row r="1378" spans="8:10" x14ac:dyDescent="0.3">
      <c r="H1378" s="37"/>
      <c r="I1378" s="38"/>
      <c r="J1378" s="39" t="str">
        <f t="shared" si="21"/>
        <v>OUI</v>
      </c>
    </row>
    <row r="1379" spans="8:10" x14ac:dyDescent="0.3">
      <c r="H1379" s="37"/>
      <c r="I1379" s="38"/>
      <c r="J1379" s="39" t="str">
        <f t="shared" si="21"/>
        <v>OUI</v>
      </c>
    </row>
    <row r="1380" spans="8:10" x14ac:dyDescent="0.3">
      <c r="H1380" s="37"/>
      <c r="I1380" s="38"/>
      <c r="J1380" s="39" t="str">
        <f t="shared" si="21"/>
        <v>OUI</v>
      </c>
    </row>
    <row r="1381" spans="8:10" x14ac:dyDescent="0.3">
      <c r="H1381" s="37"/>
      <c r="I1381" s="38"/>
      <c r="J1381" s="39" t="str">
        <f t="shared" si="21"/>
        <v>OUI</v>
      </c>
    </row>
    <row r="1382" spans="8:10" x14ac:dyDescent="0.3">
      <c r="H1382" s="37"/>
      <c r="I1382" s="38"/>
      <c r="J1382" s="39" t="str">
        <f t="shared" si="21"/>
        <v>OUI</v>
      </c>
    </row>
    <row r="1383" spans="8:10" x14ac:dyDescent="0.3">
      <c r="H1383" s="37"/>
      <c r="I1383" s="38"/>
      <c r="J1383" s="39" t="str">
        <f t="shared" si="21"/>
        <v>OUI</v>
      </c>
    </row>
    <row r="1384" spans="8:10" x14ac:dyDescent="0.3">
      <c r="H1384" s="37"/>
      <c r="I1384" s="38"/>
      <c r="J1384" s="39" t="str">
        <f t="shared" si="21"/>
        <v>OUI</v>
      </c>
    </row>
    <row r="1385" spans="8:10" x14ac:dyDescent="0.3">
      <c r="H1385" s="37"/>
      <c r="I1385" s="38"/>
      <c r="J1385" s="39" t="str">
        <f t="shared" si="21"/>
        <v>OUI</v>
      </c>
    </row>
    <row r="1386" spans="8:10" x14ac:dyDescent="0.3">
      <c r="H1386" s="37"/>
      <c r="I1386" s="38"/>
      <c r="J1386" s="39" t="str">
        <f t="shared" si="21"/>
        <v>OUI</v>
      </c>
    </row>
    <row r="1387" spans="8:10" x14ac:dyDescent="0.3">
      <c r="H1387" s="37"/>
      <c r="I1387" s="38"/>
      <c r="J1387" s="39" t="str">
        <f t="shared" si="21"/>
        <v>OUI</v>
      </c>
    </row>
    <row r="1388" spans="8:10" x14ac:dyDescent="0.3">
      <c r="H1388" s="37"/>
      <c r="I1388" s="38"/>
      <c r="J1388" s="39" t="str">
        <f t="shared" si="21"/>
        <v>OUI</v>
      </c>
    </row>
    <row r="1389" spans="8:10" x14ac:dyDescent="0.3">
      <c r="H1389" s="37"/>
      <c r="I1389" s="38"/>
      <c r="J1389" s="39" t="str">
        <f t="shared" si="21"/>
        <v>OUI</v>
      </c>
    </row>
    <row r="1390" spans="8:10" x14ac:dyDescent="0.3">
      <c r="H1390" s="37"/>
      <c r="I1390" s="38"/>
      <c r="J1390" s="39" t="str">
        <f t="shared" si="21"/>
        <v>OUI</v>
      </c>
    </row>
    <row r="1391" spans="8:10" x14ac:dyDescent="0.3">
      <c r="H1391" s="37"/>
      <c r="I1391" s="38"/>
      <c r="J1391" s="39" t="str">
        <f t="shared" si="21"/>
        <v>OUI</v>
      </c>
    </row>
    <row r="1392" spans="8:10" x14ac:dyDescent="0.3">
      <c r="H1392" s="37"/>
      <c r="I1392" s="38"/>
      <c r="J1392" s="39" t="str">
        <f t="shared" si="21"/>
        <v>OUI</v>
      </c>
    </row>
    <row r="1393" spans="8:10" x14ac:dyDescent="0.3">
      <c r="H1393" s="37"/>
      <c r="I1393" s="38"/>
      <c r="J1393" s="39" t="str">
        <f t="shared" si="21"/>
        <v>OUI</v>
      </c>
    </row>
    <row r="1394" spans="8:10" x14ac:dyDescent="0.3">
      <c r="H1394" s="37"/>
      <c r="I1394" s="38"/>
      <c r="J1394" s="39" t="str">
        <f t="shared" si="21"/>
        <v>OUI</v>
      </c>
    </row>
    <row r="1395" spans="8:10" x14ac:dyDescent="0.3">
      <c r="H1395" s="37"/>
      <c r="I1395" s="38"/>
      <c r="J1395" s="39" t="str">
        <f t="shared" si="21"/>
        <v>OUI</v>
      </c>
    </row>
    <row r="1396" spans="8:10" x14ac:dyDescent="0.3">
      <c r="H1396" s="37"/>
      <c r="I1396" s="38"/>
      <c r="J1396" s="39" t="str">
        <f t="shared" si="21"/>
        <v>OUI</v>
      </c>
    </row>
    <row r="1397" spans="8:10" x14ac:dyDescent="0.3">
      <c r="H1397" s="37"/>
      <c r="I1397" s="38"/>
      <c r="J1397" s="39" t="str">
        <f t="shared" si="21"/>
        <v>OUI</v>
      </c>
    </row>
    <row r="1398" spans="8:10" x14ac:dyDescent="0.3">
      <c r="H1398" s="37"/>
      <c r="I1398" s="38"/>
      <c r="J1398" s="39" t="str">
        <f t="shared" si="21"/>
        <v>OUI</v>
      </c>
    </row>
    <row r="1399" spans="8:10" x14ac:dyDescent="0.3">
      <c r="H1399" s="37"/>
      <c r="I1399" s="38"/>
      <c r="J1399" s="39" t="str">
        <f t="shared" si="21"/>
        <v>OUI</v>
      </c>
    </row>
    <row r="1400" spans="8:10" x14ac:dyDescent="0.3">
      <c r="H1400" s="37"/>
      <c r="I1400" s="38"/>
      <c r="J1400" s="39" t="str">
        <f t="shared" si="21"/>
        <v>OUI</v>
      </c>
    </row>
    <row r="1401" spans="8:10" x14ac:dyDescent="0.3">
      <c r="H1401" s="37"/>
      <c r="I1401" s="38"/>
      <c r="J1401" s="39" t="str">
        <f t="shared" si="21"/>
        <v>OUI</v>
      </c>
    </row>
    <row r="1402" spans="8:10" x14ac:dyDescent="0.3">
      <c r="H1402" s="37"/>
      <c r="I1402" s="38"/>
      <c r="J1402" s="39" t="str">
        <f t="shared" si="21"/>
        <v>OUI</v>
      </c>
    </row>
    <row r="1403" spans="8:10" x14ac:dyDescent="0.3">
      <c r="H1403" s="37"/>
      <c r="I1403" s="38"/>
      <c r="J1403" s="39" t="str">
        <f t="shared" si="21"/>
        <v>OUI</v>
      </c>
    </row>
    <row r="1404" spans="8:10" x14ac:dyDescent="0.3">
      <c r="H1404" s="37"/>
      <c r="I1404" s="38"/>
      <c r="J1404" s="39" t="str">
        <f t="shared" si="21"/>
        <v>OUI</v>
      </c>
    </row>
    <row r="1405" spans="8:10" x14ac:dyDescent="0.3">
      <c r="H1405" s="37"/>
      <c r="I1405" s="38"/>
      <c r="J1405" s="39" t="str">
        <f t="shared" si="21"/>
        <v>OUI</v>
      </c>
    </row>
    <row r="1406" spans="8:10" x14ac:dyDescent="0.3">
      <c r="H1406" s="37"/>
      <c r="I1406" s="38"/>
      <c r="J1406" s="39" t="str">
        <f t="shared" si="21"/>
        <v>OUI</v>
      </c>
    </row>
    <row r="1407" spans="8:10" x14ac:dyDescent="0.3">
      <c r="H1407" s="37"/>
      <c r="I1407" s="38"/>
      <c r="J1407" s="39" t="str">
        <f t="shared" si="21"/>
        <v>OUI</v>
      </c>
    </row>
    <row r="1408" spans="8:10" x14ac:dyDescent="0.3">
      <c r="H1408" s="37"/>
      <c r="I1408" s="38"/>
      <c r="J1408" s="39" t="str">
        <f t="shared" si="21"/>
        <v>OUI</v>
      </c>
    </row>
    <row r="1409" spans="8:10" x14ac:dyDescent="0.3">
      <c r="H1409" s="37"/>
      <c r="I1409" s="38"/>
      <c r="J1409" s="39" t="str">
        <f t="shared" si="21"/>
        <v>OUI</v>
      </c>
    </row>
    <row r="1410" spans="8:10" x14ac:dyDescent="0.3">
      <c r="H1410" s="37"/>
      <c r="I1410" s="38"/>
      <c r="J1410" s="39" t="str">
        <f t="shared" si="21"/>
        <v>OUI</v>
      </c>
    </row>
    <row r="1411" spans="8:10" x14ac:dyDescent="0.3">
      <c r="H1411" s="37"/>
      <c r="I1411" s="38"/>
      <c r="J1411" s="39" t="str">
        <f t="shared" ref="J1411:J1474" si="22">IF(AND(H1411=FALSE,I1411=FALSE),"OUI","NON")</f>
        <v>OUI</v>
      </c>
    </row>
    <row r="1412" spans="8:10" x14ac:dyDescent="0.3">
      <c r="H1412" s="37"/>
      <c r="I1412" s="38"/>
      <c r="J1412" s="39" t="str">
        <f t="shared" si="22"/>
        <v>OUI</v>
      </c>
    </row>
    <row r="1413" spans="8:10" x14ac:dyDescent="0.3">
      <c r="H1413" s="37"/>
      <c r="I1413" s="38"/>
      <c r="J1413" s="39" t="str">
        <f t="shared" si="22"/>
        <v>OUI</v>
      </c>
    </row>
    <row r="1414" spans="8:10" x14ac:dyDescent="0.3">
      <c r="H1414" s="37"/>
      <c r="I1414" s="38"/>
      <c r="J1414" s="39" t="str">
        <f t="shared" si="22"/>
        <v>OUI</v>
      </c>
    </row>
    <row r="1415" spans="8:10" x14ac:dyDescent="0.3">
      <c r="H1415" s="37"/>
      <c r="I1415" s="38"/>
      <c r="J1415" s="39" t="str">
        <f t="shared" si="22"/>
        <v>OUI</v>
      </c>
    </row>
    <row r="1416" spans="8:10" x14ac:dyDescent="0.3">
      <c r="H1416" s="37"/>
      <c r="I1416" s="38"/>
      <c r="J1416" s="39" t="str">
        <f t="shared" si="22"/>
        <v>OUI</v>
      </c>
    </row>
    <row r="1417" spans="8:10" x14ac:dyDescent="0.3">
      <c r="H1417" s="37"/>
      <c r="I1417" s="38"/>
      <c r="J1417" s="39" t="str">
        <f t="shared" si="22"/>
        <v>OUI</v>
      </c>
    </row>
    <row r="1418" spans="8:10" x14ac:dyDescent="0.3">
      <c r="H1418" s="37"/>
      <c r="I1418" s="38"/>
      <c r="J1418" s="39" t="str">
        <f t="shared" si="22"/>
        <v>OUI</v>
      </c>
    </row>
    <row r="1419" spans="8:10" x14ac:dyDescent="0.3">
      <c r="H1419" s="37"/>
      <c r="I1419" s="38"/>
      <c r="J1419" s="39" t="str">
        <f t="shared" si="22"/>
        <v>OUI</v>
      </c>
    </row>
    <row r="1420" spans="8:10" x14ac:dyDescent="0.3">
      <c r="H1420" s="37"/>
      <c r="I1420" s="38"/>
      <c r="J1420" s="39" t="str">
        <f t="shared" si="22"/>
        <v>OUI</v>
      </c>
    </row>
    <row r="1421" spans="8:10" x14ac:dyDescent="0.3">
      <c r="H1421" s="37"/>
      <c r="I1421" s="38"/>
      <c r="J1421" s="39" t="str">
        <f t="shared" si="22"/>
        <v>OUI</v>
      </c>
    </row>
    <row r="1422" spans="8:10" x14ac:dyDescent="0.3">
      <c r="H1422" s="37"/>
      <c r="I1422" s="38"/>
      <c r="J1422" s="39" t="str">
        <f t="shared" si="22"/>
        <v>OUI</v>
      </c>
    </row>
    <row r="1423" spans="8:10" x14ac:dyDescent="0.3">
      <c r="H1423" s="37"/>
      <c r="I1423" s="38"/>
      <c r="J1423" s="39" t="str">
        <f t="shared" si="22"/>
        <v>OUI</v>
      </c>
    </row>
    <row r="1424" spans="8:10" x14ac:dyDescent="0.3">
      <c r="H1424" s="37"/>
      <c r="I1424" s="38"/>
      <c r="J1424" s="39" t="str">
        <f t="shared" si="22"/>
        <v>OUI</v>
      </c>
    </row>
    <row r="1425" spans="8:10" x14ac:dyDescent="0.3">
      <c r="H1425" s="37"/>
      <c r="I1425" s="38"/>
      <c r="J1425" s="39" t="str">
        <f t="shared" si="22"/>
        <v>OUI</v>
      </c>
    </row>
    <row r="1426" spans="8:10" x14ac:dyDescent="0.3">
      <c r="H1426" s="37"/>
      <c r="I1426" s="38"/>
      <c r="J1426" s="39" t="str">
        <f t="shared" si="22"/>
        <v>OUI</v>
      </c>
    </row>
    <row r="1427" spans="8:10" x14ac:dyDescent="0.3">
      <c r="H1427" s="37"/>
      <c r="I1427" s="38"/>
      <c r="J1427" s="39" t="str">
        <f t="shared" si="22"/>
        <v>OUI</v>
      </c>
    </row>
    <row r="1428" spans="8:10" x14ac:dyDescent="0.3">
      <c r="H1428" s="37"/>
      <c r="I1428" s="38"/>
      <c r="J1428" s="39" t="str">
        <f t="shared" si="22"/>
        <v>OUI</v>
      </c>
    </row>
    <row r="1429" spans="8:10" x14ac:dyDescent="0.3">
      <c r="H1429" s="37"/>
      <c r="I1429" s="38"/>
      <c r="J1429" s="39" t="str">
        <f t="shared" si="22"/>
        <v>OUI</v>
      </c>
    </row>
    <row r="1430" spans="8:10" x14ac:dyDescent="0.3">
      <c r="H1430" s="37"/>
      <c r="I1430" s="38"/>
      <c r="J1430" s="39" t="str">
        <f t="shared" si="22"/>
        <v>OUI</v>
      </c>
    </row>
    <row r="1431" spans="8:10" x14ac:dyDescent="0.3">
      <c r="H1431" s="37"/>
      <c r="I1431" s="38"/>
      <c r="J1431" s="39" t="str">
        <f t="shared" si="22"/>
        <v>OUI</v>
      </c>
    </row>
    <row r="1432" spans="8:10" x14ac:dyDescent="0.3">
      <c r="H1432" s="37"/>
      <c r="I1432" s="38"/>
      <c r="J1432" s="39" t="str">
        <f t="shared" si="22"/>
        <v>OUI</v>
      </c>
    </row>
    <row r="1433" spans="8:10" x14ac:dyDescent="0.3">
      <c r="H1433" s="37"/>
      <c r="I1433" s="38"/>
      <c r="J1433" s="39" t="str">
        <f t="shared" si="22"/>
        <v>OUI</v>
      </c>
    </row>
    <row r="1434" spans="8:10" x14ac:dyDescent="0.3">
      <c r="H1434" s="37"/>
      <c r="I1434" s="38"/>
      <c r="J1434" s="39" t="str">
        <f t="shared" si="22"/>
        <v>OUI</v>
      </c>
    </row>
    <row r="1435" spans="8:10" x14ac:dyDescent="0.3">
      <c r="H1435" s="37"/>
      <c r="I1435" s="38"/>
      <c r="J1435" s="39" t="str">
        <f t="shared" si="22"/>
        <v>OUI</v>
      </c>
    </row>
    <row r="1436" spans="8:10" x14ac:dyDescent="0.3">
      <c r="H1436" s="37"/>
      <c r="I1436" s="38"/>
      <c r="J1436" s="39" t="str">
        <f t="shared" si="22"/>
        <v>OUI</v>
      </c>
    </row>
    <row r="1437" spans="8:10" x14ac:dyDescent="0.3">
      <c r="H1437" s="37"/>
      <c r="I1437" s="38"/>
      <c r="J1437" s="39" t="str">
        <f t="shared" si="22"/>
        <v>OUI</v>
      </c>
    </row>
    <row r="1438" spans="8:10" x14ac:dyDescent="0.3">
      <c r="H1438" s="37"/>
      <c r="I1438" s="38"/>
      <c r="J1438" s="39" t="str">
        <f t="shared" si="22"/>
        <v>OUI</v>
      </c>
    </row>
    <row r="1439" spans="8:10" x14ac:dyDescent="0.3">
      <c r="H1439" s="37"/>
      <c r="I1439" s="38"/>
      <c r="J1439" s="39" t="str">
        <f t="shared" si="22"/>
        <v>OUI</v>
      </c>
    </row>
    <row r="1440" spans="8:10" x14ac:dyDescent="0.3">
      <c r="H1440" s="37"/>
      <c r="I1440" s="38"/>
      <c r="J1440" s="39" t="str">
        <f t="shared" si="22"/>
        <v>OUI</v>
      </c>
    </row>
    <row r="1441" spans="8:10" x14ac:dyDescent="0.3">
      <c r="H1441" s="37"/>
      <c r="I1441" s="38"/>
      <c r="J1441" s="39" t="str">
        <f t="shared" si="22"/>
        <v>OUI</v>
      </c>
    </row>
    <row r="1442" spans="8:10" x14ac:dyDescent="0.3">
      <c r="H1442" s="37"/>
      <c r="I1442" s="38"/>
      <c r="J1442" s="39" t="str">
        <f t="shared" si="22"/>
        <v>OUI</v>
      </c>
    </row>
    <row r="1443" spans="8:10" x14ac:dyDescent="0.3">
      <c r="H1443" s="37"/>
      <c r="I1443" s="38"/>
      <c r="J1443" s="39" t="str">
        <f t="shared" si="22"/>
        <v>OUI</v>
      </c>
    </row>
    <row r="1444" spans="8:10" x14ac:dyDescent="0.3">
      <c r="H1444" s="37"/>
      <c r="I1444" s="38"/>
      <c r="J1444" s="39" t="str">
        <f t="shared" si="22"/>
        <v>OUI</v>
      </c>
    </row>
    <row r="1445" spans="8:10" x14ac:dyDescent="0.3">
      <c r="H1445" s="37"/>
      <c r="I1445" s="38"/>
      <c r="J1445" s="39" t="str">
        <f t="shared" si="22"/>
        <v>OUI</v>
      </c>
    </row>
    <row r="1446" spans="8:10" x14ac:dyDescent="0.3">
      <c r="H1446" s="37"/>
      <c r="I1446" s="38"/>
      <c r="J1446" s="39" t="str">
        <f t="shared" si="22"/>
        <v>OUI</v>
      </c>
    </row>
    <row r="1447" spans="8:10" x14ac:dyDescent="0.3">
      <c r="H1447" s="37"/>
      <c r="I1447" s="38"/>
      <c r="J1447" s="39" t="str">
        <f t="shared" si="22"/>
        <v>OUI</v>
      </c>
    </row>
    <row r="1448" spans="8:10" x14ac:dyDescent="0.3">
      <c r="H1448" s="37"/>
      <c r="I1448" s="38"/>
      <c r="J1448" s="39" t="str">
        <f t="shared" si="22"/>
        <v>OUI</v>
      </c>
    </row>
    <row r="1449" spans="8:10" x14ac:dyDescent="0.3">
      <c r="H1449" s="37"/>
      <c r="I1449" s="38"/>
      <c r="J1449" s="39" t="str">
        <f t="shared" si="22"/>
        <v>OUI</v>
      </c>
    </row>
    <row r="1450" spans="8:10" x14ac:dyDescent="0.3">
      <c r="H1450" s="37"/>
      <c r="I1450" s="38"/>
      <c r="J1450" s="39" t="str">
        <f t="shared" si="22"/>
        <v>OUI</v>
      </c>
    </row>
    <row r="1451" spans="8:10" x14ac:dyDescent="0.3">
      <c r="H1451" s="37"/>
      <c r="I1451" s="38"/>
      <c r="J1451" s="39" t="str">
        <f t="shared" si="22"/>
        <v>OUI</v>
      </c>
    </row>
    <row r="1452" spans="8:10" x14ac:dyDescent="0.3">
      <c r="H1452" s="37"/>
      <c r="I1452" s="38"/>
      <c r="J1452" s="39" t="str">
        <f t="shared" si="22"/>
        <v>OUI</v>
      </c>
    </row>
    <row r="1453" spans="8:10" x14ac:dyDescent="0.3">
      <c r="H1453" s="37"/>
      <c r="I1453" s="38"/>
      <c r="J1453" s="39" t="str">
        <f t="shared" si="22"/>
        <v>OUI</v>
      </c>
    </row>
    <row r="1454" spans="8:10" x14ac:dyDescent="0.3">
      <c r="H1454" s="37"/>
      <c r="I1454" s="38"/>
      <c r="J1454" s="39" t="str">
        <f t="shared" si="22"/>
        <v>OUI</v>
      </c>
    </row>
    <row r="1455" spans="8:10" x14ac:dyDescent="0.3">
      <c r="H1455" s="37"/>
      <c r="I1455" s="38"/>
      <c r="J1455" s="39" t="str">
        <f t="shared" si="22"/>
        <v>OUI</v>
      </c>
    </row>
    <row r="1456" spans="8:10" x14ac:dyDescent="0.3">
      <c r="H1456" s="37"/>
      <c r="I1456" s="38"/>
      <c r="J1456" s="39" t="str">
        <f t="shared" si="22"/>
        <v>OUI</v>
      </c>
    </row>
    <row r="1457" spans="8:10" x14ac:dyDescent="0.3">
      <c r="H1457" s="37"/>
      <c r="I1457" s="38"/>
      <c r="J1457" s="39" t="str">
        <f t="shared" si="22"/>
        <v>OUI</v>
      </c>
    </row>
    <row r="1458" spans="8:10" x14ac:dyDescent="0.3">
      <c r="H1458" s="37"/>
      <c r="I1458" s="38"/>
      <c r="J1458" s="39" t="str">
        <f t="shared" si="22"/>
        <v>OUI</v>
      </c>
    </row>
    <row r="1459" spans="8:10" x14ac:dyDescent="0.3">
      <c r="H1459" s="37"/>
      <c r="I1459" s="38"/>
      <c r="J1459" s="39" t="str">
        <f t="shared" si="22"/>
        <v>OUI</v>
      </c>
    </row>
    <row r="1460" spans="8:10" x14ac:dyDescent="0.3">
      <c r="H1460" s="37"/>
      <c r="I1460" s="38"/>
      <c r="J1460" s="39" t="str">
        <f t="shared" si="22"/>
        <v>OUI</v>
      </c>
    </row>
    <row r="1461" spans="8:10" x14ac:dyDescent="0.3">
      <c r="H1461" s="37"/>
      <c r="I1461" s="38"/>
      <c r="J1461" s="39" t="str">
        <f t="shared" si="22"/>
        <v>OUI</v>
      </c>
    </row>
    <row r="1462" spans="8:10" x14ac:dyDescent="0.3">
      <c r="H1462" s="37"/>
      <c r="I1462" s="38"/>
      <c r="J1462" s="39" t="str">
        <f t="shared" si="22"/>
        <v>OUI</v>
      </c>
    </row>
    <row r="1463" spans="8:10" x14ac:dyDescent="0.3">
      <c r="H1463" s="37"/>
      <c r="I1463" s="38"/>
      <c r="J1463" s="39" t="str">
        <f t="shared" si="22"/>
        <v>OUI</v>
      </c>
    </row>
    <row r="1464" spans="8:10" x14ac:dyDescent="0.3">
      <c r="H1464" s="37"/>
      <c r="I1464" s="38"/>
      <c r="J1464" s="39" t="str">
        <f t="shared" si="22"/>
        <v>OUI</v>
      </c>
    </row>
    <row r="1465" spans="8:10" x14ac:dyDescent="0.3">
      <c r="H1465" s="37"/>
      <c r="I1465" s="38"/>
      <c r="J1465" s="39" t="str">
        <f t="shared" si="22"/>
        <v>OUI</v>
      </c>
    </row>
    <row r="1466" spans="8:10" x14ac:dyDescent="0.3">
      <c r="H1466" s="37"/>
      <c r="I1466" s="38"/>
      <c r="J1466" s="39" t="str">
        <f t="shared" si="22"/>
        <v>OUI</v>
      </c>
    </row>
    <row r="1467" spans="8:10" x14ac:dyDescent="0.3">
      <c r="H1467" s="37"/>
      <c r="I1467" s="38"/>
      <c r="J1467" s="39" t="str">
        <f t="shared" si="22"/>
        <v>OUI</v>
      </c>
    </row>
    <row r="1468" spans="8:10" x14ac:dyDescent="0.3">
      <c r="H1468" s="37"/>
      <c r="I1468" s="38"/>
      <c r="J1468" s="39" t="str">
        <f t="shared" si="22"/>
        <v>OUI</v>
      </c>
    </row>
    <row r="1469" spans="8:10" x14ac:dyDescent="0.3">
      <c r="H1469" s="37"/>
      <c r="I1469" s="38"/>
      <c r="J1469" s="39" t="str">
        <f t="shared" si="22"/>
        <v>OUI</v>
      </c>
    </row>
    <row r="1470" spans="8:10" x14ac:dyDescent="0.3">
      <c r="H1470" s="37"/>
      <c r="I1470" s="38"/>
      <c r="J1470" s="39" t="str">
        <f t="shared" si="22"/>
        <v>OUI</v>
      </c>
    </row>
    <row r="1471" spans="8:10" x14ac:dyDescent="0.3">
      <c r="H1471" s="37"/>
      <c r="I1471" s="38"/>
      <c r="J1471" s="39" t="str">
        <f t="shared" si="22"/>
        <v>OUI</v>
      </c>
    </row>
    <row r="1472" spans="8:10" x14ac:dyDescent="0.3">
      <c r="H1472" s="37"/>
      <c r="I1472" s="38"/>
      <c r="J1472" s="39" t="str">
        <f t="shared" si="22"/>
        <v>OUI</v>
      </c>
    </row>
    <row r="1473" spans="8:10" x14ac:dyDescent="0.3">
      <c r="H1473" s="37"/>
      <c r="I1473" s="38"/>
      <c r="J1473" s="39" t="str">
        <f t="shared" si="22"/>
        <v>OUI</v>
      </c>
    </row>
    <row r="1474" spans="8:10" x14ac:dyDescent="0.3">
      <c r="H1474" s="37"/>
      <c r="I1474" s="38"/>
      <c r="J1474" s="39" t="str">
        <f t="shared" si="22"/>
        <v>OUI</v>
      </c>
    </row>
    <row r="1475" spans="8:10" x14ac:dyDescent="0.3">
      <c r="H1475" s="37"/>
      <c r="I1475" s="38"/>
      <c r="J1475" s="39" t="str">
        <f t="shared" ref="J1475:J1538" si="23">IF(AND(H1475=FALSE,I1475=FALSE),"OUI","NON")</f>
        <v>OUI</v>
      </c>
    </row>
    <row r="1476" spans="8:10" x14ac:dyDescent="0.3">
      <c r="H1476" s="37"/>
      <c r="I1476" s="38"/>
      <c r="J1476" s="39" t="str">
        <f t="shared" si="23"/>
        <v>OUI</v>
      </c>
    </row>
    <row r="1477" spans="8:10" x14ac:dyDescent="0.3">
      <c r="H1477" s="37"/>
      <c r="I1477" s="38"/>
      <c r="J1477" s="39" t="str">
        <f t="shared" si="23"/>
        <v>OUI</v>
      </c>
    </row>
    <row r="1478" spans="8:10" x14ac:dyDescent="0.3">
      <c r="H1478" s="37"/>
      <c r="I1478" s="38"/>
      <c r="J1478" s="39" t="str">
        <f t="shared" si="23"/>
        <v>OUI</v>
      </c>
    </row>
    <row r="1479" spans="8:10" x14ac:dyDescent="0.3">
      <c r="H1479" s="37"/>
      <c r="I1479" s="38"/>
      <c r="J1479" s="39" t="str">
        <f t="shared" si="23"/>
        <v>OUI</v>
      </c>
    </row>
    <row r="1480" spans="8:10" x14ac:dyDescent="0.3">
      <c r="H1480" s="37"/>
      <c r="I1480" s="38"/>
      <c r="J1480" s="39" t="str">
        <f t="shared" si="23"/>
        <v>OUI</v>
      </c>
    </row>
    <row r="1481" spans="8:10" x14ac:dyDescent="0.3">
      <c r="H1481" s="37"/>
      <c r="I1481" s="38"/>
      <c r="J1481" s="39" t="str">
        <f t="shared" si="23"/>
        <v>OUI</v>
      </c>
    </row>
    <row r="1482" spans="8:10" x14ac:dyDescent="0.3">
      <c r="H1482" s="37"/>
      <c r="I1482" s="38"/>
      <c r="J1482" s="39" t="str">
        <f t="shared" si="23"/>
        <v>OUI</v>
      </c>
    </row>
    <row r="1483" spans="8:10" x14ac:dyDescent="0.3">
      <c r="H1483" s="37"/>
      <c r="I1483" s="38"/>
      <c r="J1483" s="39" t="str">
        <f t="shared" si="23"/>
        <v>OUI</v>
      </c>
    </row>
    <row r="1484" spans="8:10" x14ac:dyDescent="0.3">
      <c r="H1484" s="37"/>
      <c r="I1484" s="38"/>
      <c r="J1484" s="39" t="str">
        <f t="shared" si="23"/>
        <v>OUI</v>
      </c>
    </row>
    <row r="1485" spans="8:10" x14ac:dyDescent="0.3">
      <c r="H1485" s="37"/>
      <c r="I1485" s="38"/>
      <c r="J1485" s="39" t="str">
        <f t="shared" si="23"/>
        <v>OUI</v>
      </c>
    </row>
    <row r="1486" spans="8:10" x14ac:dyDescent="0.3">
      <c r="H1486" s="37"/>
      <c r="I1486" s="38"/>
      <c r="J1486" s="39" t="str">
        <f t="shared" si="23"/>
        <v>OUI</v>
      </c>
    </row>
    <row r="1487" spans="8:10" x14ac:dyDescent="0.3">
      <c r="H1487" s="37"/>
      <c r="I1487" s="38"/>
      <c r="J1487" s="39" t="str">
        <f t="shared" si="23"/>
        <v>OUI</v>
      </c>
    </row>
    <row r="1488" spans="8:10" x14ac:dyDescent="0.3">
      <c r="H1488" s="37"/>
      <c r="I1488" s="38"/>
      <c r="J1488" s="39" t="str">
        <f t="shared" si="23"/>
        <v>OUI</v>
      </c>
    </row>
    <row r="1489" spans="8:10" x14ac:dyDescent="0.3">
      <c r="H1489" s="37"/>
      <c r="I1489" s="38"/>
      <c r="J1489" s="39" t="str">
        <f t="shared" si="23"/>
        <v>OUI</v>
      </c>
    </row>
    <row r="1490" spans="8:10" x14ac:dyDescent="0.3">
      <c r="H1490" s="37"/>
      <c r="I1490" s="38"/>
      <c r="J1490" s="39" t="str">
        <f t="shared" si="23"/>
        <v>OUI</v>
      </c>
    </row>
    <row r="1491" spans="8:10" x14ac:dyDescent="0.3">
      <c r="H1491" s="37"/>
      <c r="I1491" s="38"/>
      <c r="J1491" s="39" t="str">
        <f t="shared" si="23"/>
        <v>OUI</v>
      </c>
    </row>
    <row r="1492" spans="8:10" x14ac:dyDescent="0.3">
      <c r="H1492" s="37"/>
      <c r="I1492" s="38"/>
      <c r="J1492" s="39" t="str">
        <f t="shared" si="23"/>
        <v>OUI</v>
      </c>
    </row>
    <row r="1493" spans="8:10" x14ac:dyDescent="0.3">
      <c r="H1493" s="37"/>
      <c r="I1493" s="38"/>
      <c r="J1493" s="39" t="str">
        <f t="shared" si="23"/>
        <v>OUI</v>
      </c>
    </row>
    <row r="1494" spans="8:10" x14ac:dyDescent="0.3">
      <c r="H1494" s="37"/>
      <c r="I1494" s="38"/>
      <c r="J1494" s="39" t="str">
        <f t="shared" si="23"/>
        <v>OUI</v>
      </c>
    </row>
    <row r="1495" spans="8:10" x14ac:dyDescent="0.3">
      <c r="H1495" s="37"/>
      <c r="I1495" s="38"/>
      <c r="J1495" s="39" t="str">
        <f t="shared" si="23"/>
        <v>OUI</v>
      </c>
    </row>
    <row r="1496" spans="8:10" x14ac:dyDescent="0.3">
      <c r="H1496" s="37"/>
      <c r="I1496" s="38"/>
      <c r="J1496" s="39" t="str">
        <f t="shared" si="23"/>
        <v>OUI</v>
      </c>
    </row>
    <row r="1497" spans="8:10" x14ac:dyDescent="0.3">
      <c r="H1497" s="37"/>
      <c r="I1497" s="38"/>
      <c r="J1497" s="39" t="str">
        <f t="shared" si="23"/>
        <v>OUI</v>
      </c>
    </row>
    <row r="1498" spans="8:10" x14ac:dyDescent="0.3">
      <c r="H1498" s="37"/>
      <c r="I1498" s="38"/>
      <c r="J1498" s="39" t="str">
        <f t="shared" si="23"/>
        <v>OUI</v>
      </c>
    </row>
    <row r="1499" spans="8:10" x14ac:dyDescent="0.3">
      <c r="H1499" s="37"/>
      <c r="I1499" s="38"/>
      <c r="J1499" s="39" t="str">
        <f t="shared" si="23"/>
        <v>OUI</v>
      </c>
    </row>
    <row r="1500" spans="8:10" x14ac:dyDescent="0.3">
      <c r="H1500" s="37"/>
      <c r="I1500" s="38"/>
      <c r="J1500" s="39" t="str">
        <f t="shared" si="23"/>
        <v>OUI</v>
      </c>
    </row>
    <row r="1501" spans="8:10" x14ac:dyDescent="0.3">
      <c r="H1501" s="37"/>
      <c r="I1501" s="38"/>
      <c r="J1501" s="39" t="str">
        <f t="shared" si="23"/>
        <v>OUI</v>
      </c>
    </row>
    <row r="1502" spans="8:10" x14ac:dyDescent="0.3">
      <c r="H1502" s="37"/>
      <c r="I1502" s="38"/>
      <c r="J1502" s="39" t="str">
        <f t="shared" si="23"/>
        <v>OUI</v>
      </c>
    </row>
    <row r="1503" spans="8:10" x14ac:dyDescent="0.3">
      <c r="H1503" s="37"/>
      <c r="I1503" s="38"/>
      <c r="J1503" s="39" t="str">
        <f t="shared" si="23"/>
        <v>OUI</v>
      </c>
    </row>
    <row r="1504" spans="8:10" x14ac:dyDescent="0.3">
      <c r="H1504" s="37"/>
      <c r="I1504" s="38"/>
      <c r="J1504" s="39" t="str">
        <f t="shared" si="23"/>
        <v>OUI</v>
      </c>
    </row>
    <row r="1505" spans="8:10" x14ac:dyDescent="0.3">
      <c r="H1505" s="37"/>
      <c r="I1505" s="38"/>
      <c r="J1505" s="39" t="str">
        <f t="shared" si="23"/>
        <v>OUI</v>
      </c>
    </row>
    <row r="1506" spans="8:10" x14ac:dyDescent="0.3">
      <c r="H1506" s="37"/>
      <c r="I1506" s="38"/>
      <c r="J1506" s="39" t="str">
        <f t="shared" si="23"/>
        <v>OUI</v>
      </c>
    </row>
    <row r="1507" spans="8:10" x14ac:dyDescent="0.3">
      <c r="H1507" s="37"/>
      <c r="I1507" s="38"/>
      <c r="J1507" s="39" t="str">
        <f t="shared" si="23"/>
        <v>OUI</v>
      </c>
    </row>
    <row r="1508" spans="8:10" x14ac:dyDescent="0.3">
      <c r="H1508" s="37"/>
      <c r="I1508" s="38"/>
      <c r="J1508" s="39" t="str">
        <f t="shared" si="23"/>
        <v>OUI</v>
      </c>
    </row>
    <row r="1509" spans="8:10" x14ac:dyDescent="0.3">
      <c r="H1509" s="37"/>
      <c r="I1509" s="38"/>
      <c r="J1509" s="39" t="str">
        <f t="shared" si="23"/>
        <v>OUI</v>
      </c>
    </row>
    <row r="1510" spans="8:10" x14ac:dyDescent="0.3">
      <c r="H1510" s="37"/>
      <c r="I1510" s="38"/>
      <c r="J1510" s="39" t="str">
        <f t="shared" si="23"/>
        <v>OUI</v>
      </c>
    </row>
    <row r="1511" spans="8:10" x14ac:dyDescent="0.3">
      <c r="H1511" s="37"/>
      <c r="I1511" s="38"/>
      <c r="J1511" s="39" t="str">
        <f t="shared" si="23"/>
        <v>OUI</v>
      </c>
    </row>
    <row r="1512" spans="8:10" x14ac:dyDescent="0.3">
      <c r="H1512" s="37"/>
      <c r="I1512" s="38"/>
      <c r="J1512" s="39" t="str">
        <f t="shared" si="23"/>
        <v>OUI</v>
      </c>
    </row>
    <row r="1513" spans="8:10" x14ac:dyDescent="0.3">
      <c r="H1513" s="37"/>
      <c r="I1513" s="38"/>
      <c r="J1513" s="39" t="str">
        <f t="shared" si="23"/>
        <v>OUI</v>
      </c>
    </row>
    <row r="1514" spans="8:10" x14ac:dyDescent="0.3">
      <c r="H1514" s="37"/>
      <c r="I1514" s="38"/>
      <c r="J1514" s="39" t="str">
        <f t="shared" si="23"/>
        <v>OUI</v>
      </c>
    </row>
    <row r="1515" spans="8:10" x14ac:dyDescent="0.3">
      <c r="H1515" s="37"/>
      <c r="I1515" s="38"/>
      <c r="J1515" s="39" t="str">
        <f t="shared" si="23"/>
        <v>OUI</v>
      </c>
    </row>
    <row r="1516" spans="8:10" x14ac:dyDescent="0.3">
      <c r="H1516" s="37"/>
      <c r="I1516" s="38"/>
      <c r="J1516" s="39" t="str">
        <f t="shared" si="23"/>
        <v>OUI</v>
      </c>
    </row>
    <row r="1517" spans="8:10" x14ac:dyDescent="0.3">
      <c r="H1517" s="37"/>
      <c r="I1517" s="38"/>
      <c r="J1517" s="39" t="str">
        <f t="shared" si="23"/>
        <v>OUI</v>
      </c>
    </row>
    <row r="1518" spans="8:10" x14ac:dyDescent="0.3">
      <c r="H1518" s="37"/>
      <c r="I1518" s="38"/>
      <c r="J1518" s="39" t="str">
        <f t="shared" si="23"/>
        <v>OUI</v>
      </c>
    </row>
    <row r="1519" spans="8:10" x14ac:dyDescent="0.3">
      <c r="H1519" s="37"/>
      <c r="I1519" s="38"/>
      <c r="J1519" s="39" t="str">
        <f t="shared" si="23"/>
        <v>OUI</v>
      </c>
    </row>
    <row r="1520" spans="8:10" x14ac:dyDescent="0.3">
      <c r="H1520" s="37"/>
      <c r="I1520" s="38"/>
      <c r="J1520" s="39" t="str">
        <f t="shared" si="23"/>
        <v>OUI</v>
      </c>
    </row>
    <row r="1521" spans="8:10" x14ac:dyDescent="0.3">
      <c r="H1521" s="37"/>
      <c r="I1521" s="38"/>
      <c r="J1521" s="39" t="str">
        <f t="shared" si="23"/>
        <v>OUI</v>
      </c>
    </row>
    <row r="1522" spans="8:10" x14ac:dyDescent="0.3">
      <c r="H1522" s="37"/>
      <c r="I1522" s="38"/>
      <c r="J1522" s="39" t="str">
        <f t="shared" si="23"/>
        <v>OUI</v>
      </c>
    </row>
    <row r="1523" spans="8:10" x14ac:dyDescent="0.3">
      <c r="H1523" s="37"/>
      <c r="I1523" s="38"/>
      <c r="J1523" s="39" t="str">
        <f t="shared" si="23"/>
        <v>OUI</v>
      </c>
    </row>
    <row r="1524" spans="8:10" x14ac:dyDescent="0.3">
      <c r="H1524" s="37"/>
      <c r="I1524" s="38"/>
      <c r="J1524" s="39" t="str">
        <f t="shared" si="23"/>
        <v>OUI</v>
      </c>
    </row>
    <row r="1525" spans="8:10" x14ac:dyDescent="0.3">
      <c r="H1525" s="37"/>
      <c r="I1525" s="38"/>
      <c r="J1525" s="39" t="str">
        <f t="shared" si="23"/>
        <v>OUI</v>
      </c>
    </row>
    <row r="1526" spans="8:10" x14ac:dyDescent="0.3">
      <c r="H1526" s="37"/>
      <c r="I1526" s="38"/>
      <c r="J1526" s="39" t="str">
        <f t="shared" si="23"/>
        <v>OUI</v>
      </c>
    </row>
    <row r="1527" spans="8:10" x14ac:dyDescent="0.3">
      <c r="H1527" s="37"/>
      <c r="I1527" s="38"/>
      <c r="J1527" s="39" t="str">
        <f t="shared" si="23"/>
        <v>OUI</v>
      </c>
    </row>
    <row r="1528" spans="8:10" x14ac:dyDescent="0.3">
      <c r="H1528" s="37"/>
      <c r="I1528" s="38"/>
      <c r="J1528" s="39" t="str">
        <f t="shared" si="23"/>
        <v>OUI</v>
      </c>
    </row>
    <row r="1529" spans="8:10" x14ac:dyDescent="0.3">
      <c r="H1529" s="37"/>
      <c r="I1529" s="38"/>
      <c r="J1529" s="39" t="str">
        <f t="shared" si="23"/>
        <v>OUI</v>
      </c>
    </row>
    <row r="1530" spans="8:10" x14ac:dyDescent="0.3">
      <c r="H1530" s="37"/>
      <c r="I1530" s="38"/>
      <c r="J1530" s="39" t="str">
        <f t="shared" si="23"/>
        <v>OUI</v>
      </c>
    </row>
    <row r="1531" spans="8:10" x14ac:dyDescent="0.3">
      <c r="H1531" s="37"/>
      <c r="I1531" s="38"/>
      <c r="J1531" s="39" t="str">
        <f t="shared" si="23"/>
        <v>OUI</v>
      </c>
    </row>
    <row r="1532" spans="8:10" x14ac:dyDescent="0.3">
      <c r="H1532" s="37"/>
      <c r="I1532" s="38"/>
      <c r="J1532" s="39" t="str">
        <f t="shared" si="23"/>
        <v>OUI</v>
      </c>
    </row>
    <row r="1533" spans="8:10" x14ac:dyDescent="0.3">
      <c r="H1533" s="37"/>
      <c r="I1533" s="38"/>
      <c r="J1533" s="39" t="str">
        <f t="shared" si="23"/>
        <v>OUI</v>
      </c>
    </row>
    <row r="1534" spans="8:10" x14ac:dyDescent="0.3">
      <c r="H1534" s="37"/>
      <c r="I1534" s="38"/>
      <c r="J1534" s="39" t="str">
        <f t="shared" si="23"/>
        <v>OUI</v>
      </c>
    </row>
    <row r="1535" spans="8:10" x14ac:dyDescent="0.3">
      <c r="H1535" s="37"/>
      <c r="I1535" s="38"/>
      <c r="J1535" s="39" t="str">
        <f t="shared" si="23"/>
        <v>OUI</v>
      </c>
    </row>
    <row r="1536" spans="8:10" x14ac:dyDescent="0.3">
      <c r="H1536" s="37"/>
      <c r="I1536" s="38"/>
      <c r="J1536" s="39" t="str">
        <f t="shared" si="23"/>
        <v>OUI</v>
      </c>
    </row>
    <row r="1537" spans="8:10" x14ac:dyDescent="0.3">
      <c r="H1537" s="37"/>
      <c r="I1537" s="38"/>
      <c r="J1537" s="39" t="str">
        <f t="shared" si="23"/>
        <v>OUI</v>
      </c>
    </row>
    <row r="1538" spans="8:10" x14ac:dyDescent="0.3">
      <c r="H1538" s="37"/>
      <c r="I1538" s="38"/>
      <c r="J1538" s="39" t="str">
        <f t="shared" si="23"/>
        <v>OUI</v>
      </c>
    </row>
    <row r="1539" spans="8:10" x14ac:dyDescent="0.3">
      <c r="H1539" s="37"/>
      <c r="I1539" s="38"/>
      <c r="J1539" s="39" t="str">
        <f t="shared" ref="J1539:J1602" si="24">IF(AND(H1539=FALSE,I1539=FALSE),"OUI","NON")</f>
        <v>OUI</v>
      </c>
    </row>
    <row r="1540" spans="8:10" x14ac:dyDescent="0.3">
      <c r="H1540" s="37"/>
      <c r="I1540" s="38"/>
      <c r="J1540" s="39" t="str">
        <f t="shared" si="24"/>
        <v>OUI</v>
      </c>
    </row>
    <row r="1541" spans="8:10" x14ac:dyDescent="0.3">
      <c r="H1541" s="37"/>
      <c r="I1541" s="38"/>
      <c r="J1541" s="39" t="str">
        <f t="shared" si="24"/>
        <v>OUI</v>
      </c>
    </row>
    <row r="1542" spans="8:10" x14ac:dyDescent="0.3">
      <c r="H1542" s="37"/>
      <c r="I1542" s="38"/>
      <c r="J1542" s="39" t="str">
        <f t="shared" si="24"/>
        <v>OUI</v>
      </c>
    </row>
    <row r="1543" spans="8:10" x14ac:dyDescent="0.3">
      <c r="H1543" s="37"/>
      <c r="I1543" s="38"/>
      <c r="J1543" s="39" t="str">
        <f t="shared" si="24"/>
        <v>OUI</v>
      </c>
    </row>
    <row r="1544" spans="8:10" x14ac:dyDescent="0.3">
      <c r="H1544" s="37"/>
      <c r="I1544" s="38"/>
      <c r="J1544" s="39" t="str">
        <f t="shared" si="24"/>
        <v>OUI</v>
      </c>
    </row>
    <row r="1545" spans="8:10" x14ac:dyDescent="0.3">
      <c r="H1545" s="37"/>
      <c r="I1545" s="38"/>
      <c r="J1545" s="39" t="str">
        <f t="shared" si="24"/>
        <v>OUI</v>
      </c>
    </row>
    <row r="1546" spans="8:10" x14ac:dyDescent="0.3">
      <c r="H1546" s="37"/>
      <c r="I1546" s="38"/>
      <c r="J1546" s="39" t="str">
        <f t="shared" si="24"/>
        <v>OUI</v>
      </c>
    </row>
    <row r="1547" spans="8:10" x14ac:dyDescent="0.3">
      <c r="H1547" s="37"/>
      <c r="I1547" s="38"/>
      <c r="J1547" s="39" t="str">
        <f t="shared" si="24"/>
        <v>OUI</v>
      </c>
    </row>
    <row r="1548" spans="8:10" x14ac:dyDescent="0.3">
      <c r="H1548" s="37"/>
      <c r="I1548" s="38"/>
      <c r="J1548" s="39" t="str">
        <f t="shared" si="24"/>
        <v>OUI</v>
      </c>
    </row>
    <row r="1549" spans="8:10" x14ac:dyDescent="0.3">
      <c r="H1549" s="37"/>
      <c r="I1549" s="38"/>
      <c r="J1549" s="39" t="str">
        <f t="shared" si="24"/>
        <v>OUI</v>
      </c>
    </row>
    <row r="1550" spans="8:10" x14ac:dyDescent="0.3">
      <c r="H1550" s="37"/>
      <c r="I1550" s="38"/>
      <c r="J1550" s="39" t="str">
        <f t="shared" si="24"/>
        <v>OUI</v>
      </c>
    </row>
    <row r="1551" spans="8:10" x14ac:dyDescent="0.3">
      <c r="H1551" s="37"/>
      <c r="I1551" s="38"/>
      <c r="J1551" s="39" t="str">
        <f t="shared" si="24"/>
        <v>OUI</v>
      </c>
    </row>
    <row r="1552" spans="8:10" x14ac:dyDescent="0.3">
      <c r="H1552" s="37"/>
      <c r="I1552" s="38"/>
      <c r="J1552" s="39" t="str">
        <f t="shared" si="24"/>
        <v>OUI</v>
      </c>
    </row>
    <row r="1553" spans="8:10" x14ac:dyDescent="0.3">
      <c r="H1553" s="37"/>
      <c r="I1553" s="38"/>
      <c r="J1553" s="39" t="str">
        <f t="shared" si="24"/>
        <v>OUI</v>
      </c>
    </row>
    <row r="1554" spans="8:10" x14ac:dyDescent="0.3">
      <c r="H1554" s="37"/>
      <c r="I1554" s="38"/>
      <c r="J1554" s="39" t="str">
        <f t="shared" si="24"/>
        <v>OUI</v>
      </c>
    </row>
    <row r="1555" spans="8:10" x14ac:dyDescent="0.3">
      <c r="H1555" s="37"/>
      <c r="I1555" s="38"/>
      <c r="J1555" s="39" t="str">
        <f t="shared" si="24"/>
        <v>OUI</v>
      </c>
    </row>
    <row r="1556" spans="8:10" x14ac:dyDescent="0.3">
      <c r="H1556" s="37"/>
      <c r="I1556" s="38"/>
      <c r="J1556" s="39" t="str">
        <f t="shared" si="24"/>
        <v>OUI</v>
      </c>
    </row>
    <row r="1557" spans="8:10" x14ac:dyDescent="0.3">
      <c r="H1557" s="37"/>
      <c r="I1557" s="38"/>
      <c r="J1557" s="39" t="str">
        <f t="shared" si="24"/>
        <v>OUI</v>
      </c>
    </row>
    <row r="1558" spans="8:10" x14ac:dyDescent="0.3">
      <c r="H1558" s="37"/>
      <c r="I1558" s="38"/>
      <c r="J1558" s="39" t="str">
        <f t="shared" si="24"/>
        <v>OUI</v>
      </c>
    </row>
    <row r="1559" spans="8:10" x14ac:dyDescent="0.3">
      <c r="H1559" s="37"/>
      <c r="I1559" s="38"/>
      <c r="J1559" s="39" t="str">
        <f t="shared" si="24"/>
        <v>OUI</v>
      </c>
    </row>
    <row r="1560" spans="8:10" x14ac:dyDescent="0.3">
      <c r="H1560" s="37"/>
      <c r="I1560" s="38"/>
      <c r="J1560" s="39" t="str">
        <f t="shared" si="24"/>
        <v>OUI</v>
      </c>
    </row>
    <row r="1561" spans="8:10" x14ac:dyDescent="0.3">
      <c r="H1561" s="37"/>
      <c r="I1561" s="38"/>
      <c r="J1561" s="39" t="str">
        <f t="shared" si="24"/>
        <v>OUI</v>
      </c>
    </row>
    <row r="1562" spans="8:10" x14ac:dyDescent="0.3">
      <c r="H1562" s="37"/>
      <c r="I1562" s="38"/>
      <c r="J1562" s="39" t="str">
        <f t="shared" si="24"/>
        <v>OUI</v>
      </c>
    </row>
    <row r="1563" spans="8:10" x14ac:dyDescent="0.3">
      <c r="H1563" s="37"/>
      <c r="I1563" s="38"/>
      <c r="J1563" s="39" t="str">
        <f t="shared" si="24"/>
        <v>OUI</v>
      </c>
    </row>
    <row r="1564" spans="8:10" x14ac:dyDescent="0.3">
      <c r="H1564" s="37"/>
      <c r="I1564" s="38"/>
      <c r="J1564" s="39" t="str">
        <f t="shared" si="24"/>
        <v>OUI</v>
      </c>
    </row>
    <row r="1565" spans="8:10" x14ac:dyDescent="0.3">
      <c r="H1565" s="37"/>
      <c r="I1565" s="38"/>
      <c r="J1565" s="39" t="str">
        <f t="shared" si="24"/>
        <v>OUI</v>
      </c>
    </row>
    <row r="1566" spans="8:10" x14ac:dyDescent="0.3">
      <c r="H1566" s="37"/>
      <c r="I1566" s="38"/>
      <c r="J1566" s="39" t="str">
        <f t="shared" si="24"/>
        <v>OUI</v>
      </c>
    </row>
    <row r="1567" spans="8:10" x14ac:dyDescent="0.3">
      <c r="H1567" s="37"/>
      <c r="I1567" s="38"/>
      <c r="J1567" s="39" t="str">
        <f t="shared" si="24"/>
        <v>OUI</v>
      </c>
    </row>
    <row r="1568" spans="8:10" x14ac:dyDescent="0.3">
      <c r="H1568" s="37"/>
      <c r="I1568" s="38"/>
      <c r="J1568" s="39" t="str">
        <f t="shared" si="24"/>
        <v>OUI</v>
      </c>
    </row>
    <row r="1569" spans="8:10" x14ac:dyDescent="0.3">
      <c r="H1569" s="37"/>
      <c r="I1569" s="38"/>
      <c r="J1569" s="39" t="str">
        <f t="shared" si="24"/>
        <v>OUI</v>
      </c>
    </row>
    <row r="1570" spans="8:10" x14ac:dyDescent="0.3">
      <c r="H1570" s="37"/>
      <c r="I1570" s="38"/>
      <c r="J1570" s="39" t="str">
        <f t="shared" si="24"/>
        <v>OUI</v>
      </c>
    </row>
    <row r="1571" spans="8:10" x14ac:dyDescent="0.3">
      <c r="H1571" s="37"/>
      <c r="I1571" s="38"/>
      <c r="J1571" s="39" t="str">
        <f t="shared" si="24"/>
        <v>OUI</v>
      </c>
    </row>
    <row r="1572" spans="8:10" x14ac:dyDescent="0.3">
      <c r="H1572" s="37"/>
      <c r="I1572" s="38"/>
      <c r="J1572" s="39" t="str">
        <f t="shared" si="24"/>
        <v>OUI</v>
      </c>
    </row>
    <row r="1573" spans="8:10" x14ac:dyDescent="0.3">
      <c r="H1573" s="37"/>
      <c r="I1573" s="38"/>
      <c r="J1573" s="39" t="str">
        <f t="shared" si="24"/>
        <v>OUI</v>
      </c>
    </row>
    <row r="1574" spans="8:10" x14ac:dyDescent="0.3">
      <c r="H1574" s="37"/>
      <c r="I1574" s="38"/>
      <c r="J1574" s="39" t="str">
        <f t="shared" si="24"/>
        <v>OUI</v>
      </c>
    </row>
    <row r="1575" spans="8:10" x14ac:dyDescent="0.3">
      <c r="H1575" s="37"/>
      <c r="I1575" s="38"/>
      <c r="J1575" s="39" t="str">
        <f t="shared" si="24"/>
        <v>OUI</v>
      </c>
    </row>
    <row r="1576" spans="8:10" x14ac:dyDescent="0.3">
      <c r="H1576" s="37"/>
      <c r="I1576" s="38"/>
      <c r="J1576" s="39" t="str">
        <f t="shared" si="24"/>
        <v>OUI</v>
      </c>
    </row>
    <row r="1577" spans="8:10" x14ac:dyDescent="0.3">
      <c r="H1577" s="37"/>
      <c r="I1577" s="38"/>
      <c r="J1577" s="39" t="str">
        <f t="shared" si="24"/>
        <v>OUI</v>
      </c>
    </row>
    <row r="1578" spans="8:10" x14ac:dyDescent="0.3">
      <c r="H1578" s="37"/>
      <c r="I1578" s="38"/>
      <c r="J1578" s="39" t="str">
        <f t="shared" si="24"/>
        <v>OUI</v>
      </c>
    </row>
    <row r="1579" spans="8:10" x14ac:dyDescent="0.3">
      <c r="H1579" s="37"/>
      <c r="I1579" s="38"/>
      <c r="J1579" s="39" t="str">
        <f t="shared" si="24"/>
        <v>OUI</v>
      </c>
    </row>
    <row r="1580" spans="8:10" x14ac:dyDescent="0.3">
      <c r="H1580" s="37"/>
      <c r="I1580" s="38"/>
      <c r="J1580" s="39" t="str">
        <f t="shared" si="24"/>
        <v>OUI</v>
      </c>
    </row>
    <row r="1581" spans="8:10" x14ac:dyDescent="0.3">
      <c r="H1581" s="37"/>
      <c r="I1581" s="38"/>
      <c r="J1581" s="39" t="str">
        <f t="shared" si="24"/>
        <v>OUI</v>
      </c>
    </row>
    <row r="1582" spans="8:10" x14ac:dyDescent="0.3">
      <c r="H1582" s="37"/>
      <c r="I1582" s="38"/>
      <c r="J1582" s="39" t="str">
        <f t="shared" si="24"/>
        <v>OUI</v>
      </c>
    </row>
    <row r="1583" spans="8:10" x14ac:dyDescent="0.3">
      <c r="H1583" s="37"/>
      <c r="I1583" s="38"/>
      <c r="J1583" s="39" t="str">
        <f t="shared" si="24"/>
        <v>OUI</v>
      </c>
    </row>
    <row r="1584" spans="8:10" x14ac:dyDescent="0.3">
      <c r="J1584" s="39" t="str">
        <f t="shared" si="24"/>
        <v>OUI</v>
      </c>
    </row>
    <row r="1585" spans="10:10" x14ac:dyDescent="0.3">
      <c r="J1585" s="39" t="str">
        <f t="shared" si="24"/>
        <v>OUI</v>
      </c>
    </row>
    <row r="1586" spans="10:10" x14ac:dyDescent="0.3">
      <c r="J1586" s="39" t="str">
        <f t="shared" si="24"/>
        <v>OUI</v>
      </c>
    </row>
    <row r="1587" spans="10:10" x14ac:dyDescent="0.3">
      <c r="J1587" s="39" t="str">
        <f t="shared" si="24"/>
        <v>OUI</v>
      </c>
    </row>
    <row r="1588" spans="10:10" x14ac:dyDescent="0.3">
      <c r="J1588" s="39" t="str">
        <f t="shared" si="24"/>
        <v>OUI</v>
      </c>
    </row>
    <row r="1589" spans="10:10" x14ac:dyDescent="0.3">
      <c r="J1589" s="39" t="str">
        <f t="shared" si="24"/>
        <v>OUI</v>
      </c>
    </row>
    <row r="1590" spans="10:10" x14ac:dyDescent="0.3">
      <c r="J1590" s="39" t="str">
        <f t="shared" si="24"/>
        <v>OUI</v>
      </c>
    </row>
    <row r="1591" spans="10:10" x14ac:dyDescent="0.3">
      <c r="J1591" s="39" t="str">
        <f t="shared" si="24"/>
        <v>OUI</v>
      </c>
    </row>
    <row r="1592" spans="10:10" x14ac:dyDescent="0.3">
      <c r="J1592" s="39" t="str">
        <f t="shared" si="24"/>
        <v>OUI</v>
      </c>
    </row>
    <row r="1593" spans="10:10" x14ac:dyDescent="0.3">
      <c r="J1593" s="39" t="str">
        <f t="shared" si="24"/>
        <v>OUI</v>
      </c>
    </row>
    <row r="1594" spans="10:10" x14ac:dyDescent="0.3">
      <c r="J1594" s="39" t="str">
        <f t="shared" si="24"/>
        <v>OUI</v>
      </c>
    </row>
    <row r="1595" spans="10:10" x14ac:dyDescent="0.3">
      <c r="J1595" s="39" t="str">
        <f t="shared" si="24"/>
        <v>OUI</v>
      </c>
    </row>
    <row r="1596" spans="10:10" x14ac:dyDescent="0.3">
      <c r="J1596" s="39" t="str">
        <f t="shared" si="24"/>
        <v>OUI</v>
      </c>
    </row>
    <row r="1597" spans="10:10" x14ac:dyDescent="0.3">
      <c r="J1597" s="39" t="str">
        <f t="shared" si="24"/>
        <v>OUI</v>
      </c>
    </row>
    <row r="1598" spans="10:10" x14ac:dyDescent="0.3">
      <c r="J1598" s="39" t="str">
        <f t="shared" si="24"/>
        <v>OUI</v>
      </c>
    </row>
    <row r="1599" spans="10:10" x14ac:dyDescent="0.3">
      <c r="J1599" s="39" t="str">
        <f t="shared" si="24"/>
        <v>OUI</v>
      </c>
    </row>
    <row r="1600" spans="10:10" x14ac:dyDescent="0.3">
      <c r="J1600" s="39" t="str">
        <f t="shared" si="24"/>
        <v>OUI</v>
      </c>
    </row>
    <row r="1601" spans="10:10" x14ac:dyDescent="0.3">
      <c r="J1601" s="39" t="str">
        <f t="shared" si="24"/>
        <v>OUI</v>
      </c>
    </row>
    <row r="1602" spans="10:10" x14ac:dyDescent="0.3">
      <c r="J1602" s="39" t="str">
        <f t="shared" si="24"/>
        <v>OUI</v>
      </c>
    </row>
    <row r="1603" spans="10:10" x14ac:dyDescent="0.3">
      <c r="J1603" s="39" t="str">
        <f t="shared" ref="J1603:J1666" si="25">IF(AND(H1603=FALSE,I1603=FALSE),"OUI","NON")</f>
        <v>OUI</v>
      </c>
    </row>
    <row r="1604" spans="10:10" x14ac:dyDescent="0.3">
      <c r="J1604" s="39" t="str">
        <f t="shared" si="25"/>
        <v>OUI</v>
      </c>
    </row>
    <row r="1605" spans="10:10" x14ac:dyDescent="0.3">
      <c r="J1605" s="39" t="str">
        <f t="shared" si="25"/>
        <v>OUI</v>
      </c>
    </row>
    <row r="1606" spans="10:10" x14ac:dyDescent="0.3">
      <c r="J1606" s="39" t="str">
        <f t="shared" si="25"/>
        <v>OUI</v>
      </c>
    </row>
    <row r="1607" spans="10:10" x14ac:dyDescent="0.3">
      <c r="J1607" s="39" t="str">
        <f t="shared" si="25"/>
        <v>OUI</v>
      </c>
    </row>
    <row r="1608" spans="10:10" x14ac:dyDescent="0.3">
      <c r="J1608" s="39" t="str">
        <f t="shared" si="25"/>
        <v>OUI</v>
      </c>
    </row>
    <row r="1609" spans="10:10" x14ac:dyDescent="0.3">
      <c r="J1609" s="39" t="str">
        <f t="shared" si="25"/>
        <v>OUI</v>
      </c>
    </row>
    <row r="1610" spans="10:10" x14ac:dyDescent="0.3">
      <c r="J1610" s="39" t="str">
        <f t="shared" si="25"/>
        <v>OUI</v>
      </c>
    </row>
    <row r="1611" spans="10:10" x14ac:dyDescent="0.3">
      <c r="J1611" s="39" t="str">
        <f t="shared" si="25"/>
        <v>OUI</v>
      </c>
    </row>
    <row r="1612" spans="10:10" x14ac:dyDescent="0.3">
      <c r="J1612" s="39" t="str">
        <f t="shared" si="25"/>
        <v>OUI</v>
      </c>
    </row>
    <row r="1613" spans="10:10" x14ac:dyDescent="0.3">
      <c r="J1613" s="39" t="str">
        <f t="shared" si="25"/>
        <v>OUI</v>
      </c>
    </row>
    <row r="1614" spans="10:10" x14ac:dyDescent="0.3">
      <c r="J1614" s="39" t="str">
        <f t="shared" si="25"/>
        <v>OUI</v>
      </c>
    </row>
    <row r="1615" spans="10:10" x14ac:dyDescent="0.3">
      <c r="J1615" s="39" t="str">
        <f t="shared" si="25"/>
        <v>OUI</v>
      </c>
    </row>
    <row r="1616" spans="10:10" x14ac:dyDescent="0.3">
      <c r="J1616" s="39" t="str">
        <f t="shared" si="25"/>
        <v>OUI</v>
      </c>
    </row>
    <row r="1617" spans="10:10" x14ac:dyDescent="0.3">
      <c r="J1617" s="39" t="str">
        <f t="shared" si="25"/>
        <v>OUI</v>
      </c>
    </row>
    <row r="1618" spans="10:10" x14ac:dyDescent="0.3">
      <c r="J1618" s="39" t="str">
        <f t="shared" si="25"/>
        <v>OUI</v>
      </c>
    </row>
    <row r="1619" spans="10:10" x14ac:dyDescent="0.3">
      <c r="J1619" s="39" t="str">
        <f t="shared" si="25"/>
        <v>OUI</v>
      </c>
    </row>
    <row r="1620" spans="10:10" x14ac:dyDescent="0.3">
      <c r="J1620" s="39" t="str">
        <f t="shared" si="25"/>
        <v>OUI</v>
      </c>
    </row>
    <row r="1621" spans="10:10" x14ac:dyDescent="0.3">
      <c r="J1621" s="39" t="str">
        <f t="shared" si="25"/>
        <v>OUI</v>
      </c>
    </row>
    <row r="1622" spans="10:10" x14ac:dyDescent="0.3">
      <c r="J1622" s="39" t="str">
        <f t="shared" si="25"/>
        <v>OUI</v>
      </c>
    </row>
    <row r="1623" spans="10:10" x14ac:dyDescent="0.3">
      <c r="J1623" s="39" t="str">
        <f t="shared" si="25"/>
        <v>OUI</v>
      </c>
    </row>
    <row r="1624" spans="10:10" x14ac:dyDescent="0.3">
      <c r="J1624" s="39" t="str">
        <f t="shared" si="25"/>
        <v>OUI</v>
      </c>
    </row>
    <row r="1625" spans="10:10" x14ac:dyDescent="0.3">
      <c r="J1625" s="39" t="str">
        <f t="shared" si="25"/>
        <v>OUI</v>
      </c>
    </row>
    <row r="1626" spans="10:10" x14ac:dyDescent="0.3">
      <c r="J1626" s="39" t="str">
        <f t="shared" si="25"/>
        <v>OUI</v>
      </c>
    </row>
    <row r="1627" spans="10:10" x14ac:dyDescent="0.3">
      <c r="J1627" s="39" t="str">
        <f t="shared" si="25"/>
        <v>OUI</v>
      </c>
    </row>
    <row r="1628" spans="10:10" x14ac:dyDescent="0.3">
      <c r="J1628" s="39" t="str">
        <f t="shared" si="25"/>
        <v>OUI</v>
      </c>
    </row>
    <row r="1629" spans="10:10" x14ac:dyDescent="0.3">
      <c r="J1629" s="39" t="str">
        <f t="shared" si="25"/>
        <v>OUI</v>
      </c>
    </row>
    <row r="1630" spans="10:10" x14ac:dyDescent="0.3">
      <c r="J1630" s="39" t="str">
        <f t="shared" si="25"/>
        <v>OUI</v>
      </c>
    </row>
    <row r="1631" spans="10:10" x14ac:dyDescent="0.3">
      <c r="J1631" s="39" t="str">
        <f t="shared" si="25"/>
        <v>OUI</v>
      </c>
    </row>
    <row r="1632" spans="10:10" x14ac:dyDescent="0.3">
      <c r="J1632" s="39" t="str">
        <f t="shared" si="25"/>
        <v>OUI</v>
      </c>
    </row>
    <row r="1633" spans="10:10" x14ac:dyDescent="0.3">
      <c r="J1633" s="39" t="str">
        <f t="shared" si="25"/>
        <v>OUI</v>
      </c>
    </row>
    <row r="1634" spans="10:10" x14ac:dyDescent="0.3">
      <c r="J1634" s="39" t="str">
        <f t="shared" si="25"/>
        <v>OUI</v>
      </c>
    </row>
    <row r="1635" spans="10:10" x14ac:dyDescent="0.3">
      <c r="J1635" s="39" t="str">
        <f t="shared" si="25"/>
        <v>OUI</v>
      </c>
    </row>
    <row r="1636" spans="10:10" x14ac:dyDescent="0.3">
      <c r="J1636" s="39" t="str">
        <f t="shared" si="25"/>
        <v>OUI</v>
      </c>
    </row>
    <row r="1637" spans="10:10" x14ac:dyDescent="0.3">
      <c r="J1637" s="39" t="str">
        <f t="shared" si="25"/>
        <v>OUI</v>
      </c>
    </row>
    <row r="1638" spans="10:10" x14ac:dyDescent="0.3">
      <c r="J1638" s="39" t="str">
        <f t="shared" si="25"/>
        <v>OUI</v>
      </c>
    </row>
    <row r="1639" spans="10:10" x14ac:dyDescent="0.3">
      <c r="J1639" s="39" t="str">
        <f t="shared" si="25"/>
        <v>OUI</v>
      </c>
    </row>
    <row r="1640" spans="10:10" x14ac:dyDescent="0.3">
      <c r="J1640" s="39" t="str">
        <f t="shared" si="25"/>
        <v>OUI</v>
      </c>
    </row>
    <row r="1641" spans="10:10" x14ac:dyDescent="0.3">
      <c r="J1641" s="39" t="str">
        <f t="shared" si="25"/>
        <v>OUI</v>
      </c>
    </row>
    <row r="1642" spans="10:10" x14ac:dyDescent="0.3">
      <c r="J1642" s="39" t="str">
        <f t="shared" si="25"/>
        <v>OUI</v>
      </c>
    </row>
    <row r="1643" spans="10:10" x14ac:dyDescent="0.3">
      <c r="J1643" s="39" t="str">
        <f t="shared" si="25"/>
        <v>OUI</v>
      </c>
    </row>
    <row r="1644" spans="10:10" x14ac:dyDescent="0.3">
      <c r="J1644" s="39" t="str">
        <f t="shared" si="25"/>
        <v>OUI</v>
      </c>
    </row>
    <row r="1645" spans="10:10" x14ac:dyDescent="0.3">
      <c r="J1645" s="39" t="str">
        <f t="shared" si="25"/>
        <v>OUI</v>
      </c>
    </row>
    <row r="1646" spans="10:10" x14ac:dyDescent="0.3">
      <c r="J1646" s="39" t="str">
        <f t="shared" si="25"/>
        <v>OUI</v>
      </c>
    </row>
    <row r="1647" spans="10:10" x14ac:dyDescent="0.3">
      <c r="J1647" s="39" t="str">
        <f t="shared" si="25"/>
        <v>OUI</v>
      </c>
    </row>
    <row r="1648" spans="10:10" x14ac:dyDescent="0.3">
      <c r="J1648" s="39" t="str">
        <f t="shared" si="25"/>
        <v>OUI</v>
      </c>
    </row>
    <row r="1649" spans="10:10" x14ac:dyDescent="0.3">
      <c r="J1649" s="39" t="str">
        <f t="shared" si="25"/>
        <v>OUI</v>
      </c>
    </row>
    <row r="1650" spans="10:10" x14ac:dyDescent="0.3">
      <c r="J1650" s="39" t="str">
        <f t="shared" si="25"/>
        <v>OUI</v>
      </c>
    </row>
    <row r="1651" spans="10:10" x14ac:dyDescent="0.3">
      <c r="J1651" s="39" t="str">
        <f t="shared" si="25"/>
        <v>OUI</v>
      </c>
    </row>
    <row r="1652" spans="10:10" x14ac:dyDescent="0.3">
      <c r="J1652" s="39" t="str">
        <f t="shared" si="25"/>
        <v>OUI</v>
      </c>
    </row>
    <row r="1653" spans="10:10" x14ac:dyDescent="0.3">
      <c r="J1653" s="39" t="str">
        <f t="shared" si="25"/>
        <v>OUI</v>
      </c>
    </row>
    <row r="1654" spans="10:10" x14ac:dyDescent="0.3">
      <c r="J1654" s="39" t="str">
        <f t="shared" si="25"/>
        <v>OUI</v>
      </c>
    </row>
    <row r="1655" spans="10:10" x14ac:dyDescent="0.3">
      <c r="J1655" s="39" t="str">
        <f t="shared" si="25"/>
        <v>OUI</v>
      </c>
    </row>
    <row r="1656" spans="10:10" x14ac:dyDescent="0.3">
      <c r="J1656" s="39" t="str">
        <f t="shared" si="25"/>
        <v>OUI</v>
      </c>
    </row>
    <row r="1657" spans="10:10" x14ac:dyDescent="0.3">
      <c r="J1657" s="39" t="str">
        <f t="shared" si="25"/>
        <v>OUI</v>
      </c>
    </row>
    <row r="1658" spans="10:10" x14ac:dyDescent="0.3">
      <c r="J1658" s="39" t="str">
        <f t="shared" si="25"/>
        <v>OUI</v>
      </c>
    </row>
    <row r="1659" spans="10:10" x14ac:dyDescent="0.3">
      <c r="J1659" s="39" t="str">
        <f t="shared" si="25"/>
        <v>OUI</v>
      </c>
    </row>
    <row r="1660" spans="10:10" x14ac:dyDescent="0.3">
      <c r="J1660" s="39" t="str">
        <f t="shared" si="25"/>
        <v>OUI</v>
      </c>
    </row>
    <row r="1661" spans="10:10" x14ac:dyDescent="0.3">
      <c r="J1661" s="39" t="str">
        <f t="shared" si="25"/>
        <v>OUI</v>
      </c>
    </row>
    <row r="1662" spans="10:10" x14ac:dyDescent="0.3">
      <c r="J1662" s="39" t="str">
        <f t="shared" si="25"/>
        <v>OUI</v>
      </c>
    </row>
    <row r="1663" spans="10:10" x14ac:dyDescent="0.3">
      <c r="J1663" s="39" t="str">
        <f t="shared" si="25"/>
        <v>OUI</v>
      </c>
    </row>
    <row r="1664" spans="10:10" x14ac:dyDescent="0.3">
      <c r="J1664" s="39" t="str">
        <f t="shared" si="25"/>
        <v>OUI</v>
      </c>
    </row>
    <row r="1665" spans="10:10" x14ac:dyDescent="0.3">
      <c r="J1665" s="39" t="str">
        <f t="shared" si="25"/>
        <v>OUI</v>
      </c>
    </row>
    <row r="1666" spans="10:10" x14ac:dyDescent="0.3">
      <c r="J1666" s="39" t="str">
        <f t="shared" si="25"/>
        <v>OUI</v>
      </c>
    </row>
    <row r="1667" spans="10:10" x14ac:dyDescent="0.3">
      <c r="J1667" s="39" t="str">
        <f t="shared" ref="J1667:J1730" si="26">IF(AND(H1667=FALSE,I1667=FALSE),"OUI","NON")</f>
        <v>OUI</v>
      </c>
    </row>
    <row r="1668" spans="10:10" x14ac:dyDescent="0.3">
      <c r="J1668" s="39" t="str">
        <f t="shared" si="26"/>
        <v>OUI</v>
      </c>
    </row>
    <row r="1669" spans="10:10" x14ac:dyDescent="0.3">
      <c r="J1669" s="39" t="str">
        <f t="shared" si="26"/>
        <v>OUI</v>
      </c>
    </row>
    <row r="1670" spans="10:10" x14ac:dyDescent="0.3">
      <c r="J1670" s="39" t="str">
        <f t="shared" si="26"/>
        <v>OUI</v>
      </c>
    </row>
    <row r="1671" spans="10:10" x14ac:dyDescent="0.3">
      <c r="J1671" s="39" t="str">
        <f t="shared" si="26"/>
        <v>OUI</v>
      </c>
    </row>
    <row r="1672" spans="10:10" x14ac:dyDescent="0.3">
      <c r="J1672" s="39" t="str">
        <f t="shared" si="26"/>
        <v>OUI</v>
      </c>
    </row>
    <row r="1673" spans="10:10" x14ac:dyDescent="0.3">
      <c r="J1673" s="39" t="str">
        <f t="shared" si="26"/>
        <v>OUI</v>
      </c>
    </row>
    <row r="1674" spans="10:10" x14ac:dyDescent="0.3">
      <c r="J1674" s="39" t="str">
        <f t="shared" si="26"/>
        <v>OUI</v>
      </c>
    </row>
    <row r="1675" spans="10:10" x14ac:dyDescent="0.3">
      <c r="J1675" s="39" t="str">
        <f t="shared" si="26"/>
        <v>OUI</v>
      </c>
    </row>
    <row r="1676" spans="10:10" x14ac:dyDescent="0.3">
      <c r="J1676" s="39" t="str">
        <f t="shared" si="26"/>
        <v>OUI</v>
      </c>
    </row>
    <row r="1677" spans="10:10" x14ac:dyDescent="0.3">
      <c r="J1677" s="39" t="str">
        <f t="shared" si="26"/>
        <v>OUI</v>
      </c>
    </row>
    <row r="1678" spans="10:10" x14ac:dyDescent="0.3">
      <c r="J1678" s="39" t="str">
        <f t="shared" si="26"/>
        <v>OUI</v>
      </c>
    </row>
    <row r="1679" spans="10:10" x14ac:dyDescent="0.3">
      <c r="J1679" s="39" t="str">
        <f t="shared" si="26"/>
        <v>OUI</v>
      </c>
    </row>
    <row r="1680" spans="10:10" x14ac:dyDescent="0.3">
      <c r="J1680" s="39" t="str">
        <f t="shared" si="26"/>
        <v>OUI</v>
      </c>
    </row>
    <row r="1681" spans="10:10" x14ac:dyDescent="0.3">
      <c r="J1681" s="39" t="str">
        <f t="shared" si="26"/>
        <v>OUI</v>
      </c>
    </row>
    <row r="1682" spans="10:10" x14ac:dyDescent="0.3">
      <c r="J1682" s="39" t="str">
        <f t="shared" si="26"/>
        <v>OUI</v>
      </c>
    </row>
    <row r="1683" spans="10:10" x14ac:dyDescent="0.3">
      <c r="J1683" s="39" t="str">
        <f t="shared" si="26"/>
        <v>OUI</v>
      </c>
    </row>
    <row r="1684" spans="10:10" x14ac:dyDescent="0.3">
      <c r="J1684" s="39" t="str">
        <f t="shared" si="26"/>
        <v>OUI</v>
      </c>
    </row>
    <row r="1685" spans="10:10" x14ac:dyDescent="0.3">
      <c r="J1685" s="39" t="str">
        <f t="shared" si="26"/>
        <v>OUI</v>
      </c>
    </row>
    <row r="1686" spans="10:10" x14ac:dyDescent="0.3">
      <c r="J1686" s="39" t="str">
        <f t="shared" si="26"/>
        <v>OUI</v>
      </c>
    </row>
    <row r="1687" spans="10:10" x14ac:dyDescent="0.3">
      <c r="J1687" s="39" t="str">
        <f t="shared" si="26"/>
        <v>OUI</v>
      </c>
    </row>
    <row r="1688" spans="10:10" x14ac:dyDescent="0.3">
      <c r="J1688" s="39" t="str">
        <f t="shared" si="26"/>
        <v>OUI</v>
      </c>
    </row>
    <row r="1689" spans="10:10" x14ac:dyDescent="0.3">
      <c r="J1689" s="39" t="str">
        <f t="shared" si="26"/>
        <v>OUI</v>
      </c>
    </row>
    <row r="1690" spans="10:10" x14ac:dyDescent="0.3">
      <c r="J1690" s="39" t="str">
        <f t="shared" si="26"/>
        <v>OUI</v>
      </c>
    </row>
    <row r="1691" spans="10:10" x14ac:dyDescent="0.3">
      <c r="J1691" s="39" t="str">
        <f t="shared" si="26"/>
        <v>OUI</v>
      </c>
    </row>
    <row r="1692" spans="10:10" x14ac:dyDescent="0.3">
      <c r="J1692" s="39" t="str">
        <f t="shared" si="26"/>
        <v>OUI</v>
      </c>
    </row>
    <row r="1693" spans="10:10" x14ac:dyDescent="0.3">
      <c r="J1693" s="39" t="str">
        <f t="shared" si="26"/>
        <v>OUI</v>
      </c>
    </row>
    <row r="1694" spans="10:10" x14ac:dyDescent="0.3">
      <c r="J1694" s="39" t="str">
        <f t="shared" si="26"/>
        <v>OUI</v>
      </c>
    </row>
    <row r="1695" spans="10:10" x14ac:dyDescent="0.3">
      <c r="J1695" s="39" t="str">
        <f t="shared" si="26"/>
        <v>OUI</v>
      </c>
    </row>
    <row r="1696" spans="10:10" x14ac:dyDescent="0.3">
      <c r="J1696" s="39" t="str">
        <f t="shared" si="26"/>
        <v>OUI</v>
      </c>
    </row>
    <row r="1697" spans="10:10" x14ac:dyDescent="0.3">
      <c r="J1697" s="39" t="str">
        <f t="shared" si="26"/>
        <v>OUI</v>
      </c>
    </row>
    <row r="1698" spans="10:10" x14ac:dyDescent="0.3">
      <c r="J1698" s="39" t="str">
        <f t="shared" si="26"/>
        <v>OUI</v>
      </c>
    </row>
    <row r="1699" spans="10:10" x14ac:dyDescent="0.3">
      <c r="J1699" s="39" t="str">
        <f t="shared" si="26"/>
        <v>OUI</v>
      </c>
    </row>
    <row r="1700" spans="10:10" x14ac:dyDescent="0.3">
      <c r="J1700" s="39" t="str">
        <f t="shared" si="26"/>
        <v>OUI</v>
      </c>
    </row>
    <row r="1701" spans="10:10" x14ac:dyDescent="0.3">
      <c r="J1701" s="39" t="str">
        <f t="shared" si="26"/>
        <v>OUI</v>
      </c>
    </row>
    <row r="1702" spans="10:10" x14ac:dyDescent="0.3">
      <c r="J1702" s="39" t="str">
        <f t="shared" si="26"/>
        <v>OUI</v>
      </c>
    </row>
    <row r="1703" spans="10:10" x14ac:dyDescent="0.3">
      <c r="J1703" s="39" t="str">
        <f t="shared" si="26"/>
        <v>OUI</v>
      </c>
    </row>
    <row r="1704" spans="10:10" x14ac:dyDescent="0.3">
      <c r="J1704" s="39" t="str">
        <f t="shared" si="26"/>
        <v>OUI</v>
      </c>
    </row>
    <row r="1705" spans="10:10" x14ac:dyDescent="0.3">
      <c r="J1705" s="39" t="str">
        <f t="shared" si="26"/>
        <v>OUI</v>
      </c>
    </row>
    <row r="1706" spans="10:10" x14ac:dyDescent="0.3">
      <c r="J1706" s="39" t="str">
        <f t="shared" si="26"/>
        <v>OUI</v>
      </c>
    </row>
    <row r="1707" spans="10:10" x14ac:dyDescent="0.3">
      <c r="J1707" s="39" t="str">
        <f t="shared" si="26"/>
        <v>OUI</v>
      </c>
    </row>
    <row r="1708" spans="10:10" x14ac:dyDescent="0.3">
      <c r="J1708" s="39" t="str">
        <f t="shared" si="26"/>
        <v>OUI</v>
      </c>
    </row>
    <row r="1709" spans="10:10" x14ac:dyDescent="0.3">
      <c r="J1709" s="39" t="str">
        <f t="shared" si="26"/>
        <v>OUI</v>
      </c>
    </row>
    <row r="1710" spans="10:10" x14ac:dyDescent="0.3">
      <c r="J1710" s="39" t="str">
        <f t="shared" si="26"/>
        <v>OUI</v>
      </c>
    </row>
    <row r="1711" spans="10:10" x14ac:dyDescent="0.3">
      <c r="J1711" s="39" t="str">
        <f t="shared" si="26"/>
        <v>OUI</v>
      </c>
    </row>
    <row r="1712" spans="10:10" x14ac:dyDescent="0.3">
      <c r="J1712" s="39" t="str">
        <f t="shared" si="26"/>
        <v>OUI</v>
      </c>
    </row>
    <row r="1713" spans="10:10" x14ac:dyDescent="0.3">
      <c r="J1713" s="39" t="str">
        <f t="shared" si="26"/>
        <v>OUI</v>
      </c>
    </row>
    <row r="1714" spans="10:10" x14ac:dyDescent="0.3">
      <c r="J1714" s="39" t="str">
        <f t="shared" si="26"/>
        <v>OUI</v>
      </c>
    </row>
    <row r="1715" spans="10:10" x14ac:dyDescent="0.3">
      <c r="J1715" s="39" t="str">
        <f t="shared" si="26"/>
        <v>OUI</v>
      </c>
    </row>
    <row r="1716" spans="10:10" x14ac:dyDescent="0.3">
      <c r="J1716" s="39" t="str">
        <f t="shared" si="26"/>
        <v>OUI</v>
      </c>
    </row>
    <row r="1717" spans="10:10" x14ac:dyDescent="0.3">
      <c r="J1717" s="39" t="str">
        <f t="shared" si="26"/>
        <v>OUI</v>
      </c>
    </row>
    <row r="1718" spans="10:10" x14ac:dyDescent="0.3">
      <c r="J1718" s="39" t="str">
        <f t="shared" si="26"/>
        <v>OUI</v>
      </c>
    </row>
    <row r="1719" spans="10:10" x14ac:dyDescent="0.3">
      <c r="J1719" s="39" t="str">
        <f t="shared" si="26"/>
        <v>OUI</v>
      </c>
    </row>
    <row r="1720" spans="10:10" x14ac:dyDescent="0.3">
      <c r="J1720" s="39" t="str">
        <f t="shared" si="26"/>
        <v>OUI</v>
      </c>
    </row>
    <row r="1721" spans="10:10" x14ac:dyDescent="0.3">
      <c r="J1721" s="39" t="str">
        <f t="shared" si="26"/>
        <v>OUI</v>
      </c>
    </row>
    <row r="1722" spans="10:10" x14ac:dyDescent="0.3">
      <c r="J1722" s="39" t="str">
        <f t="shared" si="26"/>
        <v>OUI</v>
      </c>
    </row>
    <row r="1723" spans="10:10" x14ac:dyDescent="0.3">
      <c r="J1723" s="39" t="str">
        <f t="shared" si="26"/>
        <v>OUI</v>
      </c>
    </row>
    <row r="1724" spans="10:10" x14ac:dyDescent="0.3">
      <c r="J1724" s="39" t="str">
        <f t="shared" si="26"/>
        <v>OUI</v>
      </c>
    </row>
    <row r="1725" spans="10:10" x14ac:dyDescent="0.3">
      <c r="J1725" s="39" t="str">
        <f t="shared" si="26"/>
        <v>OUI</v>
      </c>
    </row>
    <row r="1726" spans="10:10" x14ac:dyDescent="0.3">
      <c r="J1726" s="39" t="str">
        <f t="shared" si="26"/>
        <v>OUI</v>
      </c>
    </row>
    <row r="1727" spans="10:10" x14ac:dyDescent="0.3">
      <c r="J1727" s="39" t="str">
        <f t="shared" si="26"/>
        <v>OUI</v>
      </c>
    </row>
    <row r="1728" spans="10:10" x14ac:dyDescent="0.3">
      <c r="J1728" s="39" t="str">
        <f t="shared" si="26"/>
        <v>OUI</v>
      </c>
    </row>
    <row r="1729" spans="10:10" x14ac:dyDescent="0.3">
      <c r="J1729" s="39" t="str">
        <f t="shared" si="26"/>
        <v>OUI</v>
      </c>
    </row>
    <row r="1730" spans="10:10" x14ac:dyDescent="0.3">
      <c r="J1730" s="39" t="str">
        <f t="shared" si="26"/>
        <v>OUI</v>
      </c>
    </row>
    <row r="1731" spans="10:10" x14ac:dyDescent="0.3">
      <c r="J1731" s="39" t="str">
        <f t="shared" ref="J1731:J1794" si="27">IF(AND(H1731=FALSE,I1731=FALSE),"OUI","NON")</f>
        <v>OUI</v>
      </c>
    </row>
    <row r="1732" spans="10:10" x14ac:dyDescent="0.3">
      <c r="J1732" s="39" t="str">
        <f t="shared" si="27"/>
        <v>OUI</v>
      </c>
    </row>
    <row r="1733" spans="10:10" x14ac:dyDescent="0.3">
      <c r="J1733" s="39" t="str">
        <f t="shared" si="27"/>
        <v>OUI</v>
      </c>
    </row>
    <row r="1734" spans="10:10" x14ac:dyDescent="0.3">
      <c r="J1734" s="39" t="str">
        <f t="shared" si="27"/>
        <v>OUI</v>
      </c>
    </row>
    <row r="1735" spans="10:10" x14ac:dyDescent="0.3">
      <c r="J1735" s="39" t="str">
        <f t="shared" si="27"/>
        <v>OUI</v>
      </c>
    </row>
    <row r="1736" spans="10:10" x14ac:dyDescent="0.3">
      <c r="J1736" s="39" t="str">
        <f t="shared" si="27"/>
        <v>OUI</v>
      </c>
    </row>
    <row r="1737" spans="10:10" x14ac:dyDescent="0.3">
      <c r="J1737" s="39" t="str">
        <f t="shared" si="27"/>
        <v>OUI</v>
      </c>
    </row>
    <row r="1738" spans="10:10" x14ac:dyDescent="0.3">
      <c r="J1738" s="39" t="str">
        <f t="shared" si="27"/>
        <v>OUI</v>
      </c>
    </row>
    <row r="1739" spans="10:10" x14ac:dyDescent="0.3">
      <c r="J1739" s="39" t="str">
        <f t="shared" si="27"/>
        <v>OUI</v>
      </c>
    </row>
    <row r="1740" spans="10:10" x14ac:dyDescent="0.3">
      <c r="J1740" s="39" t="str">
        <f t="shared" si="27"/>
        <v>OUI</v>
      </c>
    </row>
    <row r="1741" spans="10:10" x14ac:dyDescent="0.3">
      <c r="J1741" s="39" t="str">
        <f t="shared" si="27"/>
        <v>OUI</v>
      </c>
    </row>
    <row r="1742" spans="10:10" x14ac:dyDescent="0.3">
      <c r="J1742" s="39" t="str">
        <f t="shared" si="27"/>
        <v>OUI</v>
      </c>
    </row>
    <row r="1743" spans="10:10" x14ac:dyDescent="0.3">
      <c r="J1743" s="39" t="str">
        <f t="shared" si="27"/>
        <v>OUI</v>
      </c>
    </row>
    <row r="1744" spans="10:10" x14ac:dyDescent="0.3">
      <c r="J1744" s="39" t="str">
        <f t="shared" si="27"/>
        <v>OUI</v>
      </c>
    </row>
    <row r="1745" spans="10:10" x14ac:dyDescent="0.3">
      <c r="J1745" s="39" t="str">
        <f t="shared" si="27"/>
        <v>OUI</v>
      </c>
    </row>
    <row r="1746" spans="10:10" x14ac:dyDescent="0.3">
      <c r="J1746" s="39" t="str">
        <f t="shared" si="27"/>
        <v>OUI</v>
      </c>
    </row>
    <row r="1747" spans="10:10" x14ac:dyDescent="0.3">
      <c r="J1747" s="39" t="str">
        <f t="shared" si="27"/>
        <v>OUI</v>
      </c>
    </row>
    <row r="1748" spans="10:10" x14ac:dyDescent="0.3">
      <c r="J1748" s="39" t="str">
        <f t="shared" si="27"/>
        <v>OUI</v>
      </c>
    </row>
    <row r="1749" spans="10:10" x14ac:dyDescent="0.3">
      <c r="J1749" s="39" t="str">
        <f t="shared" si="27"/>
        <v>OUI</v>
      </c>
    </row>
    <row r="1750" spans="10:10" x14ac:dyDescent="0.3">
      <c r="J1750" s="39" t="str">
        <f t="shared" si="27"/>
        <v>OUI</v>
      </c>
    </row>
    <row r="1751" spans="10:10" x14ac:dyDescent="0.3">
      <c r="J1751" s="39" t="str">
        <f t="shared" si="27"/>
        <v>OUI</v>
      </c>
    </row>
    <row r="1752" spans="10:10" x14ac:dyDescent="0.3">
      <c r="J1752" s="39" t="str">
        <f t="shared" si="27"/>
        <v>OUI</v>
      </c>
    </row>
    <row r="1753" spans="10:10" x14ac:dyDescent="0.3">
      <c r="J1753" s="39" t="str">
        <f t="shared" si="27"/>
        <v>OUI</v>
      </c>
    </row>
    <row r="1754" spans="10:10" x14ac:dyDescent="0.3">
      <c r="J1754" s="39" t="str">
        <f t="shared" si="27"/>
        <v>OUI</v>
      </c>
    </row>
    <row r="1755" spans="10:10" x14ac:dyDescent="0.3">
      <c r="J1755" s="39" t="str">
        <f t="shared" si="27"/>
        <v>OUI</v>
      </c>
    </row>
    <row r="1756" spans="10:10" x14ac:dyDescent="0.3">
      <c r="J1756" s="39" t="str">
        <f t="shared" si="27"/>
        <v>OUI</v>
      </c>
    </row>
    <row r="1757" spans="10:10" x14ac:dyDescent="0.3">
      <c r="J1757" s="39" t="str">
        <f t="shared" si="27"/>
        <v>OUI</v>
      </c>
    </row>
    <row r="1758" spans="10:10" x14ac:dyDescent="0.3">
      <c r="J1758" s="39" t="str">
        <f t="shared" si="27"/>
        <v>OUI</v>
      </c>
    </row>
    <row r="1759" spans="10:10" x14ac:dyDescent="0.3">
      <c r="J1759" s="39" t="str">
        <f t="shared" si="27"/>
        <v>OUI</v>
      </c>
    </row>
    <row r="1760" spans="10:10" x14ac:dyDescent="0.3">
      <c r="J1760" s="39" t="str">
        <f t="shared" si="27"/>
        <v>OUI</v>
      </c>
    </row>
    <row r="1761" spans="10:10" x14ac:dyDescent="0.3">
      <c r="J1761" s="39" t="str">
        <f t="shared" si="27"/>
        <v>OUI</v>
      </c>
    </row>
    <row r="1762" spans="10:10" x14ac:dyDescent="0.3">
      <c r="J1762" s="39" t="str">
        <f t="shared" si="27"/>
        <v>OUI</v>
      </c>
    </row>
    <row r="1763" spans="10:10" x14ac:dyDescent="0.3">
      <c r="J1763" s="39" t="str">
        <f t="shared" si="27"/>
        <v>OUI</v>
      </c>
    </row>
    <row r="1764" spans="10:10" x14ac:dyDescent="0.3">
      <c r="J1764" s="39" t="str">
        <f t="shared" si="27"/>
        <v>OUI</v>
      </c>
    </row>
    <row r="1765" spans="10:10" x14ac:dyDescent="0.3">
      <c r="J1765" s="39" t="str">
        <f t="shared" si="27"/>
        <v>OUI</v>
      </c>
    </row>
    <row r="1766" spans="10:10" x14ac:dyDescent="0.3">
      <c r="J1766" s="39" t="str">
        <f t="shared" si="27"/>
        <v>OUI</v>
      </c>
    </row>
    <row r="1767" spans="10:10" x14ac:dyDescent="0.3">
      <c r="J1767" s="39" t="str">
        <f t="shared" si="27"/>
        <v>OUI</v>
      </c>
    </row>
    <row r="1768" spans="10:10" x14ac:dyDescent="0.3">
      <c r="J1768" s="39" t="str">
        <f t="shared" si="27"/>
        <v>OUI</v>
      </c>
    </row>
    <row r="1769" spans="10:10" x14ac:dyDescent="0.3">
      <c r="J1769" s="39" t="str">
        <f t="shared" si="27"/>
        <v>OUI</v>
      </c>
    </row>
    <row r="1770" spans="10:10" x14ac:dyDescent="0.3">
      <c r="J1770" s="39" t="str">
        <f t="shared" si="27"/>
        <v>OUI</v>
      </c>
    </row>
    <row r="1771" spans="10:10" x14ac:dyDescent="0.3">
      <c r="J1771" s="39" t="str">
        <f t="shared" si="27"/>
        <v>OUI</v>
      </c>
    </row>
    <row r="1772" spans="10:10" x14ac:dyDescent="0.3">
      <c r="J1772" s="39" t="str">
        <f t="shared" si="27"/>
        <v>OUI</v>
      </c>
    </row>
    <row r="1773" spans="10:10" x14ac:dyDescent="0.3">
      <c r="J1773" s="39" t="str">
        <f t="shared" si="27"/>
        <v>OUI</v>
      </c>
    </row>
    <row r="1774" spans="10:10" x14ac:dyDescent="0.3">
      <c r="J1774" s="39" t="str">
        <f t="shared" si="27"/>
        <v>OUI</v>
      </c>
    </row>
    <row r="1775" spans="10:10" x14ac:dyDescent="0.3">
      <c r="J1775" s="39" t="str">
        <f t="shared" si="27"/>
        <v>OUI</v>
      </c>
    </row>
    <row r="1776" spans="10:10" x14ac:dyDescent="0.3">
      <c r="J1776" s="39" t="str">
        <f t="shared" si="27"/>
        <v>OUI</v>
      </c>
    </row>
    <row r="1777" spans="10:10" x14ac:dyDescent="0.3">
      <c r="J1777" s="39" t="str">
        <f t="shared" si="27"/>
        <v>OUI</v>
      </c>
    </row>
    <row r="1778" spans="10:10" x14ac:dyDescent="0.3">
      <c r="J1778" s="39" t="str">
        <f t="shared" si="27"/>
        <v>OUI</v>
      </c>
    </row>
    <row r="1779" spans="10:10" x14ac:dyDescent="0.3">
      <c r="J1779" s="39" t="str">
        <f t="shared" si="27"/>
        <v>OUI</v>
      </c>
    </row>
    <row r="1780" spans="10:10" x14ac:dyDescent="0.3">
      <c r="J1780" s="39" t="str">
        <f t="shared" si="27"/>
        <v>OUI</v>
      </c>
    </row>
    <row r="1781" spans="10:10" x14ac:dyDescent="0.3">
      <c r="J1781" s="39" t="str">
        <f t="shared" si="27"/>
        <v>OUI</v>
      </c>
    </row>
    <row r="1782" spans="10:10" x14ac:dyDescent="0.3">
      <c r="J1782" s="39" t="str">
        <f t="shared" si="27"/>
        <v>OUI</v>
      </c>
    </row>
    <row r="1783" spans="10:10" x14ac:dyDescent="0.3">
      <c r="J1783" s="39" t="str">
        <f t="shared" si="27"/>
        <v>OUI</v>
      </c>
    </row>
    <row r="1784" spans="10:10" x14ac:dyDescent="0.3">
      <c r="J1784" s="39" t="str">
        <f t="shared" si="27"/>
        <v>OUI</v>
      </c>
    </row>
    <row r="1785" spans="10:10" x14ac:dyDescent="0.3">
      <c r="J1785" s="39" t="str">
        <f t="shared" si="27"/>
        <v>OUI</v>
      </c>
    </row>
    <row r="1786" spans="10:10" x14ac:dyDescent="0.3">
      <c r="J1786" s="39" t="str">
        <f t="shared" si="27"/>
        <v>OUI</v>
      </c>
    </row>
    <row r="1787" spans="10:10" x14ac:dyDescent="0.3">
      <c r="J1787" s="39" t="str">
        <f t="shared" si="27"/>
        <v>OUI</v>
      </c>
    </row>
    <row r="1788" spans="10:10" x14ac:dyDescent="0.3">
      <c r="J1788" s="39" t="str">
        <f t="shared" si="27"/>
        <v>OUI</v>
      </c>
    </row>
    <row r="1789" spans="10:10" x14ac:dyDescent="0.3">
      <c r="J1789" s="39" t="str">
        <f t="shared" si="27"/>
        <v>OUI</v>
      </c>
    </row>
    <row r="1790" spans="10:10" x14ac:dyDescent="0.3">
      <c r="J1790" s="39" t="str">
        <f t="shared" si="27"/>
        <v>OUI</v>
      </c>
    </row>
    <row r="1791" spans="10:10" x14ac:dyDescent="0.3">
      <c r="J1791" s="39" t="str">
        <f t="shared" si="27"/>
        <v>OUI</v>
      </c>
    </row>
    <row r="1792" spans="10:10" x14ac:dyDescent="0.3">
      <c r="J1792" s="39" t="str">
        <f t="shared" si="27"/>
        <v>OUI</v>
      </c>
    </row>
    <row r="1793" spans="10:10" x14ac:dyDescent="0.3">
      <c r="J1793" s="39" t="str">
        <f t="shared" si="27"/>
        <v>OUI</v>
      </c>
    </row>
    <row r="1794" spans="10:10" x14ac:dyDescent="0.3">
      <c r="J1794" s="39" t="str">
        <f t="shared" si="27"/>
        <v>OUI</v>
      </c>
    </row>
    <row r="1795" spans="10:10" x14ac:dyDescent="0.3">
      <c r="J1795" s="39" t="str">
        <f t="shared" ref="J1795:J1858" si="28">IF(AND(H1795=FALSE,I1795=FALSE),"OUI","NON")</f>
        <v>OUI</v>
      </c>
    </row>
    <row r="1796" spans="10:10" x14ac:dyDescent="0.3">
      <c r="J1796" s="39" t="str">
        <f t="shared" si="28"/>
        <v>OUI</v>
      </c>
    </row>
    <row r="1797" spans="10:10" x14ac:dyDescent="0.3">
      <c r="J1797" s="39" t="str">
        <f t="shared" si="28"/>
        <v>OUI</v>
      </c>
    </row>
    <row r="1798" spans="10:10" x14ac:dyDescent="0.3">
      <c r="J1798" s="39" t="str">
        <f t="shared" si="28"/>
        <v>OUI</v>
      </c>
    </row>
    <row r="1799" spans="10:10" x14ac:dyDescent="0.3">
      <c r="J1799" s="39" t="str">
        <f t="shared" si="28"/>
        <v>OUI</v>
      </c>
    </row>
    <row r="1800" spans="10:10" x14ac:dyDescent="0.3">
      <c r="J1800" s="39" t="str">
        <f t="shared" si="28"/>
        <v>OUI</v>
      </c>
    </row>
    <row r="1801" spans="10:10" x14ac:dyDescent="0.3">
      <c r="J1801" s="39" t="str">
        <f t="shared" si="28"/>
        <v>OUI</v>
      </c>
    </row>
    <row r="1802" spans="10:10" x14ac:dyDescent="0.3">
      <c r="J1802" s="39" t="str">
        <f t="shared" si="28"/>
        <v>OUI</v>
      </c>
    </row>
    <row r="1803" spans="10:10" x14ac:dyDescent="0.3">
      <c r="J1803" s="39" t="str">
        <f t="shared" si="28"/>
        <v>OUI</v>
      </c>
    </row>
    <row r="1804" spans="10:10" x14ac:dyDescent="0.3">
      <c r="J1804" s="39" t="str">
        <f t="shared" si="28"/>
        <v>OUI</v>
      </c>
    </row>
    <row r="1805" spans="10:10" x14ac:dyDescent="0.3">
      <c r="J1805" s="39" t="str">
        <f t="shared" si="28"/>
        <v>OUI</v>
      </c>
    </row>
    <row r="1806" spans="10:10" x14ac:dyDescent="0.3">
      <c r="J1806" s="39" t="str">
        <f t="shared" si="28"/>
        <v>OUI</v>
      </c>
    </row>
    <row r="1807" spans="10:10" x14ac:dyDescent="0.3">
      <c r="J1807" s="39" t="str">
        <f t="shared" si="28"/>
        <v>OUI</v>
      </c>
    </row>
    <row r="1808" spans="10:10" x14ac:dyDescent="0.3">
      <c r="J1808" s="39" t="str">
        <f t="shared" si="28"/>
        <v>OUI</v>
      </c>
    </row>
    <row r="1809" spans="10:10" x14ac:dyDescent="0.3">
      <c r="J1809" s="39" t="str">
        <f t="shared" si="28"/>
        <v>OUI</v>
      </c>
    </row>
    <row r="1810" spans="10:10" x14ac:dyDescent="0.3">
      <c r="J1810" s="39" t="str">
        <f t="shared" si="28"/>
        <v>OUI</v>
      </c>
    </row>
    <row r="1811" spans="10:10" x14ac:dyDescent="0.3">
      <c r="J1811" s="39" t="str">
        <f t="shared" si="28"/>
        <v>OUI</v>
      </c>
    </row>
    <row r="1812" spans="10:10" x14ac:dyDescent="0.3">
      <c r="J1812" s="39" t="str">
        <f t="shared" si="28"/>
        <v>OUI</v>
      </c>
    </row>
    <row r="1813" spans="10:10" x14ac:dyDescent="0.3">
      <c r="J1813" s="39" t="str">
        <f t="shared" si="28"/>
        <v>OUI</v>
      </c>
    </row>
    <row r="1814" spans="10:10" x14ac:dyDescent="0.3">
      <c r="J1814" s="39" t="str">
        <f t="shared" si="28"/>
        <v>OUI</v>
      </c>
    </row>
    <row r="1815" spans="10:10" x14ac:dyDescent="0.3">
      <c r="J1815" s="39" t="str">
        <f t="shared" si="28"/>
        <v>OUI</v>
      </c>
    </row>
    <row r="1816" spans="10:10" x14ac:dyDescent="0.3">
      <c r="J1816" s="39" t="str">
        <f t="shared" si="28"/>
        <v>OUI</v>
      </c>
    </row>
    <row r="1817" spans="10:10" x14ac:dyDescent="0.3">
      <c r="J1817" s="39" t="str">
        <f t="shared" si="28"/>
        <v>OUI</v>
      </c>
    </row>
    <row r="1818" spans="10:10" x14ac:dyDescent="0.3">
      <c r="J1818" s="39" t="str">
        <f t="shared" si="28"/>
        <v>OUI</v>
      </c>
    </row>
    <row r="1819" spans="10:10" x14ac:dyDescent="0.3">
      <c r="J1819" s="39" t="str">
        <f t="shared" si="28"/>
        <v>OUI</v>
      </c>
    </row>
    <row r="1820" spans="10:10" x14ac:dyDescent="0.3">
      <c r="J1820" s="39" t="str">
        <f t="shared" si="28"/>
        <v>OUI</v>
      </c>
    </row>
    <row r="1821" spans="10:10" x14ac:dyDescent="0.3">
      <c r="J1821" s="39" t="str">
        <f t="shared" si="28"/>
        <v>OUI</v>
      </c>
    </row>
    <row r="1822" spans="10:10" x14ac:dyDescent="0.3">
      <c r="J1822" s="39" t="str">
        <f t="shared" si="28"/>
        <v>OUI</v>
      </c>
    </row>
    <row r="1823" spans="10:10" x14ac:dyDescent="0.3">
      <c r="J1823" s="39" t="str">
        <f t="shared" si="28"/>
        <v>OUI</v>
      </c>
    </row>
    <row r="1824" spans="10:10" x14ac:dyDescent="0.3">
      <c r="J1824" s="39" t="str">
        <f t="shared" si="28"/>
        <v>OUI</v>
      </c>
    </row>
    <row r="1825" spans="10:10" x14ac:dyDescent="0.3">
      <c r="J1825" s="39" t="str">
        <f t="shared" si="28"/>
        <v>OUI</v>
      </c>
    </row>
    <row r="1826" spans="10:10" x14ac:dyDescent="0.3">
      <c r="J1826" s="39" t="str">
        <f t="shared" si="28"/>
        <v>OUI</v>
      </c>
    </row>
    <row r="1827" spans="10:10" x14ac:dyDescent="0.3">
      <c r="J1827" s="39" t="str">
        <f t="shared" si="28"/>
        <v>OUI</v>
      </c>
    </row>
    <row r="1828" spans="10:10" x14ac:dyDescent="0.3">
      <c r="J1828" s="39" t="str">
        <f t="shared" si="28"/>
        <v>OUI</v>
      </c>
    </row>
    <row r="1829" spans="10:10" x14ac:dyDescent="0.3">
      <c r="J1829" s="39" t="str">
        <f t="shared" si="28"/>
        <v>OUI</v>
      </c>
    </row>
    <row r="1830" spans="10:10" x14ac:dyDescent="0.3">
      <c r="J1830" s="39" t="str">
        <f t="shared" si="28"/>
        <v>OUI</v>
      </c>
    </row>
    <row r="1831" spans="10:10" x14ac:dyDescent="0.3">
      <c r="J1831" s="39" t="str">
        <f t="shared" si="28"/>
        <v>OUI</v>
      </c>
    </row>
    <row r="1832" spans="10:10" x14ac:dyDescent="0.3">
      <c r="J1832" s="39" t="str">
        <f t="shared" si="28"/>
        <v>OUI</v>
      </c>
    </row>
    <row r="1833" spans="10:10" x14ac:dyDescent="0.3">
      <c r="J1833" s="39" t="str">
        <f t="shared" si="28"/>
        <v>OUI</v>
      </c>
    </row>
    <row r="1834" spans="10:10" x14ac:dyDescent="0.3">
      <c r="J1834" s="39" t="str">
        <f t="shared" si="28"/>
        <v>OUI</v>
      </c>
    </row>
    <row r="1835" spans="10:10" x14ac:dyDescent="0.3">
      <c r="J1835" s="39" t="str">
        <f t="shared" si="28"/>
        <v>OUI</v>
      </c>
    </row>
    <row r="1836" spans="10:10" x14ac:dyDescent="0.3">
      <c r="J1836" s="39" t="str">
        <f t="shared" si="28"/>
        <v>OUI</v>
      </c>
    </row>
    <row r="1837" spans="10:10" x14ac:dyDescent="0.3">
      <c r="J1837" s="39" t="str">
        <f t="shared" si="28"/>
        <v>OUI</v>
      </c>
    </row>
    <row r="1838" spans="10:10" x14ac:dyDescent="0.3">
      <c r="J1838" s="39" t="str">
        <f t="shared" si="28"/>
        <v>OUI</v>
      </c>
    </row>
    <row r="1839" spans="10:10" x14ac:dyDescent="0.3">
      <c r="J1839" s="39" t="str">
        <f t="shared" si="28"/>
        <v>OUI</v>
      </c>
    </row>
    <row r="1840" spans="10:10" x14ac:dyDescent="0.3">
      <c r="J1840" s="39" t="str">
        <f t="shared" si="28"/>
        <v>OUI</v>
      </c>
    </row>
    <row r="1841" spans="10:10" x14ac:dyDescent="0.3">
      <c r="J1841" s="39" t="str">
        <f t="shared" si="28"/>
        <v>OUI</v>
      </c>
    </row>
    <row r="1842" spans="10:10" x14ac:dyDescent="0.3">
      <c r="J1842" s="39" t="str">
        <f t="shared" si="28"/>
        <v>OUI</v>
      </c>
    </row>
    <row r="1843" spans="10:10" x14ac:dyDescent="0.3">
      <c r="J1843" s="39" t="str">
        <f t="shared" si="28"/>
        <v>OUI</v>
      </c>
    </row>
    <row r="1844" spans="10:10" x14ac:dyDescent="0.3">
      <c r="J1844" s="39" t="str">
        <f t="shared" si="28"/>
        <v>OUI</v>
      </c>
    </row>
    <row r="1845" spans="10:10" x14ac:dyDescent="0.3">
      <c r="J1845" s="39" t="str">
        <f t="shared" si="28"/>
        <v>OUI</v>
      </c>
    </row>
    <row r="1846" spans="10:10" x14ac:dyDescent="0.3">
      <c r="J1846" s="39" t="str">
        <f t="shared" si="28"/>
        <v>OUI</v>
      </c>
    </row>
    <row r="1847" spans="10:10" x14ac:dyDescent="0.3">
      <c r="J1847" s="39" t="str">
        <f t="shared" si="28"/>
        <v>OUI</v>
      </c>
    </row>
    <row r="1848" spans="10:10" x14ac:dyDescent="0.3">
      <c r="J1848" s="39" t="str">
        <f t="shared" si="28"/>
        <v>OUI</v>
      </c>
    </row>
    <row r="1849" spans="10:10" x14ac:dyDescent="0.3">
      <c r="J1849" s="39" t="str">
        <f t="shared" si="28"/>
        <v>OUI</v>
      </c>
    </row>
    <row r="1850" spans="10:10" x14ac:dyDescent="0.3">
      <c r="J1850" s="39" t="str">
        <f t="shared" si="28"/>
        <v>OUI</v>
      </c>
    </row>
    <row r="1851" spans="10:10" x14ac:dyDescent="0.3">
      <c r="J1851" s="39" t="str">
        <f t="shared" si="28"/>
        <v>OUI</v>
      </c>
    </row>
    <row r="1852" spans="10:10" x14ac:dyDescent="0.3">
      <c r="J1852" s="39" t="str">
        <f t="shared" si="28"/>
        <v>OUI</v>
      </c>
    </row>
    <row r="1853" spans="10:10" x14ac:dyDescent="0.3">
      <c r="J1853" s="39" t="str">
        <f t="shared" si="28"/>
        <v>OUI</v>
      </c>
    </row>
    <row r="1854" spans="10:10" x14ac:dyDescent="0.3">
      <c r="J1854" s="39" t="str">
        <f t="shared" si="28"/>
        <v>OUI</v>
      </c>
    </row>
    <row r="1855" spans="10:10" x14ac:dyDescent="0.3">
      <c r="J1855" s="39" t="str">
        <f t="shared" si="28"/>
        <v>OUI</v>
      </c>
    </row>
    <row r="1856" spans="10:10" x14ac:dyDescent="0.3">
      <c r="J1856" s="39" t="str">
        <f t="shared" si="28"/>
        <v>OUI</v>
      </c>
    </row>
    <row r="1857" spans="10:10" x14ac:dyDescent="0.3">
      <c r="J1857" s="39" t="str">
        <f t="shared" si="28"/>
        <v>OUI</v>
      </c>
    </row>
    <row r="1858" spans="10:10" x14ac:dyDescent="0.3">
      <c r="J1858" s="39" t="str">
        <f t="shared" si="28"/>
        <v>OUI</v>
      </c>
    </row>
    <row r="1859" spans="10:10" x14ac:dyDescent="0.3">
      <c r="J1859" s="39" t="str">
        <f t="shared" ref="J1859:J1922" si="29">IF(AND(H1859=FALSE,I1859=FALSE),"OUI","NON")</f>
        <v>OUI</v>
      </c>
    </row>
    <row r="1860" spans="10:10" x14ac:dyDescent="0.3">
      <c r="J1860" s="39" t="str">
        <f t="shared" si="29"/>
        <v>OUI</v>
      </c>
    </row>
    <row r="1861" spans="10:10" x14ac:dyDescent="0.3">
      <c r="J1861" s="39" t="str">
        <f t="shared" si="29"/>
        <v>OUI</v>
      </c>
    </row>
    <row r="1862" spans="10:10" x14ac:dyDescent="0.3">
      <c r="J1862" s="39" t="str">
        <f t="shared" si="29"/>
        <v>OUI</v>
      </c>
    </row>
    <row r="1863" spans="10:10" x14ac:dyDescent="0.3">
      <c r="J1863" s="39" t="str">
        <f t="shared" si="29"/>
        <v>OUI</v>
      </c>
    </row>
    <row r="1864" spans="10:10" x14ac:dyDescent="0.3">
      <c r="J1864" s="39" t="str">
        <f t="shared" si="29"/>
        <v>OUI</v>
      </c>
    </row>
    <row r="1865" spans="10:10" x14ac:dyDescent="0.3">
      <c r="J1865" s="39" t="str">
        <f t="shared" si="29"/>
        <v>OUI</v>
      </c>
    </row>
    <row r="1866" spans="10:10" x14ac:dyDescent="0.3">
      <c r="J1866" s="39" t="str">
        <f t="shared" si="29"/>
        <v>OUI</v>
      </c>
    </row>
    <row r="1867" spans="10:10" x14ac:dyDescent="0.3">
      <c r="J1867" s="39" t="str">
        <f t="shared" si="29"/>
        <v>OUI</v>
      </c>
    </row>
    <row r="1868" spans="10:10" x14ac:dyDescent="0.3">
      <c r="J1868" s="39" t="str">
        <f t="shared" si="29"/>
        <v>OUI</v>
      </c>
    </row>
    <row r="1869" spans="10:10" x14ac:dyDescent="0.3">
      <c r="J1869" s="39" t="str">
        <f t="shared" si="29"/>
        <v>OUI</v>
      </c>
    </row>
    <row r="1870" spans="10:10" x14ac:dyDescent="0.3">
      <c r="J1870" s="39" t="str">
        <f t="shared" si="29"/>
        <v>OUI</v>
      </c>
    </row>
    <row r="1871" spans="10:10" x14ac:dyDescent="0.3">
      <c r="J1871" s="39" t="str">
        <f t="shared" si="29"/>
        <v>OUI</v>
      </c>
    </row>
    <row r="1872" spans="10:10" x14ac:dyDescent="0.3">
      <c r="J1872" s="39" t="str">
        <f t="shared" si="29"/>
        <v>OUI</v>
      </c>
    </row>
    <row r="1873" spans="10:10" x14ac:dyDescent="0.3">
      <c r="J1873" s="39" t="str">
        <f t="shared" si="29"/>
        <v>OUI</v>
      </c>
    </row>
    <row r="1874" spans="10:10" x14ac:dyDescent="0.3">
      <c r="J1874" s="39" t="str">
        <f t="shared" si="29"/>
        <v>OUI</v>
      </c>
    </row>
    <row r="1875" spans="10:10" x14ac:dyDescent="0.3">
      <c r="J1875" s="39" t="str">
        <f t="shared" si="29"/>
        <v>OUI</v>
      </c>
    </row>
    <row r="1876" spans="10:10" x14ac:dyDescent="0.3">
      <c r="J1876" s="39" t="str">
        <f t="shared" si="29"/>
        <v>OUI</v>
      </c>
    </row>
    <row r="1877" spans="10:10" x14ac:dyDescent="0.3">
      <c r="J1877" s="39" t="str">
        <f t="shared" si="29"/>
        <v>OUI</v>
      </c>
    </row>
    <row r="1878" spans="10:10" x14ac:dyDescent="0.3">
      <c r="J1878" s="39" t="str">
        <f t="shared" si="29"/>
        <v>OUI</v>
      </c>
    </row>
    <row r="1879" spans="10:10" x14ac:dyDescent="0.3">
      <c r="J1879" s="39" t="str">
        <f t="shared" si="29"/>
        <v>OUI</v>
      </c>
    </row>
    <row r="1880" spans="10:10" x14ac:dyDescent="0.3">
      <c r="J1880" s="39" t="str">
        <f t="shared" si="29"/>
        <v>OUI</v>
      </c>
    </row>
    <row r="1881" spans="10:10" x14ac:dyDescent="0.3">
      <c r="J1881" s="39" t="str">
        <f t="shared" si="29"/>
        <v>OUI</v>
      </c>
    </row>
    <row r="1882" spans="10:10" x14ac:dyDescent="0.3">
      <c r="J1882" s="39" t="str">
        <f t="shared" si="29"/>
        <v>OUI</v>
      </c>
    </row>
    <row r="1883" spans="10:10" x14ac:dyDescent="0.3">
      <c r="J1883" s="39" t="str">
        <f t="shared" si="29"/>
        <v>OUI</v>
      </c>
    </row>
    <row r="1884" spans="10:10" x14ac:dyDescent="0.3">
      <c r="J1884" s="39" t="str">
        <f t="shared" si="29"/>
        <v>OUI</v>
      </c>
    </row>
    <row r="1885" spans="10:10" x14ac:dyDescent="0.3">
      <c r="J1885" s="39" t="str">
        <f t="shared" si="29"/>
        <v>OUI</v>
      </c>
    </row>
    <row r="1886" spans="10:10" x14ac:dyDescent="0.3">
      <c r="J1886" s="39" t="str">
        <f t="shared" si="29"/>
        <v>OUI</v>
      </c>
    </row>
    <row r="1887" spans="10:10" x14ac:dyDescent="0.3">
      <c r="J1887" s="39" t="str">
        <f t="shared" si="29"/>
        <v>OUI</v>
      </c>
    </row>
    <row r="1888" spans="10:10" x14ac:dyDescent="0.3">
      <c r="J1888" s="39" t="str">
        <f t="shared" si="29"/>
        <v>OUI</v>
      </c>
    </row>
    <row r="1889" spans="10:10" x14ac:dyDescent="0.3">
      <c r="J1889" s="39" t="str">
        <f t="shared" si="29"/>
        <v>OUI</v>
      </c>
    </row>
    <row r="1890" spans="10:10" x14ac:dyDescent="0.3">
      <c r="J1890" s="39" t="str">
        <f t="shared" si="29"/>
        <v>OUI</v>
      </c>
    </row>
    <row r="1891" spans="10:10" x14ac:dyDescent="0.3">
      <c r="J1891" s="39" t="str">
        <f t="shared" si="29"/>
        <v>OUI</v>
      </c>
    </row>
    <row r="1892" spans="10:10" x14ac:dyDescent="0.3">
      <c r="J1892" s="39" t="str">
        <f t="shared" si="29"/>
        <v>OUI</v>
      </c>
    </row>
    <row r="1893" spans="10:10" x14ac:dyDescent="0.3">
      <c r="J1893" s="39" t="str">
        <f t="shared" si="29"/>
        <v>OUI</v>
      </c>
    </row>
    <row r="1894" spans="10:10" x14ac:dyDescent="0.3">
      <c r="J1894" s="39" t="str">
        <f t="shared" si="29"/>
        <v>OUI</v>
      </c>
    </row>
    <row r="1895" spans="10:10" x14ac:dyDescent="0.3">
      <c r="J1895" s="39" t="str">
        <f t="shared" si="29"/>
        <v>OUI</v>
      </c>
    </row>
    <row r="1896" spans="10:10" x14ac:dyDescent="0.3">
      <c r="J1896" s="39" t="str">
        <f t="shared" si="29"/>
        <v>OUI</v>
      </c>
    </row>
    <row r="1897" spans="10:10" x14ac:dyDescent="0.3">
      <c r="J1897" s="39" t="str">
        <f t="shared" si="29"/>
        <v>OUI</v>
      </c>
    </row>
    <row r="1898" spans="10:10" x14ac:dyDescent="0.3">
      <c r="J1898" s="39" t="str">
        <f t="shared" si="29"/>
        <v>OUI</v>
      </c>
    </row>
    <row r="1899" spans="10:10" x14ac:dyDescent="0.3">
      <c r="J1899" s="39" t="str">
        <f t="shared" si="29"/>
        <v>OUI</v>
      </c>
    </row>
    <row r="1900" spans="10:10" x14ac:dyDescent="0.3">
      <c r="J1900" s="39" t="str">
        <f t="shared" si="29"/>
        <v>OUI</v>
      </c>
    </row>
    <row r="1901" spans="10:10" x14ac:dyDescent="0.3">
      <c r="J1901" s="39" t="str">
        <f t="shared" si="29"/>
        <v>OUI</v>
      </c>
    </row>
    <row r="1902" spans="10:10" x14ac:dyDescent="0.3">
      <c r="J1902" s="39" t="str">
        <f t="shared" si="29"/>
        <v>OUI</v>
      </c>
    </row>
    <row r="1903" spans="10:10" x14ac:dyDescent="0.3">
      <c r="J1903" s="39" t="str">
        <f t="shared" si="29"/>
        <v>OUI</v>
      </c>
    </row>
    <row r="1904" spans="10:10" x14ac:dyDescent="0.3">
      <c r="J1904" s="39" t="str">
        <f t="shared" si="29"/>
        <v>OUI</v>
      </c>
    </row>
    <row r="1905" spans="10:10" x14ac:dyDescent="0.3">
      <c r="J1905" s="39" t="str">
        <f t="shared" si="29"/>
        <v>OUI</v>
      </c>
    </row>
    <row r="1906" spans="10:10" x14ac:dyDescent="0.3">
      <c r="J1906" s="39" t="str">
        <f t="shared" si="29"/>
        <v>OUI</v>
      </c>
    </row>
    <row r="1907" spans="10:10" x14ac:dyDescent="0.3">
      <c r="J1907" s="39" t="str">
        <f t="shared" si="29"/>
        <v>OUI</v>
      </c>
    </row>
    <row r="1908" spans="10:10" x14ac:dyDescent="0.3">
      <c r="J1908" s="39" t="str">
        <f t="shared" si="29"/>
        <v>OUI</v>
      </c>
    </row>
    <row r="1909" spans="10:10" x14ac:dyDescent="0.3">
      <c r="J1909" s="39" t="str">
        <f t="shared" si="29"/>
        <v>OUI</v>
      </c>
    </row>
    <row r="1910" spans="10:10" x14ac:dyDescent="0.3">
      <c r="J1910" s="39" t="str">
        <f t="shared" si="29"/>
        <v>OUI</v>
      </c>
    </row>
    <row r="1911" spans="10:10" x14ac:dyDescent="0.3">
      <c r="J1911" s="39" t="str">
        <f t="shared" si="29"/>
        <v>OUI</v>
      </c>
    </row>
    <row r="1912" spans="10:10" x14ac:dyDescent="0.3">
      <c r="J1912" s="39" t="str">
        <f t="shared" si="29"/>
        <v>OUI</v>
      </c>
    </row>
    <row r="1913" spans="10:10" x14ac:dyDescent="0.3">
      <c r="J1913" s="39" t="str">
        <f t="shared" si="29"/>
        <v>OUI</v>
      </c>
    </row>
    <row r="1914" spans="10:10" x14ac:dyDescent="0.3">
      <c r="J1914" s="39" t="str">
        <f t="shared" si="29"/>
        <v>OUI</v>
      </c>
    </row>
    <row r="1915" spans="10:10" x14ac:dyDescent="0.3">
      <c r="J1915" s="39" t="str">
        <f t="shared" si="29"/>
        <v>OUI</v>
      </c>
    </row>
    <row r="1916" spans="10:10" x14ac:dyDescent="0.3">
      <c r="J1916" s="39" t="str">
        <f t="shared" si="29"/>
        <v>OUI</v>
      </c>
    </row>
    <row r="1917" spans="10:10" x14ac:dyDescent="0.3">
      <c r="J1917" s="39" t="str">
        <f t="shared" si="29"/>
        <v>OUI</v>
      </c>
    </row>
    <row r="1918" spans="10:10" x14ac:dyDescent="0.3">
      <c r="J1918" s="39" t="str">
        <f t="shared" si="29"/>
        <v>OUI</v>
      </c>
    </row>
    <row r="1919" spans="10:10" x14ac:dyDescent="0.3">
      <c r="J1919" s="39" t="str">
        <f t="shared" si="29"/>
        <v>OUI</v>
      </c>
    </row>
    <row r="1920" spans="10:10" x14ac:dyDescent="0.3">
      <c r="J1920" s="39" t="str">
        <f t="shared" si="29"/>
        <v>OUI</v>
      </c>
    </row>
    <row r="1921" spans="10:10" x14ac:dyDescent="0.3">
      <c r="J1921" s="39" t="str">
        <f t="shared" si="29"/>
        <v>OUI</v>
      </c>
    </row>
    <row r="1922" spans="10:10" x14ac:dyDescent="0.3">
      <c r="J1922" s="39" t="str">
        <f t="shared" si="29"/>
        <v>OUI</v>
      </c>
    </row>
    <row r="1923" spans="10:10" x14ac:dyDescent="0.3">
      <c r="J1923" s="39" t="str">
        <f t="shared" ref="J1923:J1986" si="30">IF(AND(H1923=FALSE,I1923=FALSE),"OUI","NON")</f>
        <v>OUI</v>
      </c>
    </row>
    <row r="1924" spans="10:10" x14ac:dyDescent="0.3">
      <c r="J1924" s="39" t="str">
        <f t="shared" si="30"/>
        <v>OUI</v>
      </c>
    </row>
    <row r="1925" spans="10:10" x14ac:dyDescent="0.3">
      <c r="J1925" s="39" t="str">
        <f t="shared" si="30"/>
        <v>OUI</v>
      </c>
    </row>
    <row r="1926" spans="10:10" x14ac:dyDescent="0.3">
      <c r="J1926" s="39" t="str">
        <f t="shared" si="30"/>
        <v>OUI</v>
      </c>
    </row>
    <row r="1927" spans="10:10" x14ac:dyDescent="0.3">
      <c r="J1927" s="39" t="str">
        <f t="shared" si="30"/>
        <v>OUI</v>
      </c>
    </row>
    <row r="1928" spans="10:10" x14ac:dyDescent="0.3">
      <c r="J1928" s="39" t="str">
        <f t="shared" si="30"/>
        <v>OUI</v>
      </c>
    </row>
    <row r="1929" spans="10:10" x14ac:dyDescent="0.3">
      <c r="J1929" s="39" t="str">
        <f t="shared" si="30"/>
        <v>OUI</v>
      </c>
    </row>
    <row r="1930" spans="10:10" x14ac:dyDescent="0.3">
      <c r="J1930" s="39" t="str">
        <f t="shared" si="30"/>
        <v>OUI</v>
      </c>
    </row>
    <row r="1931" spans="10:10" x14ac:dyDescent="0.3">
      <c r="J1931" s="39" t="str">
        <f t="shared" si="30"/>
        <v>OUI</v>
      </c>
    </row>
    <row r="1932" spans="10:10" x14ac:dyDescent="0.3">
      <c r="J1932" s="39" t="str">
        <f t="shared" si="30"/>
        <v>OUI</v>
      </c>
    </row>
    <row r="1933" spans="10:10" x14ac:dyDescent="0.3">
      <c r="J1933" s="39" t="str">
        <f t="shared" si="30"/>
        <v>OUI</v>
      </c>
    </row>
    <row r="1934" spans="10:10" x14ac:dyDescent="0.3">
      <c r="J1934" s="39" t="str">
        <f t="shared" si="30"/>
        <v>OUI</v>
      </c>
    </row>
    <row r="1935" spans="10:10" x14ac:dyDescent="0.3">
      <c r="J1935" s="39" t="str">
        <f t="shared" si="30"/>
        <v>OUI</v>
      </c>
    </row>
    <row r="1936" spans="10:10" x14ac:dyDescent="0.3">
      <c r="J1936" s="39" t="str">
        <f t="shared" si="30"/>
        <v>OUI</v>
      </c>
    </row>
    <row r="1937" spans="10:10" x14ac:dyDescent="0.3">
      <c r="J1937" s="39" t="str">
        <f t="shared" si="30"/>
        <v>OUI</v>
      </c>
    </row>
    <row r="1938" spans="10:10" x14ac:dyDescent="0.3">
      <c r="J1938" s="39" t="str">
        <f t="shared" si="30"/>
        <v>OUI</v>
      </c>
    </row>
    <row r="1939" spans="10:10" x14ac:dyDescent="0.3">
      <c r="J1939" s="39" t="str">
        <f t="shared" si="30"/>
        <v>OUI</v>
      </c>
    </row>
    <row r="1940" spans="10:10" x14ac:dyDescent="0.3">
      <c r="J1940" s="39" t="str">
        <f t="shared" si="30"/>
        <v>OUI</v>
      </c>
    </row>
    <row r="1941" spans="10:10" x14ac:dyDescent="0.3">
      <c r="J1941" s="39" t="str">
        <f t="shared" si="30"/>
        <v>OUI</v>
      </c>
    </row>
    <row r="1942" spans="10:10" x14ac:dyDescent="0.3">
      <c r="J1942" s="39" t="str">
        <f t="shared" si="30"/>
        <v>OUI</v>
      </c>
    </row>
    <row r="1943" spans="10:10" x14ac:dyDescent="0.3">
      <c r="J1943" s="39" t="str">
        <f t="shared" si="30"/>
        <v>OUI</v>
      </c>
    </row>
    <row r="1944" spans="10:10" x14ac:dyDescent="0.3">
      <c r="J1944" s="39" t="str">
        <f t="shared" si="30"/>
        <v>OUI</v>
      </c>
    </row>
    <row r="1945" spans="10:10" x14ac:dyDescent="0.3">
      <c r="J1945" s="39" t="str">
        <f t="shared" si="30"/>
        <v>OUI</v>
      </c>
    </row>
    <row r="1946" spans="10:10" x14ac:dyDescent="0.3">
      <c r="J1946" s="39" t="str">
        <f t="shared" si="30"/>
        <v>OUI</v>
      </c>
    </row>
    <row r="1947" spans="10:10" x14ac:dyDescent="0.3">
      <c r="J1947" s="39" t="str">
        <f t="shared" si="30"/>
        <v>OUI</v>
      </c>
    </row>
    <row r="1948" spans="10:10" x14ac:dyDescent="0.3">
      <c r="J1948" s="39" t="str">
        <f t="shared" si="30"/>
        <v>OUI</v>
      </c>
    </row>
    <row r="1949" spans="10:10" x14ac:dyDescent="0.3">
      <c r="J1949" s="39" t="str">
        <f t="shared" si="30"/>
        <v>OUI</v>
      </c>
    </row>
    <row r="1950" spans="10:10" x14ac:dyDescent="0.3">
      <c r="J1950" s="39" t="str">
        <f t="shared" si="30"/>
        <v>OUI</v>
      </c>
    </row>
    <row r="1951" spans="10:10" x14ac:dyDescent="0.3">
      <c r="J1951" s="39" t="str">
        <f t="shared" si="30"/>
        <v>OUI</v>
      </c>
    </row>
    <row r="1952" spans="10:10" x14ac:dyDescent="0.3">
      <c r="J1952" s="39" t="str">
        <f t="shared" si="30"/>
        <v>OUI</v>
      </c>
    </row>
    <row r="1953" spans="10:10" x14ac:dyDescent="0.3">
      <c r="J1953" s="39" t="str">
        <f t="shared" si="30"/>
        <v>OUI</v>
      </c>
    </row>
    <row r="1954" spans="10:10" x14ac:dyDescent="0.3">
      <c r="J1954" s="39" t="str">
        <f t="shared" si="30"/>
        <v>OUI</v>
      </c>
    </row>
    <row r="1955" spans="10:10" x14ac:dyDescent="0.3">
      <c r="J1955" s="39" t="str">
        <f t="shared" si="30"/>
        <v>OUI</v>
      </c>
    </row>
    <row r="1956" spans="10:10" x14ac:dyDescent="0.3">
      <c r="J1956" s="39" t="str">
        <f t="shared" si="30"/>
        <v>OUI</v>
      </c>
    </row>
    <row r="1957" spans="10:10" x14ac:dyDescent="0.3">
      <c r="J1957" s="39" t="str">
        <f t="shared" si="30"/>
        <v>OUI</v>
      </c>
    </row>
    <row r="1958" spans="10:10" x14ac:dyDescent="0.3">
      <c r="J1958" s="39" t="str">
        <f t="shared" si="30"/>
        <v>OUI</v>
      </c>
    </row>
    <row r="1959" spans="10:10" x14ac:dyDescent="0.3">
      <c r="J1959" s="39" t="str">
        <f t="shared" si="30"/>
        <v>OUI</v>
      </c>
    </row>
    <row r="1960" spans="10:10" x14ac:dyDescent="0.3">
      <c r="J1960" s="39" t="str">
        <f t="shared" si="30"/>
        <v>OUI</v>
      </c>
    </row>
    <row r="1961" spans="10:10" x14ac:dyDescent="0.3">
      <c r="J1961" s="39" t="str">
        <f t="shared" si="30"/>
        <v>OUI</v>
      </c>
    </row>
    <row r="1962" spans="10:10" x14ac:dyDescent="0.3">
      <c r="J1962" s="39" t="str">
        <f t="shared" si="30"/>
        <v>OUI</v>
      </c>
    </row>
    <row r="1963" spans="10:10" x14ac:dyDescent="0.3">
      <c r="J1963" s="39" t="str">
        <f t="shared" si="30"/>
        <v>OUI</v>
      </c>
    </row>
    <row r="1964" spans="10:10" x14ac:dyDescent="0.3">
      <c r="J1964" s="39" t="str">
        <f t="shared" si="30"/>
        <v>OUI</v>
      </c>
    </row>
    <row r="1965" spans="10:10" x14ac:dyDescent="0.3">
      <c r="J1965" s="39" t="str">
        <f t="shared" si="30"/>
        <v>OUI</v>
      </c>
    </row>
    <row r="1966" spans="10:10" x14ac:dyDescent="0.3">
      <c r="J1966" s="39" t="str">
        <f t="shared" si="30"/>
        <v>OUI</v>
      </c>
    </row>
    <row r="1967" spans="10:10" x14ac:dyDescent="0.3">
      <c r="J1967" s="39" t="str">
        <f t="shared" si="30"/>
        <v>OUI</v>
      </c>
    </row>
    <row r="1968" spans="10:10" x14ac:dyDescent="0.3">
      <c r="J1968" s="39" t="str">
        <f t="shared" si="30"/>
        <v>OUI</v>
      </c>
    </row>
    <row r="1969" spans="10:10" x14ac:dyDescent="0.3">
      <c r="J1969" s="39" t="str">
        <f t="shared" si="30"/>
        <v>OUI</v>
      </c>
    </row>
    <row r="1970" spans="10:10" x14ac:dyDescent="0.3">
      <c r="J1970" s="39" t="str">
        <f t="shared" si="30"/>
        <v>OUI</v>
      </c>
    </row>
    <row r="1971" spans="10:10" x14ac:dyDescent="0.3">
      <c r="J1971" s="39" t="str">
        <f t="shared" si="30"/>
        <v>OUI</v>
      </c>
    </row>
    <row r="1972" spans="10:10" x14ac:dyDescent="0.3">
      <c r="J1972" s="39" t="str">
        <f t="shared" si="30"/>
        <v>OUI</v>
      </c>
    </row>
    <row r="1973" spans="10:10" x14ac:dyDescent="0.3">
      <c r="J1973" s="39" t="str">
        <f t="shared" si="30"/>
        <v>OUI</v>
      </c>
    </row>
    <row r="1974" spans="10:10" x14ac:dyDescent="0.3">
      <c r="J1974" s="39" t="str">
        <f t="shared" si="30"/>
        <v>OUI</v>
      </c>
    </row>
    <row r="1975" spans="10:10" x14ac:dyDescent="0.3">
      <c r="J1975" s="39" t="str">
        <f t="shared" si="30"/>
        <v>OUI</v>
      </c>
    </row>
    <row r="1976" spans="10:10" x14ac:dyDescent="0.3">
      <c r="J1976" s="39" t="str">
        <f t="shared" si="30"/>
        <v>OUI</v>
      </c>
    </row>
    <row r="1977" spans="10:10" x14ac:dyDescent="0.3">
      <c r="J1977" s="39" t="str">
        <f t="shared" si="30"/>
        <v>OUI</v>
      </c>
    </row>
    <row r="1978" spans="10:10" x14ac:dyDescent="0.3">
      <c r="J1978" s="39" t="str">
        <f t="shared" si="30"/>
        <v>OUI</v>
      </c>
    </row>
    <row r="1979" spans="10:10" x14ac:dyDescent="0.3">
      <c r="J1979" s="39" t="str">
        <f t="shared" si="30"/>
        <v>OUI</v>
      </c>
    </row>
    <row r="1980" spans="10:10" x14ac:dyDescent="0.3">
      <c r="J1980" s="39" t="str">
        <f t="shared" si="30"/>
        <v>OUI</v>
      </c>
    </row>
    <row r="1981" spans="10:10" x14ac:dyDescent="0.3">
      <c r="J1981" s="39" t="str">
        <f t="shared" si="30"/>
        <v>OUI</v>
      </c>
    </row>
    <row r="1982" spans="10:10" x14ac:dyDescent="0.3">
      <c r="J1982" s="39" t="str">
        <f t="shared" si="30"/>
        <v>OUI</v>
      </c>
    </row>
    <row r="1983" spans="10:10" x14ac:dyDescent="0.3">
      <c r="J1983" s="39" t="str">
        <f t="shared" si="30"/>
        <v>OUI</v>
      </c>
    </row>
    <row r="1984" spans="10:10" x14ac:dyDescent="0.3">
      <c r="J1984" s="39" t="str">
        <f t="shared" si="30"/>
        <v>OUI</v>
      </c>
    </row>
    <row r="1985" spans="10:10" x14ac:dyDescent="0.3">
      <c r="J1985" s="39" t="str">
        <f t="shared" si="30"/>
        <v>OUI</v>
      </c>
    </row>
    <row r="1986" spans="10:10" x14ac:dyDescent="0.3">
      <c r="J1986" s="39" t="str">
        <f t="shared" si="30"/>
        <v>OUI</v>
      </c>
    </row>
    <row r="1987" spans="10:10" x14ac:dyDescent="0.3">
      <c r="J1987" s="39" t="str">
        <f t="shared" ref="J1987:J2050" si="31">IF(AND(H1987=FALSE,I1987=FALSE),"OUI","NON")</f>
        <v>OUI</v>
      </c>
    </row>
    <row r="1988" spans="10:10" x14ac:dyDescent="0.3">
      <c r="J1988" s="39" t="str">
        <f t="shared" si="31"/>
        <v>OUI</v>
      </c>
    </row>
    <row r="1989" spans="10:10" x14ac:dyDescent="0.3">
      <c r="J1989" s="39" t="str">
        <f t="shared" si="31"/>
        <v>OUI</v>
      </c>
    </row>
    <row r="1990" spans="10:10" x14ac:dyDescent="0.3">
      <c r="J1990" s="39" t="str">
        <f t="shared" si="31"/>
        <v>OUI</v>
      </c>
    </row>
    <row r="1991" spans="10:10" x14ac:dyDescent="0.3">
      <c r="J1991" s="39" t="str">
        <f t="shared" si="31"/>
        <v>OUI</v>
      </c>
    </row>
    <row r="1992" spans="10:10" x14ac:dyDescent="0.3">
      <c r="J1992" s="39" t="str">
        <f t="shared" si="31"/>
        <v>OUI</v>
      </c>
    </row>
    <row r="1993" spans="10:10" x14ac:dyDescent="0.3">
      <c r="J1993" s="39" t="str">
        <f t="shared" si="31"/>
        <v>OUI</v>
      </c>
    </row>
    <row r="1994" spans="10:10" x14ac:dyDescent="0.3">
      <c r="J1994" s="39" t="str">
        <f t="shared" si="31"/>
        <v>OUI</v>
      </c>
    </row>
    <row r="1995" spans="10:10" x14ac:dyDescent="0.3">
      <c r="J1995" s="39" t="str">
        <f t="shared" si="31"/>
        <v>OUI</v>
      </c>
    </row>
    <row r="1996" spans="10:10" x14ac:dyDescent="0.3">
      <c r="J1996" s="39" t="str">
        <f t="shared" si="31"/>
        <v>OUI</v>
      </c>
    </row>
    <row r="1997" spans="10:10" x14ac:dyDescent="0.3">
      <c r="J1997" s="39" t="str">
        <f t="shared" si="31"/>
        <v>OUI</v>
      </c>
    </row>
    <row r="1998" spans="10:10" x14ac:dyDescent="0.3">
      <c r="J1998" s="39" t="str">
        <f t="shared" si="31"/>
        <v>OUI</v>
      </c>
    </row>
    <row r="1999" spans="10:10" x14ac:dyDescent="0.3">
      <c r="J1999" s="39" t="str">
        <f t="shared" si="31"/>
        <v>OUI</v>
      </c>
    </row>
    <row r="2000" spans="10:10" x14ac:dyDescent="0.3">
      <c r="J2000" s="39" t="str">
        <f t="shared" si="31"/>
        <v>OUI</v>
      </c>
    </row>
    <row r="2001" spans="10:10" x14ac:dyDescent="0.3">
      <c r="J2001" s="39" t="str">
        <f t="shared" si="31"/>
        <v>OUI</v>
      </c>
    </row>
    <row r="2002" spans="10:10" x14ac:dyDescent="0.3">
      <c r="J2002" s="39" t="str">
        <f t="shared" si="31"/>
        <v>OUI</v>
      </c>
    </row>
    <row r="2003" spans="10:10" x14ac:dyDescent="0.3">
      <c r="J2003" s="39" t="str">
        <f t="shared" si="31"/>
        <v>OUI</v>
      </c>
    </row>
    <row r="2004" spans="10:10" x14ac:dyDescent="0.3">
      <c r="J2004" s="39" t="str">
        <f t="shared" si="31"/>
        <v>OUI</v>
      </c>
    </row>
    <row r="2005" spans="10:10" x14ac:dyDescent="0.3">
      <c r="J2005" s="39" t="str">
        <f t="shared" si="31"/>
        <v>OUI</v>
      </c>
    </row>
    <row r="2006" spans="10:10" x14ac:dyDescent="0.3">
      <c r="J2006" s="39" t="str">
        <f t="shared" si="31"/>
        <v>OUI</v>
      </c>
    </row>
    <row r="2007" spans="10:10" x14ac:dyDescent="0.3">
      <c r="J2007" s="39" t="str">
        <f t="shared" si="31"/>
        <v>OUI</v>
      </c>
    </row>
    <row r="2008" spans="10:10" x14ac:dyDescent="0.3">
      <c r="J2008" s="39" t="str">
        <f t="shared" si="31"/>
        <v>OUI</v>
      </c>
    </row>
    <row r="2009" spans="10:10" x14ac:dyDescent="0.3">
      <c r="J2009" s="39" t="str">
        <f t="shared" si="31"/>
        <v>OUI</v>
      </c>
    </row>
    <row r="2010" spans="10:10" x14ac:dyDescent="0.3">
      <c r="J2010" s="39" t="str">
        <f t="shared" si="31"/>
        <v>OUI</v>
      </c>
    </row>
    <row r="2011" spans="10:10" x14ac:dyDescent="0.3">
      <c r="J2011" s="39" t="str">
        <f t="shared" si="31"/>
        <v>OUI</v>
      </c>
    </row>
    <row r="2012" spans="10:10" x14ac:dyDescent="0.3">
      <c r="J2012" s="39" t="str">
        <f t="shared" si="31"/>
        <v>OUI</v>
      </c>
    </row>
    <row r="2013" spans="10:10" x14ac:dyDescent="0.3">
      <c r="J2013" s="39" t="str">
        <f t="shared" si="31"/>
        <v>OUI</v>
      </c>
    </row>
    <row r="2014" spans="10:10" x14ac:dyDescent="0.3">
      <c r="J2014" s="39" t="str">
        <f t="shared" si="31"/>
        <v>OUI</v>
      </c>
    </row>
    <row r="2015" spans="10:10" x14ac:dyDescent="0.3">
      <c r="J2015" s="39" t="str">
        <f t="shared" si="31"/>
        <v>OUI</v>
      </c>
    </row>
    <row r="2016" spans="10:10" x14ac:dyDescent="0.3">
      <c r="J2016" s="39" t="str">
        <f t="shared" si="31"/>
        <v>OUI</v>
      </c>
    </row>
    <row r="2017" spans="10:10" x14ac:dyDescent="0.3">
      <c r="J2017" s="39" t="str">
        <f t="shared" si="31"/>
        <v>OUI</v>
      </c>
    </row>
    <row r="2018" spans="10:10" x14ac:dyDescent="0.3">
      <c r="J2018" s="39" t="str">
        <f t="shared" si="31"/>
        <v>OUI</v>
      </c>
    </row>
    <row r="2019" spans="10:10" x14ac:dyDescent="0.3">
      <c r="J2019" s="39" t="str">
        <f t="shared" si="31"/>
        <v>OUI</v>
      </c>
    </row>
    <row r="2020" spans="10:10" x14ac:dyDescent="0.3">
      <c r="J2020" s="39" t="str">
        <f t="shared" si="31"/>
        <v>OUI</v>
      </c>
    </row>
    <row r="2021" spans="10:10" x14ac:dyDescent="0.3">
      <c r="J2021" s="39" t="str">
        <f t="shared" si="31"/>
        <v>OUI</v>
      </c>
    </row>
    <row r="2022" spans="10:10" x14ac:dyDescent="0.3">
      <c r="J2022" s="39" t="str">
        <f t="shared" si="31"/>
        <v>OUI</v>
      </c>
    </row>
    <row r="2023" spans="10:10" x14ac:dyDescent="0.3">
      <c r="J2023" s="39" t="str">
        <f t="shared" si="31"/>
        <v>OUI</v>
      </c>
    </row>
    <row r="2024" spans="10:10" x14ac:dyDescent="0.3">
      <c r="J2024" s="39" t="str">
        <f t="shared" si="31"/>
        <v>OUI</v>
      </c>
    </row>
    <row r="2025" spans="10:10" x14ac:dyDescent="0.3">
      <c r="J2025" s="39" t="str">
        <f t="shared" si="31"/>
        <v>OUI</v>
      </c>
    </row>
    <row r="2026" spans="10:10" x14ac:dyDescent="0.3">
      <c r="J2026" s="39" t="str">
        <f t="shared" si="31"/>
        <v>OUI</v>
      </c>
    </row>
    <row r="2027" spans="10:10" x14ac:dyDescent="0.3">
      <c r="J2027" s="39" t="str">
        <f t="shared" si="31"/>
        <v>OUI</v>
      </c>
    </row>
    <row r="2028" spans="10:10" x14ac:dyDescent="0.3">
      <c r="J2028" s="39" t="str">
        <f t="shared" si="31"/>
        <v>OUI</v>
      </c>
    </row>
    <row r="2029" spans="10:10" x14ac:dyDescent="0.3">
      <c r="J2029" s="39" t="str">
        <f t="shared" si="31"/>
        <v>OUI</v>
      </c>
    </row>
    <row r="2030" spans="10:10" x14ac:dyDescent="0.3">
      <c r="J2030" s="39" t="str">
        <f t="shared" si="31"/>
        <v>OUI</v>
      </c>
    </row>
    <row r="2031" spans="10:10" x14ac:dyDescent="0.3">
      <c r="J2031" s="39" t="str">
        <f t="shared" si="31"/>
        <v>OUI</v>
      </c>
    </row>
    <row r="2032" spans="10:10" x14ac:dyDescent="0.3">
      <c r="J2032" s="39" t="str">
        <f t="shared" si="31"/>
        <v>OUI</v>
      </c>
    </row>
    <row r="2033" spans="10:10" x14ac:dyDescent="0.3">
      <c r="J2033" s="39" t="str">
        <f t="shared" si="31"/>
        <v>OUI</v>
      </c>
    </row>
    <row r="2034" spans="10:10" x14ac:dyDescent="0.3">
      <c r="J2034" s="39" t="str">
        <f t="shared" si="31"/>
        <v>OUI</v>
      </c>
    </row>
    <row r="2035" spans="10:10" x14ac:dyDescent="0.3">
      <c r="J2035" s="39" t="str">
        <f t="shared" si="31"/>
        <v>OUI</v>
      </c>
    </row>
    <row r="2036" spans="10:10" x14ac:dyDescent="0.3">
      <c r="J2036" s="39" t="str">
        <f t="shared" si="31"/>
        <v>OUI</v>
      </c>
    </row>
    <row r="2037" spans="10:10" x14ac:dyDescent="0.3">
      <c r="J2037" s="39" t="str">
        <f t="shared" si="31"/>
        <v>OUI</v>
      </c>
    </row>
    <row r="2038" spans="10:10" x14ac:dyDescent="0.3">
      <c r="J2038" s="39" t="str">
        <f t="shared" si="31"/>
        <v>OUI</v>
      </c>
    </row>
    <row r="2039" spans="10:10" x14ac:dyDescent="0.3">
      <c r="J2039" s="39" t="str">
        <f t="shared" si="31"/>
        <v>OUI</v>
      </c>
    </row>
    <row r="2040" spans="10:10" x14ac:dyDescent="0.3">
      <c r="J2040" s="39" t="str">
        <f t="shared" si="31"/>
        <v>OUI</v>
      </c>
    </row>
    <row r="2041" spans="10:10" x14ac:dyDescent="0.3">
      <c r="J2041" s="39" t="str">
        <f t="shared" si="31"/>
        <v>OUI</v>
      </c>
    </row>
    <row r="2042" spans="10:10" x14ac:dyDescent="0.3">
      <c r="J2042" s="39" t="str">
        <f t="shared" si="31"/>
        <v>OUI</v>
      </c>
    </row>
    <row r="2043" spans="10:10" x14ac:dyDescent="0.3">
      <c r="J2043" s="39" t="str">
        <f t="shared" si="31"/>
        <v>OUI</v>
      </c>
    </row>
    <row r="2044" spans="10:10" x14ac:dyDescent="0.3">
      <c r="J2044" s="39" t="str">
        <f t="shared" si="31"/>
        <v>OUI</v>
      </c>
    </row>
    <row r="2045" spans="10:10" x14ac:dyDescent="0.3">
      <c r="J2045" s="39" t="str">
        <f t="shared" si="31"/>
        <v>OUI</v>
      </c>
    </row>
    <row r="2046" spans="10:10" x14ac:dyDescent="0.3">
      <c r="J2046" s="39" t="str">
        <f t="shared" si="31"/>
        <v>OUI</v>
      </c>
    </row>
    <row r="2047" spans="10:10" x14ac:dyDescent="0.3">
      <c r="J2047" s="39" t="str">
        <f t="shared" si="31"/>
        <v>OUI</v>
      </c>
    </row>
    <row r="2048" spans="10:10" x14ac:dyDescent="0.3">
      <c r="J2048" s="39" t="str">
        <f t="shared" si="31"/>
        <v>OUI</v>
      </c>
    </row>
    <row r="2049" spans="10:10" x14ac:dyDescent="0.3">
      <c r="J2049" s="39" t="str">
        <f t="shared" si="31"/>
        <v>OUI</v>
      </c>
    </row>
    <row r="2050" spans="10:10" x14ac:dyDescent="0.3">
      <c r="J2050" s="39" t="str">
        <f t="shared" si="31"/>
        <v>OUI</v>
      </c>
    </row>
    <row r="2051" spans="10:10" x14ac:dyDescent="0.3">
      <c r="J2051" s="39" t="str">
        <f t="shared" ref="J2051:J2114" si="32">IF(AND(H2051=FALSE,I2051=FALSE),"OUI","NON")</f>
        <v>OUI</v>
      </c>
    </row>
    <row r="2052" spans="10:10" x14ac:dyDescent="0.3">
      <c r="J2052" s="39" t="str">
        <f t="shared" si="32"/>
        <v>OUI</v>
      </c>
    </row>
    <row r="2053" spans="10:10" x14ac:dyDescent="0.3">
      <c r="J2053" s="39" t="str">
        <f t="shared" si="32"/>
        <v>OUI</v>
      </c>
    </row>
    <row r="2054" spans="10:10" x14ac:dyDescent="0.3">
      <c r="J2054" s="39" t="str">
        <f t="shared" si="32"/>
        <v>OUI</v>
      </c>
    </row>
    <row r="2055" spans="10:10" x14ac:dyDescent="0.3">
      <c r="J2055" s="39" t="str">
        <f t="shared" si="32"/>
        <v>OUI</v>
      </c>
    </row>
    <row r="2056" spans="10:10" x14ac:dyDescent="0.3">
      <c r="J2056" s="39" t="str">
        <f t="shared" si="32"/>
        <v>OUI</v>
      </c>
    </row>
    <row r="2057" spans="10:10" x14ac:dyDescent="0.3">
      <c r="J2057" s="39" t="str">
        <f t="shared" si="32"/>
        <v>OUI</v>
      </c>
    </row>
    <row r="2058" spans="10:10" x14ac:dyDescent="0.3">
      <c r="J2058" s="39" t="str">
        <f t="shared" si="32"/>
        <v>OUI</v>
      </c>
    </row>
    <row r="2059" spans="10:10" x14ac:dyDescent="0.3">
      <c r="J2059" s="39" t="str">
        <f t="shared" si="32"/>
        <v>OUI</v>
      </c>
    </row>
    <row r="2060" spans="10:10" x14ac:dyDescent="0.3">
      <c r="J2060" s="39" t="str">
        <f t="shared" si="32"/>
        <v>OUI</v>
      </c>
    </row>
    <row r="2061" spans="10:10" x14ac:dyDescent="0.3">
      <c r="J2061" s="39" t="str">
        <f t="shared" si="32"/>
        <v>OUI</v>
      </c>
    </row>
    <row r="2062" spans="10:10" x14ac:dyDescent="0.3">
      <c r="J2062" s="39" t="str">
        <f t="shared" si="32"/>
        <v>OUI</v>
      </c>
    </row>
    <row r="2063" spans="10:10" x14ac:dyDescent="0.3">
      <c r="J2063" s="39" t="str">
        <f t="shared" si="32"/>
        <v>OUI</v>
      </c>
    </row>
    <row r="2064" spans="10:10" x14ac:dyDescent="0.3">
      <c r="J2064" s="39" t="str">
        <f t="shared" si="32"/>
        <v>OUI</v>
      </c>
    </row>
    <row r="2065" spans="10:10" x14ac:dyDescent="0.3">
      <c r="J2065" s="39" t="str">
        <f t="shared" si="32"/>
        <v>OUI</v>
      </c>
    </row>
    <row r="2066" spans="10:10" x14ac:dyDescent="0.3">
      <c r="J2066" s="39" t="str">
        <f t="shared" si="32"/>
        <v>OUI</v>
      </c>
    </row>
    <row r="2067" spans="10:10" x14ac:dyDescent="0.3">
      <c r="J2067" s="39" t="str">
        <f t="shared" si="32"/>
        <v>OUI</v>
      </c>
    </row>
    <row r="2068" spans="10:10" x14ac:dyDescent="0.3">
      <c r="J2068" s="39" t="str">
        <f t="shared" si="32"/>
        <v>OUI</v>
      </c>
    </row>
    <row r="2069" spans="10:10" x14ac:dyDescent="0.3">
      <c r="J2069" s="39" t="str">
        <f t="shared" si="32"/>
        <v>OUI</v>
      </c>
    </row>
    <row r="2070" spans="10:10" x14ac:dyDescent="0.3">
      <c r="J2070" s="39" t="str">
        <f t="shared" si="32"/>
        <v>OUI</v>
      </c>
    </row>
    <row r="2071" spans="10:10" x14ac:dyDescent="0.3">
      <c r="J2071" s="39" t="str">
        <f t="shared" si="32"/>
        <v>OUI</v>
      </c>
    </row>
    <row r="2072" spans="10:10" x14ac:dyDescent="0.3">
      <c r="J2072" s="39" t="str">
        <f t="shared" si="32"/>
        <v>OUI</v>
      </c>
    </row>
    <row r="2073" spans="10:10" x14ac:dyDescent="0.3">
      <c r="J2073" s="39" t="str">
        <f t="shared" si="32"/>
        <v>OUI</v>
      </c>
    </row>
    <row r="2074" spans="10:10" x14ac:dyDescent="0.3">
      <c r="J2074" s="39" t="str">
        <f t="shared" si="32"/>
        <v>OUI</v>
      </c>
    </row>
    <row r="2075" spans="10:10" x14ac:dyDescent="0.3">
      <c r="J2075" s="39" t="str">
        <f t="shared" si="32"/>
        <v>OUI</v>
      </c>
    </row>
    <row r="2076" spans="10:10" x14ac:dyDescent="0.3">
      <c r="J2076" s="39" t="str">
        <f t="shared" si="32"/>
        <v>OUI</v>
      </c>
    </row>
    <row r="2077" spans="10:10" x14ac:dyDescent="0.3">
      <c r="J2077" s="39" t="str">
        <f t="shared" si="32"/>
        <v>OUI</v>
      </c>
    </row>
    <row r="2078" spans="10:10" x14ac:dyDescent="0.3">
      <c r="J2078" s="39" t="str">
        <f t="shared" si="32"/>
        <v>OUI</v>
      </c>
    </row>
    <row r="2079" spans="10:10" x14ac:dyDescent="0.3">
      <c r="J2079" s="39" t="str">
        <f t="shared" si="32"/>
        <v>OUI</v>
      </c>
    </row>
    <row r="2080" spans="10:10" x14ac:dyDescent="0.3">
      <c r="J2080" s="39" t="str">
        <f t="shared" si="32"/>
        <v>OUI</v>
      </c>
    </row>
    <row r="2081" spans="10:10" x14ac:dyDescent="0.3">
      <c r="J2081" s="39" t="str">
        <f t="shared" si="32"/>
        <v>OUI</v>
      </c>
    </row>
    <row r="2082" spans="10:10" x14ac:dyDescent="0.3">
      <c r="J2082" s="39" t="str">
        <f t="shared" si="32"/>
        <v>OUI</v>
      </c>
    </row>
    <row r="2083" spans="10:10" x14ac:dyDescent="0.3">
      <c r="J2083" s="39" t="str">
        <f t="shared" si="32"/>
        <v>OUI</v>
      </c>
    </row>
    <row r="2084" spans="10:10" x14ac:dyDescent="0.3">
      <c r="J2084" s="39" t="str">
        <f t="shared" si="32"/>
        <v>OUI</v>
      </c>
    </row>
    <row r="2085" spans="10:10" x14ac:dyDescent="0.3">
      <c r="J2085" s="39" t="str">
        <f t="shared" si="32"/>
        <v>OUI</v>
      </c>
    </row>
    <row r="2086" spans="10:10" x14ac:dyDescent="0.3">
      <c r="J2086" s="39" t="str">
        <f t="shared" si="32"/>
        <v>OUI</v>
      </c>
    </row>
    <row r="2087" spans="10:10" x14ac:dyDescent="0.3">
      <c r="J2087" s="39" t="str">
        <f t="shared" si="32"/>
        <v>OUI</v>
      </c>
    </row>
    <row r="2088" spans="10:10" x14ac:dyDescent="0.3">
      <c r="J2088" s="39" t="str">
        <f t="shared" si="32"/>
        <v>OUI</v>
      </c>
    </row>
    <row r="2089" spans="10:10" x14ac:dyDescent="0.3">
      <c r="J2089" s="39" t="str">
        <f t="shared" si="32"/>
        <v>OUI</v>
      </c>
    </row>
    <row r="2090" spans="10:10" x14ac:dyDescent="0.3">
      <c r="J2090" s="39" t="str">
        <f t="shared" si="32"/>
        <v>OUI</v>
      </c>
    </row>
    <row r="2091" spans="10:10" x14ac:dyDescent="0.3">
      <c r="J2091" s="39" t="str">
        <f t="shared" si="32"/>
        <v>OUI</v>
      </c>
    </row>
    <row r="2092" spans="10:10" x14ac:dyDescent="0.3">
      <c r="J2092" s="39" t="str">
        <f t="shared" si="32"/>
        <v>OUI</v>
      </c>
    </row>
    <row r="2093" spans="10:10" x14ac:dyDescent="0.3">
      <c r="J2093" s="39" t="str">
        <f t="shared" si="32"/>
        <v>OUI</v>
      </c>
    </row>
    <row r="2094" spans="10:10" x14ac:dyDescent="0.3">
      <c r="J2094" s="39" t="str">
        <f t="shared" si="32"/>
        <v>OUI</v>
      </c>
    </row>
    <row r="2095" spans="10:10" x14ac:dyDescent="0.3">
      <c r="J2095" s="39" t="str">
        <f t="shared" si="32"/>
        <v>OUI</v>
      </c>
    </row>
    <row r="2096" spans="10:10" x14ac:dyDescent="0.3">
      <c r="J2096" s="39" t="str">
        <f t="shared" si="32"/>
        <v>OUI</v>
      </c>
    </row>
    <row r="2097" spans="10:10" x14ac:dyDescent="0.3">
      <c r="J2097" s="39" t="str">
        <f t="shared" si="32"/>
        <v>OUI</v>
      </c>
    </row>
    <row r="2098" spans="10:10" x14ac:dyDescent="0.3">
      <c r="J2098" s="39" t="str">
        <f t="shared" si="32"/>
        <v>OUI</v>
      </c>
    </row>
    <row r="2099" spans="10:10" x14ac:dyDescent="0.3">
      <c r="J2099" s="39" t="str">
        <f t="shared" si="32"/>
        <v>OUI</v>
      </c>
    </row>
    <row r="2100" spans="10:10" x14ac:dyDescent="0.3">
      <c r="J2100" s="39" t="str">
        <f t="shared" si="32"/>
        <v>OUI</v>
      </c>
    </row>
    <row r="2101" spans="10:10" x14ac:dyDescent="0.3">
      <c r="J2101" s="39" t="str">
        <f t="shared" si="32"/>
        <v>OUI</v>
      </c>
    </row>
    <row r="2102" spans="10:10" x14ac:dyDescent="0.3">
      <c r="J2102" s="39" t="str">
        <f t="shared" si="32"/>
        <v>OUI</v>
      </c>
    </row>
    <row r="2103" spans="10:10" x14ac:dyDescent="0.3">
      <c r="J2103" s="39" t="str">
        <f t="shared" si="32"/>
        <v>OUI</v>
      </c>
    </row>
    <row r="2104" spans="10:10" x14ac:dyDescent="0.3">
      <c r="J2104" s="39" t="str">
        <f t="shared" si="32"/>
        <v>OUI</v>
      </c>
    </row>
    <row r="2105" spans="10:10" x14ac:dyDescent="0.3">
      <c r="J2105" s="39" t="str">
        <f t="shared" si="32"/>
        <v>OUI</v>
      </c>
    </row>
    <row r="2106" spans="10:10" x14ac:dyDescent="0.3">
      <c r="J2106" s="39" t="str">
        <f t="shared" si="32"/>
        <v>OUI</v>
      </c>
    </row>
    <row r="2107" spans="10:10" x14ac:dyDescent="0.3">
      <c r="J2107" s="39" t="str">
        <f t="shared" si="32"/>
        <v>OUI</v>
      </c>
    </row>
    <row r="2108" spans="10:10" x14ac:dyDescent="0.3">
      <c r="J2108" s="39" t="str">
        <f t="shared" si="32"/>
        <v>OUI</v>
      </c>
    </row>
    <row r="2109" spans="10:10" x14ac:dyDescent="0.3">
      <c r="J2109" s="39" t="str">
        <f t="shared" si="32"/>
        <v>OUI</v>
      </c>
    </row>
    <row r="2110" spans="10:10" x14ac:dyDescent="0.3">
      <c r="J2110" s="39" t="str">
        <f t="shared" si="32"/>
        <v>OUI</v>
      </c>
    </row>
    <row r="2111" spans="10:10" x14ac:dyDescent="0.3">
      <c r="J2111" s="39" t="str">
        <f t="shared" si="32"/>
        <v>OUI</v>
      </c>
    </row>
    <row r="2112" spans="10:10" x14ac:dyDescent="0.3">
      <c r="J2112" s="39" t="str">
        <f t="shared" si="32"/>
        <v>OUI</v>
      </c>
    </row>
    <row r="2113" spans="10:10" x14ac:dyDescent="0.3">
      <c r="J2113" s="39" t="str">
        <f t="shared" si="32"/>
        <v>OUI</v>
      </c>
    </row>
    <row r="2114" spans="10:10" x14ac:dyDescent="0.3">
      <c r="J2114" s="39" t="str">
        <f t="shared" si="32"/>
        <v>OUI</v>
      </c>
    </row>
    <row r="2115" spans="10:10" x14ac:dyDescent="0.3">
      <c r="J2115" s="39" t="str">
        <f t="shared" ref="J2115:J2178" si="33">IF(AND(H2115=FALSE,I2115=FALSE),"OUI","NON")</f>
        <v>OUI</v>
      </c>
    </row>
    <row r="2116" spans="10:10" x14ac:dyDescent="0.3">
      <c r="J2116" s="39" t="str">
        <f t="shared" si="33"/>
        <v>OUI</v>
      </c>
    </row>
    <row r="2117" spans="10:10" x14ac:dyDescent="0.3">
      <c r="J2117" s="39" t="str">
        <f t="shared" si="33"/>
        <v>OUI</v>
      </c>
    </row>
    <row r="2118" spans="10:10" x14ac:dyDescent="0.3">
      <c r="J2118" s="39" t="str">
        <f t="shared" si="33"/>
        <v>OUI</v>
      </c>
    </row>
    <row r="2119" spans="10:10" x14ac:dyDescent="0.3">
      <c r="J2119" s="39" t="str">
        <f t="shared" si="33"/>
        <v>OUI</v>
      </c>
    </row>
    <row r="2120" spans="10:10" x14ac:dyDescent="0.3">
      <c r="J2120" s="39" t="str">
        <f t="shared" si="33"/>
        <v>OUI</v>
      </c>
    </row>
    <row r="2121" spans="10:10" x14ac:dyDescent="0.3">
      <c r="J2121" s="39" t="str">
        <f t="shared" si="33"/>
        <v>OUI</v>
      </c>
    </row>
    <row r="2122" spans="10:10" x14ac:dyDescent="0.3">
      <c r="J2122" s="39" t="str">
        <f t="shared" si="33"/>
        <v>OUI</v>
      </c>
    </row>
    <row r="2123" spans="10:10" x14ac:dyDescent="0.3">
      <c r="J2123" s="39" t="str">
        <f t="shared" si="33"/>
        <v>OUI</v>
      </c>
    </row>
    <row r="2124" spans="10:10" x14ac:dyDescent="0.3">
      <c r="J2124" s="39" t="str">
        <f t="shared" si="33"/>
        <v>OUI</v>
      </c>
    </row>
    <row r="2125" spans="10:10" x14ac:dyDescent="0.3">
      <c r="J2125" s="39" t="str">
        <f t="shared" si="33"/>
        <v>OUI</v>
      </c>
    </row>
    <row r="2126" spans="10:10" x14ac:dyDescent="0.3">
      <c r="J2126" s="39" t="str">
        <f t="shared" si="33"/>
        <v>OUI</v>
      </c>
    </row>
    <row r="2127" spans="10:10" x14ac:dyDescent="0.3">
      <c r="J2127" s="39" t="str">
        <f t="shared" si="33"/>
        <v>OUI</v>
      </c>
    </row>
    <row r="2128" spans="10:10" x14ac:dyDescent="0.3">
      <c r="J2128" s="39" t="str">
        <f t="shared" si="33"/>
        <v>OUI</v>
      </c>
    </row>
    <row r="2129" spans="10:10" x14ac:dyDescent="0.3">
      <c r="J2129" s="39" t="str">
        <f t="shared" si="33"/>
        <v>OUI</v>
      </c>
    </row>
    <row r="2130" spans="10:10" x14ac:dyDescent="0.3">
      <c r="J2130" s="39" t="str">
        <f t="shared" si="33"/>
        <v>OUI</v>
      </c>
    </row>
    <row r="2131" spans="10:10" x14ac:dyDescent="0.3">
      <c r="J2131" s="39" t="str">
        <f t="shared" si="33"/>
        <v>OUI</v>
      </c>
    </row>
    <row r="2132" spans="10:10" x14ac:dyDescent="0.3">
      <c r="J2132" s="39" t="str">
        <f t="shared" si="33"/>
        <v>OUI</v>
      </c>
    </row>
    <row r="2133" spans="10:10" x14ac:dyDescent="0.3">
      <c r="J2133" s="39" t="str">
        <f t="shared" si="33"/>
        <v>OUI</v>
      </c>
    </row>
    <row r="2134" spans="10:10" x14ac:dyDescent="0.3">
      <c r="J2134" s="39" t="str">
        <f t="shared" si="33"/>
        <v>OUI</v>
      </c>
    </row>
    <row r="2135" spans="10:10" x14ac:dyDescent="0.3">
      <c r="J2135" s="39" t="str">
        <f t="shared" si="33"/>
        <v>OUI</v>
      </c>
    </row>
    <row r="2136" spans="10:10" x14ac:dyDescent="0.3">
      <c r="J2136" s="39" t="str">
        <f t="shared" si="33"/>
        <v>OUI</v>
      </c>
    </row>
    <row r="2137" spans="10:10" x14ac:dyDescent="0.3">
      <c r="J2137" s="39" t="str">
        <f t="shared" si="33"/>
        <v>OUI</v>
      </c>
    </row>
    <row r="2138" spans="10:10" x14ac:dyDescent="0.3">
      <c r="J2138" s="39" t="str">
        <f t="shared" si="33"/>
        <v>OUI</v>
      </c>
    </row>
    <row r="2139" spans="10:10" x14ac:dyDescent="0.3">
      <c r="J2139" s="39" t="str">
        <f t="shared" si="33"/>
        <v>OUI</v>
      </c>
    </row>
    <row r="2140" spans="10:10" x14ac:dyDescent="0.3">
      <c r="J2140" s="39" t="str">
        <f t="shared" si="33"/>
        <v>OUI</v>
      </c>
    </row>
    <row r="2141" spans="10:10" x14ac:dyDescent="0.3">
      <c r="J2141" s="39" t="str">
        <f t="shared" si="33"/>
        <v>OUI</v>
      </c>
    </row>
    <row r="2142" spans="10:10" x14ac:dyDescent="0.3">
      <c r="J2142" s="39" t="str">
        <f t="shared" si="33"/>
        <v>OUI</v>
      </c>
    </row>
    <row r="2143" spans="10:10" x14ac:dyDescent="0.3">
      <c r="J2143" s="39" t="str">
        <f t="shared" si="33"/>
        <v>OUI</v>
      </c>
    </row>
    <row r="2144" spans="10:10" x14ac:dyDescent="0.3">
      <c r="J2144" s="39" t="str">
        <f t="shared" si="33"/>
        <v>OUI</v>
      </c>
    </row>
    <row r="2145" spans="10:10" x14ac:dyDescent="0.3">
      <c r="J2145" s="39" t="str">
        <f t="shared" si="33"/>
        <v>OUI</v>
      </c>
    </row>
    <row r="2146" spans="10:10" x14ac:dyDescent="0.3">
      <c r="J2146" s="39" t="str">
        <f t="shared" si="33"/>
        <v>OUI</v>
      </c>
    </row>
    <row r="2147" spans="10:10" x14ac:dyDescent="0.3">
      <c r="J2147" s="39" t="str">
        <f t="shared" si="33"/>
        <v>OUI</v>
      </c>
    </row>
    <row r="2148" spans="10:10" x14ac:dyDescent="0.3">
      <c r="J2148" s="39" t="str">
        <f t="shared" si="33"/>
        <v>OUI</v>
      </c>
    </row>
    <row r="2149" spans="10:10" x14ac:dyDescent="0.3">
      <c r="J2149" s="39" t="str">
        <f t="shared" si="33"/>
        <v>OUI</v>
      </c>
    </row>
    <row r="2150" spans="10:10" x14ac:dyDescent="0.3">
      <c r="J2150" s="39" t="str">
        <f t="shared" si="33"/>
        <v>OUI</v>
      </c>
    </row>
    <row r="2151" spans="10:10" x14ac:dyDescent="0.3">
      <c r="J2151" s="39" t="str">
        <f t="shared" si="33"/>
        <v>OUI</v>
      </c>
    </row>
    <row r="2152" spans="10:10" x14ac:dyDescent="0.3">
      <c r="J2152" s="39" t="str">
        <f t="shared" si="33"/>
        <v>OUI</v>
      </c>
    </row>
    <row r="2153" spans="10:10" x14ac:dyDescent="0.3">
      <c r="J2153" s="39" t="str">
        <f t="shared" si="33"/>
        <v>OUI</v>
      </c>
    </row>
    <row r="2154" spans="10:10" x14ac:dyDescent="0.3">
      <c r="J2154" s="39" t="str">
        <f t="shared" si="33"/>
        <v>OUI</v>
      </c>
    </row>
    <row r="2155" spans="10:10" x14ac:dyDescent="0.3">
      <c r="J2155" s="39" t="str">
        <f t="shared" si="33"/>
        <v>OUI</v>
      </c>
    </row>
    <row r="2156" spans="10:10" x14ac:dyDescent="0.3">
      <c r="J2156" s="39" t="str">
        <f t="shared" si="33"/>
        <v>OUI</v>
      </c>
    </row>
    <row r="2157" spans="10:10" x14ac:dyDescent="0.3">
      <c r="J2157" s="39" t="str">
        <f t="shared" si="33"/>
        <v>OUI</v>
      </c>
    </row>
    <row r="2158" spans="10:10" x14ac:dyDescent="0.3">
      <c r="J2158" s="39" t="str">
        <f t="shared" si="33"/>
        <v>OUI</v>
      </c>
    </row>
    <row r="2159" spans="10:10" x14ac:dyDescent="0.3">
      <c r="J2159" s="39" t="str">
        <f t="shared" si="33"/>
        <v>OUI</v>
      </c>
    </row>
    <row r="2160" spans="10:10" x14ac:dyDescent="0.3">
      <c r="J2160" s="39" t="str">
        <f t="shared" si="33"/>
        <v>OUI</v>
      </c>
    </row>
    <row r="2161" spans="10:10" x14ac:dyDescent="0.3">
      <c r="J2161" s="39" t="str">
        <f t="shared" si="33"/>
        <v>OUI</v>
      </c>
    </row>
    <row r="2162" spans="10:10" x14ac:dyDescent="0.3">
      <c r="J2162" s="39" t="str">
        <f t="shared" si="33"/>
        <v>OUI</v>
      </c>
    </row>
    <row r="2163" spans="10:10" x14ac:dyDescent="0.3">
      <c r="J2163" s="39" t="str">
        <f t="shared" si="33"/>
        <v>OUI</v>
      </c>
    </row>
    <row r="2164" spans="10:10" x14ac:dyDescent="0.3">
      <c r="J2164" s="39" t="str">
        <f t="shared" si="33"/>
        <v>OUI</v>
      </c>
    </row>
    <row r="2165" spans="10:10" x14ac:dyDescent="0.3">
      <c r="J2165" s="39" t="str">
        <f t="shared" si="33"/>
        <v>OUI</v>
      </c>
    </row>
    <row r="2166" spans="10:10" x14ac:dyDescent="0.3">
      <c r="J2166" s="39" t="str">
        <f t="shared" si="33"/>
        <v>OUI</v>
      </c>
    </row>
    <row r="2167" spans="10:10" x14ac:dyDescent="0.3">
      <c r="J2167" s="39" t="str">
        <f t="shared" si="33"/>
        <v>OUI</v>
      </c>
    </row>
    <row r="2168" spans="10:10" x14ac:dyDescent="0.3">
      <c r="J2168" s="39" t="str">
        <f t="shared" si="33"/>
        <v>OUI</v>
      </c>
    </row>
    <row r="2169" spans="10:10" x14ac:dyDescent="0.3">
      <c r="J2169" s="39" t="str">
        <f t="shared" si="33"/>
        <v>OUI</v>
      </c>
    </row>
    <row r="2170" spans="10:10" x14ac:dyDescent="0.3">
      <c r="J2170" s="39" t="str">
        <f t="shared" si="33"/>
        <v>OUI</v>
      </c>
    </row>
    <row r="2171" spans="10:10" x14ac:dyDescent="0.3">
      <c r="J2171" s="39" t="str">
        <f t="shared" si="33"/>
        <v>OUI</v>
      </c>
    </row>
    <row r="2172" spans="10:10" x14ac:dyDescent="0.3">
      <c r="J2172" s="39" t="str">
        <f t="shared" si="33"/>
        <v>OUI</v>
      </c>
    </row>
    <row r="2173" spans="10:10" x14ac:dyDescent="0.3">
      <c r="J2173" s="39" t="str">
        <f t="shared" si="33"/>
        <v>OUI</v>
      </c>
    </row>
    <row r="2174" spans="10:10" x14ac:dyDescent="0.3">
      <c r="J2174" s="39" t="str">
        <f t="shared" si="33"/>
        <v>OUI</v>
      </c>
    </row>
    <row r="2175" spans="10:10" x14ac:dyDescent="0.3">
      <c r="J2175" s="39" t="str">
        <f t="shared" si="33"/>
        <v>OUI</v>
      </c>
    </row>
    <row r="2176" spans="10:10" x14ac:dyDescent="0.3">
      <c r="J2176" s="39" t="str">
        <f t="shared" si="33"/>
        <v>OUI</v>
      </c>
    </row>
    <row r="2177" spans="10:10" x14ac:dyDescent="0.3">
      <c r="J2177" s="39" t="str">
        <f t="shared" si="33"/>
        <v>OUI</v>
      </c>
    </row>
    <row r="2178" spans="10:10" x14ac:dyDescent="0.3">
      <c r="J2178" s="39" t="str">
        <f t="shared" si="33"/>
        <v>OUI</v>
      </c>
    </row>
    <row r="2179" spans="10:10" x14ac:dyDescent="0.3">
      <c r="J2179" s="39" t="str">
        <f t="shared" ref="J2179:J2242" si="34">IF(AND(H2179=FALSE,I2179=FALSE),"OUI","NON")</f>
        <v>OUI</v>
      </c>
    </row>
    <row r="2180" spans="10:10" x14ac:dyDescent="0.3">
      <c r="J2180" s="39" t="str">
        <f t="shared" si="34"/>
        <v>OUI</v>
      </c>
    </row>
    <row r="2181" spans="10:10" x14ac:dyDescent="0.3">
      <c r="J2181" s="39" t="str">
        <f t="shared" si="34"/>
        <v>OUI</v>
      </c>
    </row>
    <row r="2182" spans="10:10" x14ac:dyDescent="0.3">
      <c r="J2182" s="39" t="str">
        <f t="shared" si="34"/>
        <v>OUI</v>
      </c>
    </row>
    <row r="2183" spans="10:10" x14ac:dyDescent="0.3">
      <c r="J2183" s="39" t="str">
        <f t="shared" si="34"/>
        <v>OUI</v>
      </c>
    </row>
    <row r="2184" spans="10:10" x14ac:dyDescent="0.3">
      <c r="J2184" s="39" t="str">
        <f t="shared" si="34"/>
        <v>OUI</v>
      </c>
    </row>
    <row r="2185" spans="10:10" x14ac:dyDescent="0.3">
      <c r="J2185" s="39" t="str">
        <f t="shared" si="34"/>
        <v>OUI</v>
      </c>
    </row>
    <row r="2186" spans="10:10" x14ac:dyDescent="0.3">
      <c r="J2186" s="39" t="str">
        <f t="shared" si="34"/>
        <v>OUI</v>
      </c>
    </row>
    <row r="2187" spans="10:10" x14ac:dyDescent="0.3">
      <c r="J2187" s="39" t="str">
        <f t="shared" si="34"/>
        <v>OUI</v>
      </c>
    </row>
    <row r="2188" spans="10:10" x14ac:dyDescent="0.3">
      <c r="J2188" s="39" t="str">
        <f t="shared" si="34"/>
        <v>OUI</v>
      </c>
    </row>
    <row r="2189" spans="10:10" x14ac:dyDescent="0.3">
      <c r="J2189" s="39" t="str">
        <f t="shared" si="34"/>
        <v>OUI</v>
      </c>
    </row>
    <row r="2190" spans="10:10" x14ac:dyDescent="0.3">
      <c r="J2190" s="39" t="str">
        <f t="shared" si="34"/>
        <v>OUI</v>
      </c>
    </row>
    <row r="2191" spans="10:10" x14ac:dyDescent="0.3">
      <c r="J2191" s="39" t="str">
        <f t="shared" si="34"/>
        <v>OUI</v>
      </c>
    </row>
    <row r="2192" spans="10:10" x14ac:dyDescent="0.3">
      <c r="J2192" s="39" t="str">
        <f t="shared" si="34"/>
        <v>OUI</v>
      </c>
    </row>
    <row r="2193" spans="10:10" x14ac:dyDescent="0.3">
      <c r="J2193" s="39" t="str">
        <f t="shared" si="34"/>
        <v>OUI</v>
      </c>
    </row>
    <row r="2194" spans="10:10" x14ac:dyDescent="0.3">
      <c r="J2194" s="39" t="str">
        <f t="shared" si="34"/>
        <v>OUI</v>
      </c>
    </row>
    <row r="2195" spans="10:10" x14ac:dyDescent="0.3">
      <c r="J2195" s="39" t="str">
        <f t="shared" si="34"/>
        <v>OUI</v>
      </c>
    </row>
    <row r="2196" spans="10:10" x14ac:dyDescent="0.3">
      <c r="J2196" s="39" t="str">
        <f t="shared" si="34"/>
        <v>OUI</v>
      </c>
    </row>
    <row r="2197" spans="10:10" x14ac:dyDescent="0.3">
      <c r="J2197" s="39" t="str">
        <f t="shared" si="34"/>
        <v>OUI</v>
      </c>
    </row>
    <row r="2198" spans="10:10" x14ac:dyDescent="0.3">
      <c r="J2198" s="39" t="str">
        <f t="shared" si="34"/>
        <v>OUI</v>
      </c>
    </row>
    <row r="2199" spans="10:10" x14ac:dyDescent="0.3">
      <c r="J2199" s="39" t="str">
        <f t="shared" si="34"/>
        <v>OUI</v>
      </c>
    </row>
    <row r="2200" spans="10:10" x14ac:dyDescent="0.3">
      <c r="J2200" s="39" t="str">
        <f t="shared" si="34"/>
        <v>OUI</v>
      </c>
    </row>
    <row r="2201" spans="10:10" x14ac:dyDescent="0.3">
      <c r="J2201" s="39" t="str">
        <f t="shared" si="34"/>
        <v>OUI</v>
      </c>
    </row>
    <row r="2202" spans="10:10" x14ac:dyDescent="0.3">
      <c r="J2202" s="39" t="str">
        <f t="shared" si="34"/>
        <v>OUI</v>
      </c>
    </row>
    <row r="2203" spans="10:10" x14ac:dyDescent="0.3">
      <c r="J2203" s="39" t="str">
        <f t="shared" si="34"/>
        <v>OUI</v>
      </c>
    </row>
    <row r="2204" spans="10:10" x14ac:dyDescent="0.3">
      <c r="J2204" s="39" t="str">
        <f t="shared" si="34"/>
        <v>OUI</v>
      </c>
    </row>
    <row r="2205" spans="10:10" x14ac:dyDescent="0.3">
      <c r="J2205" s="39" t="str">
        <f t="shared" si="34"/>
        <v>OUI</v>
      </c>
    </row>
    <row r="2206" spans="10:10" x14ac:dyDescent="0.3">
      <c r="J2206" s="39" t="str">
        <f t="shared" si="34"/>
        <v>OUI</v>
      </c>
    </row>
    <row r="2207" spans="10:10" x14ac:dyDescent="0.3">
      <c r="J2207" s="39" t="str">
        <f t="shared" si="34"/>
        <v>OUI</v>
      </c>
    </row>
    <row r="2208" spans="10:10" x14ac:dyDescent="0.3">
      <c r="J2208" s="39" t="str">
        <f t="shared" si="34"/>
        <v>OUI</v>
      </c>
    </row>
    <row r="2209" spans="10:10" x14ac:dyDescent="0.3">
      <c r="J2209" s="39" t="str">
        <f t="shared" si="34"/>
        <v>OUI</v>
      </c>
    </row>
    <row r="2210" spans="10:10" x14ac:dyDescent="0.3">
      <c r="J2210" s="39" t="str">
        <f t="shared" si="34"/>
        <v>OUI</v>
      </c>
    </row>
    <row r="2211" spans="10:10" x14ac:dyDescent="0.3">
      <c r="J2211" s="39" t="str">
        <f t="shared" si="34"/>
        <v>OUI</v>
      </c>
    </row>
    <row r="2212" spans="10:10" x14ac:dyDescent="0.3">
      <c r="J2212" s="39" t="str">
        <f t="shared" si="34"/>
        <v>OUI</v>
      </c>
    </row>
    <row r="2213" spans="10:10" x14ac:dyDescent="0.3">
      <c r="J2213" s="39" t="str">
        <f t="shared" si="34"/>
        <v>OUI</v>
      </c>
    </row>
    <row r="2214" spans="10:10" x14ac:dyDescent="0.3">
      <c r="J2214" s="39" t="str">
        <f t="shared" si="34"/>
        <v>OUI</v>
      </c>
    </row>
    <row r="2215" spans="10:10" x14ac:dyDescent="0.3">
      <c r="J2215" s="39" t="str">
        <f t="shared" si="34"/>
        <v>OUI</v>
      </c>
    </row>
    <row r="2216" spans="10:10" x14ac:dyDescent="0.3">
      <c r="J2216" s="39" t="str">
        <f t="shared" si="34"/>
        <v>OUI</v>
      </c>
    </row>
    <row r="2217" spans="10:10" x14ac:dyDescent="0.3">
      <c r="J2217" s="39" t="str">
        <f t="shared" si="34"/>
        <v>OUI</v>
      </c>
    </row>
    <row r="2218" spans="10:10" x14ac:dyDescent="0.3">
      <c r="J2218" s="39" t="str">
        <f t="shared" si="34"/>
        <v>OUI</v>
      </c>
    </row>
    <row r="2219" spans="10:10" x14ac:dyDescent="0.3">
      <c r="J2219" s="39" t="str">
        <f t="shared" si="34"/>
        <v>OUI</v>
      </c>
    </row>
    <row r="2220" spans="10:10" x14ac:dyDescent="0.3">
      <c r="J2220" s="39" t="str">
        <f t="shared" si="34"/>
        <v>OUI</v>
      </c>
    </row>
    <row r="2221" spans="10:10" x14ac:dyDescent="0.3">
      <c r="J2221" s="39" t="str">
        <f t="shared" si="34"/>
        <v>OUI</v>
      </c>
    </row>
    <row r="2222" spans="10:10" x14ac:dyDescent="0.3">
      <c r="J2222" s="39" t="str">
        <f t="shared" si="34"/>
        <v>OUI</v>
      </c>
    </row>
    <row r="2223" spans="10:10" x14ac:dyDescent="0.3">
      <c r="J2223" s="39" t="str">
        <f t="shared" si="34"/>
        <v>OUI</v>
      </c>
    </row>
    <row r="2224" spans="10:10" x14ac:dyDescent="0.3">
      <c r="J2224" s="39" t="str">
        <f t="shared" si="34"/>
        <v>OUI</v>
      </c>
    </row>
    <row r="2225" spans="10:10" x14ac:dyDescent="0.3">
      <c r="J2225" s="39" t="str">
        <f t="shared" si="34"/>
        <v>OUI</v>
      </c>
    </row>
    <row r="2226" spans="10:10" x14ac:dyDescent="0.3">
      <c r="J2226" s="39" t="str">
        <f t="shared" si="34"/>
        <v>OUI</v>
      </c>
    </row>
    <row r="2227" spans="10:10" x14ac:dyDescent="0.3">
      <c r="J2227" s="39" t="str">
        <f t="shared" si="34"/>
        <v>OUI</v>
      </c>
    </row>
    <row r="2228" spans="10:10" x14ac:dyDescent="0.3">
      <c r="J2228" s="39" t="str">
        <f t="shared" si="34"/>
        <v>OUI</v>
      </c>
    </row>
    <row r="2229" spans="10:10" x14ac:dyDescent="0.3">
      <c r="J2229" s="39" t="str">
        <f t="shared" si="34"/>
        <v>OUI</v>
      </c>
    </row>
    <row r="2230" spans="10:10" x14ac:dyDescent="0.3">
      <c r="J2230" s="39" t="str">
        <f t="shared" si="34"/>
        <v>OUI</v>
      </c>
    </row>
    <row r="2231" spans="10:10" x14ac:dyDescent="0.3">
      <c r="J2231" s="39" t="str">
        <f t="shared" si="34"/>
        <v>OUI</v>
      </c>
    </row>
    <row r="2232" spans="10:10" x14ac:dyDescent="0.3">
      <c r="J2232" s="39" t="str">
        <f t="shared" si="34"/>
        <v>OUI</v>
      </c>
    </row>
    <row r="2233" spans="10:10" x14ac:dyDescent="0.3">
      <c r="J2233" s="39" t="str">
        <f t="shared" si="34"/>
        <v>OUI</v>
      </c>
    </row>
    <row r="2234" spans="10:10" x14ac:dyDescent="0.3">
      <c r="J2234" s="39" t="str">
        <f t="shared" si="34"/>
        <v>OUI</v>
      </c>
    </row>
    <row r="2235" spans="10:10" x14ac:dyDescent="0.3">
      <c r="J2235" s="39" t="str">
        <f t="shared" si="34"/>
        <v>OUI</v>
      </c>
    </row>
    <row r="2236" spans="10:10" x14ac:dyDescent="0.3">
      <c r="J2236" s="39" t="str">
        <f t="shared" si="34"/>
        <v>OUI</v>
      </c>
    </row>
    <row r="2237" spans="10:10" x14ac:dyDescent="0.3">
      <c r="J2237" s="39" t="str">
        <f t="shared" si="34"/>
        <v>OUI</v>
      </c>
    </row>
    <row r="2238" spans="10:10" x14ac:dyDescent="0.3">
      <c r="J2238" s="39" t="str">
        <f t="shared" si="34"/>
        <v>OUI</v>
      </c>
    </row>
    <row r="2239" spans="10:10" x14ac:dyDescent="0.3">
      <c r="J2239" s="39" t="str">
        <f t="shared" si="34"/>
        <v>OUI</v>
      </c>
    </row>
    <row r="2240" spans="10:10" x14ac:dyDescent="0.3">
      <c r="J2240" s="39" t="str">
        <f t="shared" si="34"/>
        <v>OUI</v>
      </c>
    </row>
    <row r="2241" spans="10:10" x14ac:dyDescent="0.3">
      <c r="J2241" s="39" t="str">
        <f t="shared" si="34"/>
        <v>OUI</v>
      </c>
    </row>
    <row r="2242" spans="10:10" x14ac:dyDescent="0.3">
      <c r="J2242" s="39" t="str">
        <f t="shared" si="34"/>
        <v>OUI</v>
      </c>
    </row>
    <row r="2243" spans="10:10" x14ac:dyDescent="0.3">
      <c r="J2243" s="39" t="str">
        <f t="shared" ref="J2243:J2306" si="35">IF(AND(H2243=FALSE,I2243=FALSE),"OUI","NON")</f>
        <v>OUI</v>
      </c>
    </row>
    <row r="2244" spans="10:10" x14ac:dyDescent="0.3">
      <c r="J2244" s="39" t="str">
        <f t="shared" si="35"/>
        <v>OUI</v>
      </c>
    </row>
    <row r="2245" spans="10:10" x14ac:dyDescent="0.3">
      <c r="J2245" s="39" t="str">
        <f t="shared" si="35"/>
        <v>OUI</v>
      </c>
    </row>
    <row r="2246" spans="10:10" x14ac:dyDescent="0.3">
      <c r="J2246" s="39" t="str">
        <f t="shared" si="35"/>
        <v>OUI</v>
      </c>
    </row>
    <row r="2247" spans="10:10" x14ac:dyDescent="0.3">
      <c r="J2247" s="39" t="str">
        <f t="shared" si="35"/>
        <v>OUI</v>
      </c>
    </row>
    <row r="2248" spans="10:10" x14ac:dyDescent="0.3">
      <c r="J2248" s="39" t="str">
        <f t="shared" si="35"/>
        <v>OUI</v>
      </c>
    </row>
    <row r="2249" spans="10:10" x14ac:dyDescent="0.3">
      <c r="J2249" s="39" t="str">
        <f t="shared" si="35"/>
        <v>OUI</v>
      </c>
    </row>
    <row r="2250" spans="10:10" x14ac:dyDescent="0.3">
      <c r="J2250" s="39" t="str">
        <f t="shared" si="35"/>
        <v>OUI</v>
      </c>
    </row>
    <row r="2251" spans="10:10" x14ac:dyDescent="0.3">
      <c r="J2251" s="39" t="str">
        <f t="shared" si="35"/>
        <v>OUI</v>
      </c>
    </row>
    <row r="2252" spans="10:10" x14ac:dyDescent="0.3">
      <c r="J2252" s="39" t="str">
        <f t="shared" si="35"/>
        <v>OUI</v>
      </c>
    </row>
    <row r="2253" spans="10:10" x14ac:dyDescent="0.3">
      <c r="J2253" s="39" t="str">
        <f t="shared" si="35"/>
        <v>OUI</v>
      </c>
    </row>
    <row r="2254" spans="10:10" x14ac:dyDescent="0.3">
      <c r="J2254" s="39" t="str">
        <f t="shared" si="35"/>
        <v>OUI</v>
      </c>
    </row>
    <row r="2255" spans="10:10" x14ac:dyDescent="0.3">
      <c r="J2255" s="39" t="str">
        <f t="shared" si="35"/>
        <v>OUI</v>
      </c>
    </row>
    <row r="2256" spans="10:10" x14ac:dyDescent="0.3">
      <c r="J2256" s="39" t="str">
        <f t="shared" si="35"/>
        <v>OUI</v>
      </c>
    </row>
    <row r="2257" spans="10:10" x14ac:dyDescent="0.3">
      <c r="J2257" s="39" t="str">
        <f t="shared" si="35"/>
        <v>OUI</v>
      </c>
    </row>
    <row r="2258" spans="10:10" x14ac:dyDescent="0.3">
      <c r="J2258" s="39" t="str">
        <f t="shared" si="35"/>
        <v>OUI</v>
      </c>
    </row>
    <row r="2259" spans="10:10" x14ac:dyDescent="0.3">
      <c r="J2259" s="39" t="str">
        <f t="shared" si="35"/>
        <v>OUI</v>
      </c>
    </row>
    <row r="2260" spans="10:10" x14ac:dyDescent="0.3">
      <c r="J2260" s="39" t="str">
        <f t="shared" si="35"/>
        <v>OUI</v>
      </c>
    </row>
    <row r="2261" spans="10:10" x14ac:dyDescent="0.3">
      <c r="J2261" s="39" t="str">
        <f t="shared" si="35"/>
        <v>OUI</v>
      </c>
    </row>
    <row r="2262" spans="10:10" x14ac:dyDescent="0.3">
      <c r="J2262" s="39" t="str">
        <f t="shared" si="35"/>
        <v>OUI</v>
      </c>
    </row>
    <row r="2263" spans="10:10" x14ac:dyDescent="0.3">
      <c r="J2263" s="39" t="str">
        <f t="shared" si="35"/>
        <v>OUI</v>
      </c>
    </row>
    <row r="2264" spans="10:10" x14ac:dyDescent="0.3">
      <c r="J2264" s="39" t="str">
        <f t="shared" si="35"/>
        <v>OUI</v>
      </c>
    </row>
    <row r="2265" spans="10:10" x14ac:dyDescent="0.3">
      <c r="J2265" s="39" t="str">
        <f t="shared" si="35"/>
        <v>OUI</v>
      </c>
    </row>
    <row r="2266" spans="10:10" x14ac:dyDescent="0.3">
      <c r="J2266" s="39" t="str">
        <f t="shared" si="35"/>
        <v>OUI</v>
      </c>
    </row>
    <row r="2267" spans="10:10" x14ac:dyDescent="0.3">
      <c r="J2267" s="39" t="str">
        <f t="shared" si="35"/>
        <v>OUI</v>
      </c>
    </row>
    <row r="2268" spans="10:10" x14ac:dyDescent="0.3">
      <c r="J2268" s="39" t="str">
        <f t="shared" si="35"/>
        <v>OUI</v>
      </c>
    </row>
    <row r="2269" spans="10:10" x14ac:dyDescent="0.3">
      <c r="J2269" s="39" t="str">
        <f t="shared" si="35"/>
        <v>OUI</v>
      </c>
    </row>
    <row r="2270" spans="10:10" x14ac:dyDescent="0.3">
      <c r="J2270" s="39" t="str">
        <f t="shared" si="35"/>
        <v>OUI</v>
      </c>
    </row>
    <row r="2271" spans="10:10" x14ac:dyDescent="0.3">
      <c r="J2271" s="39" t="str">
        <f t="shared" si="35"/>
        <v>OUI</v>
      </c>
    </row>
    <row r="2272" spans="10:10" x14ac:dyDescent="0.3">
      <c r="J2272" s="39" t="str">
        <f t="shared" si="35"/>
        <v>OUI</v>
      </c>
    </row>
    <row r="2273" spans="10:10" x14ac:dyDescent="0.3">
      <c r="J2273" s="39" t="str">
        <f t="shared" si="35"/>
        <v>OUI</v>
      </c>
    </row>
    <row r="2274" spans="10:10" x14ac:dyDescent="0.3">
      <c r="J2274" s="39" t="str">
        <f t="shared" si="35"/>
        <v>OUI</v>
      </c>
    </row>
    <row r="2275" spans="10:10" x14ac:dyDescent="0.3">
      <c r="J2275" s="39" t="str">
        <f t="shared" si="35"/>
        <v>OUI</v>
      </c>
    </row>
    <row r="2276" spans="10:10" x14ac:dyDescent="0.3">
      <c r="J2276" s="39" t="str">
        <f t="shared" si="35"/>
        <v>OUI</v>
      </c>
    </row>
    <row r="2277" spans="10:10" x14ac:dyDescent="0.3">
      <c r="J2277" s="39" t="str">
        <f t="shared" si="35"/>
        <v>OUI</v>
      </c>
    </row>
    <row r="2278" spans="10:10" x14ac:dyDescent="0.3">
      <c r="J2278" s="39" t="str">
        <f t="shared" si="35"/>
        <v>OUI</v>
      </c>
    </row>
    <row r="2279" spans="10:10" x14ac:dyDescent="0.3">
      <c r="J2279" s="39" t="str">
        <f t="shared" si="35"/>
        <v>OUI</v>
      </c>
    </row>
    <row r="2280" spans="10:10" x14ac:dyDescent="0.3">
      <c r="J2280" s="39" t="str">
        <f t="shared" si="35"/>
        <v>OUI</v>
      </c>
    </row>
    <row r="2281" spans="10:10" x14ac:dyDescent="0.3">
      <c r="J2281" s="39" t="str">
        <f t="shared" si="35"/>
        <v>OUI</v>
      </c>
    </row>
    <row r="2282" spans="10:10" x14ac:dyDescent="0.3">
      <c r="J2282" s="39" t="str">
        <f t="shared" si="35"/>
        <v>OUI</v>
      </c>
    </row>
    <row r="2283" spans="10:10" x14ac:dyDescent="0.3">
      <c r="J2283" s="39" t="str">
        <f t="shared" si="35"/>
        <v>OUI</v>
      </c>
    </row>
    <row r="2284" spans="10:10" x14ac:dyDescent="0.3">
      <c r="J2284" s="39" t="str">
        <f t="shared" si="35"/>
        <v>OUI</v>
      </c>
    </row>
    <row r="2285" spans="10:10" x14ac:dyDescent="0.3">
      <c r="J2285" s="39" t="str">
        <f t="shared" si="35"/>
        <v>OUI</v>
      </c>
    </row>
    <row r="2286" spans="10:10" x14ac:dyDescent="0.3">
      <c r="J2286" s="39" t="str">
        <f t="shared" si="35"/>
        <v>OUI</v>
      </c>
    </row>
    <row r="2287" spans="10:10" x14ac:dyDescent="0.3">
      <c r="J2287" s="39" t="str">
        <f t="shared" si="35"/>
        <v>OUI</v>
      </c>
    </row>
    <row r="2288" spans="10:10" x14ac:dyDescent="0.3">
      <c r="J2288" s="39" t="str">
        <f t="shared" si="35"/>
        <v>OUI</v>
      </c>
    </row>
    <row r="2289" spans="10:10" x14ac:dyDescent="0.3">
      <c r="J2289" s="39" t="str">
        <f t="shared" si="35"/>
        <v>OUI</v>
      </c>
    </row>
    <row r="2290" spans="10:10" x14ac:dyDescent="0.3">
      <c r="J2290" s="39" t="str">
        <f t="shared" si="35"/>
        <v>OUI</v>
      </c>
    </row>
    <row r="2291" spans="10:10" x14ac:dyDescent="0.3">
      <c r="J2291" s="39" t="str">
        <f t="shared" si="35"/>
        <v>OUI</v>
      </c>
    </row>
    <row r="2292" spans="10:10" x14ac:dyDescent="0.3">
      <c r="J2292" s="39" t="str">
        <f t="shared" si="35"/>
        <v>OUI</v>
      </c>
    </row>
    <row r="2293" spans="10:10" x14ac:dyDescent="0.3">
      <c r="J2293" s="39" t="str">
        <f t="shared" si="35"/>
        <v>OUI</v>
      </c>
    </row>
    <row r="2294" spans="10:10" x14ac:dyDescent="0.3">
      <c r="J2294" s="39" t="str">
        <f t="shared" si="35"/>
        <v>OUI</v>
      </c>
    </row>
    <row r="2295" spans="10:10" x14ac:dyDescent="0.3">
      <c r="J2295" s="39" t="str">
        <f t="shared" si="35"/>
        <v>OUI</v>
      </c>
    </row>
    <row r="2296" spans="10:10" x14ac:dyDescent="0.3">
      <c r="J2296" s="39" t="str">
        <f t="shared" si="35"/>
        <v>OUI</v>
      </c>
    </row>
    <row r="2297" spans="10:10" x14ac:dyDescent="0.3">
      <c r="J2297" s="39" t="str">
        <f t="shared" si="35"/>
        <v>OUI</v>
      </c>
    </row>
    <row r="2298" spans="10:10" x14ac:dyDescent="0.3">
      <c r="J2298" s="39" t="str">
        <f t="shared" si="35"/>
        <v>OUI</v>
      </c>
    </row>
    <row r="2299" spans="10:10" x14ac:dyDescent="0.3">
      <c r="J2299" s="39" t="str">
        <f t="shared" si="35"/>
        <v>OUI</v>
      </c>
    </row>
    <row r="2300" spans="10:10" x14ac:dyDescent="0.3">
      <c r="J2300" s="39" t="str">
        <f t="shared" si="35"/>
        <v>OUI</v>
      </c>
    </row>
    <row r="2301" spans="10:10" x14ac:dyDescent="0.3">
      <c r="J2301" s="39" t="str">
        <f t="shared" si="35"/>
        <v>OUI</v>
      </c>
    </row>
    <row r="2302" spans="10:10" x14ac:dyDescent="0.3">
      <c r="J2302" s="39" t="str">
        <f t="shared" si="35"/>
        <v>OUI</v>
      </c>
    </row>
    <row r="2303" spans="10:10" x14ac:dyDescent="0.3">
      <c r="J2303" s="39" t="str">
        <f t="shared" si="35"/>
        <v>OUI</v>
      </c>
    </row>
    <row r="2304" spans="10:10" x14ac:dyDescent="0.3">
      <c r="J2304" s="39" t="str">
        <f t="shared" si="35"/>
        <v>OUI</v>
      </c>
    </row>
    <row r="2305" spans="10:10" x14ac:dyDescent="0.3">
      <c r="J2305" s="39" t="str">
        <f t="shared" si="35"/>
        <v>OUI</v>
      </c>
    </row>
    <row r="2306" spans="10:10" x14ac:dyDescent="0.3">
      <c r="J2306" s="39" t="str">
        <f t="shared" si="35"/>
        <v>OUI</v>
      </c>
    </row>
    <row r="2307" spans="10:10" x14ac:dyDescent="0.3">
      <c r="J2307" s="39" t="str">
        <f t="shared" ref="J2307:J2370" si="36">IF(AND(H2307=FALSE,I2307=FALSE),"OUI","NON")</f>
        <v>OUI</v>
      </c>
    </row>
    <row r="2308" spans="10:10" x14ac:dyDescent="0.3">
      <c r="J2308" s="39" t="str">
        <f t="shared" si="36"/>
        <v>OUI</v>
      </c>
    </row>
    <row r="2309" spans="10:10" x14ac:dyDescent="0.3">
      <c r="J2309" s="39" t="str">
        <f t="shared" si="36"/>
        <v>OUI</v>
      </c>
    </row>
    <row r="2310" spans="10:10" x14ac:dyDescent="0.3">
      <c r="J2310" s="39" t="str">
        <f t="shared" si="36"/>
        <v>OUI</v>
      </c>
    </row>
    <row r="2311" spans="10:10" x14ac:dyDescent="0.3">
      <c r="J2311" s="39" t="str">
        <f t="shared" si="36"/>
        <v>OUI</v>
      </c>
    </row>
    <row r="2312" spans="10:10" x14ac:dyDescent="0.3">
      <c r="J2312" s="39" t="str">
        <f t="shared" si="36"/>
        <v>OUI</v>
      </c>
    </row>
    <row r="2313" spans="10:10" x14ac:dyDescent="0.3">
      <c r="J2313" s="39" t="str">
        <f t="shared" si="36"/>
        <v>OUI</v>
      </c>
    </row>
    <row r="2314" spans="10:10" x14ac:dyDescent="0.3">
      <c r="J2314" s="39" t="str">
        <f t="shared" si="36"/>
        <v>OUI</v>
      </c>
    </row>
    <row r="2315" spans="10:10" x14ac:dyDescent="0.3">
      <c r="J2315" s="39" t="str">
        <f t="shared" si="36"/>
        <v>OUI</v>
      </c>
    </row>
    <row r="2316" spans="10:10" x14ac:dyDescent="0.3">
      <c r="J2316" s="39" t="str">
        <f t="shared" si="36"/>
        <v>OUI</v>
      </c>
    </row>
    <row r="2317" spans="10:10" x14ac:dyDescent="0.3">
      <c r="J2317" s="39" t="str">
        <f t="shared" si="36"/>
        <v>OUI</v>
      </c>
    </row>
    <row r="2318" spans="10:10" x14ac:dyDescent="0.3">
      <c r="J2318" s="39" t="str">
        <f t="shared" si="36"/>
        <v>OUI</v>
      </c>
    </row>
    <row r="2319" spans="10:10" x14ac:dyDescent="0.3">
      <c r="J2319" s="39" t="str">
        <f t="shared" si="36"/>
        <v>OUI</v>
      </c>
    </row>
    <row r="2320" spans="10:10" x14ac:dyDescent="0.3">
      <c r="J2320" s="39" t="str">
        <f t="shared" si="36"/>
        <v>OUI</v>
      </c>
    </row>
    <row r="2321" spans="10:10" x14ac:dyDescent="0.3">
      <c r="J2321" s="39" t="str">
        <f t="shared" si="36"/>
        <v>OUI</v>
      </c>
    </row>
    <row r="2322" spans="10:10" x14ac:dyDescent="0.3">
      <c r="J2322" s="39" t="str">
        <f t="shared" si="36"/>
        <v>OUI</v>
      </c>
    </row>
    <row r="2323" spans="10:10" x14ac:dyDescent="0.3">
      <c r="J2323" s="39" t="str">
        <f t="shared" si="36"/>
        <v>OUI</v>
      </c>
    </row>
    <row r="2324" spans="10:10" x14ac:dyDescent="0.3">
      <c r="J2324" s="39" t="str">
        <f t="shared" si="36"/>
        <v>OUI</v>
      </c>
    </row>
    <row r="2325" spans="10:10" x14ac:dyDescent="0.3">
      <c r="J2325" s="39" t="str">
        <f t="shared" si="36"/>
        <v>OUI</v>
      </c>
    </row>
    <row r="2326" spans="10:10" x14ac:dyDescent="0.3">
      <c r="J2326" s="39" t="str">
        <f t="shared" si="36"/>
        <v>OUI</v>
      </c>
    </row>
    <row r="2327" spans="10:10" x14ac:dyDescent="0.3">
      <c r="J2327" s="39" t="str">
        <f t="shared" si="36"/>
        <v>OUI</v>
      </c>
    </row>
    <row r="2328" spans="10:10" x14ac:dyDescent="0.3">
      <c r="J2328" s="39" t="str">
        <f t="shared" si="36"/>
        <v>OUI</v>
      </c>
    </row>
    <row r="2329" spans="10:10" x14ac:dyDescent="0.3">
      <c r="J2329" s="39" t="str">
        <f t="shared" si="36"/>
        <v>OUI</v>
      </c>
    </row>
    <row r="2330" spans="10:10" x14ac:dyDescent="0.3">
      <c r="J2330" s="39" t="str">
        <f t="shared" si="36"/>
        <v>OUI</v>
      </c>
    </row>
    <row r="2331" spans="10:10" x14ac:dyDescent="0.3">
      <c r="J2331" s="39" t="str">
        <f t="shared" si="36"/>
        <v>OUI</v>
      </c>
    </row>
    <row r="2332" spans="10:10" x14ac:dyDescent="0.3">
      <c r="J2332" s="39" t="str">
        <f t="shared" si="36"/>
        <v>OUI</v>
      </c>
    </row>
    <row r="2333" spans="10:10" x14ac:dyDescent="0.3">
      <c r="J2333" s="39" t="str">
        <f t="shared" si="36"/>
        <v>OUI</v>
      </c>
    </row>
    <row r="2334" spans="10:10" x14ac:dyDescent="0.3">
      <c r="J2334" s="39" t="str">
        <f t="shared" si="36"/>
        <v>OUI</v>
      </c>
    </row>
    <row r="2335" spans="10:10" x14ac:dyDescent="0.3">
      <c r="J2335" s="39" t="str">
        <f t="shared" si="36"/>
        <v>OUI</v>
      </c>
    </row>
    <row r="2336" spans="10:10" x14ac:dyDescent="0.3">
      <c r="J2336" s="39" t="str">
        <f t="shared" si="36"/>
        <v>OUI</v>
      </c>
    </row>
    <row r="2337" spans="10:10" x14ac:dyDescent="0.3">
      <c r="J2337" s="39" t="str">
        <f t="shared" si="36"/>
        <v>OUI</v>
      </c>
    </row>
    <row r="2338" spans="10:10" x14ac:dyDescent="0.3">
      <c r="J2338" s="39" t="str">
        <f t="shared" si="36"/>
        <v>OUI</v>
      </c>
    </row>
    <row r="2339" spans="10:10" x14ac:dyDescent="0.3">
      <c r="J2339" s="39" t="str">
        <f t="shared" si="36"/>
        <v>OUI</v>
      </c>
    </row>
    <row r="2340" spans="10:10" x14ac:dyDescent="0.3">
      <c r="J2340" s="39" t="str">
        <f t="shared" si="36"/>
        <v>OUI</v>
      </c>
    </row>
    <row r="2341" spans="10:10" x14ac:dyDescent="0.3">
      <c r="J2341" s="39" t="str">
        <f t="shared" si="36"/>
        <v>OUI</v>
      </c>
    </row>
    <row r="2342" spans="10:10" x14ac:dyDescent="0.3">
      <c r="J2342" s="39" t="str">
        <f t="shared" si="36"/>
        <v>OUI</v>
      </c>
    </row>
    <row r="2343" spans="10:10" x14ac:dyDescent="0.3">
      <c r="J2343" s="39" t="str">
        <f t="shared" si="36"/>
        <v>OUI</v>
      </c>
    </row>
    <row r="2344" spans="10:10" x14ac:dyDescent="0.3">
      <c r="J2344" s="39" t="str">
        <f t="shared" si="36"/>
        <v>OUI</v>
      </c>
    </row>
    <row r="2345" spans="10:10" x14ac:dyDescent="0.3">
      <c r="J2345" s="39" t="str">
        <f t="shared" si="36"/>
        <v>OUI</v>
      </c>
    </row>
    <row r="2346" spans="10:10" x14ac:dyDescent="0.3">
      <c r="J2346" s="39" t="str">
        <f t="shared" si="36"/>
        <v>OUI</v>
      </c>
    </row>
    <row r="2347" spans="10:10" x14ac:dyDescent="0.3">
      <c r="J2347" s="39" t="str">
        <f t="shared" si="36"/>
        <v>OUI</v>
      </c>
    </row>
    <row r="2348" spans="10:10" x14ac:dyDescent="0.3">
      <c r="J2348" s="39" t="str">
        <f t="shared" si="36"/>
        <v>OUI</v>
      </c>
    </row>
    <row r="2349" spans="10:10" x14ac:dyDescent="0.3">
      <c r="J2349" s="39" t="str">
        <f t="shared" si="36"/>
        <v>OUI</v>
      </c>
    </row>
    <row r="2350" spans="10:10" x14ac:dyDescent="0.3">
      <c r="J2350" s="39" t="str">
        <f t="shared" si="36"/>
        <v>OUI</v>
      </c>
    </row>
    <row r="2351" spans="10:10" x14ac:dyDescent="0.3">
      <c r="J2351" s="39" t="str">
        <f t="shared" si="36"/>
        <v>OUI</v>
      </c>
    </row>
    <row r="2352" spans="10:10" x14ac:dyDescent="0.3">
      <c r="J2352" s="39" t="str">
        <f t="shared" si="36"/>
        <v>OUI</v>
      </c>
    </row>
    <row r="2353" spans="10:10" x14ac:dyDescent="0.3">
      <c r="J2353" s="39" t="str">
        <f t="shared" si="36"/>
        <v>OUI</v>
      </c>
    </row>
    <row r="2354" spans="10:10" x14ac:dyDescent="0.3">
      <c r="J2354" s="39" t="str">
        <f t="shared" si="36"/>
        <v>OUI</v>
      </c>
    </row>
    <row r="2355" spans="10:10" x14ac:dyDescent="0.3">
      <c r="J2355" s="39" t="str">
        <f t="shared" si="36"/>
        <v>OUI</v>
      </c>
    </row>
    <row r="2356" spans="10:10" x14ac:dyDescent="0.3">
      <c r="J2356" s="39" t="str">
        <f t="shared" si="36"/>
        <v>OUI</v>
      </c>
    </row>
    <row r="2357" spans="10:10" x14ac:dyDescent="0.3">
      <c r="J2357" s="39" t="str">
        <f t="shared" si="36"/>
        <v>OUI</v>
      </c>
    </row>
    <row r="2358" spans="10:10" x14ac:dyDescent="0.3">
      <c r="J2358" s="39" t="str">
        <f t="shared" si="36"/>
        <v>OUI</v>
      </c>
    </row>
    <row r="2359" spans="10:10" x14ac:dyDescent="0.3">
      <c r="J2359" s="39" t="str">
        <f t="shared" si="36"/>
        <v>OUI</v>
      </c>
    </row>
    <row r="2360" spans="10:10" x14ac:dyDescent="0.3">
      <c r="J2360" s="39" t="str">
        <f t="shared" si="36"/>
        <v>OUI</v>
      </c>
    </row>
    <row r="2361" spans="10:10" x14ac:dyDescent="0.3">
      <c r="J2361" s="39" t="str">
        <f t="shared" si="36"/>
        <v>OUI</v>
      </c>
    </row>
    <row r="2362" spans="10:10" x14ac:dyDescent="0.3">
      <c r="J2362" s="39" t="str">
        <f t="shared" si="36"/>
        <v>OUI</v>
      </c>
    </row>
    <row r="2363" spans="10:10" x14ac:dyDescent="0.3">
      <c r="J2363" s="39" t="str">
        <f t="shared" si="36"/>
        <v>OUI</v>
      </c>
    </row>
    <row r="2364" spans="10:10" x14ac:dyDescent="0.3">
      <c r="J2364" s="39" t="str">
        <f t="shared" si="36"/>
        <v>OUI</v>
      </c>
    </row>
    <row r="2365" spans="10:10" x14ac:dyDescent="0.3">
      <c r="J2365" s="39" t="str">
        <f t="shared" si="36"/>
        <v>OUI</v>
      </c>
    </row>
    <row r="2366" spans="10:10" x14ac:dyDescent="0.3">
      <c r="J2366" s="39" t="str">
        <f t="shared" si="36"/>
        <v>OUI</v>
      </c>
    </row>
    <row r="2367" spans="10:10" x14ac:dyDescent="0.3">
      <c r="J2367" s="39" t="str">
        <f t="shared" si="36"/>
        <v>OUI</v>
      </c>
    </row>
    <row r="2368" spans="10:10" x14ac:dyDescent="0.3">
      <c r="J2368" s="39" t="str">
        <f t="shared" si="36"/>
        <v>OUI</v>
      </c>
    </row>
    <row r="2369" spans="10:10" x14ac:dyDescent="0.3">
      <c r="J2369" s="39" t="str">
        <f t="shared" si="36"/>
        <v>OUI</v>
      </c>
    </row>
    <row r="2370" spans="10:10" x14ac:dyDescent="0.3">
      <c r="J2370" s="39" t="str">
        <f t="shared" si="36"/>
        <v>OUI</v>
      </c>
    </row>
    <row r="2371" spans="10:10" x14ac:dyDescent="0.3">
      <c r="J2371" s="39" t="str">
        <f t="shared" ref="J2371:J2434" si="37">IF(AND(H2371=FALSE,I2371=FALSE),"OUI","NON")</f>
        <v>OUI</v>
      </c>
    </row>
    <row r="2372" spans="10:10" x14ac:dyDescent="0.3">
      <c r="J2372" s="39" t="str">
        <f t="shared" si="37"/>
        <v>OUI</v>
      </c>
    </row>
    <row r="2373" spans="10:10" x14ac:dyDescent="0.3">
      <c r="J2373" s="39" t="str">
        <f t="shared" si="37"/>
        <v>OUI</v>
      </c>
    </row>
    <row r="2374" spans="10:10" x14ac:dyDescent="0.3">
      <c r="J2374" s="39" t="str">
        <f t="shared" si="37"/>
        <v>OUI</v>
      </c>
    </row>
    <row r="2375" spans="10:10" x14ac:dyDescent="0.3">
      <c r="J2375" s="39" t="str">
        <f t="shared" si="37"/>
        <v>OUI</v>
      </c>
    </row>
    <row r="2376" spans="10:10" x14ac:dyDescent="0.3">
      <c r="J2376" s="39" t="str">
        <f t="shared" si="37"/>
        <v>OUI</v>
      </c>
    </row>
    <row r="2377" spans="10:10" x14ac:dyDescent="0.3">
      <c r="J2377" s="39" t="str">
        <f t="shared" si="37"/>
        <v>OUI</v>
      </c>
    </row>
    <row r="2378" spans="10:10" x14ac:dyDescent="0.3">
      <c r="J2378" s="39" t="str">
        <f t="shared" si="37"/>
        <v>OUI</v>
      </c>
    </row>
    <row r="2379" spans="10:10" x14ac:dyDescent="0.3">
      <c r="J2379" s="39" t="str">
        <f t="shared" si="37"/>
        <v>OUI</v>
      </c>
    </row>
    <row r="2380" spans="10:10" x14ac:dyDescent="0.3">
      <c r="J2380" s="39" t="str">
        <f t="shared" si="37"/>
        <v>OUI</v>
      </c>
    </row>
    <row r="2381" spans="10:10" x14ac:dyDescent="0.3">
      <c r="J2381" s="39" t="str">
        <f t="shared" si="37"/>
        <v>OUI</v>
      </c>
    </row>
    <row r="2382" spans="10:10" x14ac:dyDescent="0.3">
      <c r="J2382" s="39" t="str">
        <f t="shared" si="37"/>
        <v>OUI</v>
      </c>
    </row>
    <row r="2383" spans="10:10" x14ac:dyDescent="0.3">
      <c r="J2383" s="39" t="str">
        <f t="shared" si="37"/>
        <v>OUI</v>
      </c>
    </row>
    <row r="2384" spans="10:10" x14ac:dyDescent="0.3">
      <c r="J2384" s="39" t="str">
        <f t="shared" si="37"/>
        <v>OUI</v>
      </c>
    </row>
    <row r="2385" spans="10:10" x14ac:dyDescent="0.3">
      <c r="J2385" s="39" t="str">
        <f t="shared" si="37"/>
        <v>OUI</v>
      </c>
    </row>
    <row r="2386" spans="10:10" x14ac:dyDescent="0.3">
      <c r="J2386" s="39" t="str">
        <f t="shared" si="37"/>
        <v>OUI</v>
      </c>
    </row>
    <row r="2387" spans="10:10" x14ac:dyDescent="0.3">
      <c r="J2387" s="39" t="str">
        <f t="shared" si="37"/>
        <v>OUI</v>
      </c>
    </row>
    <row r="2388" spans="10:10" x14ac:dyDescent="0.3">
      <c r="J2388" s="39" t="str">
        <f t="shared" si="37"/>
        <v>OUI</v>
      </c>
    </row>
    <row r="2389" spans="10:10" x14ac:dyDescent="0.3">
      <c r="J2389" s="39" t="str">
        <f t="shared" si="37"/>
        <v>OUI</v>
      </c>
    </row>
    <row r="2390" spans="10:10" x14ac:dyDescent="0.3">
      <c r="J2390" s="39" t="str">
        <f t="shared" si="37"/>
        <v>OUI</v>
      </c>
    </row>
    <row r="2391" spans="10:10" x14ac:dyDescent="0.3">
      <c r="J2391" s="39" t="str">
        <f t="shared" si="37"/>
        <v>OUI</v>
      </c>
    </row>
    <row r="2392" spans="10:10" x14ac:dyDescent="0.3">
      <c r="J2392" s="39" t="str">
        <f t="shared" si="37"/>
        <v>OUI</v>
      </c>
    </row>
    <row r="2393" spans="10:10" x14ac:dyDescent="0.3">
      <c r="J2393" s="39" t="str">
        <f t="shared" si="37"/>
        <v>OUI</v>
      </c>
    </row>
    <row r="2394" spans="10:10" x14ac:dyDescent="0.3">
      <c r="J2394" s="39" t="str">
        <f t="shared" si="37"/>
        <v>OUI</v>
      </c>
    </row>
    <row r="2395" spans="10:10" x14ac:dyDescent="0.3">
      <c r="J2395" s="39" t="str">
        <f t="shared" si="37"/>
        <v>OUI</v>
      </c>
    </row>
    <row r="2396" spans="10:10" x14ac:dyDescent="0.3">
      <c r="J2396" s="39" t="str">
        <f t="shared" si="37"/>
        <v>OUI</v>
      </c>
    </row>
    <row r="2397" spans="10:10" x14ac:dyDescent="0.3">
      <c r="J2397" s="39" t="str">
        <f t="shared" si="37"/>
        <v>OUI</v>
      </c>
    </row>
    <row r="2398" spans="10:10" x14ac:dyDescent="0.3">
      <c r="J2398" s="39" t="str">
        <f t="shared" si="37"/>
        <v>OUI</v>
      </c>
    </row>
    <row r="2399" spans="10:10" x14ac:dyDescent="0.3">
      <c r="J2399" s="39" t="str">
        <f t="shared" si="37"/>
        <v>OUI</v>
      </c>
    </row>
    <row r="2400" spans="10:10" x14ac:dyDescent="0.3">
      <c r="J2400" s="39" t="str">
        <f t="shared" si="37"/>
        <v>OUI</v>
      </c>
    </row>
    <row r="2401" spans="10:10" x14ac:dyDescent="0.3">
      <c r="J2401" s="39" t="str">
        <f t="shared" si="37"/>
        <v>OUI</v>
      </c>
    </row>
    <row r="2402" spans="10:10" x14ac:dyDescent="0.3">
      <c r="J2402" s="39" t="str">
        <f t="shared" si="37"/>
        <v>OUI</v>
      </c>
    </row>
    <row r="2403" spans="10:10" x14ac:dyDescent="0.3">
      <c r="J2403" s="39" t="str">
        <f t="shared" si="37"/>
        <v>OUI</v>
      </c>
    </row>
    <row r="2404" spans="10:10" x14ac:dyDescent="0.3">
      <c r="J2404" s="39" t="str">
        <f t="shared" si="37"/>
        <v>OUI</v>
      </c>
    </row>
    <row r="2405" spans="10:10" x14ac:dyDescent="0.3">
      <c r="J2405" s="39" t="str">
        <f t="shared" si="37"/>
        <v>OUI</v>
      </c>
    </row>
    <row r="2406" spans="10:10" x14ac:dyDescent="0.3">
      <c r="J2406" s="39" t="str">
        <f t="shared" si="37"/>
        <v>OUI</v>
      </c>
    </row>
    <row r="2407" spans="10:10" x14ac:dyDescent="0.3">
      <c r="J2407" s="39" t="str">
        <f t="shared" si="37"/>
        <v>OUI</v>
      </c>
    </row>
    <row r="2408" spans="10:10" x14ac:dyDescent="0.3">
      <c r="J2408" s="39" t="str">
        <f t="shared" si="37"/>
        <v>OUI</v>
      </c>
    </row>
    <row r="2409" spans="10:10" x14ac:dyDescent="0.3">
      <c r="J2409" s="39" t="str">
        <f t="shared" si="37"/>
        <v>OUI</v>
      </c>
    </row>
    <row r="2410" spans="10:10" x14ac:dyDescent="0.3">
      <c r="J2410" s="39" t="str">
        <f t="shared" si="37"/>
        <v>OUI</v>
      </c>
    </row>
    <row r="2411" spans="10:10" x14ac:dyDescent="0.3">
      <c r="J2411" s="39" t="str">
        <f t="shared" si="37"/>
        <v>OUI</v>
      </c>
    </row>
    <row r="2412" spans="10:10" x14ac:dyDescent="0.3">
      <c r="J2412" s="39" t="str">
        <f t="shared" si="37"/>
        <v>OUI</v>
      </c>
    </row>
    <row r="2413" spans="10:10" x14ac:dyDescent="0.3">
      <c r="J2413" s="39" t="str">
        <f t="shared" si="37"/>
        <v>OUI</v>
      </c>
    </row>
    <row r="2414" spans="10:10" x14ac:dyDescent="0.3">
      <c r="J2414" s="39" t="str">
        <f t="shared" si="37"/>
        <v>OUI</v>
      </c>
    </row>
    <row r="2415" spans="10:10" x14ac:dyDescent="0.3">
      <c r="J2415" s="39" t="str">
        <f t="shared" si="37"/>
        <v>OUI</v>
      </c>
    </row>
    <row r="2416" spans="10:10" x14ac:dyDescent="0.3">
      <c r="J2416" s="39" t="str">
        <f t="shared" si="37"/>
        <v>OUI</v>
      </c>
    </row>
    <row r="2417" spans="10:10" x14ac:dyDescent="0.3">
      <c r="J2417" s="39" t="str">
        <f t="shared" si="37"/>
        <v>OUI</v>
      </c>
    </row>
    <row r="2418" spans="10:10" x14ac:dyDescent="0.3">
      <c r="J2418" s="39" t="str">
        <f t="shared" si="37"/>
        <v>OUI</v>
      </c>
    </row>
    <row r="2419" spans="10:10" x14ac:dyDescent="0.3">
      <c r="J2419" s="39" t="str">
        <f t="shared" si="37"/>
        <v>OUI</v>
      </c>
    </row>
    <row r="2420" spans="10:10" x14ac:dyDescent="0.3">
      <c r="J2420" s="39" t="str">
        <f t="shared" si="37"/>
        <v>OUI</v>
      </c>
    </row>
    <row r="2421" spans="10:10" x14ac:dyDescent="0.3">
      <c r="J2421" s="39" t="str">
        <f t="shared" si="37"/>
        <v>OUI</v>
      </c>
    </row>
    <row r="2422" spans="10:10" x14ac:dyDescent="0.3">
      <c r="J2422" s="39" t="str">
        <f t="shared" si="37"/>
        <v>OUI</v>
      </c>
    </row>
    <row r="2423" spans="10:10" x14ac:dyDescent="0.3">
      <c r="J2423" s="39" t="str">
        <f t="shared" si="37"/>
        <v>OUI</v>
      </c>
    </row>
    <row r="2424" spans="10:10" x14ac:dyDescent="0.3">
      <c r="J2424" s="39" t="str">
        <f t="shared" si="37"/>
        <v>OUI</v>
      </c>
    </row>
    <row r="2425" spans="10:10" x14ac:dyDescent="0.3">
      <c r="J2425" s="39" t="str">
        <f t="shared" si="37"/>
        <v>OUI</v>
      </c>
    </row>
    <row r="2426" spans="10:10" x14ac:dyDescent="0.3">
      <c r="J2426" s="39" t="str">
        <f t="shared" si="37"/>
        <v>OUI</v>
      </c>
    </row>
    <row r="2427" spans="10:10" x14ac:dyDescent="0.3">
      <c r="J2427" s="39" t="str">
        <f t="shared" si="37"/>
        <v>OUI</v>
      </c>
    </row>
    <row r="2428" spans="10:10" x14ac:dyDescent="0.3">
      <c r="J2428" s="39" t="str">
        <f t="shared" si="37"/>
        <v>OUI</v>
      </c>
    </row>
    <row r="2429" spans="10:10" x14ac:dyDescent="0.3">
      <c r="J2429" s="39" t="str">
        <f t="shared" si="37"/>
        <v>OUI</v>
      </c>
    </row>
    <row r="2430" spans="10:10" x14ac:dyDescent="0.3">
      <c r="J2430" s="39" t="str">
        <f t="shared" si="37"/>
        <v>OUI</v>
      </c>
    </row>
    <row r="2431" spans="10:10" x14ac:dyDescent="0.3">
      <c r="J2431" s="39" t="str">
        <f t="shared" si="37"/>
        <v>OUI</v>
      </c>
    </row>
    <row r="2432" spans="10:10" x14ac:dyDescent="0.3">
      <c r="J2432" s="39" t="str">
        <f t="shared" si="37"/>
        <v>OUI</v>
      </c>
    </row>
    <row r="2433" spans="10:10" x14ac:dyDescent="0.3">
      <c r="J2433" s="39" t="str">
        <f t="shared" si="37"/>
        <v>OUI</v>
      </c>
    </row>
    <row r="2434" spans="10:10" x14ac:dyDescent="0.3">
      <c r="J2434" s="39" t="str">
        <f t="shared" si="37"/>
        <v>OUI</v>
      </c>
    </row>
    <row r="2435" spans="10:10" x14ac:dyDescent="0.3">
      <c r="J2435" s="39" t="str">
        <f t="shared" ref="J2435:J2498" si="38">IF(AND(H2435=FALSE,I2435=FALSE),"OUI","NON")</f>
        <v>OUI</v>
      </c>
    </row>
    <row r="2436" spans="10:10" x14ac:dyDescent="0.3">
      <c r="J2436" s="39" t="str">
        <f t="shared" si="38"/>
        <v>OUI</v>
      </c>
    </row>
    <row r="2437" spans="10:10" x14ac:dyDescent="0.3">
      <c r="J2437" s="39" t="str">
        <f t="shared" si="38"/>
        <v>OUI</v>
      </c>
    </row>
    <row r="2438" spans="10:10" x14ac:dyDescent="0.3">
      <c r="J2438" s="39" t="str">
        <f t="shared" si="38"/>
        <v>OUI</v>
      </c>
    </row>
    <row r="2439" spans="10:10" x14ac:dyDescent="0.3">
      <c r="J2439" s="39" t="str">
        <f t="shared" si="38"/>
        <v>OUI</v>
      </c>
    </row>
    <row r="2440" spans="10:10" x14ac:dyDescent="0.3">
      <c r="J2440" s="39" t="str">
        <f t="shared" si="38"/>
        <v>OUI</v>
      </c>
    </row>
    <row r="2441" spans="10:10" x14ac:dyDescent="0.3">
      <c r="J2441" s="39" t="str">
        <f t="shared" si="38"/>
        <v>OUI</v>
      </c>
    </row>
    <row r="2442" spans="10:10" x14ac:dyDescent="0.3">
      <c r="J2442" s="39" t="str">
        <f t="shared" si="38"/>
        <v>OUI</v>
      </c>
    </row>
    <row r="2443" spans="10:10" x14ac:dyDescent="0.3">
      <c r="J2443" s="39" t="str">
        <f t="shared" si="38"/>
        <v>OUI</v>
      </c>
    </row>
    <row r="2444" spans="10:10" x14ac:dyDescent="0.3">
      <c r="J2444" s="39" t="str">
        <f t="shared" si="38"/>
        <v>OUI</v>
      </c>
    </row>
    <row r="2445" spans="10:10" x14ac:dyDescent="0.3">
      <c r="J2445" s="39" t="str">
        <f t="shared" si="38"/>
        <v>OUI</v>
      </c>
    </row>
    <row r="2446" spans="10:10" x14ac:dyDescent="0.3">
      <c r="J2446" s="39" t="str">
        <f t="shared" si="38"/>
        <v>OUI</v>
      </c>
    </row>
    <row r="2447" spans="10:10" x14ac:dyDescent="0.3">
      <c r="J2447" s="39" t="str">
        <f t="shared" si="38"/>
        <v>OUI</v>
      </c>
    </row>
    <row r="2448" spans="10:10" x14ac:dyDescent="0.3">
      <c r="J2448" s="39" t="str">
        <f t="shared" si="38"/>
        <v>OUI</v>
      </c>
    </row>
    <row r="2449" spans="10:10" x14ac:dyDescent="0.3">
      <c r="J2449" s="39" t="str">
        <f t="shared" si="38"/>
        <v>OUI</v>
      </c>
    </row>
    <row r="2450" spans="10:10" x14ac:dyDescent="0.3">
      <c r="J2450" s="39" t="str">
        <f t="shared" si="38"/>
        <v>OUI</v>
      </c>
    </row>
    <row r="2451" spans="10:10" x14ac:dyDescent="0.3">
      <c r="J2451" s="39" t="str">
        <f t="shared" si="38"/>
        <v>OUI</v>
      </c>
    </row>
    <row r="2452" spans="10:10" x14ac:dyDescent="0.3">
      <c r="J2452" s="39" t="str">
        <f t="shared" si="38"/>
        <v>OUI</v>
      </c>
    </row>
    <row r="2453" spans="10:10" x14ac:dyDescent="0.3">
      <c r="J2453" s="39" t="str">
        <f t="shared" si="38"/>
        <v>OUI</v>
      </c>
    </row>
    <row r="2454" spans="10:10" x14ac:dyDescent="0.3">
      <c r="J2454" s="39" t="str">
        <f t="shared" si="38"/>
        <v>OUI</v>
      </c>
    </row>
    <row r="2455" spans="10:10" x14ac:dyDescent="0.3">
      <c r="J2455" s="39" t="str">
        <f t="shared" si="38"/>
        <v>OUI</v>
      </c>
    </row>
    <row r="2456" spans="10:10" x14ac:dyDescent="0.3">
      <c r="J2456" s="39" t="str">
        <f t="shared" si="38"/>
        <v>OUI</v>
      </c>
    </row>
    <row r="2457" spans="10:10" x14ac:dyDescent="0.3">
      <c r="J2457" s="39" t="str">
        <f t="shared" si="38"/>
        <v>OUI</v>
      </c>
    </row>
    <row r="2458" spans="10:10" x14ac:dyDescent="0.3">
      <c r="J2458" s="39" t="str">
        <f t="shared" si="38"/>
        <v>OUI</v>
      </c>
    </row>
    <row r="2459" spans="10:10" x14ac:dyDescent="0.3">
      <c r="J2459" s="39" t="str">
        <f t="shared" si="38"/>
        <v>OUI</v>
      </c>
    </row>
    <row r="2460" spans="10:10" x14ac:dyDescent="0.3">
      <c r="J2460" s="39" t="str">
        <f t="shared" si="38"/>
        <v>OUI</v>
      </c>
    </row>
    <row r="2461" spans="10:10" x14ac:dyDescent="0.3">
      <c r="J2461" s="39" t="str">
        <f t="shared" si="38"/>
        <v>OUI</v>
      </c>
    </row>
    <row r="2462" spans="10:10" x14ac:dyDescent="0.3">
      <c r="J2462" s="39" t="str">
        <f t="shared" si="38"/>
        <v>OUI</v>
      </c>
    </row>
    <row r="2463" spans="10:10" x14ac:dyDescent="0.3">
      <c r="J2463" s="39" t="str">
        <f t="shared" si="38"/>
        <v>OUI</v>
      </c>
    </row>
    <row r="2464" spans="10:10" x14ac:dyDescent="0.3">
      <c r="J2464" s="39" t="str">
        <f t="shared" si="38"/>
        <v>OUI</v>
      </c>
    </row>
    <row r="2465" spans="10:10" x14ac:dyDescent="0.3">
      <c r="J2465" s="39" t="str">
        <f t="shared" si="38"/>
        <v>OUI</v>
      </c>
    </row>
    <row r="2466" spans="10:10" x14ac:dyDescent="0.3">
      <c r="J2466" s="39" t="str">
        <f t="shared" si="38"/>
        <v>OUI</v>
      </c>
    </row>
    <row r="2467" spans="10:10" x14ac:dyDescent="0.3">
      <c r="J2467" s="39" t="str">
        <f t="shared" si="38"/>
        <v>OUI</v>
      </c>
    </row>
    <row r="2468" spans="10:10" x14ac:dyDescent="0.3">
      <c r="J2468" s="39" t="str">
        <f t="shared" si="38"/>
        <v>OUI</v>
      </c>
    </row>
    <row r="2469" spans="10:10" x14ac:dyDescent="0.3">
      <c r="J2469" s="39" t="str">
        <f t="shared" si="38"/>
        <v>OUI</v>
      </c>
    </row>
    <row r="2470" spans="10:10" x14ac:dyDescent="0.3">
      <c r="J2470" s="39" t="str">
        <f t="shared" si="38"/>
        <v>OUI</v>
      </c>
    </row>
    <row r="2471" spans="10:10" x14ac:dyDescent="0.3">
      <c r="J2471" s="39" t="str">
        <f t="shared" si="38"/>
        <v>OUI</v>
      </c>
    </row>
    <row r="2472" spans="10:10" x14ac:dyDescent="0.3">
      <c r="J2472" s="39" t="str">
        <f t="shared" si="38"/>
        <v>OUI</v>
      </c>
    </row>
    <row r="2473" spans="10:10" x14ac:dyDescent="0.3">
      <c r="J2473" s="39" t="str">
        <f t="shared" si="38"/>
        <v>OUI</v>
      </c>
    </row>
    <row r="2474" spans="10:10" x14ac:dyDescent="0.3">
      <c r="J2474" s="39" t="str">
        <f t="shared" si="38"/>
        <v>OUI</v>
      </c>
    </row>
    <row r="2475" spans="10:10" x14ac:dyDescent="0.3">
      <c r="J2475" s="39" t="str">
        <f t="shared" si="38"/>
        <v>OUI</v>
      </c>
    </row>
    <row r="2476" spans="10:10" x14ac:dyDescent="0.3">
      <c r="J2476" s="39" t="str">
        <f t="shared" si="38"/>
        <v>OUI</v>
      </c>
    </row>
    <row r="2477" spans="10:10" x14ac:dyDescent="0.3">
      <c r="J2477" s="39" t="str">
        <f t="shared" si="38"/>
        <v>OUI</v>
      </c>
    </row>
    <row r="2478" spans="10:10" x14ac:dyDescent="0.3">
      <c r="J2478" s="39" t="str">
        <f t="shared" si="38"/>
        <v>OUI</v>
      </c>
    </row>
    <row r="2479" spans="10:10" x14ac:dyDescent="0.3">
      <c r="J2479" s="39" t="str">
        <f t="shared" si="38"/>
        <v>OUI</v>
      </c>
    </row>
    <row r="2480" spans="10:10" x14ac:dyDescent="0.3">
      <c r="J2480" s="39" t="str">
        <f t="shared" si="38"/>
        <v>OUI</v>
      </c>
    </row>
    <row r="2481" spans="10:10" x14ac:dyDescent="0.3">
      <c r="J2481" s="39" t="str">
        <f t="shared" si="38"/>
        <v>OUI</v>
      </c>
    </row>
    <row r="2482" spans="10:10" x14ac:dyDescent="0.3">
      <c r="J2482" s="39" t="str">
        <f t="shared" si="38"/>
        <v>OUI</v>
      </c>
    </row>
    <row r="2483" spans="10:10" x14ac:dyDescent="0.3">
      <c r="J2483" s="39" t="str">
        <f t="shared" si="38"/>
        <v>OUI</v>
      </c>
    </row>
    <row r="2484" spans="10:10" x14ac:dyDescent="0.3">
      <c r="J2484" s="39" t="str">
        <f t="shared" si="38"/>
        <v>OUI</v>
      </c>
    </row>
    <row r="2485" spans="10:10" x14ac:dyDescent="0.3">
      <c r="J2485" s="39" t="str">
        <f t="shared" si="38"/>
        <v>OUI</v>
      </c>
    </row>
    <row r="2486" spans="10:10" x14ac:dyDescent="0.3">
      <c r="J2486" s="39" t="str">
        <f t="shared" si="38"/>
        <v>OUI</v>
      </c>
    </row>
    <row r="2487" spans="10:10" x14ac:dyDescent="0.3">
      <c r="J2487" s="39" t="str">
        <f t="shared" si="38"/>
        <v>OUI</v>
      </c>
    </row>
    <row r="2488" spans="10:10" x14ac:dyDescent="0.3">
      <c r="J2488" s="39" t="str">
        <f t="shared" si="38"/>
        <v>OUI</v>
      </c>
    </row>
    <row r="2489" spans="10:10" x14ac:dyDescent="0.3">
      <c r="J2489" s="39" t="str">
        <f t="shared" si="38"/>
        <v>OUI</v>
      </c>
    </row>
    <row r="2490" spans="10:10" x14ac:dyDescent="0.3">
      <c r="J2490" s="39" t="str">
        <f t="shared" si="38"/>
        <v>OUI</v>
      </c>
    </row>
    <row r="2491" spans="10:10" x14ac:dyDescent="0.3">
      <c r="J2491" s="39" t="str">
        <f t="shared" si="38"/>
        <v>OUI</v>
      </c>
    </row>
    <row r="2492" spans="10:10" x14ac:dyDescent="0.3">
      <c r="J2492" s="39" t="str">
        <f t="shared" si="38"/>
        <v>OUI</v>
      </c>
    </row>
    <row r="2493" spans="10:10" x14ac:dyDescent="0.3">
      <c r="J2493" s="39" t="str">
        <f t="shared" si="38"/>
        <v>OUI</v>
      </c>
    </row>
    <row r="2494" spans="10:10" x14ac:dyDescent="0.3">
      <c r="J2494" s="39" t="str">
        <f t="shared" si="38"/>
        <v>OUI</v>
      </c>
    </row>
    <row r="2495" spans="10:10" x14ac:dyDescent="0.3">
      <c r="J2495" s="39" t="str">
        <f t="shared" si="38"/>
        <v>OUI</v>
      </c>
    </row>
    <row r="2496" spans="10:10" x14ac:dyDescent="0.3">
      <c r="J2496" s="39" t="str">
        <f t="shared" si="38"/>
        <v>OUI</v>
      </c>
    </row>
    <row r="2497" spans="10:10" x14ac:dyDescent="0.3">
      <c r="J2497" s="39" t="str">
        <f t="shared" si="38"/>
        <v>OUI</v>
      </c>
    </row>
    <row r="2498" spans="10:10" x14ac:dyDescent="0.3">
      <c r="J2498" s="39" t="str">
        <f t="shared" si="38"/>
        <v>OUI</v>
      </c>
    </row>
    <row r="2499" spans="10:10" x14ac:dyDescent="0.3">
      <c r="J2499" s="39" t="str">
        <f t="shared" ref="J2499:J2562" si="39">IF(AND(H2499=FALSE,I2499=FALSE),"OUI","NON")</f>
        <v>OUI</v>
      </c>
    </row>
    <row r="2500" spans="10:10" x14ac:dyDescent="0.3">
      <c r="J2500" s="39" t="str">
        <f t="shared" si="39"/>
        <v>OUI</v>
      </c>
    </row>
    <row r="2501" spans="10:10" x14ac:dyDescent="0.3">
      <c r="J2501" s="39" t="str">
        <f t="shared" si="39"/>
        <v>OUI</v>
      </c>
    </row>
    <row r="2502" spans="10:10" x14ac:dyDescent="0.3">
      <c r="J2502" s="39" t="str">
        <f t="shared" si="39"/>
        <v>OUI</v>
      </c>
    </row>
    <row r="2503" spans="10:10" x14ac:dyDescent="0.3">
      <c r="J2503" s="39" t="str">
        <f t="shared" si="39"/>
        <v>OUI</v>
      </c>
    </row>
    <row r="2504" spans="10:10" x14ac:dyDescent="0.3">
      <c r="J2504" s="39" t="str">
        <f t="shared" si="39"/>
        <v>OUI</v>
      </c>
    </row>
    <row r="2505" spans="10:10" x14ac:dyDescent="0.3">
      <c r="J2505" s="39" t="str">
        <f t="shared" si="39"/>
        <v>OUI</v>
      </c>
    </row>
    <row r="2506" spans="10:10" x14ac:dyDescent="0.3">
      <c r="J2506" s="39" t="str">
        <f t="shared" si="39"/>
        <v>OUI</v>
      </c>
    </row>
    <row r="2507" spans="10:10" x14ac:dyDescent="0.3">
      <c r="J2507" s="39" t="str">
        <f t="shared" si="39"/>
        <v>OUI</v>
      </c>
    </row>
    <row r="2508" spans="10:10" x14ac:dyDescent="0.3">
      <c r="J2508" s="39" t="str">
        <f t="shared" si="39"/>
        <v>OUI</v>
      </c>
    </row>
    <row r="2509" spans="10:10" x14ac:dyDescent="0.3">
      <c r="J2509" s="39" t="str">
        <f t="shared" si="39"/>
        <v>OUI</v>
      </c>
    </row>
    <row r="2510" spans="10:10" x14ac:dyDescent="0.3">
      <c r="J2510" s="39" t="str">
        <f t="shared" si="39"/>
        <v>OUI</v>
      </c>
    </row>
    <row r="2511" spans="10:10" x14ac:dyDescent="0.3">
      <c r="J2511" s="39" t="str">
        <f t="shared" si="39"/>
        <v>OUI</v>
      </c>
    </row>
    <row r="2512" spans="10:10" x14ac:dyDescent="0.3">
      <c r="J2512" s="39" t="str">
        <f t="shared" si="39"/>
        <v>OUI</v>
      </c>
    </row>
    <row r="2513" spans="10:10" x14ac:dyDescent="0.3">
      <c r="J2513" s="39" t="str">
        <f t="shared" si="39"/>
        <v>OUI</v>
      </c>
    </row>
    <row r="2514" spans="10:10" x14ac:dyDescent="0.3">
      <c r="J2514" s="39" t="str">
        <f t="shared" si="39"/>
        <v>OUI</v>
      </c>
    </row>
    <row r="2515" spans="10:10" x14ac:dyDescent="0.3">
      <c r="J2515" s="39" t="str">
        <f t="shared" si="39"/>
        <v>OUI</v>
      </c>
    </row>
    <row r="2516" spans="10:10" x14ac:dyDescent="0.3">
      <c r="J2516" s="39" t="str">
        <f t="shared" si="39"/>
        <v>OUI</v>
      </c>
    </row>
    <row r="2517" spans="10:10" x14ac:dyDescent="0.3">
      <c r="J2517" s="39" t="str">
        <f t="shared" si="39"/>
        <v>OUI</v>
      </c>
    </row>
    <row r="2518" spans="10:10" x14ac:dyDescent="0.3">
      <c r="J2518" s="39" t="str">
        <f t="shared" si="39"/>
        <v>OUI</v>
      </c>
    </row>
    <row r="2519" spans="10:10" x14ac:dyDescent="0.3">
      <c r="J2519" s="39" t="str">
        <f t="shared" si="39"/>
        <v>OUI</v>
      </c>
    </row>
    <row r="2520" spans="10:10" x14ac:dyDescent="0.3">
      <c r="J2520" s="39" t="str">
        <f t="shared" si="39"/>
        <v>OUI</v>
      </c>
    </row>
    <row r="2521" spans="10:10" x14ac:dyDescent="0.3">
      <c r="J2521" s="39" t="str">
        <f t="shared" si="39"/>
        <v>OUI</v>
      </c>
    </row>
    <row r="2522" spans="10:10" x14ac:dyDescent="0.3">
      <c r="J2522" s="39" t="str">
        <f t="shared" si="39"/>
        <v>OUI</v>
      </c>
    </row>
    <row r="2523" spans="10:10" x14ac:dyDescent="0.3">
      <c r="J2523" s="39" t="str">
        <f t="shared" si="39"/>
        <v>OUI</v>
      </c>
    </row>
    <row r="2524" spans="10:10" x14ac:dyDescent="0.3">
      <c r="J2524" s="39" t="str">
        <f t="shared" si="39"/>
        <v>OUI</v>
      </c>
    </row>
    <row r="2525" spans="10:10" x14ac:dyDescent="0.3">
      <c r="J2525" s="39" t="str">
        <f t="shared" si="39"/>
        <v>OUI</v>
      </c>
    </row>
    <row r="2526" spans="10:10" x14ac:dyDescent="0.3">
      <c r="J2526" s="39" t="str">
        <f t="shared" si="39"/>
        <v>OUI</v>
      </c>
    </row>
    <row r="2527" spans="10:10" x14ac:dyDescent="0.3">
      <c r="J2527" s="39" t="str">
        <f t="shared" si="39"/>
        <v>OUI</v>
      </c>
    </row>
    <row r="2528" spans="10:10" x14ac:dyDescent="0.3">
      <c r="J2528" s="39" t="str">
        <f t="shared" si="39"/>
        <v>OUI</v>
      </c>
    </row>
    <row r="2529" spans="10:10" x14ac:dyDescent="0.3">
      <c r="J2529" s="39" t="str">
        <f t="shared" si="39"/>
        <v>OUI</v>
      </c>
    </row>
    <row r="2530" spans="10:10" x14ac:dyDescent="0.3">
      <c r="J2530" s="39" t="str">
        <f t="shared" si="39"/>
        <v>OUI</v>
      </c>
    </row>
    <row r="2531" spans="10:10" x14ac:dyDescent="0.3">
      <c r="J2531" s="39" t="str">
        <f t="shared" si="39"/>
        <v>OUI</v>
      </c>
    </row>
    <row r="2532" spans="10:10" x14ac:dyDescent="0.3">
      <c r="J2532" s="39" t="str">
        <f t="shared" si="39"/>
        <v>OUI</v>
      </c>
    </row>
    <row r="2533" spans="10:10" x14ac:dyDescent="0.3">
      <c r="J2533" s="39" t="str">
        <f t="shared" si="39"/>
        <v>OUI</v>
      </c>
    </row>
    <row r="2534" spans="10:10" x14ac:dyDescent="0.3">
      <c r="J2534" s="39" t="str">
        <f t="shared" si="39"/>
        <v>OUI</v>
      </c>
    </row>
    <row r="2535" spans="10:10" x14ac:dyDescent="0.3">
      <c r="J2535" s="39" t="str">
        <f t="shared" si="39"/>
        <v>OUI</v>
      </c>
    </row>
    <row r="2536" spans="10:10" x14ac:dyDescent="0.3">
      <c r="J2536" s="39" t="str">
        <f t="shared" si="39"/>
        <v>OUI</v>
      </c>
    </row>
    <row r="2537" spans="10:10" x14ac:dyDescent="0.3">
      <c r="J2537" s="39" t="str">
        <f t="shared" si="39"/>
        <v>OUI</v>
      </c>
    </row>
    <row r="2538" spans="10:10" x14ac:dyDescent="0.3">
      <c r="J2538" s="39" t="str">
        <f t="shared" si="39"/>
        <v>OUI</v>
      </c>
    </row>
    <row r="2539" spans="10:10" x14ac:dyDescent="0.3">
      <c r="J2539" s="39" t="str">
        <f t="shared" si="39"/>
        <v>OUI</v>
      </c>
    </row>
    <row r="2540" spans="10:10" x14ac:dyDescent="0.3">
      <c r="J2540" s="39" t="str">
        <f t="shared" si="39"/>
        <v>OUI</v>
      </c>
    </row>
    <row r="2541" spans="10:10" x14ac:dyDescent="0.3">
      <c r="J2541" s="39" t="str">
        <f t="shared" si="39"/>
        <v>OUI</v>
      </c>
    </row>
    <row r="2542" spans="10:10" x14ac:dyDescent="0.3">
      <c r="J2542" s="39" t="str">
        <f t="shared" si="39"/>
        <v>OUI</v>
      </c>
    </row>
    <row r="2543" spans="10:10" x14ac:dyDescent="0.3">
      <c r="J2543" s="39" t="str">
        <f t="shared" si="39"/>
        <v>OUI</v>
      </c>
    </row>
    <row r="2544" spans="10:10" x14ac:dyDescent="0.3">
      <c r="J2544" s="39" t="str">
        <f t="shared" si="39"/>
        <v>OUI</v>
      </c>
    </row>
    <row r="2545" spans="10:10" x14ac:dyDescent="0.3">
      <c r="J2545" s="39" t="str">
        <f t="shared" si="39"/>
        <v>OUI</v>
      </c>
    </row>
    <row r="2546" spans="10:10" x14ac:dyDescent="0.3">
      <c r="J2546" s="39" t="str">
        <f t="shared" si="39"/>
        <v>OUI</v>
      </c>
    </row>
    <row r="2547" spans="10:10" x14ac:dyDescent="0.3">
      <c r="J2547" s="39" t="str">
        <f t="shared" si="39"/>
        <v>OUI</v>
      </c>
    </row>
    <row r="2548" spans="10:10" x14ac:dyDescent="0.3">
      <c r="J2548" s="39" t="str">
        <f t="shared" si="39"/>
        <v>OUI</v>
      </c>
    </row>
    <row r="2549" spans="10:10" x14ac:dyDescent="0.3">
      <c r="J2549" s="39" t="str">
        <f t="shared" si="39"/>
        <v>OUI</v>
      </c>
    </row>
    <row r="2550" spans="10:10" x14ac:dyDescent="0.3">
      <c r="J2550" s="39" t="str">
        <f t="shared" si="39"/>
        <v>OUI</v>
      </c>
    </row>
    <row r="2551" spans="10:10" x14ac:dyDescent="0.3">
      <c r="J2551" s="39" t="str">
        <f t="shared" si="39"/>
        <v>OUI</v>
      </c>
    </row>
    <row r="2552" spans="10:10" x14ac:dyDescent="0.3">
      <c r="J2552" s="39" t="str">
        <f t="shared" si="39"/>
        <v>OUI</v>
      </c>
    </row>
    <row r="2553" spans="10:10" x14ac:dyDescent="0.3">
      <c r="J2553" s="39" t="str">
        <f t="shared" si="39"/>
        <v>OUI</v>
      </c>
    </row>
    <row r="2554" spans="10:10" x14ac:dyDescent="0.3">
      <c r="J2554" s="39" t="str">
        <f t="shared" si="39"/>
        <v>OUI</v>
      </c>
    </row>
    <row r="2555" spans="10:10" x14ac:dyDescent="0.3">
      <c r="J2555" s="39" t="str">
        <f t="shared" si="39"/>
        <v>OUI</v>
      </c>
    </row>
    <row r="2556" spans="10:10" x14ac:dyDescent="0.3">
      <c r="J2556" s="39" t="str">
        <f t="shared" si="39"/>
        <v>OUI</v>
      </c>
    </row>
    <row r="2557" spans="10:10" x14ac:dyDescent="0.3">
      <c r="J2557" s="39" t="str">
        <f t="shared" si="39"/>
        <v>OUI</v>
      </c>
    </row>
    <row r="2558" spans="10:10" x14ac:dyDescent="0.3">
      <c r="J2558" s="39" t="str">
        <f t="shared" si="39"/>
        <v>OUI</v>
      </c>
    </row>
    <row r="2559" spans="10:10" x14ac:dyDescent="0.3">
      <c r="J2559" s="39" t="str">
        <f t="shared" si="39"/>
        <v>OUI</v>
      </c>
    </row>
    <row r="2560" spans="10:10" x14ac:dyDescent="0.3">
      <c r="J2560" s="39" t="str">
        <f t="shared" si="39"/>
        <v>OUI</v>
      </c>
    </row>
    <row r="2561" spans="10:10" x14ac:dyDescent="0.3">
      <c r="J2561" s="39" t="str">
        <f t="shared" si="39"/>
        <v>OUI</v>
      </c>
    </row>
    <row r="2562" spans="10:10" x14ac:dyDescent="0.3">
      <c r="J2562" s="39" t="str">
        <f t="shared" si="39"/>
        <v>OUI</v>
      </c>
    </row>
    <row r="2563" spans="10:10" x14ac:dyDescent="0.3">
      <c r="J2563" s="39" t="str">
        <f t="shared" ref="J2563:J2626" si="40">IF(AND(H2563=FALSE,I2563=FALSE),"OUI","NON")</f>
        <v>OUI</v>
      </c>
    </row>
    <row r="2564" spans="10:10" x14ac:dyDescent="0.3">
      <c r="J2564" s="39" t="str">
        <f t="shared" si="40"/>
        <v>OUI</v>
      </c>
    </row>
    <row r="2565" spans="10:10" x14ac:dyDescent="0.3">
      <c r="J2565" s="39" t="str">
        <f t="shared" si="40"/>
        <v>OUI</v>
      </c>
    </row>
    <row r="2566" spans="10:10" x14ac:dyDescent="0.3">
      <c r="J2566" s="39" t="str">
        <f t="shared" si="40"/>
        <v>OUI</v>
      </c>
    </row>
    <row r="2567" spans="10:10" x14ac:dyDescent="0.3">
      <c r="J2567" s="39" t="str">
        <f t="shared" si="40"/>
        <v>OUI</v>
      </c>
    </row>
    <row r="2568" spans="10:10" x14ac:dyDescent="0.3">
      <c r="J2568" s="39" t="str">
        <f t="shared" si="40"/>
        <v>OUI</v>
      </c>
    </row>
    <row r="2569" spans="10:10" x14ac:dyDescent="0.3">
      <c r="J2569" s="39" t="str">
        <f t="shared" si="40"/>
        <v>OUI</v>
      </c>
    </row>
    <row r="2570" spans="10:10" x14ac:dyDescent="0.3">
      <c r="J2570" s="39" t="str">
        <f t="shared" si="40"/>
        <v>OUI</v>
      </c>
    </row>
    <row r="2571" spans="10:10" x14ac:dyDescent="0.3">
      <c r="J2571" s="39" t="str">
        <f t="shared" si="40"/>
        <v>OUI</v>
      </c>
    </row>
    <row r="2572" spans="10:10" x14ac:dyDescent="0.3">
      <c r="J2572" s="39" t="str">
        <f t="shared" si="40"/>
        <v>OUI</v>
      </c>
    </row>
    <row r="2573" spans="10:10" x14ac:dyDescent="0.3">
      <c r="J2573" s="39" t="str">
        <f t="shared" si="40"/>
        <v>OUI</v>
      </c>
    </row>
    <row r="2574" spans="10:10" x14ac:dyDescent="0.3">
      <c r="J2574" s="39" t="str">
        <f t="shared" si="40"/>
        <v>OUI</v>
      </c>
    </row>
    <row r="2575" spans="10:10" x14ac:dyDescent="0.3">
      <c r="J2575" s="39" t="str">
        <f t="shared" si="40"/>
        <v>OUI</v>
      </c>
    </row>
    <row r="2576" spans="10:10" x14ac:dyDescent="0.3">
      <c r="J2576" s="39" t="str">
        <f t="shared" si="40"/>
        <v>OUI</v>
      </c>
    </row>
    <row r="2577" spans="10:10" x14ac:dyDescent="0.3">
      <c r="J2577" s="39" t="str">
        <f t="shared" si="40"/>
        <v>OUI</v>
      </c>
    </row>
    <row r="2578" spans="10:10" x14ac:dyDescent="0.3">
      <c r="J2578" s="39" t="str">
        <f t="shared" si="40"/>
        <v>OUI</v>
      </c>
    </row>
    <row r="2579" spans="10:10" x14ac:dyDescent="0.3">
      <c r="J2579" s="39" t="str">
        <f t="shared" si="40"/>
        <v>OUI</v>
      </c>
    </row>
    <row r="2580" spans="10:10" x14ac:dyDescent="0.3">
      <c r="J2580" s="39" t="str">
        <f t="shared" si="40"/>
        <v>OUI</v>
      </c>
    </row>
    <row r="2581" spans="10:10" x14ac:dyDescent="0.3">
      <c r="J2581" s="39" t="str">
        <f t="shared" si="40"/>
        <v>OUI</v>
      </c>
    </row>
    <row r="2582" spans="10:10" x14ac:dyDescent="0.3">
      <c r="J2582" s="39" t="str">
        <f t="shared" si="40"/>
        <v>OUI</v>
      </c>
    </row>
    <row r="2583" spans="10:10" x14ac:dyDescent="0.3">
      <c r="J2583" s="39" t="str">
        <f t="shared" si="40"/>
        <v>OUI</v>
      </c>
    </row>
    <row r="2584" spans="10:10" x14ac:dyDescent="0.3">
      <c r="J2584" s="39" t="str">
        <f t="shared" si="40"/>
        <v>OUI</v>
      </c>
    </row>
    <row r="2585" spans="10:10" x14ac:dyDescent="0.3">
      <c r="J2585" s="39" t="str">
        <f t="shared" si="40"/>
        <v>OUI</v>
      </c>
    </row>
    <row r="2586" spans="10:10" x14ac:dyDescent="0.3">
      <c r="J2586" s="39" t="str">
        <f t="shared" si="40"/>
        <v>OUI</v>
      </c>
    </row>
    <row r="2587" spans="10:10" x14ac:dyDescent="0.3">
      <c r="J2587" s="39" t="str">
        <f t="shared" si="40"/>
        <v>OUI</v>
      </c>
    </row>
    <row r="2588" spans="10:10" x14ac:dyDescent="0.3">
      <c r="J2588" s="39" t="str">
        <f t="shared" si="40"/>
        <v>OUI</v>
      </c>
    </row>
    <row r="2589" spans="10:10" x14ac:dyDescent="0.3">
      <c r="J2589" s="39" t="str">
        <f t="shared" si="40"/>
        <v>OUI</v>
      </c>
    </row>
    <row r="2590" spans="10:10" x14ac:dyDescent="0.3">
      <c r="J2590" s="39" t="str">
        <f t="shared" si="40"/>
        <v>OUI</v>
      </c>
    </row>
    <row r="2591" spans="10:10" x14ac:dyDescent="0.3">
      <c r="J2591" s="39" t="str">
        <f t="shared" si="40"/>
        <v>OUI</v>
      </c>
    </row>
    <row r="2592" spans="10:10" x14ac:dyDescent="0.3">
      <c r="J2592" s="39" t="str">
        <f t="shared" si="40"/>
        <v>OUI</v>
      </c>
    </row>
    <row r="2593" spans="10:10" x14ac:dyDescent="0.3">
      <c r="J2593" s="39" t="str">
        <f t="shared" si="40"/>
        <v>OUI</v>
      </c>
    </row>
    <row r="2594" spans="10:10" x14ac:dyDescent="0.3">
      <c r="J2594" s="39" t="str">
        <f t="shared" si="40"/>
        <v>OUI</v>
      </c>
    </row>
    <row r="2595" spans="10:10" x14ac:dyDescent="0.3">
      <c r="J2595" s="39" t="str">
        <f t="shared" si="40"/>
        <v>OUI</v>
      </c>
    </row>
    <row r="2596" spans="10:10" x14ac:dyDescent="0.3">
      <c r="J2596" s="39" t="str">
        <f t="shared" si="40"/>
        <v>OUI</v>
      </c>
    </row>
    <row r="2597" spans="10:10" x14ac:dyDescent="0.3">
      <c r="J2597" s="39" t="str">
        <f t="shared" si="40"/>
        <v>OUI</v>
      </c>
    </row>
    <row r="2598" spans="10:10" x14ac:dyDescent="0.3">
      <c r="J2598" s="39" t="str">
        <f t="shared" si="40"/>
        <v>OUI</v>
      </c>
    </row>
    <row r="2599" spans="10:10" x14ac:dyDescent="0.3">
      <c r="J2599" s="39" t="str">
        <f t="shared" si="40"/>
        <v>OUI</v>
      </c>
    </row>
    <row r="2600" spans="10:10" x14ac:dyDescent="0.3">
      <c r="J2600" s="39" t="str">
        <f t="shared" si="40"/>
        <v>OUI</v>
      </c>
    </row>
    <row r="2601" spans="10:10" x14ac:dyDescent="0.3">
      <c r="J2601" s="39" t="str">
        <f t="shared" si="40"/>
        <v>OUI</v>
      </c>
    </row>
    <row r="2602" spans="10:10" x14ac:dyDescent="0.3">
      <c r="J2602" s="39" t="str">
        <f t="shared" si="40"/>
        <v>OUI</v>
      </c>
    </row>
    <row r="2603" spans="10:10" x14ac:dyDescent="0.3">
      <c r="J2603" s="39" t="str">
        <f t="shared" si="40"/>
        <v>OUI</v>
      </c>
    </row>
    <row r="2604" spans="10:10" x14ac:dyDescent="0.3">
      <c r="J2604" s="39" t="str">
        <f t="shared" si="40"/>
        <v>OUI</v>
      </c>
    </row>
    <row r="2605" spans="10:10" x14ac:dyDescent="0.3">
      <c r="J2605" s="39" t="str">
        <f t="shared" si="40"/>
        <v>OUI</v>
      </c>
    </row>
    <row r="2606" spans="10:10" x14ac:dyDescent="0.3">
      <c r="J2606" s="39" t="str">
        <f t="shared" si="40"/>
        <v>OUI</v>
      </c>
    </row>
    <row r="2607" spans="10:10" x14ac:dyDescent="0.3">
      <c r="J2607" s="39" t="str">
        <f t="shared" si="40"/>
        <v>OUI</v>
      </c>
    </row>
    <row r="2608" spans="10:10" x14ac:dyDescent="0.3">
      <c r="J2608" s="39" t="str">
        <f t="shared" si="40"/>
        <v>OUI</v>
      </c>
    </row>
    <row r="2609" spans="10:10" x14ac:dyDescent="0.3">
      <c r="J2609" s="39" t="str">
        <f t="shared" si="40"/>
        <v>OUI</v>
      </c>
    </row>
    <row r="2610" spans="10:10" x14ac:dyDescent="0.3">
      <c r="J2610" s="39" t="str">
        <f t="shared" si="40"/>
        <v>OUI</v>
      </c>
    </row>
    <row r="2611" spans="10:10" x14ac:dyDescent="0.3">
      <c r="J2611" s="39" t="str">
        <f t="shared" si="40"/>
        <v>OUI</v>
      </c>
    </row>
    <row r="2612" spans="10:10" x14ac:dyDescent="0.3">
      <c r="J2612" s="39" t="str">
        <f t="shared" si="40"/>
        <v>OUI</v>
      </c>
    </row>
    <row r="2613" spans="10:10" x14ac:dyDescent="0.3">
      <c r="J2613" s="39" t="str">
        <f t="shared" si="40"/>
        <v>OUI</v>
      </c>
    </row>
    <row r="2614" spans="10:10" x14ac:dyDescent="0.3">
      <c r="J2614" s="39" t="str">
        <f t="shared" si="40"/>
        <v>OUI</v>
      </c>
    </row>
    <row r="2615" spans="10:10" x14ac:dyDescent="0.3">
      <c r="J2615" s="39" t="str">
        <f t="shared" si="40"/>
        <v>OUI</v>
      </c>
    </row>
    <row r="2616" spans="10:10" x14ac:dyDescent="0.3">
      <c r="J2616" s="39" t="str">
        <f t="shared" si="40"/>
        <v>OUI</v>
      </c>
    </row>
    <row r="2617" spans="10:10" x14ac:dyDescent="0.3">
      <c r="J2617" s="39" t="str">
        <f t="shared" si="40"/>
        <v>OUI</v>
      </c>
    </row>
    <row r="2618" spans="10:10" x14ac:dyDescent="0.3">
      <c r="J2618" s="39" t="str">
        <f t="shared" si="40"/>
        <v>OUI</v>
      </c>
    </row>
    <row r="2619" spans="10:10" x14ac:dyDescent="0.3">
      <c r="J2619" s="39" t="str">
        <f t="shared" si="40"/>
        <v>OUI</v>
      </c>
    </row>
    <row r="2620" spans="10:10" x14ac:dyDescent="0.3">
      <c r="J2620" s="39" t="str">
        <f t="shared" si="40"/>
        <v>OUI</v>
      </c>
    </row>
    <row r="2621" spans="10:10" x14ac:dyDescent="0.3">
      <c r="J2621" s="39" t="str">
        <f t="shared" si="40"/>
        <v>OUI</v>
      </c>
    </row>
    <row r="2622" spans="10:10" x14ac:dyDescent="0.3">
      <c r="J2622" s="39" t="str">
        <f t="shared" si="40"/>
        <v>OUI</v>
      </c>
    </row>
    <row r="2623" spans="10:10" x14ac:dyDescent="0.3">
      <c r="J2623" s="39" t="str">
        <f t="shared" si="40"/>
        <v>OUI</v>
      </c>
    </row>
    <row r="2624" spans="10:10" x14ac:dyDescent="0.3">
      <c r="J2624" s="39" t="str">
        <f t="shared" si="40"/>
        <v>OUI</v>
      </c>
    </row>
    <row r="2625" spans="10:10" x14ac:dyDescent="0.3">
      <c r="J2625" s="39" t="str">
        <f t="shared" si="40"/>
        <v>OUI</v>
      </c>
    </row>
    <row r="2626" spans="10:10" x14ac:dyDescent="0.3">
      <c r="J2626" s="39" t="str">
        <f t="shared" si="40"/>
        <v>OUI</v>
      </c>
    </row>
    <row r="2627" spans="10:10" x14ac:dyDescent="0.3">
      <c r="J2627" s="39" t="str">
        <f t="shared" ref="J2627:J2690" si="41">IF(AND(H2627=FALSE,I2627=FALSE),"OUI","NON")</f>
        <v>OUI</v>
      </c>
    </row>
    <row r="2628" spans="10:10" x14ac:dyDescent="0.3">
      <c r="J2628" s="39" t="str">
        <f t="shared" si="41"/>
        <v>OUI</v>
      </c>
    </row>
    <row r="2629" spans="10:10" x14ac:dyDescent="0.3">
      <c r="J2629" s="39" t="str">
        <f t="shared" si="41"/>
        <v>OUI</v>
      </c>
    </row>
    <row r="2630" spans="10:10" x14ac:dyDescent="0.3">
      <c r="J2630" s="39" t="str">
        <f t="shared" si="41"/>
        <v>OUI</v>
      </c>
    </row>
    <row r="2631" spans="10:10" x14ac:dyDescent="0.3">
      <c r="J2631" s="39" t="str">
        <f t="shared" si="41"/>
        <v>OUI</v>
      </c>
    </row>
    <row r="2632" spans="10:10" x14ac:dyDescent="0.3">
      <c r="J2632" s="39" t="str">
        <f t="shared" si="41"/>
        <v>OUI</v>
      </c>
    </row>
    <row r="2633" spans="10:10" x14ac:dyDescent="0.3">
      <c r="J2633" s="39" t="str">
        <f t="shared" si="41"/>
        <v>OUI</v>
      </c>
    </row>
    <row r="2634" spans="10:10" x14ac:dyDescent="0.3">
      <c r="J2634" s="39" t="str">
        <f t="shared" si="41"/>
        <v>OUI</v>
      </c>
    </row>
    <row r="2635" spans="10:10" x14ac:dyDescent="0.3">
      <c r="J2635" s="39" t="str">
        <f t="shared" si="41"/>
        <v>OUI</v>
      </c>
    </row>
    <row r="2636" spans="10:10" x14ac:dyDescent="0.3">
      <c r="J2636" s="39" t="str">
        <f t="shared" si="41"/>
        <v>OUI</v>
      </c>
    </row>
    <row r="2637" spans="10:10" x14ac:dyDescent="0.3">
      <c r="J2637" s="39" t="str">
        <f t="shared" si="41"/>
        <v>OUI</v>
      </c>
    </row>
    <row r="2638" spans="10:10" x14ac:dyDescent="0.3">
      <c r="J2638" s="39" t="str">
        <f t="shared" si="41"/>
        <v>OUI</v>
      </c>
    </row>
    <row r="2639" spans="10:10" x14ac:dyDescent="0.3">
      <c r="J2639" s="39" t="str">
        <f t="shared" si="41"/>
        <v>OUI</v>
      </c>
    </row>
    <row r="2640" spans="10:10" x14ac:dyDescent="0.3">
      <c r="J2640" s="39" t="str">
        <f t="shared" si="41"/>
        <v>OUI</v>
      </c>
    </row>
    <row r="2641" spans="10:10" x14ac:dyDescent="0.3">
      <c r="J2641" s="39" t="str">
        <f t="shared" si="41"/>
        <v>OUI</v>
      </c>
    </row>
    <row r="2642" spans="10:10" x14ac:dyDescent="0.3">
      <c r="J2642" s="39" t="str">
        <f t="shared" si="41"/>
        <v>OUI</v>
      </c>
    </row>
    <row r="2643" spans="10:10" x14ac:dyDescent="0.3">
      <c r="J2643" s="39" t="str">
        <f t="shared" si="41"/>
        <v>OUI</v>
      </c>
    </row>
    <row r="2644" spans="10:10" x14ac:dyDescent="0.3">
      <c r="J2644" s="39" t="str">
        <f t="shared" si="41"/>
        <v>OUI</v>
      </c>
    </row>
    <row r="2645" spans="10:10" x14ac:dyDescent="0.3">
      <c r="J2645" s="39" t="str">
        <f t="shared" si="41"/>
        <v>OUI</v>
      </c>
    </row>
    <row r="2646" spans="10:10" x14ac:dyDescent="0.3">
      <c r="J2646" s="39" t="str">
        <f t="shared" si="41"/>
        <v>OUI</v>
      </c>
    </row>
    <row r="2647" spans="10:10" x14ac:dyDescent="0.3">
      <c r="J2647" s="39" t="str">
        <f t="shared" si="41"/>
        <v>OUI</v>
      </c>
    </row>
    <row r="2648" spans="10:10" x14ac:dyDescent="0.3">
      <c r="J2648" s="39" t="str">
        <f t="shared" si="41"/>
        <v>OUI</v>
      </c>
    </row>
    <row r="2649" spans="10:10" x14ac:dyDescent="0.3">
      <c r="J2649" s="39" t="str">
        <f t="shared" si="41"/>
        <v>OUI</v>
      </c>
    </row>
    <row r="2650" spans="10:10" x14ac:dyDescent="0.3">
      <c r="J2650" s="39" t="str">
        <f t="shared" si="41"/>
        <v>OUI</v>
      </c>
    </row>
    <row r="2651" spans="10:10" x14ac:dyDescent="0.3">
      <c r="J2651" s="39" t="str">
        <f t="shared" si="41"/>
        <v>OUI</v>
      </c>
    </row>
    <row r="2652" spans="10:10" x14ac:dyDescent="0.3">
      <c r="J2652" s="39" t="str">
        <f t="shared" si="41"/>
        <v>OUI</v>
      </c>
    </row>
    <row r="2653" spans="10:10" x14ac:dyDescent="0.3">
      <c r="J2653" s="39" t="str">
        <f t="shared" si="41"/>
        <v>OUI</v>
      </c>
    </row>
    <row r="2654" spans="10:10" x14ac:dyDescent="0.3">
      <c r="J2654" s="39" t="str">
        <f t="shared" si="41"/>
        <v>OUI</v>
      </c>
    </row>
    <row r="2655" spans="10:10" x14ac:dyDescent="0.3">
      <c r="J2655" s="39" t="str">
        <f t="shared" si="41"/>
        <v>OUI</v>
      </c>
    </row>
    <row r="2656" spans="10:10" x14ac:dyDescent="0.3">
      <c r="J2656" s="39" t="str">
        <f t="shared" si="41"/>
        <v>OUI</v>
      </c>
    </row>
    <row r="2657" spans="10:10" x14ac:dyDescent="0.3">
      <c r="J2657" s="39" t="str">
        <f t="shared" si="41"/>
        <v>OUI</v>
      </c>
    </row>
    <row r="2658" spans="10:10" x14ac:dyDescent="0.3">
      <c r="J2658" s="39" t="str">
        <f t="shared" si="41"/>
        <v>OUI</v>
      </c>
    </row>
    <row r="2659" spans="10:10" x14ac:dyDescent="0.3">
      <c r="J2659" s="39" t="str">
        <f t="shared" si="41"/>
        <v>OUI</v>
      </c>
    </row>
    <row r="2660" spans="10:10" x14ac:dyDescent="0.3">
      <c r="J2660" s="39" t="str">
        <f t="shared" si="41"/>
        <v>OUI</v>
      </c>
    </row>
    <row r="2661" spans="10:10" x14ac:dyDescent="0.3">
      <c r="J2661" s="39" t="str">
        <f t="shared" si="41"/>
        <v>OUI</v>
      </c>
    </row>
    <row r="2662" spans="10:10" x14ac:dyDescent="0.3">
      <c r="J2662" s="39" t="str">
        <f t="shared" si="41"/>
        <v>OUI</v>
      </c>
    </row>
    <row r="2663" spans="10:10" x14ac:dyDescent="0.3">
      <c r="J2663" s="39" t="str">
        <f t="shared" si="41"/>
        <v>OUI</v>
      </c>
    </row>
    <row r="2664" spans="10:10" x14ac:dyDescent="0.3">
      <c r="J2664" s="39" t="str">
        <f t="shared" si="41"/>
        <v>OUI</v>
      </c>
    </row>
    <row r="2665" spans="10:10" x14ac:dyDescent="0.3">
      <c r="J2665" s="39" t="str">
        <f t="shared" si="41"/>
        <v>OUI</v>
      </c>
    </row>
    <row r="2666" spans="10:10" x14ac:dyDescent="0.3">
      <c r="J2666" s="39" t="str">
        <f t="shared" si="41"/>
        <v>OUI</v>
      </c>
    </row>
    <row r="2667" spans="10:10" x14ac:dyDescent="0.3">
      <c r="J2667" s="39" t="str">
        <f t="shared" si="41"/>
        <v>OUI</v>
      </c>
    </row>
    <row r="2668" spans="10:10" x14ac:dyDescent="0.3">
      <c r="J2668" s="39" t="str">
        <f t="shared" si="41"/>
        <v>OUI</v>
      </c>
    </row>
    <row r="2669" spans="10:10" x14ac:dyDescent="0.3">
      <c r="J2669" s="39" t="str">
        <f t="shared" si="41"/>
        <v>OUI</v>
      </c>
    </row>
    <row r="2670" spans="10:10" x14ac:dyDescent="0.3">
      <c r="J2670" s="39" t="str">
        <f t="shared" si="41"/>
        <v>OUI</v>
      </c>
    </row>
    <row r="2671" spans="10:10" x14ac:dyDescent="0.3">
      <c r="J2671" s="39" t="str">
        <f t="shared" si="41"/>
        <v>OUI</v>
      </c>
    </row>
    <row r="2672" spans="10:10" x14ac:dyDescent="0.3">
      <c r="J2672" s="39" t="str">
        <f t="shared" si="41"/>
        <v>OUI</v>
      </c>
    </row>
    <row r="2673" spans="10:10" x14ac:dyDescent="0.3">
      <c r="J2673" s="39" t="str">
        <f t="shared" si="41"/>
        <v>OUI</v>
      </c>
    </row>
    <row r="2674" spans="10:10" x14ac:dyDescent="0.3">
      <c r="J2674" s="39" t="str">
        <f t="shared" si="41"/>
        <v>OUI</v>
      </c>
    </row>
    <row r="2675" spans="10:10" x14ac:dyDescent="0.3">
      <c r="J2675" s="39" t="str">
        <f t="shared" si="41"/>
        <v>OUI</v>
      </c>
    </row>
    <row r="2676" spans="10:10" x14ac:dyDescent="0.3">
      <c r="J2676" s="39" t="str">
        <f t="shared" si="41"/>
        <v>OUI</v>
      </c>
    </row>
    <row r="2677" spans="10:10" x14ac:dyDescent="0.3">
      <c r="J2677" s="39" t="str">
        <f t="shared" si="41"/>
        <v>OUI</v>
      </c>
    </row>
    <row r="2678" spans="10:10" x14ac:dyDescent="0.3">
      <c r="J2678" s="39" t="str">
        <f t="shared" si="41"/>
        <v>OUI</v>
      </c>
    </row>
    <row r="2679" spans="10:10" x14ac:dyDescent="0.3">
      <c r="J2679" s="39" t="str">
        <f t="shared" si="41"/>
        <v>OUI</v>
      </c>
    </row>
    <row r="2680" spans="10:10" x14ac:dyDescent="0.3">
      <c r="J2680" s="39" t="str">
        <f t="shared" si="41"/>
        <v>OUI</v>
      </c>
    </row>
    <row r="2681" spans="10:10" x14ac:dyDescent="0.3">
      <c r="J2681" s="39" t="str">
        <f t="shared" si="41"/>
        <v>OUI</v>
      </c>
    </row>
    <row r="2682" spans="10:10" x14ac:dyDescent="0.3">
      <c r="J2682" s="39" t="str">
        <f t="shared" si="41"/>
        <v>OUI</v>
      </c>
    </row>
    <row r="2683" spans="10:10" x14ac:dyDescent="0.3">
      <c r="J2683" s="39" t="str">
        <f t="shared" si="41"/>
        <v>OUI</v>
      </c>
    </row>
    <row r="2684" spans="10:10" x14ac:dyDescent="0.3">
      <c r="J2684" s="39" t="str">
        <f t="shared" si="41"/>
        <v>OUI</v>
      </c>
    </row>
    <row r="2685" spans="10:10" x14ac:dyDescent="0.3">
      <c r="J2685" s="39" t="str">
        <f t="shared" si="41"/>
        <v>OUI</v>
      </c>
    </row>
    <row r="2686" spans="10:10" x14ac:dyDescent="0.3">
      <c r="J2686" s="39" t="str">
        <f t="shared" si="41"/>
        <v>OUI</v>
      </c>
    </row>
    <row r="2687" spans="10:10" x14ac:dyDescent="0.3">
      <c r="J2687" s="39" t="str">
        <f t="shared" si="41"/>
        <v>OUI</v>
      </c>
    </row>
    <row r="2688" spans="10:10" x14ac:dyDescent="0.3">
      <c r="J2688" s="39" t="str">
        <f t="shared" si="41"/>
        <v>OUI</v>
      </c>
    </row>
    <row r="2689" spans="10:10" x14ac:dyDescent="0.3">
      <c r="J2689" s="39" t="str">
        <f t="shared" si="41"/>
        <v>OUI</v>
      </c>
    </row>
    <row r="2690" spans="10:10" x14ac:dyDescent="0.3">
      <c r="J2690" s="39" t="str">
        <f t="shared" si="41"/>
        <v>OUI</v>
      </c>
    </row>
    <row r="2691" spans="10:10" x14ac:dyDescent="0.3">
      <c r="J2691" s="39" t="str">
        <f t="shared" ref="J2691:J2754" si="42">IF(AND(H2691=FALSE,I2691=FALSE),"OUI","NON")</f>
        <v>OUI</v>
      </c>
    </row>
    <row r="2692" spans="10:10" x14ac:dyDescent="0.3">
      <c r="J2692" s="39" t="str">
        <f t="shared" si="42"/>
        <v>OUI</v>
      </c>
    </row>
    <row r="2693" spans="10:10" x14ac:dyDescent="0.3">
      <c r="J2693" s="39" t="str">
        <f t="shared" si="42"/>
        <v>OUI</v>
      </c>
    </row>
    <row r="2694" spans="10:10" x14ac:dyDescent="0.3">
      <c r="J2694" s="39" t="str">
        <f t="shared" si="42"/>
        <v>OUI</v>
      </c>
    </row>
    <row r="2695" spans="10:10" x14ac:dyDescent="0.3">
      <c r="J2695" s="39" t="str">
        <f t="shared" si="42"/>
        <v>OUI</v>
      </c>
    </row>
    <row r="2696" spans="10:10" x14ac:dyDescent="0.3">
      <c r="J2696" s="39" t="str">
        <f t="shared" si="42"/>
        <v>OUI</v>
      </c>
    </row>
    <row r="2697" spans="10:10" x14ac:dyDescent="0.3">
      <c r="J2697" s="39" t="str">
        <f t="shared" si="42"/>
        <v>OUI</v>
      </c>
    </row>
    <row r="2698" spans="10:10" x14ac:dyDescent="0.3">
      <c r="J2698" s="39" t="str">
        <f t="shared" si="42"/>
        <v>OUI</v>
      </c>
    </row>
    <row r="2699" spans="10:10" x14ac:dyDescent="0.3">
      <c r="J2699" s="39" t="str">
        <f t="shared" si="42"/>
        <v>OUI</v>
      </c>
    </row>
    <row r="2700" spans="10:10" x14ac:dyDescent="0.3">
      <c r="J2700" s="39" t="str">
        <f t="shared" si="42"/>
        <v>OUI</v>
      </c>
    </row>
    <row r="2701" spans="10:10" x14ac:dyDescent="0.3">
      <c r="J2701" s="39" t="str">
        <f t="shared" si="42"/>
        <v>OUI</v>
      </c>
    </row>
    <row r="2702" spans="10:10" x14ac:dyDescent="0.3">
      <c r="J2702" s="39" t="str">
        <f t="shared" si="42"/>
        <v>OUI</v>
      </c>
    </row>
    <row r="2703" spans="10:10" x14ac:dyDescent="0.3">
      <c r="J2703" s="39" t="str">
        <f t="shared" si="42"/>
        <v>OUI</v>
      </c>
    </row>
    <row r="2704" spans="10:10" x14ac:dyDescent="0.3">
      <c r="J2704" s="39" t="str">
        <f t="shared" si="42"/>
        <v>OUI</v>
      </c>
    </row>
    <row r="2705" spans="10:10" x14ac:dyDescent="0.3">
      <c r="J2705" s="39" t="str">
        <f t="shared" si="42"/>
        <v>OUI</v>
      </c>
    </row>
    <row r="2706" spans="10:10" x14ac:dyDescent="0.3">
      <c r="J2706" s="39" t="str">
        <f t="shared" si="42"/>
        <v>OUI</v>
      </c>
    </row>
    <row r="2707" spans="10:10" x14ac:dyDescent="0.3">
      <c r="J2707" s="39" t="str">
        <f t="shared" si="42"/>
        <v>OUI</v>
      </c>
    </row>
    <row r="2708" spans="10:10" x14ac:dyDescent="0.3">
      <c r="J2708" s="39" t="str">
        <f t="shared" si="42"/>
        <v>OUI</v>
      </c>
    </row>
    <row r="2709" spans="10:10" x14ac:dyDescent="0.3">
      <c r="J2709" s="39" t="str">
        <f t="shared" si="42"/>
        <v>OUI</v>
      </c>
    </row>
    <row r="2710" spans="10:10" x14ac:dyDescent="0.3">
      <c r="J2710" s="39" t="str">
        <f t="shared" si="42"/>
        <v>OUI</v>
      </c>
    </row>
    <row r="2711" spans="10:10" x14ac:dyDescent="0.3">
      <c r="J2711" s="39" t="str">
        <f t="shared" si="42"/>
        <v>OUI</v>
      </c>
    </row>
    <row r="2712" spans="10:10" x14ac:dyDescent="0.3">
      <c r="J2712" s="39" t="str">
        <f t="shared" si="42"/>
        <v>OUI</v>
      </c>
    </row>
    <row r="2713" spans="10:10" x14ac:dyDescent="0.3">
      <c r="J2713" s="39" t="str">
        <f t="shared" si="42"/>
        <v>OUI</v>
      </c>
    </row>
    <row r="2714" spans="10:10" x14ac:dyDescent="0.3">
      <c r="J2714" s="39" t="str">
        <f t="shared" si="42"/>
        <v>OUI</v>
      </c>
    </row>
    <row r="2715" spans="10:10" x14ac:dyDescent="0.3">
      <c r="J2715" s="39" t="str">
        <f t="shared" si="42"/>
        <v>OUI</v>
      </c>
    </row>
    <row r="2716" spans="10:10" x14ac:dyDescent="0.3">
      <c r="J2716" s="39" t="str">
        <f t="shared" si="42"/>
        <v>OUI</v>
      </c>
    </row>
    <row r="2717" spans="10:10" x14ac:dyDescent="0.3">
      <c r="J2717" s="39" t="str">
        <f t="shared" si="42"/>
        <v>OUI</v>
      </c>
    </row>
    <row r="2718" spans="10:10" x14ac:dyDescent="0.3">
      <c r="J2718" s="39" t="str">
        <f t="shared" si="42"/>
        <v>OUI</v>
      </c>
    </row>
    <row r="2719" spans="10:10" x14ac:dyDescent="0.3">
      <c r="J2719" s="39" t="str">
        <f t="shared" si="42"/>
        <v>OUI</v>
      </c>
    </row>
    <row r="2720" spans="10:10" x14ac:dyDescent="0.3">
      <c r="J2720" s="39" t="str">
        <f t="shared" si="42"/>
        <v>OUI</v>
      </c>
    </row>
    <row r="2721" spans="10:10" x14ac:dyDescent="0.3">
      <c r="J2721" s="39" t="str">
        <f t="shared" si="42"/>
        <v>OUI</v>
      </c>
    </row>
    <row r="2722" spans="10:10" x14ac:dyDescent="0.3">
      <c r="J2722" s="39" t="str">
        <f t="shared" si="42"/>
        <v>OUI</v>
      </c>
    </row>
    <row r="2723" spans="10:10" x14ac:dyDescent="0.3">
      <c r="J2723" s="39" t="str">
        <f t="shared" si="42"/>
        <v>OUI</v>
      </c>
    </row>
    <row r="2724" spans="10:10" x14ac:dyDescent="0.3">
      <c r="J2724" s="39" t="str">
        <f t="shared" si="42"/>
        <v>OUI</v>
      </c>
    </row>
    <row r="2725" spans="10:10" x14ac:dyDescent="0.3">
      <c r="J2725" s="39" t="str">
        <f t="shared" si="42"/>
        <v>OUI</v>
      </c>
    </row>
    <row r="2726" spans="10:10" x14ac:dyDescent="0.3">
      <c r="J2726" s="39" t="str">
        <f t="shared" si="42"/>
        <v>OUI</v>
      </c>
    </row>
    <row r="2727" spans="10:10" x14ac:dyDescent="0.3">
      <c r="J2727" s="39" t="str">
        <f t="shared" si="42"/>
        <v>OUI</v>
      </c>
    </row>
    <row r="2728" spans="10:10" x14ac:dyDescent="0.3">
      <c r="J2728" s="39" t="str">
        <f t="shared" si="42"/>
        <v>OUI</v>
      </c>
    </row>
    <row r="2729" spans="10:10" x14ac:dyDescent="0.3">
      <c r="J2729" s="39" t="str">
        <f t="shared" si="42"/>
        <v>OUI</v>
      </c>
    </row>
    <row r="2730" spans="10:10" x14ac:dyDescent="0.3">
      <c r="J2730" s="39" t="str">
        <f t="shared" si="42"/>
        <v>OUI</v>
      </c>
    </row>
    <row r="2731" spans="10:10" x14ac:dyDescent="0.3">
      <c r="J2731" s="39" t="str">
        <f t="shared" si="42"/>
        <v>OUI</v>
      </c>
    </row>
    <row r="2732" spans="10:10" x14ac:dyDescent="0.3">
      <c r="J2732" s="39" t="str">
        <f t="shared" si="42"/>
        <v>OUI</v>
      </c>
    </row>
    <row r="2733" spans="10:10" x14ac:dyDescent="0.3">
      <c r="J2733" s="39" t="str">
        <f t="shared" si="42"/>
        <v>OUI</v>
      </c>
    </row>
    <row r="2734" spans="10:10" x14ac:dyDescent="0.3">
      <c r="J2734" s="39" t="str">
        <f t="shared" si="42"/>
        <v>OUI</v>
      </c>
    </row>
    <row r="2735" spans="10:10" x14ac:dyDescent="0.3">
      <c r="J2735" s="39" t="str">
        <f t="shared" si="42"/>
        <v>OUI</v>
      </c>
    </row>
    <row r="2736" spans="10:10" x14ac:dyDescent="0.3">
      <c r="J2736" s="39" t="str">
        <f t="shared" si="42"/>
        <v>OUI</v>
      </c>
    </row>
    <row r="2737" spans="10:10" x14ac:dyDescent="0.3">
      <c r="J2737" s="39" t="str">
        <f t="shared" si="42"/>
        <v>OUI</v>
      </c>
    </row>
    <row r="2738" spans="10:10" x14ac:dyDescent="0.3">
      <c r="J2738" s="39" t="str">
        <f t="shared" si="42"/>
        <v>OUI</v>
      </c>
    </row>
    <row r="2739" spans="10:10" x14ac:dyDescent="0.3">
      <c r="J2739" s="39" t="str">
        <f t="shared" si="42"/>
        <v>OUI</v>
      </c>
    </row>
    <row r="2740" spans="10:10" x14ac:dyDescent="0.3">
      <c r="J2740" s="39" t="str">
        <f t="shared" si="42"/>
        <v>OUI</v>
      </c>
    </row>
    <row r="2741" spans="10:10" x14ac:dyDescent="0.3">
      <c r="J2741" s="39" t="str">
        <f t="shared" si="42"/>
        <v>OUI</v>
      </c>
    </row>
    <row r="2742" spans="10:10" x14ac:dyDescent="0.3">
      <c r="J2742" s="39" t="str">
        <f t="shared" si="42"/>
        <v>OUI</v>
      </c>
    </row>
    <row r="2743" spans="10:10" x14ac:dyDescent="0.3">
      <c r="J2743" s="39" t="str">
        <f t="shared" si="42"/>
        <v>OUI</v>
      </c>
    </row>
    <row r="2744" spans="10:10" x14ac:dyDescent="0.3">
      <c r="J2744" s="39" t="str">
        <f t="shared" si="42"/>
        <v>OUI</v>
      </c>
    </row>
    <row r="2745" spans="10:10" x14ac:dyDescent="0.3">
      <c r="J2745" s="39" t="str">
        <f t="shared" si="42"/>
        <v>OUI</v>
      </c>
    </row>
    <row r="2746" spans="10:10" x14ac:dyDescent="0.3">
      <c r="J2746" s="39" t="str">
        <f t="shared" si="42"/>
        <v>OUI</v>
      </c>
    </row>
    <row r="2747" spans="10:10" x14ac:dyDescent="0.3">
      <c r="J2747" s="39" t="str">
        <f t="shared" si="42"/>
        <v>OUI</v>
      </c>
    </row>
    <row r="2748" spans="10:10" x14ac:dyDescent="0.3">
      <c r="J2748" s="39" t="str">
        <f t="shared" si="42"/>
        <v>OUI</v>
      </c>
    </row>
    <row r="2749" spans="10:10" x14ac:dyDescent="0.3">
      <c r="J2749" s="39" t="str">
        <f t="shared" si="42"/>
        <v>OUI</v>
      </c>
    </row>
    <row r="2750" spans="10:10" x14ac:dyDescent="0.3">
      <c r="J2750" s="39" t="str">
        <f t="shared" si="42"/>
        <v>OUI</v>
      </c>
    </row>
    <row r="2751" spans="10:10" x14ac:dyDescent="0.3">
      <c r="J2751" s="39" t="str">
        <f t="shared" si="42"/>
        <v>OUI</v>
      </c>
    </row>
    <row r="2752" spans="10:10" x14ac:dyDescent="0.3">
      <c r="J2752" s="39" t="str">
        <f t="shared" si="42"/>
        <v>OUI</v>
      </c>
    </row>
    <row r="2753" spans="10:10" x14ac:dyDescent="0.3">
      <c r="J2753" s="39" t="str">
        <f t="shared" si="42"/>
        <v>OUI</v>
      </c>
    </row>
    <row r="2754" spans="10:10" x14ac:dyDescent="0.3">
      <c r="J2754" s="39" t="str">
        <f t="shared" si="42"/>
        <v>OUI</v>
      </c>
    </row>
    <row r="2755" spans="10:10" x14ac:dyDescent="0.3">
      <c r="J2755" s="39" t="str">
        <f t="shared" ref="J2755:J2818" si="43">IF(AND(H2755=FALSE,I2755=FALSE),"OUI","NON")</f>
        <v>OUI</v>
      </c>
    </row>
    <row r="2756" spans="10:10" x14ac:dyDescent="0.3">
      <c r="J2756" s="39" t="str">
        <f t="shared" si="43"/>
        <v>OUI</v>
      </c>
    </row>
    <row r="2757" spans="10:10" x14ac:dyDescent="0.3">
      <c r="J2757" s="39" t="str">
        <f t="shared" si="43"/>
        <v>OUI</v>
      </c>
    </row>
    <row r="2758" spans="10:10" x14ac:dyDescent="0.3">
      <c r="J2758" s="39" t="str">
        <f t="shared" si="43"/>
        <v>OUI</v>
      </c>
    </row>
    <row r="2759" spans="10:10" x14ac:dyDescent="0.3">
      <c r="J2759" s="39" t="str">
        <f t="shared" si="43"/>
        <v>OUI</v>
      </c>
    </row>
    <row r="2760" spans="10:10" x14ac:dyDescent="0.3">
      <c r="J2760" s="39" t="str">
        <f t="shared" si="43"/>
        <v>OUI</v>
      </c>
    </row>
    <row r="2761" spans="10:10" x14ac:dyDescent="0.3">
      <c r="J2761" s="39" t="str">
        <f t="shared" si="43"/>
        <v>OUI</v>
      </c>
    </row>
    <row r="2762" spans="10:10" x14ac:dyDescent="0.3">
      <c r="J2762" s="39" t="str">
        <f t="shared" si="43"/>
        <v>OUI</v>
      </c>
    </row>
    <row r="2763" spans="10:10" x14ac:dyDescent="0.3">
      <c r="J2763" s="39" t="str">
        <f t="shared" si="43"/>
        <v>OUI</v>
      </c>
    </row>
    <row r="2764" spans="10:10" x14ac:dyDescent="0.3">
      <c r="J2764" s="39" t="str">
        <f t="shared" si="43"/>
        <v>OUI</v>
      </c>
    </row>
    <row r="2765" spans="10:10" x14ac:dyDescent="0.3">
      <c r="J2765" s="39" t="str">
        <f t="shared" si="43"/>
        <v>OUI</v>
      </c>
    </row>
    <row r="2766" spans="10:10" x14ac:dyDescent="0.3">
      <c r="J2766" s="39" t="str">
        <f t="shared" si="43"/>
        <v>OUI</v>
      </c>
    </row>
    <row r="2767" spans="10:10" x14ac:dyDescent="0.3">
      <c r="J2767" s="39" t="str">
        <f t="shared" si="43"/>
        <v>OUI</v>
      </c>
    </row>
    <row r="2768" spans="10:10" x14ac:dyDescent="0.3">
      <c r="J2768" s="39" t="str">
        <f t="shared" si="43"/>
        <v>OUI</v>
      </c>
    </row>
    <row r="2769" spans="10:10" x14ac:dyDescent="0.3">
      <c r="J2769" s="39" t="str">
        <f t="shared" si="43"/>
        <v>OUI</v>
      </c>
    </row>
    <row r="2770" spans="10:10" x14ac:dyDescent="0.3">
      <c r="J2770" s="39" t="str">
        <f t="shared" si="43"/>
        <v>OUI</v>
      </c>
    </row>
    <row r="2771" spans="10:10" x14ac:dyDescent="0.3">
      <c r="J2771" s="39" t="str">
        <f t="shared" si="43"/>
        <v>OUI</v>
      </c>
    </row>
    <row r="2772" spans="10:10" x14ac:dyDescent="0.3">
      <c r="J2772" s="39" t="str">
        <f t="shared" si="43"/>
        <v>OUI</v>
      </c>
    </row>
    <row r="2773" spans="10:10" x14ac:dyDescent="0.3">
      <c r="J2773" s="39" t="str">
        <f t="shared" si="43"/>
        <v>OUI</v>
      </c>
    </row>
    <row r="2774" spans="10:10" x14ac:dyDescent="0.3">
      <c r="J2774" s="39" t="str">
        <f t="shared" si="43"/>
        <v>OUI</v>
      </c>
    </row>
    <row r="2775" spans="10:10" x14ac:dyDescent="0.3">
      <c r="J2775" s="39" t="str">
        <f t="shared" si="43"/>
        <v>OUI</v>
      </c>
    </row>
    <row r="2776" spans="10:10" x14ac:dyDescent="0.3">
      <c r="J2776" s="39" t="str">
        <f t="shared" si="43"/>
        <v>OUI</v>
      </c>
    </row>
    <row r="2777" spans="10:10" x14ac:dyDescent="0.3">
      <c r="J2777" s="39" t="str">
        <f t="shared" si="43"/>
        <v>OUI</v>
      </c>
    </row>
    <row r="2778" spans="10:10" x14ac:dyDescent="0.3">
      <c r="J2778" s="39" t="str">
        <f t="shared" si="43"/>
        <v>OUI</v>
      </c>
    </row>
    <row r="2779" spans="10:10" x14ac:dyDescent="0.3">
      <c r="J2779" s="39" t="str">
        <f t="shared" si="43"/>
        <v>OUI</v>
      </c>
    </row>
    <row r="2780" spans="10:10" x14ac:dyDescent="0.3">
      <c r="J2780" s="39" t="str">
        <f t="shared" si="43"/>
        <v>OUI</v>
      </c>
    </row>
    <row r="2781" spans="10:10" x14ac:dyDescent="0.3">
      <c r="J2781" s="39" t="str">
        <f t="shared" si="43"/>
        <v>OUI</v>
      </c>
    </row>
    <row r="2782" spans="10:10" x14ac:dyDescent="0.3">
      <c r="J2782" s="39" t="str">
        <f t="shared" si="43"/>
        <v>OUI</v>
      </c>
    </row>
    <row r="2783" spans="10:10" x14ac:dyDescent="0.3">
      <c r="J2783" s="39" t="str">
        <f t="shared" si="43"/>
        <v>OUI</v>
      </c>
    </row>
    <row r="2784" spans="10:10" x14ac:dyDescent="0.3">
      <c r="J2784" s="39" t="str">
        <f t="shared" si="43"/>
        <v>OUI</v>
      </c>
    </row>
    <row r="2785" spans="10:10" x14ac:dyDescent="0.3">
      <c r="J2785" s="39" t="str">
        <f t="shared" si="43"/>
        <v>OUI</v>
      </c>
    </row>
    <row r="2786" spans="10:10" x14ac:dyDescent="0.3">
      <c r="J2786" s="39" t="str">
        <f t="shared" si="43"/>
        <v>OUI</v>
      </c>
    </row>
    <row r="2787" spans="10:10" x14ac:dyDescent="0.3">
      <c r="J2787" s="39" t="str">
        <f t="shared" si="43"/>
        <v>OUI</v>
      </c>
    </row>
    <row r="2788" spans="10:10" x14ac:dyDescent="0.3">
      <c r="J2788" s="39" t="str">
        <f t="shared" si="43"/>
        <v>OUI</v>
      </c>
    </row>
    <row r="2789" spans="10:10" x14ac:dyDescent="0.3">
      <c r="J2789" s="39" t="str">
        <f t="shared" si="43"/>
        <v>OUI</v>
      </c>
    </row>
    <row r="2790" spans="10:10" x14ac:dyDescent="0.3">
      <c r="J2790" s="39" t="str">
        <f t="shared" si="43"/>
        <v>OUI</v>
      </c>
    </row>
    <row r="2791" spans="10:10" x14ac:dyDescent="0.3">
      <c r="J2791" s="39" t="str">
        <f t="shared" si="43"/>
        <v>OUI</v>
      </c>
    </row>
    <row r="2792" spans="10:10" x14ac:dyDescent="0.3">
      <c r="J2792" s="39" t="str">
        <f t="shared" si="43"/>
        <v>OUI</v>
      </c>
    </row>
    <row r="2793" spans="10:10" x14ac:dyDescent="0.3">
      <c r="J2793" s="39" t="str">
        <f t="shared" si="43"/>
        <v>OUI</v>
      </c>
    </row>
    <row r="2794" spans="10:10" x14ac:dyDescent="0.3">
      <c r="J2794" s="39" t="str">
        <f t="shared" si="43"/>
        <v>OUI</v>
      </c>
    </row>
    <row r="2795" spans="10:10" x14ac:dyDescent="0.3">
      <c r="J2795" s="39" t="str">
        <f t="shared" si="43"/>
        <v>OUI</v>
      </c>
    </row>
    <row r="2796" spans="10:10" x14ac:dyDescent="0.3">
      <c r="J2796" s="39" t="str">
        <f t="shared" si="43"/>
        <v>OUI</v>
      </c>
    </row>
    <row r="2797" spans="10:10" x14ac:dyDescent="0.3">
      <c r="J2797" s="39" t="str">
        <f t="shared" si="43"/>
        <v>OUI</v>
      </c>
    </row>
    <row r="2798" spans="10:10" x14ac:dyDescent="0.3">
      <c r="J2798" s="39" t="str">
        <f t="shared" si="43"/>
        <v>OUI</v>
      </c>
    </row>
    <row r="2799" spans="10:10" x14ac:dyDescent="0.3">
      <c r="J2799" s="39" t="str">
        <f t="shared" si="43"/>
        <v>OUI</v>
      </c>
    </row>
    <row r="2800" spans="10:10" x14ac:dyDescent="0.3">
      <c r="J2800" s="39" t="str">
        <f t="shared" si="43"/>
        <v>OUI</v>
      </c>
    </row>
    <row r="2801" spans="10:10" x14ac:dyDescent="0.3">
      <c r="J2801" s="39" t="str">
        <f t="shared" si="43"/>
        <v>OUI</v>
      </c>
    </row>
    <row r="2802" spans="10:10" x14ac:dyDescent="0.3">
      <c r="J2802" s="39" t="str">
        <f t="shared" si="43"/>
        <v>OUI</v>
      </c>
    </row>
    <row r="2803" spans="10:10" x14ac:dyDescent="0.3">
      <c r="J2803" s="39" t="str">
        <f t="shared" si="43"/>
        <v>OUI</v>
      </c>
    </row>
    <row r="2804" spans="10:10" x14ac:dyDescent="0.3">
      <c r="J2804" s="39" t="str">
        <f t="shared" si="43"/>
        <v>OUI</v>
      </c>
    </row>
    <row r="2805" spans="10:10" x14ac:dyDescent="0.3">
      <c r="J2805" s="39" t="str">
        <f t="shared" si="43"/>
        <v>OUI</v>
      </c>
    </row>
    <row r="2806" spans="10:10" x14ac:dyDescent="0.3">
      <c r="J2806" s="39" t="str">
        <f t="shared" si="43"/>
        <v>OUI</v>
      </c>
    </row>
    <row r="2807" spans="10:10" x14ac:dyDescent="0.3">
      <c r="J2807" s="39" t="str">
        <f t="shared" si="43"/>
        <v>OUI</v>
      </c>
    </row>
    <row r="2808" spans="10:10" x14ac:dyDescent="0.3">
      <c r="J2808" s="39" t="str">
        <f t="shared" si="43"/>
        <v>OUI</v>
      </c>
    </row>
    <row r="2809" spans="10:10" x14ac:dyDescent="0.3">
      <c r="J2809" s="39" t="str">
        <f t="shared" si="43"/>
        <v>OUI</v>
      </c>
    </row>
    <row r="2810" spans="10:10" x14ac:dyDescent="0.3">
      <c r="J2810" s="39" t="str">
        <f t="shared" si="43"/>
        <v>OUI</v>
      </c>
    </row>
    <row r="2811" spans="10:10" x14ac:dyDescent="0.3">
      <c r="J2811" s="39" t="str">
        <f t="shared" si="43"/>
        <v>OUI</v>
      </c>
    </row>
    <row r="2812" spans="10:10" x14ac:dyDescent="0.3">
      <c r="J2812" s="39" t="str">
        <f t="shared" si="43"/>
        <v>OUI</v>
      </c>
    </row>
    <row r="2813" spans="10:10" x14ac:dyDescent="0.3">
      <c r="J2813" s="39" t="str">
        <f t="shared" si="43"/>
        <v>OUI</v>
      </c>
    </row>
    <row r="2814" spans="10:10" x14ac:dyDescent="0.3">
      <c r="J2814" s="39" t="str">
        <f t="shared" si="43"/>
        <v>OUI</v>
      </c>
    </row>
    <row r="2815" spans="10:10" x14ac:dyDescent="0.3">
      <c r="J2815" s="39" t="str">
        <f t="shared" si="43"/>
        <v>OUI</v>
      </c>
    </row>
    <row r="2816" spans="10:10" x14ac:dyDescent="0.3">
      <c r="J2816" s="39" t="str">
        <f t="shared" si="43"/>
        <v>OUI</v>
      </c>
    </row>
    <row r="2817" spans="10:10" x14ac:dyDescent="0.3">
      <c r="J2817" s="39" t="str">
        <f t="shared" si="43"/>
        <v>OUI</v>
      </c>
    </row>
    <row r="2818" spans="10:10" x14ac:dyDescent="0.3">
      <c r="J2818" s="39" t="str">
        <f t="shared" si="43"/>
        <v>OUI</v>
      </c>
    </row>
    <row r="2819" spans="10:10" x14ac:dyDescent="0.3">
      <c r="J2819" s="39" t="str">
        <f t="shared" ref="J2819:J2882" si="44">IF(AND(H2819=FALSE,I2819=FALSE),"OUI","NON")</f>
        <v>OUI</v>
      </c>
    </row>
    <row r="2820" spans="10:10" x14ac:dyDescent="0.3">
      <c r="J2820" s="39" t="str">
        <f t="shared" si="44"/>
        <v>OUI</v>
      </c>
    </row>
    <row r="2821" spans="10:10" x14ac:dyDescent="0.3">
      <c r="J2821" s="39" t="str">
        <f t="shared" si="44"/>
        <v>OUI</v>
      </c>
    </row>
    <row r="2822" spans="10:10" x14ac:dyDescent="0.3">
      <c r="J2822" s="39" t="str">
        <f t="shared" si="44"/>
        <v>OUI</v>
      </c>
    </row>
    <row r="2823" spans="10:10" x14ac:dyDescent="0.3">
      <c r="J2823" s="39" t="str">
        <f t="shared" si="44"/>
        <v>OUI</v>
      </c>
    </row>
    <row r="2824" spans="10:10" x14ac:dyDescent="0.3">
      <c r="J2824" s="39" t="str">
        <f t="shared" si="44"/>
        <v>OUI</v>
      </c>
    </row>
    <row r="2825" spans="10:10" x14ac:dyDescent="0.3">
      <c r="J2825" s="39" t="str">
        <f t="shared" si="44"/>
        <v>OUI</v>
      </c>
    </row>
    <row r="2826" spans="10:10" x14ac:dyDescent="0.3">
      <c r="J2826" s="39" t="str">
        <f t="shared" si="44"/>
        <v>OUI</v>
      </c>
    </row>
    <row r="2827" spans="10:10" x14ac:dyDescent="0.3">
      <c r="J2827" s="39" t="str">
        <f t="shared" si="44"/>
        <v>OUI</v>
      </c>
    </row>
    <row r="2828" spans="10:10" x14ac:dyDescent="0.3">
      <c r="J2828" s="39" t="str">
        <f t="shared" si="44"/>
        <v>OUI</v>
      </c>
    </row>
    <row r="2829" spans="10:10" x14ac:dyDescent="0.3">
      <c r="J2829" s="39" t="str">
        <f t="shared" si="44"/>
        <v>OUI</v>
      </c>
    </row>
    <row r="2830" spans="10:10" x14ac:dyDescent="0.3">
      <c r="J2830" s="39" t="str">
        <f t="shared" si="44"/>
        <v>OUI</v>
      </c>
    </row>
    <row r="2831" spans="10:10" x14ac:dyDescent="0.3">
      <c r="J2831" s="39" t="str">
        <f t="shared" si="44"/>
        <v>OUI</v>
      </c>
    </row>
    <row r="2832" spans="10:10" x14ac:dyDescent="0.3">
      <c r="J2832" s="39" t="str">
        <f t="shared" si="44"/>
        <v>OUI</v>
      </c>
    </row>
    <row r="2833" spans="10:10" x14ac:dyDescent="0.3">
      <c r="J2833" s="39" t="str">
        <f t="shared" si="44"/>
        <v>OUI</v>
      </c>
    </row>
    <row r="2834" spans="10:10" x14ac:dyDescent="0.3">
      <c r="J2834" s="39" t="str">
        <f t="shared" si="44"/>
        <v>OUI</v>
      </c>
    </row>
    <row r="2835" spans="10:10" x14ac:dyDescent="0.3">
      <c r="J2835" s="39" t="str">
        <f t="shared" si="44"/>
        <v>OUI</v>
      </c>
    </row>
    <row r="2836" spans="10:10" x14ac:dyDescent="0.3">
      <c r="J2836" s="39" t="str">
        <f t="shared" si="44"/>
        <v>OUI</v>
      </c>
    </row>
    <row r="2837" spans="10:10" x14ac:dyDescent="0.3">
      <c r="J2837" s="39" t="str">
        <f t="shared" si="44"/>
        <v>OUI</v>
      </c>
    </row>
    <row r="2838" spans="10:10" x14ac:dyDescent="0.3">
      <c r="J2838" s="39" t="str">
        <f t="shared" si="44"/>
        <v>OUI</v>
      </c>
    </row>
    <row r="2839" spans="10:10" x14ac:dyDescent="0.3">
      <c r="J2839" s="39" t="str">
        <f t="shared" si="44"/>
        <v>OUI</v>
      </c>
    </row>
    <row r="2840" spans="10:10" x14ac:dyDescent="0.3">
      <c r="J2840" s="39" t="str">
        <f t="shared" si="44"/>
        <v>OUI</v>
      </c>
    </row>
    <row r="2841" spans="10:10" x14ac:dyDescent="0.3">
      <c r="J2841" s="39" t="str">
        <f t="shared" si="44"/>
        <v>OUI</v>
      </c>
    </row>
    <row r="2842" spans="10:10" x14ac:dyDescent="0.3">
      <c r="J2842" s="39" t="str">
        <f t="shared" si="44"/>
        <v>OUI</v>
      </c>
    </row>
    <row r="2843" spans="10:10" x14ac:dyDescent="0.3">
      <c r="J2843" s="39" t="str">
        <f t="shared" si="44"/>
        <v>OUI</v>
      </c>
    </row>
    <row r="2844" spans="10:10" x14ac:dyDescent="0.3">
      <c r="J2844" s="39" t="str">
        <f t="shared" si="44"/>
        <v>OUI</v>
      </c>
    </row>
    <row r="2845" spans="10:10" x14ac:dyDescent="0.3">
      <c r="J2845" s="39" t="str">
        <f t="shared" si="44"/>
        <v>OUI</v>
      </c>
    </row>
    <row r="2846" spans="10:10" x14ac:dyDescent="0.3">
      <c r="J2846" s="39" t="str">
        <f t="shared" si="44"/>
        <v>OUI</v>
      </c>
    </row>
    <row r="2847" spans="10:10" x14ac:dyDescent="0.3">
      <c r="J2847" s="39" t="str">
        <f t="shared" si="44"/>
        <v>OUI</v>
      </c>
    </row>
    <row r="2848" spans="10:10" x14ac:dyDescent="0.3">
      <c r="J2848" s="39" t="str">
        <f t="shared" si="44"/>
        <v>OUI</v>
      </c>
    </row>
    <row r="2849" spans="10:10" x14ac:dyDescent="0.3">
      <c r="J2849" s="39" t="str">
        <f t="shared" si="44"/>
        <v>OUI</v>
      </c>
    </row>
    <row r="2850" spans="10:10" x14ac:dyDescent="0.3">
      <c r="J2850" s="39" t="str">
        <f t="shared" si="44"/>
        <v>OUI</v>
      </c>
    </row>
    <row r="2851" spans="10:10" x14ac:dyDescent="0.3">
      <c r="J2851" s="39" t="str">
        <f t="shared" si="44"/>
        <v>OUI</v>
      </c>
    </row>
    <row r="2852" spans="10:10" x14ac:dyDescent="0.3">
      <c r="J2852" s="39" t="str">
        <f t="shared" si="44"/>
        <v>OUI</v>
      </c>
    </row>
    <row r="2853" spans="10:10" x14ac:dyDescent="0.3">
      <c r="J2853" s="39" t="str">
        <f t="shared" si="44"/>
        <v>OUI</v>
      </c>
    </row>
    <row r="2854" spans="10:10" x14ac:dyDescent="0.3">
      <c r="J2854" s="39" t="str">
        <f t="shared" si="44"/>
        <v>OUI</v>
      </c>
    </row>
    <row r="2855" spans="10:10" x14ac:dyDescent="0.3">
      <c r="J2855" s="39" t="str">
        <f t="shared" si="44"/>
        <v>OUI</v>
      </c>
    </row>
    <row r="2856" spans="10:10" x14ac:dyDescent="0.3">
      <c r="J2856" s="39" t="str">
        <f t="shared" si="44"/>
        <v>OUI</v>
      </c>
    </row>
    <row r="2857" spans="10:10" x14ac:dyDescent="0.3">
      <c r="J2857" s="39" t="str">
        <f t="shared" si="44"/>
        <v>OUI</v>
      </c>
    </row>
    <row r="2858" spans="10:10" x14ac:dyDescent="0.3">
      <c r="J2858" s="39" t="str">
        <f t="shared" si="44"/>
        <v>OUI</v>
      </c>
    </row>
    <row r="2859" spans="10:10" x14ac:dyDescent="0.3">
      <c r="J2859" s="39" t="str">
        <f t="shared" si="44"/>
        <v>OUI</v>
      </c>
    </row>
    <row r="2860" spans="10:10" x14ac:dyDescent="0.3">
      <c r="J2860" s="39" t="str">
        <f t="shared" si="44"/>
        <v>OUI</v>
      </c>
    </row>
    <row r="2861" spans="10:10" x14ac:dyDescent="0.3">
      <c r="J2861" s="39" t="str">
        <f t="shared" si="44"/>
        <v>OUI</v>
      </c>
    </row>
    <row r="2862" spans="10:10" x14ac:dyDescent="0.3">
      <c r="J2862" s="39" t="str">
        <f t="shared" si="44"/>
        <v>OUI</v>
      </c>
    </row>
    <row r="2863" spans="10:10" x14ac:dyDescent="0.3">
      <c r="J2863" s="39" t="str">
        <f t="shared" si="44"/>
        <v>OUI</v>
      </c>
    </row>
    <row r="2864" spans="10:10" x14ac:dyDescent="0.3">
      <c r="J2864" s="39" t="str">
        <f t="shared" si="44"/>
        <v>OUI</v>
      </c>
    </row>
    <row r="2865" spans="10:10" x14ac:dyDescent="0.3">
      <c r="J2865" s="39" t="str">
        <f t="shared" si="44"/>
        <v>OUI</v>
      </c>
    </row>
    <row r="2866" spans="10:10" x14ac:dyDescent="0.3">
      <c r="J2866" s="39" t="str">
        <f t="shared" si="44"/>
        <v>OUI</v>
      </c>
    </row>
    <row r="2867" spans="10:10" x14ac:dyDescent="0.3">
      <c r="J2867" s="39" t="str">
        <f t="shared" si="44"/>
        <v>OUI</v>
      </c>
    </row>
    <row r="2868" spans="10:10" x14ac:dyDescent="0.3">
      <c r="J2868" s="39" t="str">
        <f t="shared" si="44"/>
        <v>OUI</v>
      </c>
    </row>
    <row r="2869" spans="10:10" x14ac:dyDescent="0.3">
      <c r="J2869" s="39" t="str">
        <f t="shared" si="44"/>
        <v>OUI</v>
      </c>
    </row>
    <row r="2870" spans="10:10" x14ac:dyDescent="0.3">
      <c r="J2870" s="39" t="str">
        <f t="shared" si="44"/>
        <v>OUI</v>
      </c>
    </row>
    <row r="2871" spans="10:10" x14ac:dyDescent="0.3">
      <c r="J2871" s="39" t="str">
        <f t="shared" si="44"/>
        <v>OUI</v>
      </c>
    </row>
    <row r="2872" spans="10:10" x14ac:dyDescent="0.3">
      <c r="J2872" s="39" t="str">
        <f t="shared" si="44"/>
        <v>OUI</v>
      </c>
    </row>
    <row r="2873" spans="10:10" x14ac:dyDescent="0.3">
      <c r="J2873" s="39" t="str">
        <f t="shared" si="44"/>
        <v>OUI</v>
      </c>
    </row>
    <row r="2874" spans="10:10" x14ac:dyDescent="0.3">
      <c r="J2874" s="39" t="str">
        <f t="shared" si="44"/>
        <v>OUI</v>
      </c>
    </row>
    <row r="2875" spans="10:10" x14ac:dyDescent="0.3">
      <c r="J2875" s="39" t="str">
        <f t="shared" si="44"/>
        <v>OUI</v>
      </c>
    </row>
    <row r="2876" spans="10:10" x14ac:dyDescent="0.3">
      <c r="J2876" s="39" t="str">
        <f t="shared" si="44"/>
        <v>OUI</v>
      </c>
    </row>
    <row r="2877" spans="10:10" x14ac:dyDescent="0.3">
      <c r="J2877" s="39" t="str">
        <f t="shared" si="44"/>
        <v>OUI</v>
      </c>
    </row>
    <row r="2878" spans="10:10" x14ac:dyDescent="0.3">
      <c r="J2878" s="39" t="str">
        <f t="shared" si="44"/>
        <v>OUI</v>
      </c>
    </row>
    <row r="2879" spans="10:10" x14ac:dyDescent="0.3">
      <c r="J2879" s="39" t="str">
        <f t="shared" si="44"/>
        <v>OUI</v>
      </c>
    </row>
    <row r="2880" spans="10:10" x14ac:dyDescent="0.3">
      <c r="J2880" s="39" t="str">
        <f t="shared" si="44"/>
        <v>OUI</v>
      </c>
    </row>
    <row r="2881" spans="10:10" x14ac:dyDescent="0.3">
      <c r="J2881" s="39" t="str">
        <f t="shared" si="44"/>
        <v>OUI</v>
      </c>
    </row>
    <row r="2882" spans="10:10" x14ac:dyDescent="0.3">
      <c r="J2882" s="39" t="str">
        <f t="shared" si="44"/>
        <v>OUI</v>
      </c>
    </row>
    <row r="2883" spans="10:10" x14ac:dyDescent="0.3">
      <c r="J2883" s="39" t="str">
        <f t="shared" ref="J2883:J2946" si="45">IF(AND(H2883=FALSE,I2883=FALSE),"OUI","NON")</f>
        <v>OUI</v>
      </c>
    </row>
    <row r="2884" spans="10:10" x14ac:dyDescent="0.3">
      <c r="J2884" s="39" t="str">
        <f t="shared" si="45"/>
        <v>OUI</v>
      </c>
    </row>
    <row r="2885" spans="10:10" x14ac:dyDescent="0.3">
      <c r="J2885" s="39" t="str">
        <f t="shared" si="45"/>
        <v>OUI</v>
      </c>
    </row>
    <row r="2886" spans="10:10" x14ac:dyDescent="0.3">
      <c r="J2886" s="39" t="str">
        <f t="shared" si="45"/>
        <v>OUI</v>
      </c>
    </row>
    <row r="2887" spans="10:10" x14ac:dyDescent="0.3">
      <c r="J2887" s="39" t="str">
        <f t="shared" si="45"/>
        <v>OUI</v>
      </c>
    </row>
    <row r="2888" spans="10:10" x14ac:dyDescent="0.3">
      <c r="J2888" s="39" t="str">
        <f t="shared" si="45"/>
        <v>OUI</v>
      </c>
    </row>
    <row r="2889" spans="10:10" x14ac:dyDescent="0.3">
      <c r="J2889" s="39" t="str">
        <f t="shared" si="45"/>
        <v>OUI</v>
      </c>
    </row>
    <row r="2890" spans="10:10" x14ac:dyDescent="0.3">
      <c r="J2890" s="39" t="str">
        <f t="shared" si="45"/>
        <v>OUI</v>
      </c>
    </row>
    <row r="2891" spans="10:10" x14ac:dyDescent="0.3">
      <c r="J2891" s="39" t="str">
        <f t="shared" si="45"/>
        <v>OUI</v>
      </c>
    </row>
    <row r="2892" spans="10:10" x14ac:dyDescent="0.3">
      <c r="J2892" s="39" t="str">
        <f t="shared" si="45"/>
        <v>OUI</v>
      </c>
    </row>
    <row r="2893" spans="10:10" x14ac:dyDescent="0.3">
      <c r="J2893" s="39" t="str">
        <f t="shared" si="45"/>
        <v>OUI</v>
      </c>
    </row>
    <row r="2894" spans="10:10" x14ac:dyDescent="0.3">
      <c r="J2894" s="39" t="str">
        <f t="shared" si="45"/>
        <v>OUI</v>
      </c>
    </row>
    <row r="2895" spans="10:10" x14ac:dyDescent="0.3">
      <c r="J2895" s="39" t="str">
        <f t="shared" si="45"/>
        <v>OUI</v>
      </c>
    </row>
    <row r="2896" spans="10:10" x14ac:dyDescent="0.3">
      <c r="J2896" s="39" t="str">
        <f t="shared" si="45"/>
        <v>OUI</v>
      </c>
    </row>
    <row r="2897" spans="10:10" x14ac:dyDescent="0.3">
      <c r="J2897" s="39" t="str">
        <f t="shared" si="45"/>
        <v>OUI</v>
      </c>
    </row>
    <row r="2898" spans="10:10" x14ac:dyDescent="0.3">
      <c r="J2898" s="39" t="str">
        <f t="shared" si="45"/>
        <v>OUI</v>
      </c>
    </row>
    <row r="2899" spans="10:10" x14ac:dyDescent="0.3">
      <c r="J2899" s="39" t="str">
        <f t="shared" si="45"/>
        <v>OUI</v>
      </c>
    </row>
    <row r="2900" spans="10:10" x14ac:dyDescent="0.3">
      <c r="J2900" s="39" t="str">
        <f t="shared" si="45"/>
        <v>OUI</v>
      </c>
    </row>
    <row r="2901" spans="10:10" x14ac:dyDescent="0.3">
      <c r="J2901" s="39" t="str">
        <f t="shared" si="45"/>
        <v>OUI</v>
      </c>
    </row>
    <row r="2902" spans="10:10" x14ac:dyDescent="0.3">
      <c r="J2902" s="39" t="str">
        <f t="shared" si="45"/>
        <v>OUI</v>
      </c>
    </row>
    <row r="2903" spans="10:10" x14ac:dyDescent="0.3">
      <c r="J2903" s="39" t="str">
        <f t="shared" si="45"/>
        <v>OUI</v>
      </c>
    </row>
    <row r="2904" spans="10:10" x14ac:dyDescent="0.3">
      <c r="J2904" s="39" t="str">
        <f t="shared" si="45"/>
        <v>OUI</v>
      </c>
    </row>
    <row r="2905" spans="10:10" x14ac:dyDescent="0.3">
      <c r="J2905" s="39" t="str">
        <f t="shared" si="45"/>
        <v>OUI</v>
      </c>
    </row>
    <row r="2906" spans="10:10" x14ac:dyDescent="0.3">
      <c r="J2906" s="39" t="str">
        <f t="shared" si="45"/>
        <v>OUI</v>
      </c>
    </row>
    <row r="2907" spans="10:10" x14ac:dyDescent="0.3">
      <c r="J2907" s="39" t="str">
        <f t="shared" si="45"/>
        <v>OUI</v>
      </c>
    </row>
    <row r="2908" spans="10:10" x14ac:dyDescent="0.3">
      <c r="J2908" s="39" t="str">
        <f t="shared" si="45"/>
        <v>OUI</v>
      </c>
    </row>
    <row r="2909" spans="10:10" x14ac:dyDescent="0.3">
      <c r="J2909" s="39" t="str">
        <f t="shared" si="45"/>
        <v>OUI</v>
      </c>
    </row>
    <row r="2910" spans="10:10" x14ac:dyDescent="0.3">
      <c r="J2910" s="39" t="str">
        <f t="shared" si="45"/>
        <v>OUI</v>
      </c>
    </row>
    <row r="2911" spans="10:10" x14ac:dyDescent="0.3">
      <c r="J2911" s="39" t="str">
        <f t="shared" si="45"/>
        <v>OUI</v>
      </c>
    </row>
    <row r="2912" spans="10:10" x14ac:dyDescent="0.3">
      <c r="J2912" s="39" t="str">
        <f t="shared" si="45"/>
        <v>OUI</v>
      </c>
    </row>
    <row r="2913" spans="10:10" x14ac:dyDescent="0.3">
      <c r="J2913" s="39" t="str">
        <f t="shared" si="45"/>
        <v>OUI</v>
      </c>
    </row>
    <row r="2914" spans="10:10" x14ac:dyDescent="0.3">
      <c r="J2914" s="39" t="str">
        <f t="shared" si="45"/>
        <v>OUI</v>
      </c>
    </row>
    <row r="2915" spans="10:10" x14ac:dyDescent="0.3">
      <c r="J2915" s="39" t="str">
        <f t="shared" si="45"/>
        <v>OUI</v>
      </c>
    </row>
    <row r="2916" spans="10:10" x14ac:dyDescent="0.3">
      <c r="J2916" s="39" t="str">
        <f t="shared" si="45"/>
        <v>OUI</v>
      </c>
    </row>
    <row r="2917" spans="10:10" x14ac:dyDescent="0.3">
      <c r="J2917" s="39" t="str">
        <f t="shared" si="45"/>
        <v>OUI</v>
      </c>
    </row>
    <row r="2918" spans="10:10" x14ac:dyDescent="0.3">
      <c r="J2918" s="39" t="str">
        <f t="shared" si="45"/>
        <v>OUI</v>
      </c>
    </row>
    <row r="2919" spans="10:10" x14ac:dyDescent="0.3">
      <c r="J2919" s="39" t="str">
        <f t="shared" si="45"/>
        <v>OUI</v>
      </c>
    </row>
    <row r="2920" spans="10:10" x14ac:dyDescent="0.3">
      <c r="J2920" s="39" t="str">
        <f t="shared" si="45"/>
        <v>OUI</v>
      </c>
    </row>
    <row r="2921" spans="10:10" x14ac:dyDescent="0.3">
      <c r="J2921" s="39" t="str">
        <f t="shared" si="45"/>
        <v>OUI</v>
      </c>
    </row>
    <row r="2922" spans="10:10" x14ac:dyDescent="0.3">
      <c r="J2922" s="39" t="str">
        <f t="shared" si="45"/>
        <v>OUI</v>
      </c>
    </row>
    <row r="2923" spans="10:10" x14ac:dyDescent="0.3">
      <c r="J2923" s="39" t="str">
        <f t="shared" si="45"/>
        <v>OUI</v>
      </c>
    </row>
    <row r="2924" spans="10:10" x14ac:dyDescent="0.3">
      <c r="J2924" s="39" t="str">
        <f t="shared" si="45"/>
        <v>OUI</v>
      </c>
    </row>
    <row r="2925" spans="10:10" x14ac:dyDescent="0.3">
      <c r="J2925" s="39" t="str">
        <f t="shared" si="45"/>
        <v>OUI</v>
      </c>
    </row>
    <row r="2926" spans="10:10" x14ac:dyDescent="0.3">
      <c r="J2926" s="39" t="str">
        <f t="shared" si="45"/>
        <v>OUI</v>
      </c>
    </row>
    <row r="2927" spans="10:10" x14ac:dyDescent="0.3">
      <c r="J2927" s="39" t="str">
        <f t="shared" si="45"/>
        <v>OUI</v>
      </c>
    </row>
    <row r="2928" spans="10:10" x14ac:dyDescent="0.3">
      <c r="J2928" s="39" t="str">
        <f t="shared" si="45"/>
        <v>OUI</v>
      </c>
    </row>
    <row r="2929" spans="10:10" x14ac:dyDescent="0.3">
      <c r="J2929" s="39" t="str">
        <f t="shared" si="45"/>
        <v>OUI</v>
      </c>
    </row>
    <row r="2930" spans="10:10" x14ac:dyDescent="0.3">
      <c r="J2930" s="39" t="str">
        <f t="shared" si="45"/>
        <v>OUI</v>
      </c>
    </row>
    <row r="2931" spans="10:10" x14ac:dyDescent="0.3">
      <c r="J2931" s="39" t="str">
        <f t="shared" si="45"/>
        <v>OUI</v>
      </c>
    </row>
    <row r="2932" spans="10:10" x14ac:dyDescent="0.3">
      <c r="J2932" s="39" t="str">
        <f t="shared" si="45"/>
        <v>OUI</v>
      </c>
    </row>
    <row r="2933" spans="10:10" x14ac:dyDescent="0.3">
      <c r="J2933" s="39" t="str">
        <f t="shared" si="45"/>
        <v>OUI</v>
      </c>
    </row>
    <row r="2934" spans="10:10" x14ac:dyDescent="0.3">
      <c r="J2934" s="39" t="str">
        <f t="shared" si="45"/>
        <v>OUI</v>
      </c>
    </row>
    <row r="2935" spans="10:10" x14ac:dyDescent="0.3">
      <c r="J2935" s="39" t="str">
        <f t="shared" si="45"/>
        <v>OUI</v>
      </c>
    </row>
    <row r="2936" spans="10:10" x14ac:dyDescent="0.3">
      <c r="J2936" s="39" t="str">
        <f t="shared" si="45"/>
        <v>OUI</v>
      </c>
    </row>
    <row r="2937" spans="10:10" x14ac:dyDescent="0.3">
      <c r="J2937" s="39" t="str">
        <f t="shared" si="45"/>
        <v>OUI</v>
      </c>
    </row>
    <row r="2938" spans="10:10" x14ac:dyDescent="0.3">
      <c r="J2938" s="39" t="str">
        <f t="shared" si="45"/>
        <v>OUI</v>
      </c>
    </row>
    <row r="2939" spans="10:10" x14ac:dyDescent="0.3">
      <c r="J2939" s="39" t="str">
        <f t="shared" si="45"/>
        <v>OUI</v>
      </c>
    </row>
    <row r="2940" spans="10:10" x14ac:dyDescent="0.3">
      <c r="J2940" s="39" t="str">
        <f t="shared" si="45"/>
        <v>OUI</v>
      </c>
    </row>
    <row r="2941" spans="10:10" x14ac:dyDescent="0.3">
      <c r="J2941" s="39" t="str">
        <f t="shared" si="45"/>
        <v>OUI</v>
      </c>
    </row>
    <row r="2942" spans="10:10" x14ac:dyDescent="0.3">
      <c r="J2942" s="39" t="str">
        <f t="shared" si="45"/>
        <v>OUI</v>
      </c>
    </row>
    <row r="2943" spans="10:10" x14ac:dyDescent="0.3">
      <c r="J2943" s="39" t="str">
        <f t="shared" si="45"/>
        <v>OUI</v>
      </c>
    </row>
    <row r="2944" spans="10:10" x14ac:dyDescent="0.3">
      <c r="J2944" s="39" t="str">
        <f t="shared" si="45"/>
        <v>OUI</v>
      </c>
    </row>
    <row r="2945" spans="10:10" x14ac:dyDescent="0.3">
      <c r="J2945" s="39" t="str">
        <f t="shared" si="45"/>
        <v>OUI</v>
      </c>
    </row>
    <row r="2946" spans="10:10" x14ac:dyDescent="0.3">
      <c r="J2946" s="39" t="str">
        <f t="shared" si="45"/>
        <v>OUI</v>
      </c>
    </row>
    <row r="2947" spans="10:10" x14ac:dyDescent="0.3">
      <c r="J2947" s="39" t="str">
        <f t="shared" ref="J2947:J3010" si="46">IF(AND(H2947=FALSE,I2947=FALSE),"OUI","NON")</f>
        <v>OUI</v>
      </c>
    </row>
    <row r="2948" spans="10:10" x14ac:dyDescent="0.3">
      <c r="J2948" s="39" t="str">
        <f t="shared" si="46"/>
        <v>OUI</v>
      </c>
    </row>
    <row r="2949" spans="10:10" x14ac:dyDescent="0.3">
      <c r="J2949" s="39" t="str">
        <f t="shared" si="46"/>
        <v>OUI</v>
      </c>
    </row>
    <row r="2950" spans="10:10" x14ac:dyDescent="0.3">
      <c r="J2950" s="39" t="str">
        <f t="shared" si="46"/>
        <v>OUI</v>
      </c>
    </row>
    <row r="2951" spans="10:10" x14ac:dyDescent="0.3">
      <c r="J2951" s="39" t="str">
        <f t="shared" si="46"/>
        <v>OUI</v>
      </c>
    </row>
    <row r="2952" spans="10:10" x14ac:dyDescent="0.3">
      <c r="J2952" s="39" t="str">
        <f t="shared" si="46"/>
        <v>OUI</v>
      </c>
    </row>
    <row r="2953" spans="10:10" x14ac:dyDescent="0.3">
      <c r="J2953" s="39" t="str">
        <f t="shared" si="46"/>
        <v>OUI</v>
      </c>
    </row>
    <row r="2954" spans="10:10" x14ac:dyDescent="0.3">
      <c r="J2954" s="39" t="str">
        <f t="shared" si="46"/>
        <v>OUI</v>
      </c>
    </row>
    <row r="2955" spans="10:10" x14ac:dyDescent="0.3">
      <c r="J2955" s="39" t="str">
        <f t="shared" si="46"/>
        <v>OUI</v>
      </c>
    </row>
    <row r="2956" spans="10:10" x14ac:dyDescent="0.3">
      <c r="J2956" s="39" t="str">
        <f t="shared" si="46"/>
        <v>OUI</v>
      </c>
    </row>
    <row r="2957" spans="10:10" x14ac:dyDescent="0.3">
      <c r="J2957" s="39" t="str">
        <f t="shared" si="46"/>
        <v>OUI</v>
      </c>
    </row>
    <row r="2958" spans="10:10" x14ac:dyDescent="0.3">
      <c r="J2958" s="39" t="str">
        <f t="shared" si="46"/>
        <v>OUI</v>
      </c>
    </row>
    <row r="2959" spans="10:10" x14ac:dyDescent="0.3">
      <c r="J2959" s="39" t="str">
        <f t="shared" si="46"/>
        <v>OUI</v>
      </c>
    </row>
    <row r="2960" spans="10:10" x14ac:dyDescent="0.3">
      <c r="J2960" s="39" t="str">
        <f t="shared" si="46"/>
        <v>OUI</v>
      </c>
    </row>
    <row r="2961" spans="10:10" x14ac:dyDescent="0.3">
      <c r="J2961" s="39" t="str">
        <f t="shared" si="46"/>
        <v>OUI</v>
      </c>
    </row>
    <row r="2962" spans="10:10" x14ac:dyDescent="0.3">
      <c r="J2962" s="39" t="str">
        <f t="shared" si="46"/>
        <v>OUI</v>
      </c>
    </row>
    <row r="2963" spans="10:10" x14ac:dyDescent="0.3">
      <c r="J2963" s="39" t="str">
        <f t="shared" si="46"/>
        <v>OUI</v>
      </c>
    </row>
    <row r="2964" spans="10:10" x14ac:dyDescent="0.3">
      <c r="J2964" s="39" t="str">
        <f t="shared" si="46"/>
        <v>OUI</v>
      </c>
    </row>
    <row r="2965" spans="10:10" x14ac:dyDescent="0.3">
      <c r="J2965" s="39" t="str">
        <f t="shared" si="46"/>
        <v>OUI</v>
      </c>
    </row>
    <row r="2966" spans="10:10" x14ac:dyDescent="0.3">
      <c r="J2966" s="39" t="str">
        <f t="shared" si="46"/>
        <v>OUI</v>
      </c>
    </row>
    <row r="2967" spans="10:10" x14ac:dyDescent="0.3">
      <c r="J2967" s="39" t="str">
        <f t="shared" si="46"/>
        <v>OUI</v>
      </c>
    </row>
    <row r="2968" spans="10:10" x14ac:dyDescent="0.3">
      <c r="J2968" s="39" t="str">
        <f t="shared" si="46"/>
        <v>OUI</v>
      </c>
    </row>
    <row r="2969" spans="10:10" x14ac:dyDescent="0.3">
      <c r="J2969" s="39" t="str">
        <f t="shared" si="46"/>
        <v>OUI</v>
      </c>
    </row>
    <row r="2970" spans="10:10" x14ac:dyDescent="0.3">
      <c r="J2970" s="39" t="str">
        <f t="shared" si="46"/>
        <v>OUI</v>
      </c>
    </row>
    <row r="2971" spans="10:10" x14ac:dyDescent="0.3">
      <c r="J2971" s="39" t="str">
        <f t="shared" si="46"/>
        <v>OUI</v>
      </c>
    </row>
    <row r="2972" spans="10:10" x14ac:dyDescent="0.3">
      <c r="J2972" s="39" t="str">
        <f t="shared" si="46"/>
        <v>OUI</v>
      </c>
    </row>
    <row r="2973" spans="10:10" x14ac:dyDescent="0.3">
      <c r="J2973" s="39" t="str">
        <f t="shared" si="46"/>
        <v>OUI</v>
      </c>
    </row>
    <row r="2974" spans="10:10" x14ac:dyDescent="0.3">
      <c r="J2974" s="39" t="str">
        <f t="shared" si="46"/>
        <v>OUI</v>
      </c>
    </row>
    <row r="2975" spans="10:10" x14ac:dyDescent="0.3">
      <c r="J2975" s="39" t="str">
        <f t="shared" si="46"/>
        <v>OUI</v>
      </c>
    </row>
    <row r="2976" spans="10:10" x14ac:dyDescent="0.3">
      <c r="J2976" s="39" t="str">
        <f t="shared" si="46"/>
        <v>OUI</v>
      </c>
    </row>
    <row r="2977" spans="10:10" x14ac:dyDescent="0.3">
      <c r="J2977" s="39" t="str">
        <f t="shared" si="46"/>
        <v>OUI</v>
      </c>
    </row>
    <row r="2978" spans="10:10" x14ac:dyDescent="0.3">
      <c r="J2978" s="39" t="str">
        <f t="shared" si="46"/>
        <v>OUI</v>
      </c>
    </row>
    <row r="2979" spans="10:10" x14ac:dyDescent="0.3">
      <c r="J2979" s="39" t="str">
        <f t="shared" si="46"/>
        <v>OUI</v>
      </c>
    </row>
    <row r="2980" spans="10:10" x14ac:dyDescent="0.3">
      <c r="J2980" s="39" t="str">
        <f t="shared" si="46"/>
        <v>OUI</v>
      </c>
    </row>
    <row r="2981" spans="10:10" x14ac:dyDescent="0.3">
      <c r="J2981" s="39" t="str">
        <f t="shared" si="46"/>
        <v>OUI</v>
      </c>
    </row>
    <row r="2982" spans="10:10" x14ac:dyDescent="0.3">
      <c r="J2982" s="39" t="str">
        <f t="shared" si="46"/>
        <v>OUI</v>
      </c>
    </row>
    <row r="2983" spans="10:10" x14ac:dyDescent="0.3">
      <c r="J2983" s="39" t="str">
        <f t="shared" si="46"/>
        <v>OUI</v>
      </c>
    </row>
    <row r="2984" spans="10:10" x14ac:dyDescent="0.3">
      <c r="J2984" s="39" t="str">
        <f t="shared" si="46"/>
        <v>OUI</v>
      </c>
    </row>
    <row r="2985" spans="10:10" x14ac:dyDescent="0.3">
      <c r="J2985" s="39" t="str">
        <f t="shared" si="46"/>
        <v>OUI</v>
      </c>
    </row>
    <row r="2986" spans="10:10" x14ac:dyDescent="0.3">
      <c r="J2986" s="39" t="str">
        <f t="shared" si="46"/>
        <v>OUI</v>
      </c>
    </row>
    <row r="2987" spans="10:10" x14ac:dyDescent="0.3">
      <c r="J2987" s="39" t="str">
        <f t="shared" si="46"/>
        <v>OUI</v>
      </c>
    </row>
    <row r="2988" spans="10:10" x14ac:dyDescent="0.3">
      <c r="J2988" s="39" t="str">
        <f t="shared" si="46"/>
        <v>OUI</v>
      </c>
    </row>
    <row r="2989" spans="10:10" x14ac:dyDescent="0.3">
      <c r="J2989" s="39" t="str">
        <f t="shared" si="46"/>
        <v>OUI</v>
      </c>
    </row>
    <row r="2990" spans="10:10" x14ac:dyDescent="0.3">
      <c r="J2990" s="39" t="str">
        <f t="shared" si="46"/>
        <v>OUI</v>
      </c>
    </row>
    <row r="2991" spans="10:10" x14ac:dyDescent="0.3">
      <c r="J2991" s="39" t="str">
        <f t="shared" si="46"/>
        <v>OUI</v>
      </c>
    </row>
    <row r="2992" spans="10:10" x14ac:dyDescent="0.3">
      <c r="J2992" s="39" t="str">
        <f t="shared" si="46"/>
        <v>OUI</v>
      </c>
    </row>
    <row r="2993" spans="10:10" x14ac:dyDescent="0.3">
      <c r="J2993" s="39" t="str">
        <f t="shared" si="46"/>
        <v>OUI</v>
      </c>
    </row>
    <row r="2994" spans="10:10" x14ac:dyDescent="0.3">
      <c r="J2994" s="39" t="str">
        <f t="shared" si="46"/>
        <v>OUI</v>
      </c>
    </row>
    <row r="2995" spans="10:10" x14ac:dyDescent="0.3">
      <c r="J2995" s="39" t="str">
        <f t="shared" si="46"/>
        <v>OUI</v>
      </c>
    </row>
    <row r="2996" spans="10:10" x14ac:dyDescent="0.3">
      <c r="J2996" s="39" t="str">
        <f t="shared" si="46"/>
        <v>OUI</v>
      </c>
    </row>
    <row r="2997" spans="10:10" x14ac:dyDescent="0.3">
      <c r="J2997" s="39" t="str">
        <f t="shared" si="46"/>
        <v>OUI</v>
      </c>
    </row>
    <row r="2998" spans="10:10" x14ac:dyDescent="0.3">
      <c r="J2998" s="39" t="str">
        <f t="shared" si="46"/>
        <v>OUI</v>
      </c>
    </row>
    <row r="2999" spans="10:10" x14ac:dyDescent="0.3">
      <c r="J2999" s="39" t="str">
        <f t="shared" si="46"/>
        <v>OUI</v>
      </c>
    </row>
    <row r="3000" spans="10:10" x14ac:dyDescent="0.3">
      <c r="J3000" s="39" t="str">
        <f t="shared" si="46"/>
        <v>OUI</v>
      </c>
    </row>
    <row r="3001" spans="10:10" x14ac:dyDescent="0.3">
      <c r="J3001" s="39" t="str">
        <f t="shared" si="46"/>
        <v>OUI</v>
      </c>
    </row>
    <row r="3002" spans="10:10" x14ac:dyDescent="0.3">
      <c r="J3002" s="39" t="str">
        <f t="shared" si="46"/>
        <v>OUI</v>
      </c>
    </row>
    <row r="3003" spans="10:10" x14ac:dyDescent="0.3">
      <c r="J3003" s="39" t="str">
        <f t="shared" si="46"/>
        <v>OUI</v>
      </c>
    </row>
    <row r="3004" spans="10:10" x14ac:dyDescent="0.3">
      <c r="J3004" s="39" t="str">
        <f t="shared" si="46"/>
        <v>OUI</v>
      </c>
    </row>
    <row r="3005" spans="10:10" x14ac:dyDescent="0.3">
      <c r="J3005" s="39" t="str">
        <f t="shared" si="46"/>
        <v>OUI</v>
      </c>
    </row>
    <row r="3006" spans="10:10" x14ac:dyDescent="0.3">
      <c r="J3006" s="39" t="str">
        <f t="shared" si="46"/>
        <v>OUI</v>
      </c>
    </row>
    <row r="3007" spans="10:10" x14ac:dyDescent="0.3">
      <c r="J3007" s="39" t="str">
        <f t="shared" si="46"/>
        <v>OUI</v>
      </c>
    </row>
    <row r="3008" spans="10:10" x14ac:dyDescent="0.3">
      <c r="J3008" s="39" t="str">
        <f t="shared" si="46"/>
        <v>OUI</v>
      </c>
    </row>
    <row r="3009" spans="10:10" x14ac:dyDescent="0.3">
      <c r="J3009" s="39" t="str">
        <f t="shared" si="46"/>
        <v>OUI</v>
      </c>
    </row>
    <row r="3010" spans="10:10" x14ac:dyDescent="0.3">
      <c r="J3010" s="39" t="str">
        <f t="shared" si="46"/>
        <v>OUI</v>
      </c>
    </row>
    <row r="3011" spans="10:10" x14ac:dyDescent="0.3">
      <c r="J3011" s="39" t="str">
        <f t="shared" ref="J3011:J3074" si="47">IF(AND(H3011=FALSE,I3011=FALSE),"OUI","NON")</f>
        <v>OUI</v>
      </c>
    </row>
    <row r="3012" spans="10:10" x14ac:dyDescent="0.3">
      <c r="J3012" s="39" t="str">
        <f t="shared" si="47"/>
        <v>OUI</v>
      </c>
    </row>
    <row r="3013" spans="10:10" x14ac:dyDescent="0.3">
      <c r="J3013" s="39" t="str">
        <f t="shared" si="47"/>
        <v>OUI</v>
      </c>
    </row>
    <row r="3014" spans="10:10" x14ac:dyDescent="0.3">
      <c r="J3014" s="39" t="str">
        <f t="shared" si="47"/>
        <v>OUI</v>
      </c>
    </row>
    <row r="3015" spans="10:10" x14ac:dyDescent="0.3">
      <c r="J3015" s="39" t="str">
        <f t="shared" si="47"/>
        <v>OUI</v>
      </c>
    </row>
    <row r="3016" spans="10:10" x14ac:dyDescent="0.3">
      <c r="J3016" s="39" t="str">
        <f t="shared" si="47"/>
        <v>OUI</v>
      </c>
    </row>
    <row r="3017" spans="10:10" x14ac:dyDescent="0.3">
      <c r="J3017" s="39" t="str">
        <f t="shared" si="47"/>
        <v>OUI</v>
      </c>
    </row>
    <row r="3018" spans="10:10" x14ac:dyDescent="0.3">
      <c r="J3018" s="39" t="str">
        <f t="shared" si="47"/>
        <v>OUI</v>
      </c>
    </row>
    <row r="3019" spans="10:10" x14ac:dyDescent="0.3">
      <c r="J3019" s="39" t="str">
        <f t="shared" si="47"/>
        <v>OUI</v>
      </c>
    </row>
    <row r="3020" spans="10:10" x14ac:dyDescent="0.3">
      <c r="J3020" s="39" t="str">
        <f t="shared" si="47"/>
        <v>OUI</v>
      </c>
    </row>
    <row r="3021" spans="10:10" x14ac:dyDescent="0.3">
      <c r="J3021" s="39" t="str">
        <f t="shared" si="47"/>
        <v>OUI</v>
      </c>
    </row>
    <row r="3022" spans="10:10" x14ac:dyDescent="0.3">
      <c r="J3022" s="39" t="str">
        <f t="shared" si="47"/>
        <v>OUI</v>
      </c>
    </row>
    <row r="3023" spans="10:10" x14ac:dyDescent="0.3">
      <c r="J3023" s="39" t="str">
        <f t="shared" si="47"/>
        <v>OUI</v>
      </c>
    </row>
    <row r="3024" spans="10:10" x14ac:dyDescent="0.3">
      <c r="J3024" s="39" t="str">
        <f t="shared" si="47"/>
        <v>OUI</v>
      </c>
    </row>
    <row r="3025" spans="10:10" x14ac:dyDescent="0.3">
      <c r="J3025" s="39" t="str">
        <f t="shared" si="47"/>
        <v>OUI</v>
      </c>
    </row>
    <row r="3026" spans="10:10" x14ac:dyDescent="0.3">
      <c r="J3026" s="39" t="str">
        <f t="shared" si="47"/>
        <v>OUI</v>
      </c>
    </row>
    <row r="3027" spans="10:10" x14ac:dyDescent="0.3">
      <c r="J3027" s="39" t="str">
        <f t="shared" si="47"/>
        <v>OUI</v>
      </c>
    </row>
    <row r="3028" spans="10:10" x14ac:dyDescent="0.3">
      <c r="J3028" s="39" t="str">
        <f t="shared" si="47"/>
        <v>OUI</v>
      </c>
    </row>
    <row r="3029" spans="10:10" x14ac:dyDescent="0.3">
      <c r="J3029" s="39" t="str">
        <f t="shared" si="47"/>
        <v>OUI</v>
      </c>
    </row>
    <row r="3030" spans="10:10" x14ac:dyDescent="0.3">
      <c r="J3030" s="39" t="str">
        <f t="shared" si="47"/>
        <v>OUI</v>
      </c>
    </row>
    <row r="3031" spans="10:10" x14ac:dyDescent="0.3">
      <c r="J3031" s="39" t="str">
        <f t="shared" si="47"/>
        <v>OUI</v>
      </c>
    </row>
    <row r="3032" spans="10:10" x14ac:dyDescent="0.3">
      <c r="J3032" s="39" t="str">
        <f t="shared" si="47"/>
        <v>OUI</v>
      </c>
    </row>
    <row r="3033" spans="10:10" x14ac:dyDescent="0.3">
      <c r="J3033" s="39" t="str">
        <f t="shared" si="47"/>
        <v>OUI</v>
      </c>
    </row>
    <row r="3034" spans="10:10" x14ac:dyDescent="0.3">
      <c r="J3034" s="39" t="str">
        <f t="shared" si="47"/>
        <v>OUI</v>
      </c>
    </row>
    <row r="3035" spans="10:10" x14ac:dyDescent="0.3">
      <c r="J3035" s="39" t="str">
        <f t="shared" si="47"/>
        <v>OUI</v>
      </c>
    </row>
    <row r="3036" spans="10:10" x14ac:dyDescent="0.3">
      <c r="J3036" s="39" t="str">
        <f t="shared" si="47"/>
        <v>OUI</v>
      </c>
    </row>
    <row r="3037" spans="10:10" x14ac:dyDescent="0.3">
      <c r="J3037" s="39" t="str">
        <f t="shared" si="47"/>
        <v>OUI</v>
      </c>
    </row>
    <row r="3038" spans="10:10" x14ac:dyDescent="0.3">
      <c r="J3038" s="39" t="str">
        <f t="shared" si="47"/>
        <v>OUI</v>
      </c>
    </row>
    <row r="3039" spans="10:10" x14ac:dyDescent="0.3">
      <c r="J3039" s="39" t="str">
        <f t="shared" si="47"/>
        <v>OUI</v>
      </c>
    </row>
    <row r="3040" spans="10:10" x14ac:dyDescent="0.3">
      <c r="J3040" s="39" t="str">
        <f t="shared" si="47"/>
        <v>OUI</v>
      </c>
    </row>
    <row r="3041" spans="10:10" x14ac:dyDescent="0.3">
      <c r="J3041" s="39" t="str">
        <f t="shared" si="47"/>
        <v>OUI</v>
      </c>
    </row>
    <row r="3042" spans="10:10" x14ac:dyDescent="0.3">
      <c r="J3042" s="39" t="str">
        <f t="shared" si="47"/>
        <v>OUI</v>
      </c>
    </row>
    <row r="3043" spans="10:10" x14ac:dyDescent="0.3">
      <c r="J3043" s="39" t="str">
        <f t="shared" si="47"/>
        <v>OUI</v>
      </c>
    </row>
    <row r="3044" spans="10:10" x14ac:dyDescent="0.3">
      <c r="J3044" s="39" t="str">
        <f t="shared" si="47"/>
        <v>OUI</v>
      </c>
    </row>
    <row r="3045" spans="10:10" x14ac:dyDescent="0.3">
      <c r="J3045" s="39" t="str">
        <f t="shared" si="47"/>
        <v>OUI</v>
      </c>
    </row>
    <row r="3046" spans="10:10" x14ac:dyDescent="0.3">
      <c r="J3046" s="39" t="str">
        <f t="shared" si="47"/>
        <v>OUI</v>
      </c>
    </row>
    <row r="3047" spans="10:10" x14ac:dyDescent="0.3">
      <c r="J3047" s="39" t="str">
        <f t="shared" si="47"/>
        <v>OUI</v>
      </c>
    </row>
    <row r="3048" spans="10:10" x14ac:dyDescent="0.3">
      <c r="J3048" s="39" t="str">
        <f t="shared" si="47"/>
        <v>OUI</v>
      </c>
    </row>
    <row r="3049" spans="10:10" x14ac:dyDescent="0.3">
      <c r="J3049" s="39" t="str">
        <f t="shared" si="47"/>
        <v>OUI</v>
      </c>
    </row>
    <row r="3050" spans="10:10" x14ac:dyDescent="0.3">
      <c r="J3050" s="39" t="str">
        <f t="shared" si="47"/>
        <v>OUI</v>
      </c>
    </row>
    <row r="3051" spans="10:10" x14ac:dyDescent="0.3">
      <c r="J3051" s="39" t="str">
        <f t="shared" si="47"/>
        <v>OUI</v>
      </c>
    </row>
    <row r="3052" spans="10:10" x14ac:dyDescent="0.3">
      <c r="J3052" s="39" t="str">
        <f t="shared" si="47"/>
        <v>OUI</v>
      </c>
    </row>
    <row r="3053" spans="10:10" x14ac:dyDescent="0.3">
      <c r="J3053" s="39" t="str">
        <f t="shared" si="47"/>
        <v>OUI</v>
      </c>
    </row>
    <row r="3054" spans="10:10" x14ac:dyDescent="0.3">
      <c r="J3054" s="39" t="str">
        <f t="shared" si="47"/>
        <v>OUI</v>
      </c>
    </row>
    <row r="3055" spans="10:10" x14ac:dyDescent="0.3">
      <c r="J3055" s="39" t="str">
        <f t="shared" si="47"/>
        <v>OUI</v>
      </c>
    </row>
    <row r="3056" spans="10:10" x14ac:dyDescent="0.3">
      <c r="J3056" s="39" t="str">
        <f t="shared" si="47"/>
        <v>OUI</v>
      </c>
    </row>
    <row r="3057" spans="10:10" x14ac:dyDescent="0.3">
      <c r="J3057" s="39" t="str">
        <f t="shared" si="47"/>
        <v>OUI</v>
      </c>
    </row>
    <row r="3058" spans="10:10" x14ac:dyDescent="0.3">
      <c r="J3058" s="39" t="str">
        <f t="shared" si="47"/>
        <v>OUI</v>
      </c>
    </row>
    <row r="3059" spans="10:10" x14ac:dyDescent="0.3">
      <c r="J3059" s="39" t="str">
        <f t="shared" si="47"/>
        <v>OUI</v>
      </c>
    </row>
    <row r="3060" spans="10:10" x14ac:dyDescent="0.3">
      <c r="J3060" s="39" t="str">
        <f t="shared" si="47"/>
        <v>OUI</v>
      </c>
    </row>
    <row r="3061" spans="10:10" x14ac:dyDescent="0.3">
      <c r="J3061" s="39" t="str">
        <f t="shared" si="47"/>
        <v>OUI</v>
      </c>
    </row>
    <row r="3062" spans="10:10" x14ac:dyDescent="0.3">
      <c r="J3062" s="39" t="str">
        <f t="shared" si="47"/>
        <v>OUI</v>
      </c>
    </row>
    <row r="3063" spans="10:10" x14ac:dyDescent="0.3">
      <c r="J3063" s="39" t="str">
        <f t="shared" si="47"/>
        <v>OUI</v>
      </c>
    </row>
    <row r="3064" spans="10:10" x14ac:dyDescent="0.3">
      <c r="J3064" s="39" t="str">
        <f t="shared" si="47"/>
        <v>OUI</v>
      </c>
    </row>
    <row r="3065" spans="10:10" x14ac:dyDescent="0.3">
      <c r="J3065" s="39" t="str">
        <f t="shared" si="47"/>
        <v>OUI</v>
      </c>
    </row>
    <row r="3066" spans="10:10" x14ac:dyDescent="0.3">
      <c r="J3066" s="39" t="str">
        <f t="shared" si="47"/>
        <v>OUI</v>
      </c>
    </row>
    <row r="3067" spans="10:10" x14ac:dyDescent="0.3">
      <c r="J3067" s="39" t="str">
        <f t="shared" si="47"/>
        <v>OUI</v>
      </c>
    </row>
    <row r="3068" spans="10:10" x14ac:dyDescent="0.3">
      <c r="J3068" s="39" t="str">
        <f t="shared" si="47"/>
        <v>OUI</v>
      </c>
    </row>
    <row r="3069" spans="10:10" x14ac:dyDescent="0.3">
      <c r="J3069" s="39" t="str">
        <f t="shared" si="47"/>
        <v>OUI</v>
      </c>
    </row>
    <row r="3070" spans="10:10" x14ac:dyDescent="0.3">
      <c r="J3070" s="39" t="str">
        <f t="shared" si="47"/>
        <v>OUI</v>
      </c>
    </row>
    <row r="3071" spans="10:10" x14ac:dyDescent="0.3">
      <c r="J3071" s="39" t="str">
        <f t="shared" si="47"/>
        <v>OUI</v>
      </c>
    </row>
    <row r="3072" spans="10:10" x14ac:dyDescent="0.3">
      <c r="J3072" s="39" t="str">
        <f t="shared" si="47"/>
        <v>OUI</v>
      </c>
    </row>
    <row r="3073" spans="10:10" x14ac:dyDescent="0.3">
      <c r="J3073" s="39" t="str">
        <f t="shared" si="47"/>
        <v>OUI</v>
      </c>
    </row>
    <row r="3074" spans="10:10" x14ac:dyDescent="0.3">
      <c r="J3074" s="39" t="str">
        <f t="shared" si="47"/>
        <v>OUI</v>
      </c>
    </row>
    <row r="3075" spans="10:10" x14ac:dyDescent="0.3">
      <c r="J3075" s="39" t="str">
        <f t="shared" ref="J3075:J3130" si="48">IF(AND(H3075=FALSE,I3075=FALSE),"OUI","NON")</f>
        <v>OUI</v>
      </c>
    </row>
    <row r="3076" spans="10:10" x14ac:dyDescent="0.3">
      <c r="J3076" s="39" t="str">
        <f t="shared" si="48"/>
        <v>OUI</v>
      </c>
    </row>
    <row r="3077" spans="10:10" x14ac:dyDescent="0.3">
      <c r="J3077" s="39" t="str">
        <f t="shared" si="48"/>
        <v>OUI</v>
      </c>
    </row>
    <row r="3078" spans="10:10" x14ac:dyDescent="0.3">
      <c r="J3078" s="39" t="str">
        <f t="shared" si="48"/>
        <v>OUI</v>
      </c>
    </row>
    <row r="3079" spans="10:10" x14ac:dyDescent="0.3">
      <c r="J3079" s="39" t="str">
        <f t="shared" si="48"/>
        <v>OUI</v>
      </c>
    </row>
    <row r="3080" spans="10:10" x14ac:dyDescent="0.3">
      <c r="J3080" s="39" t="str">
        <f t="shared" si="48"/>
        <v>OUI</v>
      </c>
    </row>
    <row r="3081" spans="10:10" x14ac:dyDescent="0.3">
      <c r="J3081" s="39" t="str">
        <f t="shared" si="48"/>
        <v>OUI</v>
      </c>
    </row>
    <row r="3082" spans="10:10" x14ac:dyDescent="0.3">
      <c r="J3082" s="39" t="str">
        <f t="shared" si="48"/>
        <v>OUI</v>
      </c>
    </row>
    <row r="3083" spans="10:10" x14ac:dyDescent="0.3">
      <c r="J3083" s="39" t="str">
        <f t="shared" si="48"/>
        <v>OUI</v>
      </c>
    </row>
    <row r="3084" spans="10:10" x14ac:dyDescent="0.3">
      <c r="J3084" s="39" t="str">
        <f t="shared" si="48"/>
        <v>OUI</v>
      </c>
    </row>
    <row r="3085" spans="10:10" x14ac:dyDescent="0.3">
      <c r="J3085" s="39" t="str">
        <f t="shared" si="48"/>
        <v>OUI</v>
      </c>
    </row>
    <row r="3086" spans="10:10" x14ac:dyDescent="0.3">
      <c r="J3086" s="39" t="str">
        <f t="shared" si="48"/>
        <v>OUI</v>
      </c>
    </row>
    <row r="3087" spans="10:10" x14ac:dyDescent="0.3">
      <c r="J3087" s="39" t="str">
        <f t="shared" si="48"/>
        <v>OUI</v>
      </c>
    </row>
    <row r="3088" spans="10:10" x14ac:dyDescent="0.3">
      <c r="J3088" s="39" t="str">
        <f t="shared" si="48"/>
        <v>OUI</v>
      </c>
    </row>
    <row r="3089" spans="10:10" x14ac:dyDescent="0.3">
      <c r="J3089" s="39" t="str">
        <f t="shared" si="48"/>
        <v>OUI</v>
      </c>
    </row>
    <row r="3090" spans="10:10" x14ac:dyDescent="0.3">
      <c r="J3090" s="39" t="str">
        <f t="shared" si="48"/>
        <v>OUI</v>
      </c>
    </row>
    <row r="3091" spans="10:10" x14ac:dyDescent="0.3">
      <c r="J3091" s="39" t="str">
        <f t="shared" si="48"/>
        <v>OUI</v>
      </c>
    </row>
    <row r="3092" spans="10:10" x14ac:dyDescent="0.3">
      <c r="J3092" s="39" t="str">
        <f t="shared" si="48"/>
        <v>OUI</v>
      </c>
    </row>
    <row r="3093" spans="10:10" x14ac:dyDescent="0.3">
      <c r="J3093" s="39" t="str">
        <f t="shared" si="48"/>
        <v>OUI</v>
      </c>
    </row>
    <row r="3094" spans="10:10" x14ac:dyDescent="0.3">
      <c r="J3094" s="39" t="str">
        <f t="shared" si="48"/>
        <v>OUI</v>
      </c>
    </row>
    <row r="3095" spans="10:10" x14ac:dyDescent="0.3">
      <c r="J3095" s="39" t="str">
        <f t="shared" si="48"/>
        <v>OUI</v>
      </c>
    </row>
    <row r="3096" spans="10:10" x14ac:dyDescent="0.3">
      <c r="J3096" s="39" t="str">
        <f t="shared" si="48"/>
        <v>OUI</v>
      </c>
    </row>
    <row r="3097" spans="10:10" x14ac:dyDescent="0.3">
      <c r="J3097" s="39" t="str">
        <f t="shared" si="48"/>
        <v>OUI</v>
      </c>
    </row>
    <row r="3098" spans="10:10" x14ac:dyDescent="0.3">
      <c r="J3098" s="39" t="str">
        <f t="shared" si="48"/>
        <v>OUI</v>
      </c>
    </row>
    <row r="3099" spans="10:10" x14ac:dyDescent="0.3">
      <c r="J3099" s="39" t="str">
        <f t="shared" si="48"/>
        <v>OUI</v>
      </c>
    </row>
    <row r="3100" spans="10:10" x14ac:dyDescent="0.3">
      <c r="J3100" s="39" t="str">
        <f t="shared" si="48"/>
        <v>OUI</v>
      </c>
    </row>
    <row r="3101" spans="10:10" x14ac:dyDescent="0.3">
      <c r="J3101" s="39" t="str">
        <f t="shared" si="48"/>
        <v>OUI</v>
      </c>
    </row>
    <row r="3102" spans="10:10" x14ac:dyDescent="0.3">
      <c r="J3102" s="39" t="str">
        <f t="shared" si="48"/>
        <v>OUI</v>
      </c>
    </row>
    <row r="3103" spans="10:10" x14ac:dyDescent="0.3">
      <c r="J3103" s="39" t="str">
        <f t="shared" si="48"/>
        <v>OUI</v>
      </c>
    </row>
    <row r="3104" spans="10:10" x14ac:dyDescent="0.3">
      <c r="J3104" s="39" t="str">
        <f t="shared" si="48"/>
        <v>OUI</v>
      </c>
    </row>
    <row r="3105" spans="10:10" x14ac:dyDescent="0.3">
      <c r="J3105" s="39" t="str">
        <f t="shared" si="48"/>
        <v>OUI</v>
      </c>
    </row>
    <row r="3106" spans="10:10" x14ac:dyDescent="0.3">
      <c r="J3106" s="39" t="str">
        <f t="shared" si="48"/>
        <v>OUI</v>
      </c>
    </row>
    <row r="3107" spans="10:10" x14ac:dyDescent="0.3">
      <c r="J3107" s="39" t="str">
        <f t="shared" si="48"/>
        <v>OUI</v>
      </c>
    </row>
    <row r="3108" spans="10:10" x14ac:dyDescent="0.3">
      <c r="J3108" s="39" t="str">
        <f t="shared" si="48"/>
        <v>OUI</v>
      </c>
    </row>
    <row r="3109" spans="10:10" x14ac:dyDescent="0.3">
      <c r="J3109" s="39" t="str">
        <f t="shared" si="48"/>
        <v>OUI</v>
      </c>
    </row>
    <row r="3110" spans="10:10" x14ac:dyDescent="0.3">
      <c r="J3110" s="39" t="str">
        <f t="shared" si="48"/>
        <v>OUI</v>
      </c>
    </row>
    <row r="3111" spans="10:10" x14ac:dyDescent="0.3">
      <c r="J3111" s="39" t="str">
        <f t="shared" si="48"/>
        <v>OUI</v>
      </c>
    </row>
    <row r="3112" spans="10:10" x14ac:dyDescent="0.3">
      <c r="J3112" s="39" t="str">
        <f t="shared" si="48"/>
        <v>OUI</v>
      </c>
    </row>
    <row r="3113" spans="10:10" x14ac:dyDescent="0.3">
      <c r="J3113" s="39" t="str">
        <f t="shared" si="48"/>
        <v>OUI</v>
      </c>
    </row>
    <row r="3114" spans="10:10" x14ac:dyDescent="0.3">
      <c r="J3114" s="39" t="str">
        <f t="shared" si="48"/>
        <v>OUI</v>
      </c>
    </row>
    <row r="3115" spans="10:10" x14ac:dyDescent="0.3">
      <c r="J3115" s="39" t="str">
        <f t="shared" si="48"/>
        <v>OUI</v>
      </c>
    </row>
    <row r="3116" spans="10:10" x14ac:dyDescent="0.3">
      <c r="J3116" s="39" t="str">
        <f t="shared" si="48"/>
        <v>OUI</v>
      </c>
    </row>
    <row r="3117" spans="10:10" x14ac:dyDescent="0.3">
      <c r="J3117" s="39" t="str">
        <f t="shared" si="48"/>
        <v>OUI</v>
      </c>
    </row>
    <row r="3118" spans="10:10" x14ac:dyDescent="0.3">
      <c r="J3118" s="39" t="str">
        <f t="shared" si="48"/>
        <v>OUI</v>
      </c>
    </row>
    <row r="3119" spans="10:10" x14ac:dyDescent="0.3">
      <c r="J3119" s="39" t="str">
        <f t="shared" si="48"/>
        <v>OUI</v>
      </c>
    </row>
    <row r="3120" spans="10:10" x14ac:dyDescent="0.3">
      <c r="J3120" s="39" t="str">
        <f t="shared" si="48"/>
        <v>OUI</v>
      </c>
    </row>
    <row r="3121" spans="10:10" x14ac:dyDescent="0.3">
      <c r="J3121" s="39" t="str">
        <f t="shared" si="48"/>
        <v>OUI</v>
      </c>
    </row>
    <row r="3122" spans="10:10" x14ac:dyDescent="0.3">
      <c r="J3122" s="39" t="str">
        <f t="shared" si="48"/>
        <v>OUI</v>
      </c>
    </row>
    <row r="3123" spans="10:10" x14ac:dyDescent="0.3">
      <c r="J3123" s="39" t="str">
        <f t="shared" si="48"/>
        <v>OUI</v>
      </c>
    </row>
    <row r="3124" spans="10:10" x14ac:dyDescent="0.3">
      <c r="J3124" s="39" t="str">
        <f t="shared" si="48"/>
        <v>OUI</v>
      </c>
    </row>
    <row r="3125" spans="10:10" x14ac:dyDescent="0.3">
      <c r="J3125" s="39" t="str">
        <f t="shared" si="48"/>
        <v>OUI</v>
      </c>
    </row>
    <row r="3126" spans="10:10" x14ac:dyDescent="0.3">
      <c r="J3126" s="39" t="str">
        <f t="shared" si="48"/>
        <v>OUI</v>
      </c>
    </row>
    <row r="3127" spans="10:10" x14ac:dyDescent="0.3">
      <c r="J3127" s="39" t="str">
        <f t="shared" si="48"/>
        <v>OUI</v>
      </c>
    </row>
    <row r="3128" spans="10:10" x14ac:dyDescent="0.3">
      <c r="J3128" s="39" t="str">
        <f t="shared" si="48"/>
        <v>OUI</v>
      </c>
    </row>
    <row r="3129" spans="10:10" x14ac:dyDescent="0.3">
      <c r="J3129" s="39" t="str">
        <f t="shared" si="48"/>
        <v>OUI</v>
      </c>
    </row>
    <row r="3130" spans="10:10" x14ac:dyDescent="0.3">
      <c r="J3130" s="39" t="str">
        <f t="shared" si="48"/>
        <v>OUI</v>
      </c>
    </row>
  </sheetData>
  <autoFilter ref="A1:J32" xr:uid="{00000000-0001-0000-0100-000000000000}"/>
  <phoneticPr fontId="13" type="noConversion"/>
  <conditionalFormatting sqref="J2:J4000">
    <cfRule type="cellIs" dxfId="4" priority="3" operator="equal">
      <formula>"OUI"</formula>
    </cfRule>
  </conditionalFormatting>
  <conditionalFormatting sqref="H2:I4000">
    <cfRule type="cellIs" dxfId="3" priority="1" operator="equal">
      <formula>TRUE</formula>
    </cfRule>
    <cfRule type="cellIs" dxfId="2" priority="2" operator="equal">
      <formula>"VRAI"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711"/>
  <sheetViews>
    <sheetView zoomScaleNormal="100" workbookViewId="0">
      <selection activeCell="D8" sqref="D8"/>
    </sheetView>
  </sheetViews>
  <sheetFormatPr baseColWidth="10" defaultRowHeight="14.4" x14ac:dyDescent="0.3"/>
  <cols>
    <col min="1" max="8" width="20.77734375" customWidth="1"/>
    <col min="9" max="9" width="18.109375" customWidth="1"/>
    <col min="10" max="10" width="32.5546875" customWidth="1"/>
  </cols>
  <sheetData>
    <row r="1" spans="1:17" ht="4.8" customHeight="1" x14ac:dyDescent="0.3"/>
    <row r="2" spans="1:17" x14ac:dyDescent="0.3">
      <c r="A2" s="1" t="str">
        <f>"Nombre d'élèves référencés : " &amp; COUNTA(N°AD)</f>
        <v>Nombre d'élèves référencés : 133</v>
      </c>
    </row>
    <row r="3" spans="1:17" ht="19.8" customHeight="1" x14ac:dyDescent="0.3">
      <c r="I3" s="3"/>
      <c r="J3" s="2"/>
    </row>
    <row r="4" spans="1:17" x14ac:dyDescent="0.3">
      <c r="A4" s="5" t="s">
        <v>8</v>
      </c>
      <c r="B4" s="5" t="s">
        <v>3</v>
      </c>
      <c r="C4" s="5" t="s">
        <v>9</v>
      </c>
      <c r="D4" s="5" t="s">
        <v>10</v>
      </c>
      <c r="E4" s="5" t="s">
        <v>11</v>
      </c>
      <c r="F4" s="5" t="s">
        <v>4</v>
      </c>
      <c r="G4" s="5" t="s">
        <v>0</v>
      </c>
      <c r="H4" s="5" t="s">
        <v>5</v>
      </c>
      <c r="I4" s="3"/>
      <c r="Q4" t="s">
        <v>23</v>
      </c>
    </row>
    <row r="5" spans="1:17" x14ac:dyDescent="0.3">
      <c r="A5" s="6" t="s">
        <v>75</v>
      </c>
      <c r="B5" s="6" t="s">
        <v>208</v>
      </c>
      <c r="C5" s="6" t="s">
        <v>12</v>
      </c>
      <c r="D5" s="7"/>
      <c r="E5" s="7"/>
      <c r="F5" s="7"/>
      <c r="G5" s="7"/>
      <c r="H5" s="7"/>
      <c r="Q5" t="str">
        <f t="shared" ref="Q5:Q68" si="0">C5&amp;" "&amp;B5</f>
        <v>DUSCHENE Anne Catherine</v>
      </c>
    </row>
    <row r="6" spans="1:17" x14ac:dyDescent="0.3">
      <c r="A6" s="6" t="s">
        <v>76</v>
      </c>
      <c r="B6" s="8" t="s">
        <v>209</v>
      </c>
      <c r="C6" s="8" t="s">
        <v>13</v>
      </c>
      <c r="D6" s="9"/>
      <c r="E6" s="9"/>
      <c r="F6" s="9"/>
      <c r="G6" s="9"/>
      <c r="H6" s="9"/>
      <c r="I6" s="3"/>
      <c r="J6" s="2"/>
      <c r="Q6" t="str">
        <f t="shared" si="0"/>
        <v>LOPEZ Jean</v>
      </c>
    </row>
    <row r="7" spans="1:17" x14ac:dyDescent="0.3">
      <c r="A7" s="6" t="s">
        <v>77</v>
      </c>
      <c r="B7" s="6" t="s">
        <v>209</v>
      </c>
      <c r="C7" s="6" t="s">
        <v>210</v>
      </c>
      <c r="D7" s="7"/>
      <c r="E7" s="7"/>
      <c r="F7" s="7"/>
      <c r="G7" s="7"/>
      <c r="H7" s="7"/>
      <c r="I7" s="3"/>
      <c r="Q7" t="str">
        <f t="shared" si="0"/>
        <v>CASTEX Jean</v>
      </c>
    </row>
    <row r="8" spans="1:17" x14ac:dyDescent="0.3">
      <c r="A8" s="6" t="s">
        <v>78</v>
      </c>
      <c r="B8" s="8" t="s">
        <v>209</v>
      </c>
      <c r="C8" s="8" t="s">
        <v>211</v>
      </c>
      <c r="D8" s="9"/>
      <c r="E8" s="9"/>
      <c r="F8" s="9"/>
      <c r="G8" s="9"/>
      <c r="H8" s="9"/>
      <c r="Q8" t="str">
        <f t="shared" si="0"/>
        <v>EUDE Jean</v>
      </c>
    </row>
    <row r="9" spans="1:17" x14ac:dyDescent="0.3">
      <c r="A9" s="6" t="s">
        <v>79</v>
      </c>
      <c r="B9" s="6"/>
      <c r="C9" s="6"/>
      <c r="D9" s="7"/>
      <c r="E9" s="7"/>
      <c r="F9" s="7"/>
      <c r="G9" s="7"/>
      <c r="H9" s="7"/>
      <c r="I9" s="3"/>
      <c r="J9" s="2"/>
      <c r="Q9" t="str">
        <f t="shared" si="0"/>
        <v xml:space="preserve"> </v>
      </c>
    </row>
    <row r="10" spans="1:17" x14ac:dyDescent="0.3">
      <c r="A10" s="6" t="s">
        <v>80</v>
      </c>
      <c r="B10" s="8"/>
      <c r="C10" s="8"/>
      <c r="D10" s="9"/>
      <c r="E10" s="9"/>
      <c r="F10" s="9"/>
      <c r="G10" s="9"/>
      <c r="H10" s="9"/>
      <c r="I10" s="3"/>
      <c r="Q10" t="str">
        <f t="shared" si="0"/>
        <v xml:space="preserve"> </v>
      </c>
    </row>
    <row r="11" spans="1:17" x14ac:dyDescent="0.3">
      <c r="A11" s="6" t="s">
        <v>81</v>
      </c>
      <c r="B11" s="6"/>
      <c r="C11" s="6"/>
      <c r="D11" s="7"/>
      <c r="E11" s="7"/>
      <c r="F11" s="7"/>
      <c r="G11" s="7"/>
      <c r="H11" s="7"/>
      <c r="Q11" t="str">
        <f t="shared" si="0"/>
        <v xml:space="preserve"> </v>
      </c>
    </row>
    <row r="12" spans="1:17" x14ac:dyDescent="0.3">
      <c r="A12" s="6" t="s">
        <v>82</v>
      </c>
      <c r="B12" s="8"/>
      <c r="C12" s="8"/>
      <c r="D12" s="9"/>
      <c r="E12" s="9"/>
      <c r="F12" s="9"/>
      <c r="G12" s="9"/>
      <c r="H12" s="9"/>
      <c r="Q12" t="str">
        <f t="shared" si="0"/>
        <v xml:space="preserve"> </v>
      </c>
    </row>
    <row r="13" spans="1:17" x14ac:dyDescent="0.3">
      <c r="A13" s="6" t="s">
        <v>83</v>
      </c>
      <c r="B13" s="6"/>
      <c r="C13" s="6"/>
      <c r="D13" s="7"/>
      <c r="E13" s="7"/>
      <c r="F13" s="7"/>
      <c r="G13" s="7"/>
      <c r="H13" s="7"/>
      <c r="Q13" t="str">
        <f t="shared" si="0"/>
        <v xml:space="preserve"> </v>
      </c>
    </row>
    <row r="14" spans="1:17" x14ac:dyDescent="0.3">
      <c r="A14" s="6" t="s">
        <v>84</v>
      </c>
      <c r="B14" s="8"/>
      <c r="C14" s="8"/>
      <c r="D14" s="9"/>
      <c r="E14" s="9"/>
      <c r="F14" s="9"/>
      <c r="G14" s="9"/>
      <c r="H14" s="9"/>
      <c r="Q14" t="str">
        <f t="shared" si="0"/>
        <v xml:space="preserve"> </v>
      </c>
    </row>
    <row r="15" spans="1:17" x14ac:dyDescent="0.3">
      <c r="A15" s="6" t="s">
        <v>85</v>
      </c>
      <c r="B15" s="6"/>
      <c r="C15" s="6"/>
      <c r="D15" s="7"/>
      <c r="E15" s="7"/>
      <c r="F15" s="7"/>
      <c r="G15" s="7"/>
      <c r="H15" s="7"/>
      <c r="Q15" t="str">
        <f t="shared" si="0"/>
        <v xml:space="preserve"> </v>
      </c>
    </row>
    <row r="16" spans="1:17" x14ac:dyDescent="0.3">
      <c r="A16" s="6" t="s">
        <v>86</v>
      </c>
      <c r="B16" s="8"/>
      <c r="C16" s="8"/>
      <c r="D16" s="9"/>
      <c r="E16" s="9"/>
      <c r="F16" s="9"/>
      <c r="G16" s="9"/>
      <c r="H16" s="9"/>
      <c r="Q16" t="str">
        <f t="shared" si="0"/>
        <v xml:space="preserve"> </v>
      </c>
    </row>
    <row r="17" spans="1:17" x14ac:dyDescent="0.3">
      <c r="A17" s="6" t="s">
        <v>87</v>
      </c>
      <c r="B17" s="6"/>
      <c r="C17" s="6"/>
      <c r="D17" s="7"/>
      <c r="E17" s="7"/>
      <c r="F17" s="7"/>
      <c r="G17" s="7"/>
      <c r="H17" s="7"/>
      <c r="Q17" t="str">
        <f t="shared" si="0"/>
        <v xml:space="preserve"> </v>
      </c>
    </row>
    <row r="18" spans="1:17" x14ac:dyDescent="0.3">
      <c r="A18" s="6" t="s">
        <v>88</v>
      </c>
      <c r="B18" s="8"/>
      <c r="C18" s="8"/>
      <c r="D18" s="9"/>
      <c r="E18" s="9"/>
      <c r="F18" s="9"/>
      <c r="G18" s="9"/>
      <c r="H18" s="9"/>
      <c r="Q18" t="str">
        <f t="shared" si="0"/>
        <v xml:space="preserve"> </v>
      </c>
    </row>
    <row r="19" spans="1:17" x14ac:dyDescent="0.3">
      <c r="A19" s="6" t="s">
        <v>89</v>
      </c>
      <c r="B19" s="6"/>
      <c r="C19" s="6"/>
      <c r="D19" s="7"/>
      <c r="E19" s="7"/>
      <c r="F19" s="7"/>
      <c r="G19" s="7"/>
      <c r="H19" s="7"/>
      <c r="Q19" t="str">
        <f t="shared" si="0"/>
        <v xml:space="preserve"> </v>
      </c>
    </row>
    <row r="20" spans="1:17" x14ac:dyDescent="0.3">
      <c r="A20" s="6" t="s">
        <v>90</v>
      </c>
      <c r="B20" s="8"/>
      <c r="C20" s="8"/>
      <c r="D20" s="9"/>
      <c r="E20" s="9"/>
      <c r="F20" s="9"/>
      <c r="G20" s="9"/>
      <c r="H20" s="9"/>
      <c r="Q20" t="str">
        <f t="shared" si="0"/>
        <v xml:space="preserve"> </v>
      </c>
    </row>
    <row r="21" spans="1:17" x14ac:dyDescent="0.3">
      <c r="A21" s="6" t="s">
        <v>91</v>
      </c>
      <c r="B21" s="6"/>
      <c r="C21" s="6"/>
      <c r="D21" s="7"/>
      <c r="E21" s="7"/>
      <c r="F21" s="7"/>
      <c r="G21" s="7"/>
      <c r="H21" s="7"/>
      <c r="Q21" t="str">
        <f t="shared" si="0"/>
        <v xml:space="preserve"> </v>
      </c>
    </row>
    <row r="22" spans="1:17" x14ac:dyDescent="0.3">
      <c r="A22" s="6" t="s">
        <v>92</v>
      </c>
      <c r="B22" s="8"/>
      <c r="C22" s="8"/>
      <c r="D22" s="9"/>
      <c r="E22" s="9"/>
      <c r="F22" s="9"/>
      <c r="G22" s="9"/>
      <c r="H22" s="9"/>
      <c r="Q22" t="str">
        <f t="shared" si="0"/>
        <v xml:space="preserve"> </v>
      </c>
    </row>
    <row r="23" spans="1:17" x14ac:dyDescent="0.3">
      <c r="A23" s="6" t="s">
        <v>93</v>
      </c>
      <c r="B23" s="6"/>
      <c r="C23" s="6"/>
      <c r="D23" s="7"/>
      <c r="E23" s="7"/>
      <c r="F23" s="7"/>
      <c r="G23" s="7"/>
      <c r="H23" s="7"/>
      <c r="Q23" t="str">
        <f t="shared" si="0"/>
        <v xml:space="preserve"> </v>
      </c>
    </row>
    <row r="24" spans="1:17" x14ac:dyDescent="0.3">
      <c r="A24" s="6" t="s">
        <v>94</v>
      </c>
      <c r="B24" s="8"/>
      <c r="C24" s="8"/>
      <c r="D24" s="9"/>
      <c r="E24" s="9"/>
      <c r="F24" s="9"/>
      <c r="G24" s="9"/>
      <c r="H24" s="9"/>
      <c r="Q24" t="str">
        <f t="shared" si="0"/>
        <v xml:space="preserve"> </v>
      </c>
    </row>
    <row r="25" spans="1:17" x14ac:dyDescent="0.3">
      <c r="A25" s="6" t="s">
        <v>95</v>
      </c>
      <c r="B25" s="6"/>
      <c r="C25" s="6"/>
      <c r="D25" s="7"/>
      <c r="E25" s="7"/>
      <c r="F25" s="7"/>
      <c r="G25" s="7"/>
      <c r="H25" s="7"/>
      <c r="Q25" t="str">
        <f t="shared" si="0"/>
        <v xml:space="preserve"> </v>
      </c>
    </row>
    <row r="26" spans="1:17" x14ac:dyDescent="0.3">
      <c r="A26" s="6" t="s">
        <v>96</v>
      </c>
      <c r="B26" s="8"/>
      <c r="C26" s="8"/>
      <c r="D26" s="9"/>
      <c r="E26" s="9"/>
      <c r="F26" s="9"/>
      <c r="G26" s="9"/>
      <c r="H26" s="9"/>
      <c r="Q26" t="str">
        <f t="shared" si="0"/>
        <v xml:space="preserve"> </v>
      </c>
    </row>
    <row r="27" spans="1:17" x14ac:dyDescent="0.3">
      <c r="A27" s="6" t="s">
        <v>97</v>
      </c>
      <c r="B27" s="6"/>
      <c r="C27" s="6"/>
      <c r="D27" s="7"/>
      <c r="E27" s="7"/>
      <c r="F27" s="7"/>
      <c r="G27" s="7"/>
      <c r="H27" s="7"/>
      <c r="Q27" t="str">
        <f t="shared" si="0"/>
        <v xml:space="preserve"> </v>
      </c>
    </row>
    <row r="28" spans="1:17" x14ac:dyDescent="0.3">
      <c r="A28" s="6" t="s">
        <v>98</v>
      </c>
      <c r="B28" s="8"/>
      <c r="C28" s="8"/>
      <c r="D28" s="9"/>
      <c r="E28" s="9"/>
      <c r="F28" s="9"/>
      <c r="G28" s="9"/>
      <c r="H28" s="9"/>
      <c r="Q28" t="str">
        <f t="shared" si="0"/>
        <v xml:space="preserve"> </v>
      </c>
    </row>
    <row r="29" spans="1:17" x14ac:dyDescent="0.3">
      <c r="A29" s="6" t="s">
        <v>99</v>
      </c>
      <c r="B29" s="6"/>
      <c r="C29" s="6"/>
      <c r="D29" s="7"/>
      <c r="E29" s="7"/>
      <c r="F29" s="7"/>
      <c r="G29" s="7"/>
      <c r="H29" s="7"/>
      <c r="Q29" t="str">
        <f t="shared" si="0"/>
        <v xml:space="preserve"> </v>
      </c>
    </row>
    <row r="30" spans="1:17" x14ac:dyDescent="0.3">
      <c r="A30" s="6" t="s">
        <v>100</v>
      </c>
      <c r="B30" s="8"/>
      <c r="C30" s="8"/>
      <c r="D30" s="9"/>
      <c r="E30" s="9"/>
      <c r="F30" s="9"/>
      <c r="G30" s="9"/>
      <c r="H30" s="9"/>
      <c r="Q30" t="str">
        <f t="shared" si="0"/>
        <v xml:space="preserve"> </v>
      </c>
    </row>
    <row r="31" spans="1:17" x14ac:dyDescent="0.3">
      <c r="A31" s="6" t="s">
        <v>101</v>
      </c>
      <c r="B31" s="6"/>
      <c r="C31" s="6"/>
      <c r="D31" s="7"/>
      <c r="E31" s="7"/>
      <c r="F31" s="7"/>
      <c r="G31" s="7"/>
      <c r="H31" s="7"/>
      <c r="Q31" t="str">
        <f t="shared" si="0"/>
        <v xml:space="preserve"> </v>
      </c>
    </row>
    <row r="32" spans="1:17" x14ac:dyDescent="0.3">
      <c r="A32" s="6" t="s">
        <v>102</v>
      </c>
      <c r="B32" s="8"/>
      <c r="C32" s="8"/>
      <c r="D32" s="9"/>
      <c r="E32" s="9"/>
      <c r="F32" s="9"/>
      <c r="G32" s="9"/>
      <c r="H32" s="9"/>
      <c r="Q32" t="str">
        <f t="shared" si="0"/>
        <v xml:space="preserve"> </v>
      </c>
    </row>
    <row r="33" spans="1:17" x14ac:dyDescent="0.3">
      <c r="A33" s="6" t="s">
        <v>103</v>
      </c>
      <c r="B33" s="6"/>
      <c r="C33" s="6"/>
      <c r="D33" s="10" t="s">
        <v>14</v>
      </c>
      <c r="E33" s="10">
        <v>63</v>
      </c>
      <c r="F33" s="7"/>
      <c r="G33" s="7"/>
      <c r="H33" s="7"/>
      <c r="Q33" t="str">
        <f t="shared" si="0"/>
        <v xml:space="preserve"> </v>
      </c>
    </row>
    <row r="34" spans="1:17" x14ac:dyDescent="0.3">
      <c r="A34" s="6" t="s">
        <v>104</v>
      </c>
      <c r="B34" s="8"/>
      <c r="C34" s="8"/>
      <c r="D34" s="9"/>
      <c r="E34" s="9"/>
      <c r="F34" s="9"/>
      <c r="G34" s="9"/>
      <c r="H34" s="9"/>
      <c r="Q34" t="str">
        <f t="shared" si="0"/>
        <v xml:space="preserve"> </v>
      </c>
    </row>
    <row r="35" spans="1:17" x14ac:dyDescent="0.3">
      <c r="A35" s="6" t="s">
        <v>105</v>
      </c>
      <c r="B35" s="6"/>
      <c r="C35" s="6"/>
      <c r="D35" s="7"/>
      <c r="E35" s="7"/>
      <c r="F35" s="7"/>
      <c r="G35" s="7"/>
      <c r="H35" s="7"/>
      <c r="Q35" t="str">
        <f t="shared" si="0"/>
        <v xml:space="preserve"> </v>
      </c>
    </row>
    <row r="36" spans="1:17" x14ac:dyDescent="0.3">
      <c r="A36" s="6" t="s">
        <v>106</v>
      </c>
      <c r="B36" s="8"/>
      <c r="C36" s="8"/>
      <c r="D36" s="9"/>
      <c r="E36" s="9"/>
      <c r="F36" s="9"/>
      <c r="G36" s="9"/>
      <c r="H36" s="9"/>
      <c r="Q36" t="str">
        <f t="shared" si="0"/>
        <v xml:space="preserve"> </v>
      </c>
    </row>
    <row r="37" spans="1:17" x14ac:dyDescent="0.3">
      <c r="A37" s="6" t="s">
        <v>107</v>
      </c>
      <c r="B37" s="6"/>
      <c r="C37" s="6"/>
      <c r="D37" s="7"/>
      <c r="E37" s="7"/>
      <c r="F37" s="7"/>
      <c r="G37" s="7"/>
      <c r="H37" s="7"/>
      <c r="Q37" t="str">
        <f t="shared" si="0"/>
        <v xml:space="preserve"> </v>
      </c>
    </row>
    <row r="38" spans="1:17" x14ac:dyDescent="0.3">
      <c r="A38" s="6" t="s">
        <v>108</v>
      </c>
      <c r="B38" s="8"/>
      <c r="C38" s="8"/>
      <c r="D38" s="9"/>
      <c r="E38" s="9"/>
      <c r="F38" s="9"/>
      <c r="G38" s="9"/>
      <c r="H38" s="9"/>
      <c r="Q38" t="str">
        <f t="shared" si="0"/>
        <v xml:space="preserve"> </v>
      </c>
    </row>
    <row r="39" spans="1:17" x14ac:dyDescent="0.3">
      <c r="A39" s="6" t="s">
        <v>109</v>
      </c>
      <c r="B39" s="6"/>
      <c r="C39" s="6"/>
      <c r="D39" s="7"/>
      <c r="E39" s="7"/>
      <c r="F39" s="7"/>
      <c r="G39" s="7"/>
      <c r="H39" s="7"/>
      <c r="Q39" t="str">
        <f t="shared" si="0"/>
        <v xml:space="preserve"> </v>
      </c>
    </row>
    <row r="40" spans="1:17" x14ac:dyDescent="0.3">
      <c r="A40" s="6" t="s">
        <v>110</v>
      </c>
      <c r="B40" s="8"/>
      <c r="C40" s="8"/>
      <c r="D40" s="9"/>
      <c r="E40" s="9"/>
      <c r="F40" s="9"/>
      <c r="G40" s="9"/>
      <c r="H40" s="9"/>
      <c r="Q40" t="str">
        <f t="shared" si="0"/>
        <v xml:space="preserve"> </v>
      </c>
    </row>
    <row r="41" spans="1:17" x14ac:dyDescent="0.3">
      <c r="A41" s="6" t="s">
        <v>111</v>
      </c>
      <c r="B41" s="6"/>
      <c r="C41" s="6"/>
      <c r="D41" s="7"/>
      <c r="E41" s="7"/>
      <c r="F41" s="7"/>
      <c r="G41" s="7"/>
      <c r="H41" s="7"/>
      <c r="Q41" t="str">
        <f t="shared" si="0"/>
        <v xml:space="preserve"> </v>
      </c>
    </row>
    <row r="42" spans="1:17" x14ac:dyDescent="0.3">
      <c r="A42" s="6" t="s">
        <v>112</v>
      </c>
      <c r="B42" s="8"/>
      <c r="C42" s="8"/>
      <c r="D42" s="9"/>
      <c r="E42" s="9"/>
      <c r="F42" s="9"/>
      <c r="G42" s="9"/>
      <c r="H42" s="9"/>
      <c r="Q42" t="str">
        <f t="shared" si="0"/>
        <v xml:space="preserve"> </v>
      </c>
    </row>
    <row r="43" spans="1:17" x14ac:dyDescent="0.3">
      <c r="A43" s="6" t="s">
        <v>113</v>
      </c>
      <c r="B43" s="6"/>
      <c r="C43" s="6"/>
      <c r="D43" s="7"/>
      <c r="E43" s="7"/>
      <c r="F43" s="7"/>
      <c r="G43" s="7"/>
      <c r="H43" s="7"/>
      <c r="Q43" t="str">
        <f t="shared" si="0"/>
        <v xml:space="preserve"> </v>
      </c>
    </row>
    <row r="44" spans="1:17" x14ac:dyDescent="0.3">
      <c r="A44" s="6" t="s">
        <v>114</v>
      </c>
      <c r="B44" s="8"/>
      <c r="C44" s="8"/>
      <c r="D44" s="9"/>
      <c r="E44" s="9"/>
      <c r="F44" s="9"/>
      <c r="G44" s="9"/>
      <c r="H44" s="9"/>
      <c r="Q44" t="str">
        <f t="shared" si="0"/>
        <v xml:space="preserve"> </v>
      </c>
    </row>
    <row r="45" spans="1:17" x14ac:dyDescent="0.3">
      <c r="A45" s="6" t="s">
        <v>115</v>
      </c>
      <c r="B45" s="6"/>
      <c r="C45" s="6"/>
      <c r="D45" s="7"/>
      <c r="E45" s="7"/>
      <c r="F45" s="7"/>
      <c r="G45" s="7"/>
      <c r="H45" s="7"/>
      <c r="Q45" t="str">
        <f t="shared" si="0"/>
        <v xml:space="preserve"> </v>
      </c>
    </row>
    <row r="46" spans="1:17" x14ac:dyDescent="0.3">
      <c r="A46" s="6" t="s">
        <v>116</v>
      </c>
      <c r="B46" s="8"/>
      <c r="C46" s="8"/>
      <c r="D46" s="9"/>
      <c r="E46" s="9"/>
      <c r="F46" s="9"/>
      <c r="G46" s="9"/>
      <c r="H46" s="9"/>
      <c r="Q46" t="str">
        <f t="shared" si="0"/>
        <v xml:space="preserve"> </v>
      </c>
    </row>
    <row r="47" spans="1:17" x14ac:dyDescent="0.3">
      <c r="A47" s="6" t="s">
        <v>117</v>
      </c>
      <c r="B47" s="6"/>
      <c r="C47" s="6"/>
      <c r="D47" s="7" t="s">
        <v>15</v>
      </c>
      <c r="E47" s="7">
        <v>17</v>
      </c>
      <c r="F47" s="7"/>
      <c r="G47" s="7"/>
      <c r="H47" s="7"/>
      <c r="Q47" t="str">
        <f t="shared" si="0"/>
        <v xml:space="preserve"> </v>
      </c>
    </row>
    <row r="48" spans="1:17" x14ac:dyDescent="0.3">
      <c r="A48" s="6" t="s">
        <v>118</v>
      </c>
      <c r="B48" s="8"/>
      <c r="C48" s="8"/>
      <c r="D48" s="9"/>
      <c r="E48" s="9"/>
      <c r="F48" s="9"/>
      <c r="G48" s="9"/>
      <c r="H48" s="9"/>
      <c r="Q48" t="str">
        <f t="shared" si="0"/>
        <v xml:space="preserve"> </v>
      </c>
    </row>
    <row r="49" spans="1:17" x14ac:dyDescent="0.3">
      <c r="A49" s="6" t="s">
        <v>119</v>
      </c>
      <c r="B49" s="6"/>
      <c r="C49" s="6"/>
      <c r="D49" s="7"/>
      <c r="E49" s="7"/>
      <c r="F49" s="7"/>
      <c r="G49" s="7"/>
      <c r="H49" s="7"/>
      <c r="Q49" t="str">
        <f t="shared" si="0"/>
        <v xml:space="preserve"> </v>
      </c>
    </row>
    <row r="50" spans="1:17" x14ac:dyDescent="0.3">
      <c r="A50" s="6" t="s">
        <v>120</v>
      </c>
      <c r="B50" s="8"/>
      <c r="C50" s="8"/>
      <c r="D50" s="9"/>
      <c r="E50" s="9"/>
      <c r="F50" s="9"/>
      <c r="G50" s="9"/>
      <c r="H50" s="9"/>
      <c r="Q50" t="str">
        <f t="shared" si="0"/>
        <v xml:space="preserve"> </v>
      </c>
    </row>
    <row r="51" spans="1:17" x14ac:dyDescent="0.3">
      <c r="A51" s="6" t="s">
        <v>121</v>
      </c>
      <c r="B51" s="6"/>
      <c r="C51" s="6"/>
      <c r="D51" s="7"/>
      <c r="E51" s="7"/>
      <c r="F51" s="7"/>
      <c r="G51" s="7"/>
      <c r="H51" s="7"/>
      <c r="Q51" t="str">
        <f t="shared" si="0"/>
        <v xml:space="preserve"> </v>
      </c>
    </row>
    <row r="52" spans="1:17" x14ac:dyDescent="0.3">
      <c r="A52" s="6" t="s">
        <v>122</v>
      </c>
      <c r="B52" s="8"/>
      <c r="C52" s="8"/>
      <c r="D52" s="9"/>
      <c r="E52" s="9"/>
      <c r="F52" s="9"/>
      <c r="G52" s="9"/>
      <c r="H52" s="9"/>
      <c r="Q52" t="str">
        <f t="shared" si="0"/>
        <v xml:space="preserve"> </v>
      </c>
    </row>
    <row r="53" spans="1:17" x14ac:dyDescent="0.3">
      <c r="A53" s="6" t="s">
        <v>123</v>
      </c>
      <c r="B53" s="6"/>
      <c r="C53" s="6"/>
      <c r="D53" s="7"/>
      <c r="E53" s="7"/>
      <c r="F53" s="7"/>
      <c r="G53" s="7"/>
      <c r="H53" s="7"/>
      <c r="Q53" t="str">
        <f t="shared" si="0"/>
        <v xml:space="preserve"> </v>
      </c>
    </row>
    <row r="54" spans="1:17" x14ac:dyDescent="0.3">
      <c r="A54" s="6" t="s">
        <v>124</v>
      </c>
      <c r="B54" s="8"/>
      <c r="C54" s="8"/>
      <c r="D54" s="9"/>
      <c r="E54" s="9"/>
      <c r="F54" s="9"/>
      <c r="G54" s="9"/>
      <c r="H54" s="9"/>
      <c r="Q54" t="str">
        <f t="shared" si="0"/>
        <v xml:space="preserve"> </v>
      </c>
    </row>
    <row r="55" spans="1:17" x14ac:dyDescent="0.3">
      <c r="A55" s="6" t="s">
        <v>125</v>
      </c>
      <c r="B55" s="6"/>
      <c r="C55" s="6"/>
      <c r="D55" s="7"/>
      <c r="E55" s="7"/>
      <c r="F55" s="7"/>
      <c r="G55" s="7"/>
      <c r="H55" s="7"/>
      <c r="Q55" t="str">
        <f t="shared" si="0"/>
        <v xml:space="preserve"> </v>
      </c>
    </row>
    <row r="56" spans="1:17" x14ac:dyDescent="0.3">
      <c r="A56" s="6" t="s">
        <v>126</v>
      </c>
      <c r="B56" s="8"/>
      <c r="C56" s="8"/>
      <c r="D56" s="9"/>
      <c r="E56" s="9"/>
      <c r="F56" s="9"/>
      <c r="G56" s="9"/>
      <c r="H56" s="9"/>
      <c r="Q56" t="str">
        <f t="shared" si="0"/>
        <v xml:space="preserve"> </v>
      </c>
    </row>
    <row r="57" spans="1:17" x14ac:dyDescent="0.3">
      <c r="A57" s="6" t="s">
        <v>127</v>
      </c>
      <c r="B57" s="6"/>
      <c r="C57" s="6"/>
      <c r="D57" s="7"/>
      <c r="E57" s="7"/>
      <c r="F57" s="7"/>
      <c r="G57" s="7"/>
      <c r="H57" s="7"/>
      <c r="Q57" t="str">
        <f t="shared" si="0"/>
        <v xml:space="preserve"> </v>
      </c>
    </row>
    <row r="58" spans="1:17" x14ac:dyDescent="0.3">
      <c r="A58" s="6" t="s">
        <v>128</v>
      </c>
      <c r="B58" s="8"/>
      <c r="C58" s="8"/>
      <c r="D58" s="9"/>
      <c r="E58" s="9"/>
      <c r="F58" s="9"/>
      <c r="G58" s="9"/>
      <c r="H58" s="9"/>
      <c r="Q58" t="str">
        <f t="shared" si="0"/>
        <v xml:space="preserve"> </v>
      </c>
    </row>
    <row r="59" spans="1:17" x14ac:dyDescent="0.3">
      <c r="A59" s="6" t="s">
        <v>129</v>
      </c>
      <c r="B59" s="6"/>
      <c r="C59" s="6"/>
      <c r="D59" s="7">
        <v>421412412</v>
      </c>
      <c r="E59" s="7">
        <v>242</v>
      </c>
      <c r="F59" s="7"/>
      <c r="G59" s="7"/>
      <c r="H59" s="7"/>
      <c r="Q59" t="str">
        <f t="shared" si="0"/>
        <v xml:space="preserve"> </v>
      </c>
    </row>
    <row r="60" spans="1:17" x14ac:dyDescent="0.3">
      <c r="A60" s="6" t="s">
        <v>130</v>
      </c>
      <c r="B60" s="8"/>
      <c r="C60" s="8"/>
      <c r="D60" s="9">
        <v>124124124</v>
      </c>
      <c r="E60" s="9">
        <v>2</v>
      </c>
      <c r="F60" s="9"/>
      <c r="G60" s="9"/>
      <c r="H60" s="9"/>
      <c r="Q60" t="str">
        <f t="shared" si="0"/>
        <v xml:space="preserve"> </v>
      </c>
    </row>
    <row r="61" spans="1:17" x14ac:dyDescent="0.3">
      <c r="A61" s="6" t="s">
        <v>131</v>
      </c>
      <c r="B61" s="6"/>
      <c r="C61" s="6"/>
      <c r="D61" s="7">
        <v>41224</v>
      </c>
      <c r="E61" s="7">
        <v>242</v>
      </c>
      <c r="F61" s="7"/>
      <c r="G61" s="7"/>
      <c r="H61" s="7"/>
      <c r="Q61" t="str">
        <f t="shared" si="0"/>
        <v xml:space="preserve"> </v>
      </c>
    </row>
    <row r="62" spans="1:17" x14ac:dyDescent="0.3">
      <c r="A62" s="6" t="s">
        <v>132</v>
      </c>
      <c r="B62" s="8"/>
      <c r="C62" s="8"/>
      <c r="D62" s="9">
        <v>24112421</v>
      </c>
      <c r="E62" s="9"/>
      <c r="F62" s="9"/>
      <c r="G62" s="9"/>
      <c r="H62" s="9"/>
      <c r="Q62" t="str">
        <f t="shared" si="0"/>
        <v xml:space="preserve"> </v>
      </c>
    </row>
    <row r="63" spans="1:17" x14ac:dyDescent="0.3">
      <c r="A63" s="6" t="s">
        <v>133</v>
      </c>
      <c r="B63" s="6"/>
      <c r="C63" s="6"/>
      <c r="D63" s="10">
        <v>12414141</v>
      </c>
      <c r="E63" s="7">
        <v>24242</v>
      </c>
      <c r="F63" s="7"/>
      <c r="G63" s="7"/>
      <c r="H63" s="7"/>
      <c r="Q63" t="str">
        <f t="shared" si="0"/>
        <v xml:space="preserve"> </v>
      </c>
    </row>
    <row r="64" spans="1:17" x14ac:dyDescent="0.3">
      <c r="A64" s="6" t="s">
        <v>134</v>
      </c>
      <c r="B64" s="8"/>
      <c r="C64" s="8"/>
      <c r="D64" s="11">
        <v>4214212</v>
      </c>
      <c r="E64" s="9">
        <v>24242</v>
      </c>
      <c r="F64" s="9"/>
      <c r="G64" s="9"/>
      <c r="H64" s="9"/>
      <c r="Q64" t="str">
        <f t="shared" si="0"/>
        <v xml:space="preserve"> </v>
      </c>
    </row>
    <row r="65" spans="1:17" x14ac:dyDescent="0.3">
      <c r="A65" s="6" t="s">
        <v>135</v>
      </c>
      <c r="B65" s="6"/>
      <c r="C65" s="6"/>
      <c r="D65" s="10">
        <v>2112</v>
      </c>
      <c r="E65" s="7">
        <v>24242</v>
      </c>
      <c r="F65" s="7"/>
      <c r="G65" s="7"/>
      <c r="H65" s="7"/>
      <c r="Q65" t="str">
        <f t="shared" si="0"/>
        <v xml:space="preserve"> </v>
      </c>
    </row>
    <row r="66" spans="1:17" x14ac:dyDescent="0.3">
      <c r="A66" s="6" t="s">
        <v>136</v>
      </c>
      <c r="B66" s="8"/>
      <c r="C66" s="8"/>
      <c r="D66" s="11">
        <v>1112</v>
      </c>
      <c r="E66" s="9">
        <v>24242</v>
      </c>
      <c r="F66" s="9"/>
      <c r="G66" s="9"/>
      <c r="H66" s="9"/>
      <c r="Q66" t="str">
        <f t="shared" si="0"/>
        <v xml:space="preserve"> </v>
      </c>
    </row>
    <row r="67" spans="1:17" x14ac:dyDescent="0.3">
      <c r="A67" s="6" t="s">
        <v>137</v>
      </c>
      <c r="B67" s="6"/>
      <c r="C67" s="6"/>
      <c r="D67" s="10">
        <v>21122</v>
      </c>
      <c r="E67" s="7">
        <v>242</v>
      </c>
      <c r="F67" s="7"/>
      <c r="G67" s="7"/>
      <c r="H67" s="7"/>
      <c r="Q67" t="str">
        <f t="shared" si="0"/>
        <v xml:space="preserve"> </v>
      </c>
    </row>
    <row r="68" spans="1:17" x14ac:dyDescent="0.3">
      <c r="A68" s="6" t="s">
        <v>138</v>
      </c>
      <c r="B68" s="8"/>
      <c r="C68" s="8"/>
      <c r="D68" s="9"/>
      <c r="E68" s="9"/>
      <c r="F68" s="9"/>
      <c r="G68" s="9"/>
      <c r="H68" s="9"/>
      <c r="Q68" t="str">
        <f t="shared" si="0"/>
        <v xml:space="preserve"> </v>
      </c>
    </row>
    <row r="69" spans="1:17" x14ac:dyDescent="0.3">
      <c r="A69" s="6" t="s">
        <v>139</v>
      </c>
      <c r="B69" s="6"/>
      <c r="C69" s="6"/>
      <c r="D69" s="7"/>
      <c r="E69" s="7"/>
      <c r="F69" s="7"/>
      <c r="G69" s="7"/>
      <c r="H69" s="7"/>
      <c r="Q69" t="str">
        <f t="shared" ref="Q69:Q132" si="1">C69&amp;" "&amp;B69</f>
        <v xml:space="preserve"> </v>
      </c>
    </row>
    <row r="70" spans="1:17" x14ac:dyDescent="0.3">
      <c r="A70" s="6" t="s">
        <v>140</v>
      </c>
      <c r="B70" s="8"/>
      <c r="C70" s="8"/>
      <c r="D70" s="9"/>
      <c r="E70" s="9"/>
      <c r="F70" s="9"/>
      <c r="G70" s="9"/>
      <c r="H70" s="9"/>
      <c r="Q70" t="str">
        <f t="shared" si="1"/>
        <v xml:space="preserve"> </v>
      </c>
    </row>
    <row r="71" spans="1:17" x14ac:dyDescent="0.3">
      <c r="A71" s="6" t="s">
        <v>141</v>
      </c>
      <c r="B71" s="6"/>
      <c r="C71" s="6"/>
      <c r="D71" s="7"/>
      <c r="E71" s="7"/>
      <c r="F71" s="7"/>
      <c r="G71" s="7"/>
      <c r="H71" s="7"/>
      <c r="Q71" t="str">
        <f t="shared" si="1"/>
        <v xml:space="preserve"> </v>
      </c>
    </row>
    <row r="72" spans="1:17" x14ac:dyDescent="0.3">
      <c r="A72" s="6" t="s">
        <v>142</v>
      </c>
      <c r="B72" s="8"/>
      <c r="C72" s="8"/>
      <c r="D72" s="9"/>
      <c r="E72" s="9"/>
      <c r="F72" s="9"/>
      <c r="G72" s="9"/>
      <c r="H72" s="9"/>
      <c r="Q72" t="str">
        <f t="shared" si="1"/>
        <v xml:space="preserve"> </v>
      </c>
    </row>
    <row r="73" spans="1:17" x14ac:dyDescent="0.3">
      <c r="A73" s="6" t="s">
        <v>143</v>
      </c>
      <c r="B73" s="6"/>
      <c r="C73" s="6"/>
      <c r="D73" s="7"/>
      <c r="E73" s="7"/>
      <c r="F73" s="7"/>
      <c r="G73" s="7"/>
      <c r="H73" s="7"/>
      <c r="Q73" t="str">
        <f t="shared" si="1"/>
        <v xml:space="preserve"> </v>
      </c>
    </row>
    <row r="74" spans="1:17" x14ac:dyDescent="0.3">
      <c r="A74" s="6" t="s">
        <v>144</v>
      </c>
      <c r="B74" s="8"/>
      <c r="C74" s="8"/>
      <c r="D74" s="9"/>
      <c r="E74" s="9"/>
      <c r="F74" s="9"/>
      <c r="G74" s="9"/>
      <c r="H74" s="9"/>
      <c r="Q74" t="str">
        <f t="shared" si="1"/>
        <v xml:space="preserve"> </v>
      </c>
    </row>
    <row r="75" spans="1:17" x14ac:dyDescent="0.3">
      <c r="A75" s="6" t="s">
        <v>145</v>
      </c>
      <c r="B75" s="6"/>
      <c r="C75" s="6"/>
      <c r="D75" s="7"/>
      <c r="E75" s="7"/>
      <c r="F75" s="7"/>
      <c r="G75" s="7"/>
      <c r="H75" s="7"/>
      <c r="Q75" t="str">
        <f t="shared" si="1"/>
        <v xml:space="preserve"> </v>
      </c>
    </row>
    <row r="76" spans="1:17" x14ac:dyDescent="0.3">
      <c r="A76" s="6" t="s">
        <v>146</v>
      </c>
      <c r="B76" s="8"/>
      <c r="C76" s="8"/>
      <c r="D76" s="9"/>
      <c r="E76" s="9"/>
      <c r="F76" s="9"/>
      <c r="G76" s="9"/>
      <c r="H76" s="9"/>
      <c r="Q76" t="str">
        <f t="shared" si="1"/>
        <v xml:space="preserve"> </v>
      </c>
    </row>
    <row r="77" spans="1:17" x14ac:dyDescent="0.3">
      <c r="A77" s="6" t="s">
        <v>147</v>
      </c>
      <c r="B77" s="6"/>
      <c r="C77" s="6"/>
      <c r="D77" s="7"/>
      <c r="E77" s="7"/>
      <c r="F77" s="7"/>
      <c r="G77" s="7"/>
      <c r="H77" s="7"/>
      <c r="Q77" t="str">
        <f t="shared" si="1"/>
        <v xml:space="preserve"> </v>
      </c>
    </row>
    <row r="78" spans="1:17" x14ac:dyDescent="0.3">
      <c r="A78" s="6" t="s">
        <v>148</v>
      </c>
      <c r="B78" s="8"/>
      <c r="C78" s="8"/>
      <c r="D78" s="9"/>
      <c r="E78" s="9"/>
      <c r="F78" s="9"/>
      <c r="G78" s="9"/>
      <c r="H78" s="9"/>
      <c r="Q78" t="str">
        <f t="shared" si="1"/>
        <v xml:space="preserve"> </v>
      </c>
    </row>
    <row r="79" spans="1:17" x14ac:dyDescent="0.3">
      <c r="A79" s="6" t="s">
        <v>149</v>
      </c>
      <c r="B79" s="6"/>
      <c r="C79" s="6"/>
      <c r="D79" s="7"/>
      <c r="E79" s="7"/>
      <c r="F79" s="7"/>
      <c r="G79" s="7"/>
      <c r="H79" s="7"/>
      <c r="Q79" t="str">
        <f t="shared" si="1"/>
        <v xml:space="preserve"> </v>
      </c>
    </row>
    <row r="80" spans="1:17" x14ac:dyDescent="0.3">
      <c r="A80" s="6" t="s">
        <v>150</v>
      </c>
      <c r="B80" s="8"/>
      <c r="C80" s="8"/>
      <c r="D80" s="9"/>
      <c r="E80" s="9"/>
      <c r="F80" s="9"/>
      <c r="G80" s="9"/>
      <c r="H80" s="9"/>
      <c r="Q80" t="str">
        <f t="shared" si="1"/>
        <v xml:space="preserve"> </v>
      </c>
    </row>
    <row r="81" spans="1:17" x14ac:dyDescent="0.3">
      <c r="A81" s="6" t="s">
        <v>151</v>
      </c>
      <c r="B81" s="6"/>
      <c r="C81" s="6"/>
      <c r="D81" s="7"/>
      <c r="E81" s="7"/>
      <c r="F81" s="7"/>
      <c r="G81" s="7"/>
      <c r="H81" s="7"/>
      <c r="Q81" t="str">
        <f t="shared" si="1"/>
        <v xml:space="preserve"> </v>
      </c>
    </row>
    <row r="82" spans="1:17" x14ac:dyDescent="0.3">
      <c r="A82" s="6" t="s">
        <v>152</v>
      </c>
      <c r="B82" s="8"/>
      <c r="C82" s="8"/>
      <c r="D82" s="9"/>
      <c r="E82" s="9"/>
      <c r="F82" s="9"/>
      <c r="G82" s="9"/>
      <c r="H82" s="9"/>
      <c r="Q82" t="str">
        <f t="shared" si="1"/>
        <v xml:space="preserve"> </v>
      </c>
    </row>
    <row r="83" spans="1:17" x14ac:dyDescent="0.3">
      <c r="A83" s="6" t="s">
        <v>153</v>
      </c>
      <c r="B83" s="6"/>
      <c r="C83" s="6"/>
      <c r="D83" s="7"/>
      <c r="E83" s="7"/>
      <c r="F83" s="7"/>
      <c r="G83" s="7"/>
      <c r="H83" s="7"/>
      <c r="Q83" t="str">
        <f t="shared" si="1"/>
        <v xml:space="preserve"> </v>
      </c>
    </row>
    <row r="84" spans="1:17" x14ac:dyDescent="0.3">
      <c r="A84" s="6" t="s">
        <v>154</v>
      </c>
      <c r="B84" s="12"/>
      <c r="C84" s="12"/>
      <c r="D84" s="9"/>
      <c r="E84" s="9"/>
      <c r="F84" s="9"/>
      <c r="G84" s="9"/>
      <c r="H84" s="9"/>
      <c r="Q84" t="str">
        <f t="shared" si="1"/>
        <v xml:space="preserve"> </v>
      </c>
    </row>
    <row r="85" spans="1:17" x14ac:dyDescent="0.3">
      <c r="A85" s="6" t="s">
        <v>155</v>
      </c>
      <c r="B85" s="6"/>
      <c r="C85" s="6"/>
      <c r="D85" s="7"/>
      <c r="E85" s="7"/>
      <c r="F85" s="7"/>
      <c r="G85" s="7"/>
      <c r="H85" s="7"/>
      <c r="Q85" t="str">
        <f t="shared" si="1"/>
        <v xml:space="preserve"> </v>
      </c>
    </row>
    <row r="86" spans="1:17" x14ac:dyDescent="0.3">
      <c r="A86" s="6" t="s">
        <v>156</v>
      </c>
      <c r="B86" s="8"/>
      <c r="C86" s="8"/>
      <c r="D86" s="9"/>
      <c r="E86" s="9"/>
      <c r="F86" s="9"/>
      <c r="G86" s="9"/>
      <c r="H86" s="9"/>
      <c r="Q86" t="str">
        <f t="shared" si="1"/>
        <v xml:space="preserve"> </v>
      </c>
    </row>
    <row r="87" spans="1:17" x14ac:dyDescent="0.3">
      <c r="A87" s="6" t="s">
        <v>157</v>
      </c>
      <c r="B87" s="6"/>
      <c r="C87" s="6"/>
      <c r="D87" s="7"/>
      <c r="E87" s="7"/>
      <c r="F87" s="7"/>
      <c r="G87" s="7"/>
      <c r="H87" s="7"/>
      <c r="Q87" t="str">
        <f t="shared" si="1"/>
        <v xml:space="preserve"> </v>
      </c>
    </row>
    <row r="88" spans="1:17" x14ac:dyDescent="0.3">
      <c r="A88" s="6" t="s">
        <v>158</v>
      </c>
      <c r="B88" s="8"/>
      <c r="C88" s="8"/>
      <c r="D88" s="9"/>
      <c r="E88" s="9"/>
      <c r="F88" s="9"/>
      <c r="G88" s="9"/>
      <c r="H88" s="9"/>
      <c r="Q88" t="str">
        <f t="shared" si="1"/>
        <v xml:space="preserve"> </v>
      </c>
    </row>
    <row r="89" spans="1:17" x14ac:dyDescent="0.3">
      <c r="A89" s="6" t="s">
        <v>159</v>
      </c>
      <c r="B89" s="6"/>
      <c r="C89" s="6"/>
      <c r="D89" s="7"/>
      <c r="E89" s="7"/>
      <c r="F89" s="7"/>
      <c r="G89" s="7"/>
      <c r="H89" s="7"/>
      <c r="Q89" t="str">
        <f t="shared" si="1"/>
        <v xml:space="preserve"> </v>
      </c>
    </row>
    <row r="90" spans="1:17" x14ac:dyDescent="0.3">
      <c r="A90" s="6" t="s">
        <v>160</v>
      </c>
      <c r="B90" s="8"/>
      <c r="C90" s="8"/>
      <c r="D90" s="9"/>
      <c r="E90" s="9"/>
      <c r="F90" s="9"/>
      <c r="G90" s="9"/>
      <c r="H90" s="9"/>
      <c r="Q90" t="str">
        <f t="shared" si="1"/>
        <v xml:space="preserve"> </v>
      </c>
    </row>
    <row r="91" spans="1:17" x14ac:dyDescent="0.3">
      <c r="A91" s="6" t="s">
        <v>161</v>
      </c>
      <c r="B91" s="6"/>
      <c r="C91" s="6"/>
      <c r="D91" s="7"/>
      <c r="E91" s="7"/>
      <c r="F91" s="7"/>
      <c r="G91" s="7"/>
      <c r="H91" s="7"/>
      <c r="Q91" t="str">
        <f t="shared" si="1"/>
        <v xml:space="preserve"> </v>
      </c>
    </row>
    <row r="92" spans="1:17" x14ac:dyDescent="0.3">
      <c r="A92" s="6" t="s">
        <v>162</v>
      </c>
      <c r="B92" s="8"/>
      <c r="C92" s="8"/>
      <c r="D92" s="9"/>
      <c r="E92" s="9"/>
      <c r="F92" s="9"/>
      <c r="G92" s="9"/>
      <c r="H92" s="9"/>
      <c r="Q92" t="str">
        <f t="shared" si="1"/>
        <v xml:space="preserve"> </v>
      </c>
    </row>
    <row r="93" spans="1:17" x14ac:dyDescent="0.3">
      <c r="A93" s="6" t="s">
        <v>163</v>
      </c>
      <c r="B93" s="6"/>
      <c r="C93" s="6"/>
      <c r="D93" s="7"/>
      <c r="E93" s="7"/>
      <c r="F93" s="7"/>
      <c r="G93" s="7"/>
      <c r="H93" s="7"/>
      <c r="Q93" t="str">
        <f t="shared" si="1"/>
        <v xml:space="preserve"> </v>
      </c>
    </row>
    <row r="94" spans="1:17" x14ac:dyDescent="0.3">
      <c r="A94" s="6" t="s">
        <v>164</v>
      </c>
      <c r="B94" s="8"/>
      <c r="C94" s="8"/>
      <c r="D94" s="9"/>
      <c r="E94" s="9"/>
      <c r="F94" s="9"/>
      <c r="G94" s="9"/>
      <c r="H94" s="9"/>
      <c r="Q94" t="str">
        <f t="shared" si="1"/>
        <v xml:space="preserve"> </v>
      </c>
    </row>
    <row r="95" spans="1:17" x14ac:dyDescent="0.3">
      <c r="A95" s="6" t="s">
        <v>165</v>
      </c>
      <c r="B95" s="6"/>
      <c r="C95" s="6"/>
      <c r="D95" s="7"/>
      <c r="E95" s="7"/>
      <c r="F95" s="7"/>
      <c r="G95" s="7"/>
      <c r="H95" s="7"/>
      <c r="Q95" t="str">
        <f t="shared" si="1"/>
        <v xml:space="preserve"> </v>
      </c>
    </row>
    <row r="96" spans="1:17" x14ac:dyDescent="0.3">
      <c r="A96" s="6" t="s">
        <v>166</v>
      </c>
      <c r="B96" s="8"/>
      <c r="C96" s="8"/>
      <c r="D96" s="9"/>
      <c r="E96" s="9"/>
      <c r="F96" s="9"/>
      <c r="G96" s="9"/>
      <c r="H96" s="9"/>
      <c r="Q96" t="str">
        <f t="shared" si="1"/>
        <v xml:space="preserve"> </v>
      </c>
    </row>
    <row r="97" spans="1:17" x14ac:dyDescent="0.3">
      <c r="A97" s="6" t="s">
        <v>167</v>
      </c>
      <c r="B97" s="6"/>
      <c r="C97" s="6"/>
      <c r="D97" s="7"/>
      <c r="E97" s="7"/>
      <c r="F97" s="7"/>
      <c r="G97" s="7"/>
      <c r="H97" s="7"/>
      <c r="Q97" t="str">
        <f t="shared" si="1"/>
        <v xml:space="preserve"> </v>
      </c>
    </row>
    <row r="98" spans="1:17" x14ac:dyDescent="0.3">
      <c r="A98" s="6" t="s">
        <v>168</v>
      </c>
      <c r="B98" s="8"/>
      <c r="C98" s="8"/>
      <c r="D98" s="11">
        <v>23124124</v>
      </c>
      <c r="E98" s="11">
        <v>421</v>
      </c>
      <c r="F98" s="9"/>
      <c r="G98" s="9"/>
      <c r="H98" s="9"/>
      <c r="Q98" t="str">
        <f t="shared" si="1"/>
        <v xml:space="preserve"> </v>
      </c>
    </row>
    <row r="99" spans="1:17" x14ac:dyDescent="0.3">
      <c r="A99" s="6" t="s">
        <v>169</v>
      </c>
      <c r="B99" s="6"/>
      <c r="C99" s="6"/>
      <c r="D99" s="7"/>
      <c r="E99" s="7"/>
      <c r="F99" s="7"/>
      <c r="G99" s="7"/>
      <c r="H99" s="7"/>
      <c r="Q99" t="str">
        <f t="shared" si="1"/>
        <v xml:space="preserve"> </v>
      </c>
    </row>
    <row r="100" spans="1:17" x14ac:dyDescent="0.3">
      <c r="A100" s="6" t="s">
        <v>170</v>
      </c>
      <c r="B100" s="8"/>
      <c r="C100" s="8"/>
      <c r="D100" s="11">
        <v>124124124</v>
      </c>
      <c r="E100" s="11">
        <v>124</v>
      </c>
      <c r="F100" s="9"/>
      <c r="G100" s="9"/>
      <c r="H100" s="9"/>
      <c r="Q100" t="str">
        <f t="shared" si="1"/>
        <v xml:space="preserve"> </v>
      </c>
    </row>
    <row r="101" spans="1:17" x14ac:dyDescent="0.3">
      <c r="A101" s="6" t="s">
        <v>171</v>
      </c>
      <c r="B101" s="6"/>
      <c r="C101" s="6"/>
      <c r="D101" s="7"/>
      <c r="E101" s="7"/>
      <c r="F101" s="7"/>
      <c r="G101" s="7"/>
      <c r="H101" s="7"/>
      <c r="Q101" t="str">
        <f t="shared" si="1"/>
        <v xml:space="preserve"> </v>
      </c>
    </row>
    <row r="102" spans="1:17" x14ac:dyDescent="0.3">
      <c r="A102" s="6" t="s">
        <v>172</v>
      </c>
      <c r="B102" s="8"/>
      <c r="C102" s="8"/>
      <c r="D102" s="9"/>
      <c r="E102" s="9"/>
      <c r="F102" s="9"/>
      <c r="G102" s="9"/>
      <c r="H102" s="9"/>
      <c r="Q102" t="str">
        <f t="shared" si="1"/>
        <v xml:space="preserve"> </v>
      </c>
    </row>
    <row r="103" spans="1:17" x14ac:dyDescent="0.3">
      <c r="A103" s="6" t="s">
        <v>173</v>
      </c>
      <c r="B103" s="6"/>
      <c r="C103" s="6"/>
      <c r="D103" s="7"/>
      <c r="E103" s="7"/>
      <c r="F103" s="7"/>
      <c r="G103" s="7"/>
      <c r="H103" s="7"/>
      <c r="Q103" t="str">
        <f t="shared" si="1"/>
        <v xml:space="preserve"> </v>
      </c>
    </row>
    <row r="104" spans="1:17" x14ac:dyDescent="0.3">
      <c r="A104" s="6" t="s">
        <v>174</v>
      </c>
      <c r="B104" s="8"/>
      <c r="C104" s="8"/>
      <c r="D104" s="9"/>
      <c r="E104" s="9"/>
      <c r="F104" s="9"/>
      <c r="G104" s="9"/>
      <c r="H104" s="9"/>
      <c r="Q104" t="str">
        <f t="shared" si="1"/>
        <v xml:space="preserve"> </v>
      </c>
    </row>
    <row r="105" spans="1:17" x14ac:dyDescent="0.3">
      <c r="A105" s="6" t="s">
        <v>175</v>
      </c>
      <c r="B105" s="6"/>
      <c r="C105" s="6"/>
      <c r="D105" s="7"/>
      <c r="E105" s="7"/>
      <c r="F105" s="7"/>
      <c r="G105" s="7"/>
      <c r="H105" s="7"/>
      <c r="Q105" t="str">
        <f t="shared" si="1"/>
        <v xml:space="preserve"> </v>
      </c>
    </row>
    <row r="106" spans="1:17" x14ac:dyDescent="0.3">
      <c r="A106" s="6" t="s">
        <v>176</v>
      </c>
      <c r="B106" s="8"/>
      <c r="C106" s="8"/>
      <c r="D106" s="9"/>
      <c r="E106" s="9"/>
      <c r="F106" s="9"/>
      <c r="G106" s="9"/>
      <c r="H106" s="9"/>
      <c r="Q106" t="str">
        <f t="shared" si="1"/>
        <v xml:space="preserve"> </v>
      </c>
    </row>
    <row r="107" spans="1:17" x14ac:dyDescent="0.3">
      <c r="A107" s="6" t="s">
        <v>177</v>
      </c>
      <c r="B107" s="6"/>
      <c r="C107" s="6"/>
      <c r="D107" s="7"/>
      <c r="E107" s="7"/>
      <c r="F107" s="7"/>
      <c r="G107" s="7"/>
      <c r="H107" s="7"/>
      <c r="Q107" t="str">
        <f t="shared" si="1"/>
        <v xml:space="preserve"> </v>
      </c>
    </row>
    <row r="108" spans="1:17" x14ac:dyDescent="0.3">
      <c r="A108" s="6" t="s">
        <v>178</v>
      </c>
      <c r="B108" s="12"/>
      <c r="C108" s="12"/>
      <c r="D108" s="9"/>
      <c r="E108" s="9"/>
      <c r="F108" s="9"/>
      <c r="G108" s="9"/>
      <c r="H108" s="9"/>
      <c r="Q108" t="str">
        <f t="shared" si="1"/>
        <v xml:space="preserve"> </v>
      </c>
    </row>
    <row r="109" spans="1:17" x14ac:dyDescent="0.3">
      <c r="A109" s="6" t="s">
        <v>179</v>
      </c>
      <c r="B109" s="14"/>
      <c r="C109" s="14"/>
      <c r="D109" s="7"/>
      <c r="E109" s="7"/>
      <c r="F109" s="7"/>
      <c r="G109" s="7"/>
      <c r="H109" s="7"/>
      <c r="Q109" t="str">
        <f t="shared" si="1"/>
        <v xml:space="preserve"> </v>
      </c>
    </row>
    <row r="110" spans="1:17" x14ac:dyDescent="0.3">
      <c r="A110" s="6" t="s">
        <v>180</v>
      </c>
      <c r="B110" s="12"/>
      <c r="C110" s="12"/>
      <c r="D110" s="9"/>
      <c r="E110" s="9"/>
      <c r="F110" s="9"/>
      <c r="G110" s="9"/>
      <c r="H110" s="9"/>
      <c r="Q110" t="str">
        <f t="shared" si="1"/>
        <v xml:space="preserve"> </v>
      </c>
    </row>
    <row r="111" spans="1:17" x14ac:dyDescent="0.3">
      <c r="A111" s="6" t="s">
        <v>181</v>
      </c>
      <c r="B111" s="14"/>
      <c r="C111" s="14"/>
      <c r="D111" s="7"/>
      <c r="E111" s="7"/>
      <c r="F111" s="7"/>
      <c r="G111" s="7"/>
      <c r="H111" s="7"/>
      <c r="Q111" t="str">
        <f t="shared" si="1"/>
        <v xml:space="preserve"> </v>
      </c>
    </row>
    <row r="112" spans="1:17" x14ac:dyDescent="0.3">
      <c r="A112" s="6" t="s">
        <v>182</v>
      </c>
      <c r="B112" s="12"/>
      <c r="C112" s="12"/>
      <c r="D112" s="9"/>
      <c r="E112" s="9"/>
      <c r="F112" s="9"/>
      <c r="G112" s="9"/>
      <c r="H112" s="9"/>
      <c r="Q112" t="str">
        <f t="shared" si="1"/>
        <v xml:space="preserve"> </v>
      </c>
    </row>
    <row r="113" spans="1:17" x14ac:dyDescent="0.3">
      <c r="A113" s="6" t="s">
        <v>183</v>
      </c>
      <c r="B113" s="14"/>
      <c r="C113" s="14"/>
      <c r="D113" s="7"/>
      <c r="E113" s="7"/>
      <c r="F113" s="7"/>
      <c r="G113" s="7"/>
      <c r="H113" s="7"/>
      <c r="Q113" t="str">
        <f t="shared" si="1"/>
        <v xml:space="preserve"> </v>
      </c>
    </row>
    <row r="114" spans="1:17" x14ac:dyDescent="0.3">
      <c r="A114" s="6" t="s">
        <v>184</v>
      </c>
      <c r="B114" s="12"/>
      <c r="C114" s="12"/>
      <c r="D114" s="9"/>
      <c r="E114" s="9"/>
      <c r="F114" s="9"/>
      <c r="G114" s="9"/>
      <c r="H114" s="9"/>
      <c r="Q114" t="str">
        <f t="shared" si="1"/>
        <v xml:space="preserve"> </v>
      </c>
    </row>
    <row r="115" spans="1:17" x14ac:dyDescent="0.3">
      <c r="A115" s="6" t="s">
        <v>185</v>
      </c>
      <c r="B115" s="14"/>
      <c r="C115" s="14"/>
      <c r="D115" s="7"/>
      <c r="E115" s="7"/>
      <c r="F115" s="7"/>
      <c r="G115" s="7"/>
      <c r="H115" s="7"/>
      <c r="Q115" t="str">
        <f t="shared" si="1"/>
        <v xml:space="preserve"> </v>
      </c>
    </row>
    <row r="116" spans="1:17" x14ac:dyDescent="0.3">
      <c r="A116" s="6" t="s">
        <v>186</v>
      </c>
      <c r="B116" s="12"/>
      <c r="C116" s="12"/>
      <c r="D116" s="9"/>
      <c r="E116" s="9"/>
      <c r="F116" s="9"/>
      <c r="G116" s="9"/>
      <c r="H116" s="9"/>
      <c r="Q116" t="str">
        <f t="shared" si="1"/>
        <v xml:space="preserve"> </v>
      </c>
    </row>
    <row r="117" spans="1:17" x14ac:dyDescent="0.3">
      <c r="A117" s="6" t="s">
        <v>187</v>
      </c>
      <c r="B117" s="14"/>
      <c r="C117" s="14"/>
      <c r="D117" s="7"/>
      <c r="E117" s="7"/>
      <c r="F117" s="7"/>
      <c r="G117" s="7"/>
      <c r="H117" s="7"/>
      <c r="Q117" t="str">
        <f t="shared" si="1"/>
        <v xml:space="preserve"> </v>
      </c>
    </row>
    <row r="118" spans="1:17" x14ac:dyDescent="0.3">
      <c r="A118" s="6" t="s">
        <v>188</v>
      </c>
      <c r="B118" s="12"/>
      <c r="C118" s="12"/>
      <c r="D118" s="9"/>
      <c r="E118" s="9"/>
      <c r="F118" s="9"/>
      <c r="G118" s="9"/>
      <c r="H118" s="9"/>
      <c r="Q118" t="str">
        <f t="shared" si="1"/>
        <v xml:space="preserve"> </v>
      </c>
    </row>
    <row r="119" spans="1:17" x14ac:dyDescent="0.3">
      <c r="A119" s="6" t="s">
        <v>189</v>
      </c>
      <c r="B119" s="14"/>
      <c r="C119" s="14"/>
      <c r="D119" s="7"/>
      <c r="E119" s="7"/>
      <c r="F119" s="7"/>
      <c r="G119" s="7"/>
      <c r="H119" s="7"/>
      <c r="Q119" t="str">
        <f t="shared" si="1"/>
        <v xml:space="preserve"> </v>
      </c>
    </row>
    <row r="120" spans="1:17" x14ac:dyDescent="0.3">
      <c r="A120" s="6" t="s">
        <v>190</v>
      </c>
      <c r="B120" s="12"/>
      <c r="C120" s="12"/>
      <c r="D120" s="9"/>
      <c r="E120" s="9"/>
      <c r="F120" s="9"/>
      <c r="G120" s="9"/>
      <c r="H120" s="9"/>
      <c r="Q120" t="str">
        <f t="shared" si="1"/>
        <v xml:space="preserve"> </v>
      </c>
    </row>
    <row r="121" spans="1:17" x14ac:dyDescent="0.3">
      <c r="A121" s="6" t="s">
        <v>191</v>
      </c>
      <c r="B121" s="14"/>
      <c r="C121" s="14"/>
      <c r="D121" s="7"/>
      <c r="E121" s="7"/>
      <c r="F121" s="7"/>
      <c r="G121" s="7"/>
      <c r="H121" s="7"/>
      <c r="Q121" t="str">
        <f t="shared" si="1"/>
        <v xml:space="preserve"> </v>
      </c>
    </row>
    <row r="122" spans="1:17" x14ac:dyDescent="0.3">
      <c r="A122" s="6" t="s">
        <v>192</v>
      </c>
      <c r="B122" s="12"/>
      <c r="C122" s="12"/>
      <c r="D122" s="11" t="s">
        <v>16</v>
      </c>
      <c r="E122" s="11">
        <v>63</v>
      </c>
      <c r="F122" s="9"/>
      <c r="G122" s="9"/>
      <c r="H122" s="9"/>
      <c r="Q122" t="str">
        <f t="shared" si="1"/>
        <v xml:space="preserve"> </v>
      </c>
    </row>
    <row r="123" spans="1:17" x14ac:dyDescent="0.3">
      <c r="A123" s="6" t="s">
        <v>193</v>
      </c>
      <c r="B123" s="14"/>
      <c r="C123" s="14"/>
      <c r="D123" s="10"/>
      <c r="E123" s="7"/>
      <c r="F123" s="7"/>
      <c r="G123" s="7"/>
      <c r="H123" s="7"/>
      <c r="Q123" t="str">
        <f t="shared" si="1"/>
        <v xml:space="preserve"> </v>
      </c>
    </row>
    <row r="124" spans="1:17" x14ac:dyDescent="0.3">
      <c r="A124" s="6" t="s">
        <v>194</v>
      </c>
      <c r="B124" s="12"/>
      <c r="C124" s="12"/>
      <c r="D124" s="11"/>
      <c r="E124" s="9"/>
      <c r="F124" s="9"/>
      <c r="G124" s="9"/>
      <c r="H124" s="9"/>
      <c r="Q124" t="str">
        <f t="shared" si="1"/>
        <v xml:space="preserve"> </v>
      </c>
    </row>
    <row r="125" spans="1:17" x14ac:dyDescent="0.3">
      <c r="A125" s="6" t="s">
        <v>195</v>
      </c>
      <c r="B125" s="14"/>
      <c r="C125" s="14"/>
      <c r="D125" s="10"/>
      <c r="E125" s="7"/>
      <c r="F125" s="7"/>
      <c r="G125" s="7"/>
      <c r="H125" s="7"/>
      <c r="Q125" t="str">
        <f t="shared" si="1"/>
        <v xml:space="preserve"> </v>
      </c>
    </row>
    <row r="126" spans="1:17" x14ac:dyDescent="0.3">
      <c r="A126" s="6" t="s">
        <v>196</v>
      </c>
      <c r="B126" s="12"/>
      <c r="C126" s="12"/>
      <c r="D126" s="11"/>
      <c r="E126" s="9"/>
      <c r="F126" s="9"/>
      <c r="G126" s="9"/>
      <c r="H126" s="9"/>
      <c r="Q126" t="str">
        <f t="shared" si="1"/>
        <v xml:space="preserve"> </v>
      </c>
    </row>
    <row r="127" spans="1:17" x14ac:dyDescent="0.3">
      <c r="A127" s="6" t="s">
        <v>197</v>
      </c>
      <c r="B127" s="14"/>
      <c r="C127" s="14"/>
      <c r="D127" s="10"/>
      <c r="E127" s="7"/>
      <c r="F127" s="7"/>
      <c r="G127" s="7"/>
      <c r="H127" s="7"/>
      <c r="Q127" t="str">
        <f t="shared" si="1"/>
        <v xml:space="preserve"> </v>
      </c>
    </row>
    <row r="128" spans="1:17" x14ac:dyDescent="0.3">
      <c r="A128" s="6" t="s">
        <v>198</v>
      </c>
      <c r="B128" s="12"/>
      <c r="C128" s="12"/>
      <c r="D128" s="11"/>
      <c r="E128" s="9"/>
      <c r="F128" s="9"/>
      <c r="G128" s="9"/>
      <c r="H128" s="9"/>
      <c r="Q128" t="str">
        <f t="shared" si="1"/>
        <v xml:space="preserve"> </v>
      </c>
    </row>
    <row r="129" spans="1:17" x14ac:dyDescent="0.3">
      <c r="A129" s="6" t="s">
        <v>199</v>
      </c>
      <c r="B129" s="14"/>
      <c r="C129" s="13"/>
      <c r="D129" s="10"/>
      <c r="E129" s="7"/>
      <c r="F129" s="7"/>
      <c r="G129" s="7"/>
      <c r="H129" s="7"/>
      <c r="Q129" t="str">
        <f t="shared" si="1"/>
        <v xml:space="preserve"> </v>
      </c>
    </row>
    <row r="130" spans="1:17" x14ac:dyDescent="0.3">
      <c r="A130" s="6" t="s">
        <v>200</v>
      </c>
      <c r="B130" s="15"/>
      <c r="C130" s="12"/>
      <c r="D130" s="11"/>
      <c r="E130" s="9"/>
      <c r="F130" s="9"/>
      <c r="G130" s="9"/>
      <c r="H130" s="9"/>
      <c r="Q130" t="str">
        <f t="shared" si="1"/>
        <v xml:space="preserve"> </v>
      </c>
    </row>
    <row r="131" spans="1:17" x14ac:dyDescent="0.3">
      <c r="A131" s="6" t="s">
        <v>201</v>
      </c>
      <c r="B131" s="13"/>
      <c r="C131" s="14"/>
      <c r="D131" s="10"/>
      <c r="E131" s="7"/>
      <c r="F131" s="7"/>
      <c r="G131" s="7"/>
      <c r="H131" s="7"/>
      <c r="Q131" t="str">
        <f t="shared" si="1"/>
        <v xml:space="preserve"> </v>
      </c>
    </row>
    <row r="132" spans="1:17" x14ac:dyDescent="0.3">
      <c r="A132" s="6" t="s">
        <v>202</v>
      </c>
      <c r="B132" s="12"/>
      <c r="C132" s="12"/>
      <c r="D132" s="11"/>
      <c r="E132" s="9"/>
      <c r="F132" s="9"/>
      <c r="G132" s="9"/>
      <c r="H132" s="9"/>
      <c r="Q132" t="str">
        <f t="shared" si="1"/>
        <v xml:space="preserve"> </v>
      </c>
    </row>
    <row r="133" spans="1:17" x14ac:dyDescent="0.3">
      <c r="A133" s="6" t="s">
        <v>203</v>
      </c>
      <c r="B133" s="13"/>
      <c r="C133" s="14"/>
      <c r="D133" s="10"/>
      <c r="E133" s="7"/>
      <c r="F133" s="7"/>
      <c r="G133" s="7"/>
      <c r="H133" s="7"/>
      <c r="Q133" t="str">
        <f t="shared" ref="Q133:Q196" si="2">C133&amp;" "&amp;B133</f>
        <v xml:space="preserve"> </v>
      </c>
    </row>
    <row r="134" spans="1:17" x14ac:dyDescent="0.3">
      <c r="A134" s="6" t="s">
        <v>204</v>
      </c>
      <c r="B134" s="15"/>
      <c r="C134" s="12"/>
      <c r="D134" s="11"/>
      <c r="E134" s="9"/>
      <c r="F134" s="9"/>
      <c r="G134" s="9"/>
      <c r="H134" s="9"/>
      <c r="Q134" t="str">
        <f t="shared" si="2"/>
        <v xml:space="preserve"> </v>
      </c>
    </row>
    <row r="135" spans="1:17" x14ac:dyDescent="0.3">
      <c r="A135" s="6" t="s">
        <v>205</v>
      </c>
      <c r="B135" s="13"/>
      <c r="C135" s="13"/>
      <c r="D135" s="10"/>
      <c r="E135" s="7"/>
      <c r="F135" s="7"/>
      <c r="G135" s="7"/>
      <c r="H135" s="7"/>
      <c r="Q135" t="str">
        <f t="shared" si="2"/>
        <v xml:space="preserve"> </v>
      </c>
    </row>
    <row r="136" spans="1:17" x14ac:dyDescent="0.3">
      <c r="A136" s="6" t="s">
        <v>206</v>
      </c>
      <c r="B136" s="15"/>
      <c r="C136" s="15"/>
      <c r="D136" s="9"/>
      <c r="E136" s="9"/>
      <c r="F136" s="9"/>
      <c r="G136" s="9"/>
      <c r="H136" s="9"/>
      <c r="Q136" t="str">
        <f t="shared" si="2"/>
        <v xml:space="preserve"> </v>
      </c>
    </row>
    <row r="137" spans="1:17" x14ac:dyDescent="0.3">
      <c r="A137" s="6" t="s">
        <v>207</v>
      </c>
      <c r="B137" s="13"/>
      <c r="C137" s="13"/>
      <c r="D137" s="7"/>
      <c r="E137" s="7"/>
      <c r="F137" s="7"/>
      <c r="G137" s="7"/>
      <c r="H137" s="7"/>
      <c r="Q137" t="str">
        <f t="shared" si="2"/>
        <v xml:space="preserve"> </v>
      </c>
    </row>
    <row r="138" spans="1:17" x14ac:dyDescent="0.3">
      <c r="A138" s="15"/>
      <c r="B138" s="12"/>
      <c r="C138" s="12"/>
      <c r="D138" s="9"/>
      <c r="E138" s="9"/>
      <c r="F138" s="9"/>
      <c r="G138" s="9"/>
      <c r="H138" s="9"/>
      <c r="Q138" t="str">
        <f t="shared" si="2"/>
        <v xml:space="preserve"> </v>
      </c>
    </row>
    <row r="139" spans="1:17" x14ac:dyDescent="0.3">
      <c r="A139" s="13"/>
      <c r="B139" s="14"/>
      <c r="C139" s="14"/>
      <c r="D139" s="7"/>
      <c r="E139" s="7"/>
      <c r="F139" s="7"/>
      <c r="G139" s="7"/>
      <c r="H139" s="7"/>
      <c r="Q139" t="str">
        <f t="shared" si="2"/>
        <v xml:space="preserve"> </v>
      </c>
    </row>
    <row r="140" spans="1:17" x14ac:dyDescent="0.3">
      <c r="A140" s="15"/>
      <c r="B140" s="12"/>
      <c r="C140" s="12"/>
      <c r="D140" s="9"/>
      <c r="E140" s="9"/>
      <c r="F140" s="9"/>
      <c r="G140" s="9"/>
      <c r="H140" s="9"/>
      <c r="Q140" t="str">
        <f t="shared" si="2"/>
        <v xml:space="preserve"> </v>
      </c>
    </row>
    <row r="141" spans="1:17" x14ac:dyDescent="0.3">
      <c r="A141" s="13"/>
      <c r="B141" s="14"/>
      <c r="C141" s="14"/>
      <c r="D141" s="7"/>
      <c r="E141" s="7"/>
      <c r="F141" s="7"/>
      <c r="G141" s="7"/>
      <c r="H141" s="7"/>
      <c r="Q141" t="str">
        <f t="shared" si="2"/>
        <v xml:space="preserve"> </v>
      </c>
    </row>
    <row r="142" spans="1:17" x14ac:dyDescent="0.3">
      <c r="A142" s="15"/>
      <c r="B142" s="12"/>
      <c r="C142" s="12"/>
      <c r="D142" s="9"/>
      <c r="E142" s="9"/>
      <c r="F142" s="9"/>
      <c r="G142" s="9"/>
      <c r="H142" s="9"/>
      <c r="Q142" t="str">
        <f t="shared" si="2"/>
        <v xml:space="preserve"> </v>
      </c>
    </row>
    <row r="143" spans="1:17" x14ac:dyDescent="0.3">
      <c r="A143" s="13"/>
      <c r="B143" s="14"/>
      <c r="C143" s="14"/>
      <c r="D143" s="7"/>
      <c r="E143" s="7"/>
      <c r="F143" s="7"/>
      <c r="G143" s="7"/>
      <c r="H143" s="7"/>
      <c r="Q143" t="str">
        <f t="shared" si="2"/>
        <v xml:space="preserve"> </v>
      </c>
    </row>
    <row r="144" spans="1:17" x14ac:dyDescent="0.3">
      <c r="A144" s="15"/>
      <c r="B144" s="12"/>
      <c r="C144" s="12"/>
      <c r="D144" s="9"/>
      <c r="E144" s="9"/>
      <c r="F144" s="9"/>
      <c r="G144" s="9"/>
      <c r="H144" s="9"/>
      <c r="Q144" t="str">
        <f t="shared" si="2"/>
        <v xml:space="preserve"> </v>
      </c>
    </row>
    <row r="145" spans="1:17" x14ac:dyDescent="0.3">
      <c r="A145" s="13"/>
      <c r="B145" s="14"/>
      <c r="C145" s="14"/>
      <c r="D145" s="7"/>
      <c r="E145" s="7"/>
      <c r="F145" s="7"/>
      <c r="G145" s="7"/>
      <c r="H145" s="7"/>
      <c r="Q145" t="str">
        <f t="shared" si="2"/>
        <v xml:space="preserve"> </v>
      </c>
    </row>
    <row r="146" spans="1:17" x14ac:dyDescent="0.3">
      <c r="A146" s="15"/>
      <c r="B146" s="12"/>
      <c r="C146" s="12"/>
      <c r="D146" s="9"/>
      <c r="E146" s="9"/>
      <c r="F146" s="9"/>
      <c r="G146" s="9"/>
      <c r="H146" s="9"/>
      <c r="Q146" t="str">
        <f t="shared" si="2"/>
        <v xml:space="preserve"> </v>
      </c>
    </row>
    <row r="147" spans="1:17" x14ac:dyDescent="0.3">
      <c r="A147" s="13"/>
      <c r="B147" s="14"/>
      <c r="C147" s="14"/>
      <c r="D147" s="7"/>
      <c r="E147" s="7"/>
      <c r="F147" s="7"/>
      <c r="G147" s="7"/>
      <c r="H147" s="7"/>
      <c r="Q147" t="str">
        <f t="shared" si="2"/>
        <v xml:space="preserve"> </v>
      </c>
    </row>
    <row r="148" spans="1:17" x14ac:dyDescent="0.3">
      <c r="A148" s="15"/>
      <c r="B148" s="12"/>
      <c r="C148" s="12"/>
      <c r="D148" s="9"/>
      <c r="E148" s="9"/>
      <c r="F148" s="9"/>
      <c r="G148" s="9"/>
      <c r="H148" s="9"/>
      <c r="Q148" t="str">
        <f t="shared" si="2"/>
        <v xml:space="preserve"> </v>
      </c>
    </row>
    <row r="149" spans="1:17" x14ac:dyDescent="0.3">
      <c r="A149" s="13"/>
      <c r="B149" s="14"/>
      <c r="C149" s="14"/>
      <c r="D149" s="7"/>
      <c r="E149" s="7"/>
      <c r="F149" s="7"/>
      <c r="G149" s="7"/>
      <c r="H149" s="7"/>
      <c r="Q149" t="str">
        <f t="shared" si="2"/>
        <v xml:space="preserve"> </v>
      </c>
    </row>
    <row r="150" spans="1:17" x14ac:dyDescent="0.3">
      <c r="A150" s="15"/>
      <c r="B150" s="12"/>
      <c r="C150" s="12"/>
      <c r="D150" s="9"/>
      <c r="E150" s="9"/>
      <c r="F150" s="9"/>
      <c r="G150" s="9"/>
      <c r="H150" s="9"/>
      <c r="Q150" t="str">
        <f t="shared" si="2"/>
        <v xml:space="preserve"> </v>
      </c>
    </row>
    <row r="151" spans="1:17" x14ac:dyDescent="0.3">
      <c r="A151" s="13"/>
      <c r="B151" s="14"/>
      <c r="C151" s="14"/>
      <c r="D151" s="7"/>
      <c r="E151" s="7"/>
      <c r="F151" s="7"/>
      <c r="G151" s="7"/>
      <c r="H151" s="7"/>
      <c r="Q151" t="str">
        <f t="shared" si="2"/>
        <v xml:space="preserve"> </v>
      </c>
    </row>
    <row r="152" spans="1:17" x14ac:dyDescent="0.3">
      <c r="A152" s="15"/>
      <c r="B152" s="12"/>
      <c r="C152" s="12"/>
      <c r="D152" s="9"/>
      <c r="E152" s="9"/>
      <c r="F152" s="9"/>
      <c r="G152" s="9"/>
      <c r="H152" s="9"/>
      <c r="Q152" t="str">
        <f t="shared" si="2"/>
        <v xml:space="preserve"> </v>
      </c>
    </row>
    <row r="153" spans="1:17" x14ac:dyDescent="0.3">
      <c r="A153" s="13"/>
      <c r="B153" s="14"/>
      <c r="C153" s="14"/>
      <c r="D153" s="7"/>
      <c r="E153" s="7"/>
      <c r="F153" s="7"/>
      <c r="G153" s="7"/>
      <c r="H153" s="7"/>
      <c r="Q153" t="str">
        <f t="shared" si="2"/>
        <v xml:space="preserve"> </v>
      </c>
    </row>
    <row r="154" spans="1:17" x14ac:dyDescent="0.3">
      <c r="A154" s="12"/>
      <c r="B154" s="12"/>
      <c r="C154" s="12"/>
      <c r="D154" s="9"/>
      <c r="E154" s="9"/>
      <c r="F154" s="9"/>
      <c r="G154" s="9"/>
      <c r="H154" s="9"/>
      <c r="Q154" t="str">
        <f t="shared" si="2"/>
        <v xml:space="preserve"> </v>
      </c>
    </row>
    <row r="155" spans="1:17" x14ac:dyDescent="0.3">
      <c r="A155" s="14"/>
      <c r="B155" s="14"/>
      <c r="C155" s="14"/>
      <c r="D155" s="7"/>
      <c r="E155" s="7"/>
      <c r="F155" s="7"/>
      <c r="G155" s="7"/>
      <c r="H155" s="7"/>
      <c r="Q155" t="str">
        <f t="shared" si="2"/>
        <v xml:space="preserve"> </v>
      </c>
    </row>
    <row r="156" spans="1:17" x14ac:dyDescent="0.3">
      <c r="A156" s="12"/>
      <c r="B156" s="12"/>
      <c r="C156" s="12"/>
      <c r="D156" s="9"/>
      <c r="E156" s="9"/>
      <c r="F156" s="9"/>
      <c r="G156" s="9"/>
      <c r="H156" s="9"/>
      <c r="Q156" t="str">
        <f t="shared" si="2"/>
        <v xml:space="preserve"> </v>
      </c>
    </row>
    <row r="157" spans="1:17" x14ac:dyDescent="0.3">
      <c r="A157" s="14"/>
      <c r="B157" s="14"/>
      <c r="C157" s="14"/>
      <c r="D157" s="7"/>
      <c r="E157" s="7"/>
      <c r="F157" s="7"/>
      <c r="G157" s="7"/>
      <c r="H157" s="7"/>
      <c r="Q157" t="str">
        <f t="shared" si="2"/>
        <v xml:space="preserve"> </v>
      </c>
    </row>
    <row r="158" spans="1:17" x14ac:dyDescent="0.3">
      <c r="A158" s="12"/>
      <c r="B158" s="12"/>
      <c r="C158" s="12"/>
      <c r="D158" s="9"/>
      <c r="E158" s="9"/>
      <c r="F158" s="9"/>
      <c r="G158" s="9"/>
      <c r="H158" s="9"/>
      <c r="Q158" t="str">
        <f t="shared" si="2"/>
        <v xml:space="preserve"> </v>
      </c>
    </row>
    <row r="159" spans="1:17" x14ac:dyDescent="0.3">
      <c r="A159" s="14"/>
      <c r="B159" s="14"/>
      <c r="C159" s="14"/>
      <c r="D159" s="7"/>
      <c r="E159" s="7"/>
      <c r="F159" s="7"/>
      <c r="G159" s="7"/>
      <c r="H159" s="7"/>
      <c r="Q159" t="str">
        <f t="shared" si="2"/>
        <v xml:space="preserve"> </v>
      </c>
    </row>
    <row r="160" spans="1:17" x14ac:dyDescent="0.3">
      <c r="A160" s="12"/>
      <c r="B160" s="12"/>
      <c r="C160" s="12"/>
      <c r="D160" s="9"/>
      <c r="E160" s="9"/>
      <c r="F160" s="9"/>
      <c r="G160" s="9"/>
      <c r="H160" s="9"/>
      <c r="Q160" t="str">
        <f t="shared" si="2"/>
        <v xml:space="preserve"> </v>
      </c>
    </row>
    <row r="161" spans="1:17" x14ac:dyDescent="0.3">
      <c r="A161" s="14"/>
      <c r="B161" s="14"/>
      <c r="C161" s="14"/>
      <c r="D161" s="7"/>
      <c r="E161" s="7"/>
      <c r="F161" s="7"/>
      <c r="G161" s="7"/>
      <c r="H161" s="7"/>
      <c r="Q161" t="str">
        <f t="shared" si="2"/>
        <v xml:space="preserve"> </v>
      </c>
    </row>
    <row r="162" spans="1:17" x14ac:dyDescent="0.3">
      <c r="A162" s="12"/>
      <c r="B162" s="12"/>
      <c r="C162" s="12"/>
      <c r="D162" s="9"/>
      <c r="E162" s="9"/>
      <c r="F162" s="9"/>
      <c r="G162" s="9"/>
      <c r="H162" s="9"/>
      <c r="Q162" t="str">
        <f t="shared" si="2"/>
        <v xml:space="preserve"> </v>
      </c>
    </row>
    <row r="163" spans="1:17" x14ac:dyDescent="0.3">
      <c r="A163" s="14"/>
      <c r="B163" s="14"/>
      <c r="C163" s="14"/>
      <c r="D163" s="7"/>
      <c r="E163" s="7"/>
      <c r="F163" s="7"/>
      <c r="G163" s="7"/>
      <c r="H163" s="7"/>
      <c r="Q163" t="str">
        <f t="shared" si="2"/>
        <v xml:space="preserve"> </v>
      </c>
    </row>
    <row r="164" spans="1:17" x14ac:dyDescent="0.3">
      <c r="A164" s="12"/>
      <c r="B164" s="12"/>
      <c r="C164" s="12"/>
      <c r="D164" s="9"/>
      <c r="E164" s="9"/>
      <c r="F164" s="9"/>
      <c r="G164" s="9"/>
      <c r="H164" s="9"/>
      <c r="Q164" t="str">
        <f t="shared" si="2"/>
        <v xml:space="preserve"> </v>
      </c>
    </row>
    <row r="165" spans="1:17" x14ac:dyDescent="0.3">
      <c r="A165" s="14"/>
      <c r="B165" s="14"/>
      <c r="C165" s="14"/>
      <c r="D165" s="7"/>
      <c r="E165" s="7"/>
      <c r="F165" s="7"/>
      <c r="G165" s="7"/>
      <c r="H165" s="7"/>
      <c r="Q165" t="str">
        <f t="shared" si="2"/>
        <v xml:space="preserve"> </v>
      </c>
    </row>
    <row r="166" spans="1:17" x14ac:dyDescent="0.3">
      <c r="A166" s="12"/>
      <c r="B166" s="12"/>
      <c r="C166" s="12"/>
      <c r="D166" s="9"/>
      <c r="E166" s="9"/>
      <c r="F166" s="9"/>
      <c r="G166" s="9"/>
      <c r="H166" s="9"/>
      <c r="Q166" t="str">
        <f t="shared" si="2"/>
        <v xml:space="preserve"> </v>
      </c>
    </row>
    <row r="167" spans="1:17" x14ac:dyDescent="0.3">
      <c r="A167" s="14"/>
      <c r="B167" s="14"/>
      <c r="C167" s="14"/>
      <c r="D167" s="7"/>
      <c r="E167" s="7"/>
      <c r="F167" s="7"/>
      <c r="G167" s="7"/>
      <c r="H167" s="7"/>
      <c r="Q167" t="str">
        <f t="shared" si="2"/>
        <v xml:space="preserve"> </v>
      </c>
    </row>
    <row r="168" spans="1:17" x14ac:dyDescent="0.3">
      <c r="A168" s="12"/>
      <c r="B168" s="12"/>
      <c r="C168" s="12"/>
      <c r="D168" s="9"/>
      <c r="E168" s="9"/>
      <c r="F168" s="9"/>
      <c r="G168" s="9"/>
      <c r="H168" s="9"/>
      <c r="Q168" t="str">
        <f t="shared" si="2"/>
        <v xml:space="preserve"> </v>
      </c>
    </row>
    <row r="169" spans="1:17" x14ac:dyDescent="0.3">
      <c r="A169" s="14"/>
      <c r="B169" s="14"/>
      <c r="C169" s="14"/>
      <c r="D169" s="7"/>
      <c r="E169" s="7"/>
      <c r="F169" s="7"/>
      <c r="G169" s="7"/>
      <c r="H169" s="7"/>
      <c r="Q169" t="str">
        <f t="shared" si="2"/>
        <v xml:space="preserve"> </v>
      </c>
    </row>
    <row r="170" spans="1:17" x14ac:dyDescent="0.3">
      <c r="A170" s="12"/>
      <c r="B170" s="12"/>
      <c r="C170" s="12"/>
      <c r="D170" s="9"/>
      <c r="E170" s="9"/>
      <c r="F170" s="9"/>
      <c r="G170" s="9"/>
      <c r="H170" s="9"/>
      <c r="Q170" t="str">
        <f t="shared" si="2"/>
        <v xml:space="preserve"> </v>
      </c>
    </row>
    <row r="171" spans="1:17" x14ac:dyDescent="0.3">
      <c r="A171" s="14"/>
      <c r="B171" s="14"/>
      <c r="C171" s="14"/>
      <c r="D171" s="7"/>
      <c r="E171" s="7"/>
      <c r="F171" s="7"/>
      <c r="G171" s="7"/>
      <c r="H171" s="7"/>
      <c r="Q171" t="str">
        <f t="shared" si="2"/>
        <v xml:space="preserve"> </v>
      </c>
    </row>
    <row r="172" spans="1:17" x14ac:dyDescent="0.3">
      <c r="A172" s="12"/>
      <c r="B172" s="12"/>
      <c r="C172" s="12"/>
      <c r="D172" s="9"/>
      <c r="E172" s="9"/>
      <c r="F172" s="9"/>
      <c r="G172" s="9"/>
      <c r="H172" s="9"/>
      <c r="Q172" t="str">
        <f t="shared" si="2"/>
        <v xml:space="preserve"> </v>
      </c>
    </row>
    <row r="173" spans="1:17" x14ac:dyDescent="0.3">
      <c r="A173" s="14"/>
      <c r="B173" s="14"/>
      <c r="C173" s="14"/>
      <c r="D173" s="7"/>
      <c r="E173" s="7"/>
      <c r="F173" s="7"/>
      <c r="G173" s="7"/>
      <c r="H173" s="7"/>
      <c r="Q173" t="str">
        <f t="shared" si="2"/>
        <v xml:space="preserve"> </v>
      </c>
    </row>
    <row r="174" spans="1:17" x14ac:dyDescent="0.3">
      <c r="A174" s="12"/>
      <c r="B174" s="12"/>
      <c r="C174" s="12"/>
      <c r="D174" s="9"/>
      <c r="E174" s="9"/>
      <c r="F174" s="9"/>
      <c r="G174" s="9"/>
      <c r="H174" s="9"/>
      <c r="Q174" t="str">
        <f t="shared" si="2"/>
        <v xml:space="preserve"> </v>
      </c>
    </row>
    <row r="175" spans="1:17" x14ac:dyDescent="0.3">
      <c r="A175" s="14"/>
      <c r="B175" s="14"/>
      <c r="C175" s="14"/>
      <c r="D175" s="7"/>
      <c r="E175" s="7"/>
      <c r="F175" s="7"/>
      <c r="G175" s="7"/>
      <c r="H175" s="7"/>
      <c r="Q175" t="str">
        <f t="shared" si="2"/>
        <v xml:space="preserve"> </v>
      </c>
    </row>
    <row r="176" spans="1:17" x14ac:dyDescent="0.3">
      <c r="A176" s="12"/>
      <c r="B176" s="12"/>
      <c r="C176" s="12"/>
      <c r="D176" s="9"/>
      <c r="E176" s="9"/>
      <c r="F176" s="9"/>
      <c r="G176" s="9"/>
      <c r="H176" s="9"/>
      <c r="Q176" t="str">
        <f t="shared" si="2"/>
        <v xml:space="preserve"> </v>
      </c>
    </row>
    <row r="177" spans="1:17" x14ac:dyDescent="0.3">
      <c r="A177" s="14"/>
      <c r="B177" s="14"/>
      <c r="C177" s="14"/>
      <c r="D177" s="7"/>
      <c r="E177" s="7"/>
      <c r="F177" s="7"/>
      <c r="G177" s="7"/>
      <c r="H177" s="7"/>
      <c r="Q177" t="str">
        <f t="shared" si="2"/>
        <v xml:space="preserve"> </v>
      </c>
    </row>
    <row r="178" spans="1:17" x14ac:dyDescent="0.3">
      <c r="A178" s="12"/>
      <c r="B178" s="12"/>
      <c r="C178" s="12"/>
      <c r="D178" s="9"/>
      <c r="E178" s="9"/>
      <c r="F178" s="9"/>
      <c r="G178" s="9"/>
      <c r="H178" s="9"/>
      <c r="Q178" t="str">
        <f t="shared" si="2"/>
        <v xml:space="preserve"> </v>
      </c>
    </row>
    <row r="179" spans="1:17" x14ac:dyDescent="0.3">
      <c r="A179" s="14"/>
      <c r="B179" s="14"/>
      <c r="C179" s="14"/>
      <c r="D179" s="7"/>
      <c r="E179" s="7"/>
      <c r="F179" s="7"/>
      <c r="G179" s="7"/>
      <c r="H179" s="7"/>
      <c r="Q179" t="str">
        <f t="shared" si="2"/>
        <v xml:space="preserve"> </v>
      </c>
    </row>
    <row r="180" spans="1:17" x14ac:dyDescent="0.3">
      <c r="A180" s="12"/>
      <c r="B180" s="12"/>
      <c r="C180" s="12"/>
      <c r="D180" s="9"/>
      <c r="E180" s="9"/>
      <c r="F180" s="9"/>
      <c r="G180" s="9"/>
      <c r="H180" s="9"/>
      <c r="Q180" t="str">
        <f t="shared" si="2"/>
        <v xml:space="preserve"> </v>
      </c>
    </row>
    <row r="181" spans="1:17" x14ac:dyDescent="0.3">
      <c r="A181" s="14"/>
      <c r="B181" s="14"/>
      <c r="C181" s="14"/>
      <c r="D181" s="7"/>
      <c r="E181" s="7"/>
      <c r="F181" s="7"/>
      <c r="G181" s="7"/>
      <c r="H181" s="7"/>
      <c r="Q181" t="str">
        <f t="shared" si="2"/>
        <v xml:space="preserve"> </v>
      </c>
    </row>
    <row r="182" spans="1:17" x14ac:dyDescent="0.3">
      <c r="A182" s="12"/>
      <c r="B182" s="12"/>
      <c r="C182" s="12"/>
      <c r="D182" s="9"/>
      <c r="E182" s="9"/>
      <c r="F182" s="9"/>
      <c r="G182" s="9"/>
      <c r="H182" s="9"/>
      <c r="Q182" t="str">
        <f t="shared" si="2"/>
        <v xml:space="preserve"> </v>
      </c>
    </row>
    <row r="183" spans="1:17" x14ac:dyDescent="0.3">
      <c r="Q183" t="str">
        <f t="shared" si="2"/>
        <v xml:space="preserve"> </v>
      </c>
    </row>
    <row r="184" spans="1:17" x14ac:dyDescent="0.3">
      <c r="Q184" t="str">
        <f t="shared" si="2"/>
        <v xml:space="preserve"> </v>
      </c>
    </row>
    <row r="185" spans="1:17" x14ac:dyDescent="0.3">
      <c r="Q185" t="str">
        <f t="shared" si="2"/>
        <v xml:space="preserve"> </v>
      </c>
    </row>
    <row r="186" spans="1:17" x14ac:dyDescent="0.3">
      <c r="Q186" t="str">
        <f t="shared" si="2"/>
        <v xml:space="preserve"> </v>
      </c>
    </row>
    <row r="187" spans="1:17" x14ac:dyDescent="0.3">
      <c r="Q187" t="str">
        <f t="shared" si="2"/>
        <v xml:space="preserve"> </v>
      </c>
    </row>
    <row r="188" spans="1:17" x14ac:dyDescent="0.3">
      <c r="Q188" t="str">
        <f t="shared" si="2"/>
        <v xml:space="preserve"> </v>
      </c>
    </row>
    <row r="189" spans="1:17" x14ac:dyDescent="0.3">
      <c r="Q189" t="str">
        <f t="shared" si="2"/>
        <v xml:space="preserve"> </v>
      </c>
    </row>
    <row r="190" spans="1:17" x14ac:dyDescent="0.3">
      <c r="Q190" t="str">
        <f t="shared" si="2"/>
        <v xml:space="preserve"> </v>
      </c>
    </row>
    <row r="191" spans="1:17" x14ac:dyDescent="0.3">
      <c r="Q191" t="str">
        <f t="shared" si="2"/>
        <v xml:space="preserve"> </v>
      </c>
    </row>
    <row r="192" spans="1:17" x14ac:dyDescent="0.3">
      <c r="Q192" t="str">
        <f t="shared" si="2"/>
        <v xml:space="preserve"> </v>
      </c>
    </row>
    <row r="193" spans="17:17" x14ac:dyDescent="0.3">
      <c r="Q193" t="str">
        <f t="shared" si="2"/>
        <v xml:space="preserve"> </v>
      </c>
    </row>
    <row r="194" spans="17:17" x14ac:dyDescent="0.3">
      <c r="Q194" t="str">
        <f t="shared" si="2"/>
        <v xml:space="preserve"> </v>
      </c>
    </row>
    <row r="195" spans="17:17" x14ac:dyDescent="0.3">
      <c r="Q195" t="str">
        <f t="shared" si="2"/>
        <v xml:space="preserve"> </v>
      </c>
    </row>
    <row r="196" spans="17:17" x14ac:dyDescent="0.3">
      <c r="Q196" t="str">
        <f t="shared" si="2"/>
        <v xml:space="preserve"> </v>
      </c>
    </row>
    <row r="197" spans="17:17" x14ac:dyDescent="0.3">
      <c r="Q197" t="str">
        <f t="shared" ref="Q197:Q260" si="3">C197&amp;" "&amp;B197</f>
        <v xml:space="preserve"> </v>
      </c>
    </row>
    <row r="198" spans="17:17" x14ac:dyDescent="0.3">
      <c r="Q198" t="str">
        <f t="shared" si="3"/>
        <v xml:space="preserve"> </v>
      </c>
    </row>
    <row r="199" spans="17:17" x14ac:dyDescent="0.3">
      <c r="Q199" t="str">
        <f t="shared" si="3"/>
        <v xml:space="preserve"> </v>
      </c>
    </row>
    <row r="200" spans="17:17" x14ac:dyDescent="0.3">
      <c r="Q200" t="str">
        <f t="shared" si="3"/>
        <v xml:space="preserve"> </v>
      </c>
    </row>
    <row r="201" spans="17:17" x14ac:dyDescent="0.3">
      <c r="Q201" t="str">
        <f t="shared" si="3"/>
        <v xml:space="preserve"> </v>
      </c>
    </row>
    <row r="202" spans="17:17" x14ac:dyDescent="0.3">
      <c r="Q202" t="str">
        <f t="shared" si="3"/>
        <v xml:space="preserve"> </v>
      </c>
    </row>
    <row r="203" spans="17:17" x14ac:dyDescent="0.3">
      <c r="Q203" t="str">
        <f t="shared" si="3"/>
        <v xml:space="preserve"> </v>
      </c>
    </row>
    <row r="204" spans="17:17" x14ac:dyDescent="0.3">
      <c r="Q204" t="str">
        <f t="shared" si="3"/>
        <v xml:space="preserve"> </v>
      </c>
    </row>
    <row r="205" spans="17:17" x14ac:dyDescent="0.3">
      <c r="Q205" t="str">
        <f t="shared" si="3"/>
        <v xml:space="preserve"> </v>
      </c>
    </row>
    <row r="206" spans="17:17" x14ac:dyDescent="0.3">
      <c r="Q206" t="str">
        <f t="shared" si="3"/>
        <v xml:space="preserve"> </v>
      </c>
    </row>
    <row r="207" spans="17:17" x14ac:dyDescent="0.3">
      <c r="Q207" t="str">
        <f t="shared" si="3"/>
        <v xml:space="preserve"> </v>
      </c>
    </row>
    <row r="208" spans="17:17" x14ac:dyDescent="0.3">
      <c r="Q208" t="str">
        <f t="shared" si="3"/>
        <v xml:space="preserve"> </v>
      </c>
    </row>
    <row r="209" spans="17:17" x14ac:dyDescent="0.3">
      <c r="Q209" t="str">
        <f t="shared" si="3"/>
        <v xml:space="preserve"> </v>
      </c>
    </row>
    <row r="210" spans="17:17" x14ac:dyDescent="0.3">
      <c r="Q210" t="str">
        <f t="shared" si="3"/>
        <v xml:space="preserve"> </v>
      </c>
    </row>
    <row r="211" spans="17:17" x14ac:dyDescent="0.3">
      <c r="Q211" t="str">
        <f t="shared" si="3"/>
        <v xml:space="preserve"> </v>
      </c>
    </row>
    <row r="212" spans="17:17" x14ac:dyDescent="0.3">
      <c r="Q212" t="str">
        <f t="shared" si="3"/>
        <v xml:space="preserve"> </v>
      </c>
    </row>
    <row r="213" spans="17:17" x14ac:dyDescent="0.3">
      <c r="Q213" t="str">
        <f t="shared" si="3"/>
        <v xml:space="preserve"> </v>
      </c>
    </row>
    <row r="214" spans="17:17" x14ac:dyDescent="0.3">
      <c r="Q214" t="str">
        <f t="shared" si="3"/>
        <v xml:space="preserve"> </v>
      </c>
    </row>
    <row r="215" spans="17:17" x14ac:dyDescent="0.3">
      <c r="Q215" t="str">
        <f t="shared" si="3"/>
        <v xml:space="preserve"> </v>
      </c>
    </row>
    <row r="216" spans="17:17" x14ac:dyDescent="0.3">
      <c r="Q216" t="str">
        <f t="shared" si="3"/>
        <v xml:space="preserve"> </v>
      </c>
    </row>
    <row r="217" spans="17:17" x14ac:dyDescent="0.3">
      <c r="Q217" t="str">
        <f t="shared" si="3"/>
        <v xml:space="preserve"> </v>
      </c>
    </row>
    <row r="218" spans="17:17" x14ac:dyDescent="0.3">
      <c r="Q218" t="str">
        <f t="shared" si="3"/>
        <v xml:space="preserve"> </v>
      </c>
    </row>
    <row r="219" spans="17:17" x14ac:dyDescent="0.3">
      <c r="Q219" t="str">
        <f t="shared" si="3"/>
        <v xml:space="preserve"> </v>
      </c>
    </row>
    <row r="220" spans="17:17" x14ac:dyDescent="0.3">
      <c r="Q220" t="str">
        <f t="shared" si="3"/>
        <v xml:space="preserve"> </v>
      </c>
    </row>
    <row r="221" spans="17:17" x14ac:dyDescent="0.3">
      <c r="Q221" t="str">
        <f t="shared" si="3"/>
        <v xml:space="preserve"> </v>
      </c>
    </row>
    <row r="222" spans="17:17" x14ac:dyDescent="0.3">
      <c r="Q222" t="str">
        <f t="shared" si="3"/>
        <v xml:space="preserve"> </v>
      </c>
    </row>
    <row r="223" spans="17:17" x14ac:dyDescent="0.3">
      <c r="Q223" t="str">
        <f t="shared" si="3"/>
        <v xml:space="preserve"> </v>
      </c>
    </row>
    <row r="224" spans="17:17" x14ac:dyDescent="0.3">
      <c r="Q224" t="str">
        <f t="shared" si="3"/>
        <v xml:space="preserve"> </v>
      </c>
    </row>
    <row r="225" spans="17:17" x14ac:dyDescent="0.3">
      <c r="Q225" t="str">
        <f t="shared" si="3"/>
        <v xml:space="preserve"> </v>
      </c>
    </row>
    <row r="226" spans="17:17" x14ac:dyDescent="0.3">
      <c r="Q226" t="str">
        <f t="shared" si="3"/>
        <v xml:space="preserve"> </v>
      </c>
    </row>
    <row r="227" spans="17:17" x14ac:dyDescent="0.3">
      <c r="Q227" t="str">
        <f t="shared" si="3"/>
        <v xml:space="preserve"> </v>
      </c>
    </row>
    <row r="228" spans="17:17" x14ac:dyDescent="0.3">
      <c r="Q228" t="str">
        <f t="shared" si="3"/>
        <v xml:space="preserve"> </v>
      </c>
    </row>
    <row r="229" spans="17:17" x14ac:dyDescent="0.3">
      <c r="Q229" t="str">
        <f t="shared" si="3"/>
        <v xml:space="preserve"> </v>
      </c>
    </row>
    <row r="230" spans="17:17" x14ac:dyDescent="0.3">
      <c r="Q230" t="str">
        <f t="shared" si="3"/>
        <v xml:space="preserve"> </v>
      </c>
    </row>
    <row r="231" spans="17:17" x14ac:dyDescent="0.3">
      <c r="Q231" t="str">
        <f t="shared" si="3"/>
        <v xml:space="preserve"> </v>
      </c>
    </row>
    <row r="232" spans="17:17" x14ac:dyDescent="0.3">
      <c r="Q232" t="str">
        <f t="shared" si="3"/>
        <v xml:space="preserve"> </v>
      </c>
    </row>
    <row r="233" spans="17:17" x14ac:dyDescent="0.3">
      <c r="Q233" t="str">
        <f t="shared" si="3"/>
        <v xml:space="preserve"> </v>
      </c>
    </row>
    <row r="234" spans="17:17" x14ac:dyDescent="0.3">
      <c r="Q234" t="str">
        <f t="shared" si="3"/>
        <v xml:space="preserve"> </v>
      </c>
    </row>
    <row r="235" spans="17:17" x14ac:dyDescent="0.3">
      <c r="Q235" t="str">
        <f t="shared" si="3"/>
        <v xml:space="preserve"> </v>
      </c>
    </row>
    <row r="236" spans="17:17" x14ac:dyDescent="0.3">
      <c r="Q236" t="str">
        <f t="shared" si="3"/>
        <v xml:space="preserve"> </v>
      </c>
    </row>
    <row r="237" spans="17:17" x14ac:dyDescent="0.3">
      <c r="Q237" t="str">
        <f t="shared" si="3"/>
        <v xml:space="preserve"> </v>
      </c>
    </row>
    <row r="238" spans="17:17" x14ac:dyDescent="0.3">
      <c r="Q238" t="str">
        <f t="shared" si="3"/>
        <v xml:space="preserve"> </v>
      </c>
    </row>
    <row r="239" spans="17:17" x14ac:dyDescent="0.3">
      <c r="Q239" t="str">
        <f t="shared" si="3"/>
        <v xml:space="preserve"> </v>
      </c>
    </row>
    <row r="240" spans="17:17" x14ac:dyDescent="0.3">
      <c r="Q240" t="str">
        <f t="shared" si="3"/>
        <v xml:space="preserve"> </v>
      </c>
    </row>
    <row r="241" spans="17:17" x14ac:dyDescent="0.3">
      <c r="Q241" t="str">
        <f t="shared" si="3"/>
        <v xml:space="preserve"> </v>
      </c>
    </row>
    <row r="242" spans="17:17" x14ac:dyDescent="0.3">
      <c r="Q242" t="str">
        <f t="shared" si="3"/>
        <v xml:space="preserve"> </v>
      </c>
    </row>
    <row r="243" spans="17:17" x14ac:dyDescent="0.3">
      <c r="Q243" t="str">
        <f t="shared" si="3"/>
        <v xml:space="preserve"> </v>
      </c>
    </row>
    <row r="244" spans="17:17" x14ac:dyDescent="0.3">
      <c r="Q244" t="str">
        <f t="shared" si="3"/>
        <v xml:space="preserve"> </v>
      </c>
    </row>
    <row r="245" spans="17:17" x14ac:dyDescent="0.3">
      <c r="Q245" t="str">
        <f t="shared" si="3"/>
        <v xml:space="preserve"> </v>
      </c>
    </row>
    <row r="246" spans="17:17" x14ac:dyDescent="0.3">
      <c r="Q246" t="str">
        <f t="shared" si="3"/>
        <v xml:space="preserve"> </v>
      </c>
    </row>
    <row r="247" spans="17:17" x14ac:dyDescent="0.3">
      <c r="Q247" t="str">
        <f t="shared" si="3"/>
        <v xml:space="preserve"> </v>
      </c>
    </row>
    <row r="248" spans="17:17" x14ac:dyDescent="0.3">
      <c r="Q248" t="str">
        <f t="shared" si="3"/>
        <v xml:space="preserve"> </v>
      </c>
    </row>
    <row r="249" spans="17:17" x14ac:dyDescent="0.3">
      <c r="Q249" t="str">
        <f t="shared" si="3"/>
        <v xml:space="preserve"> </v>
      </c>
    </row>
    <row r="250" spans="17:17" x14ac:dyDescent="0.3">
      <c r="Q250" t="str">
        <f t="shared" si="3"/>
        <v xml:space="preserve"> </v>
      </c>
    </row>
    <row r="251" spans="17:17" x14ac:dyDescent="0.3">
      <c r="Q251" t="str">
        <f t="shared" si="3"/>
        <v xml:space="preserve"> </v>
      </c>
    </row>
    <row r="252" spans="17:17" x14ac:dyDescent="0.3">
      <c r="Q252" t="str">
        <f t="shared" si="3"/>
        <v xml:space="preserve"> </v>
      </c>
    </row>
    <row r="253" spans="17:17" x14ac:dyDescent="0.3">
      <c r="Q253" t="str">
        <f t="shared" si="3"/>
        <v xml:space="preserve"> </v>
      </c>
    </row>
    <row r="254" spans="17:17" x14ac:dyDescent="0.3">
      <c r="Q254" t="str">
        <f t="shared" si="3"/>
        <v xml:space="preserve"> </v>
      </c>
    </row>
    <row r="255" spans="17:17" x14ac:dyDescent="0.3">
      <c r="Q255" t="str">
        <f t="shared" si="3"/>
        <v xml:space="preserve"> </v>
      </c>
    </row>
    <row r="256" spans="17:17" x14ac:dyDescent="0.3">
      <c r="Q256" t="str">
        <f t="shared" si="3"/>
        <v xml:space="preserve"> </v>
      </c>
    </row>
    <row r="257" spans="17:17" x14ac:dyDescent="0.3">
      <c r="Q257" t="str">
        <f t="shared" si="3"/>
        <v xml:space="preserve"> </v>
      </c>
    </row>
    <row r="258" spans="17:17" x14ac:dyDescent="0.3">
      <c r="Q258" t="str">
        <f t="shared" si="3"/>
        <v xml:space="preserve"> </v>
      </c>
    </row>
    <row r="259" spans="17:17" x14ac:dyDescent="0.3">
      <c r="Q259" t="str">
        <f t="shared" si="3"/>
        <v xml:space="preserve"> </v>
      </c>
    </row>
    <row r="260" spans="17:17" x14ac:dyDescent="0.3">
      <c r="Q260" t="str">
        <f t="shared" si="3"/>
        <v xml:space="preserve"> </v>
      </c>
    </row>
    <row r="261" spans="17:17" x14ac:dyDescent="0.3">
      <c r="Q261" t="str">
        <f t="shared" ref="Q261:Q324" si="4">C261&amp;" "&amp;B261</f>
        <v xml:space="preserve"> </v>
      </c>
    </row>
    <row r="262" spans="17:17" x14ac:dyDescent="0.3">
      <c r="Q262" t="str">
        <f t="shared" si="4"/>
        <v xml:space="preserve"> </v>
      </c>
    </row>
    <row r="263" spans="17:17" x14ac:dyDescent="0.3">
      <c r="Q263" t="str">
        <f t="shared" si="4"/>
        <v xml:space="preserve"> </v>
      </c>
    </row>
    <row r="264" spans="17:17" x14ac:dyDescent="0.3">
      <c r="Q264" t="str">
        <f t="shared" si="4"/>
        <v xml:space="preserve"> </v>
      </c>
    </row>
    <row r="265" spans="17:17" x14ac:dyDescent="0.3">
      <c r="Q265" t="str">
        <f t="shared" si="4"/>
        <v xml:space="preserve"> </v>
      </c>
    </row>
    <row r="266" spans="17:17" x14ac:dyDescent="0.3">
      <c r="Q266" t="str">
        <f t="shared" si="4"/>
        <v xml:space="preserve"> </v>
      </c>
    </row>
    <row r="267" spans="17:17" x14ac:dyDescent="0.3">
      <c r="Q267" t="str">
        <f t="shared" si="4"/>
        <v xml:space="preserve"> </v>
      </c>
    </row>
    <row r="268" spans="17:17" x14ac:dyDescent="0.3">
      <c r="Q268" t="str">
        <f t="shared" si="4"/>
        <v xml:space="preserve"> </v>
      </c>
    </row>
    <row r="269" spans="17:17" x14ac:dyDescent="0.3">
      <c r="Q269" t="str">
        <f t="shared" si="4"/>
        <v xml:space="preserve"> </v>
      </c>
    </row>
    <row r="270" spans="17:17" x14ac:dyDescent="0.3">
      <c r="Q270" t="str">
        <f t="shared" si="4"/>
        <v xml:space="preserve"> </v>
      </c>
    </row>
    <row r="271" spans="17:17" x14ac:dyDescent="0.3">
      <c r="Q271" t="str">
        <f t="shared" si="4"/>
        <v xml:space="preserve"> </v>
      </c>
    </row>
    <row r="272" spans="17:17" x14ac:dyDescent="0.3">
      <c r="Q272" t="str">
        <f t="shared" si="4"/>
        <v xml:space="preserve"> </v>
      </c>
    </row>
    <row r="273" spans="17:17" x14ac:dyDescent="0.3">
      <c r="Q273" t="str">
        <f t="shared" si="4"/>
        <v xml:space="preserve"> </v>
      </c>
    </row>
    <row r="274" spans="17:17" x14ac:dyDescent="0.3">
      <c r="Q274" t="str">
        <f t="shared" si="4"/>
        <v xml:space="preserve"> </v>
      </c>
    </row>
    <row r="275" spans="17:17" x14ac:dyDescent="0.3">
      <c r="Q275" t="str">
        <f t="shared" si="4"/>
        <v xml:space="preserve"> </v>
      </c>
    </row>
    <row r="276" spans="17:17" x14ac:dyDescent="0.3">
      <c r="Q276" t="str">
        <f t="shared" si="4"/>
        <v xml:space="preserve"> </v>
      </c>
    </row>
    <row r="277" spans="17:17" x14ac:dyDescent="0.3">
      <c r="Q277" t="str">
        <f t="shared" si="4"/>
        <v xml:space="preserve"> </v>
      </c>
    </row>
    <row r="278" spans="17:17" x14ac:dyDescent="0.3">
      <c r="Q278" t="str">
        <f t="shared" si="4"/>
        <v xml:space="preserve"> </v>
      </c>
    </row>
    <row r="279" spans="17:17" x14ac:dyDescent="0.3">
      <c r="Q279" t="str">
        <f t="shared" si="4"/>
        <v xml:space="preserve"> </v>
      </c>
    </row>
    <row r="280" spans="17:17" x14ac:dyDescent="0.3">
      <c r="Q280" t="str">
        <f t="shared" si="4"/>
        <v xml:space="preserve"> </v>
      </c>
    </row>
    <row r="281" spans="17:17" x14ac:dyDescent="0.3">
      <c r="Q281" t="str">
        <f t="shared" si="4"/>
        <v xml:space="preserve"> </v>
      </c>
    </row>
    <row r="282" spans="17:17" x14ac:dyDescent="0.3">
      <c r="Q282" t="str">
        <f t="shared" si="4"/>
        <v xml:space="preserve"> </v>
      </c>
    </row>
    <row r="283" spans="17:17" x14ac:dyDescent="0.3">
      <c r="Q283" t="str">
        <f t="shared" si="4"/>
        <v xml:space="preserve"> </v>
      </c>
    </row>
    <row r="284" spans="17:17" x14ac:dyDescent="0.3">
      <c r="Q284" t="str">
        <f t="shared" si="4"/>
        <v xml:space="preserve"> </v>
      </c>
    </row>
    <row r="285" spans="17:17" x14ac:dyDescent="0.3">
      <c r="Q285" t="str">
        <f t="shared" si="4"/>
        <v xml:space="preserve"> </v>
      </c>
    </row>
    <row r="286" spans="17:17" x14ac:dyDescent="0.3">
      <c r="Q286" t="str">
        <f t="shared" si="4"/>
        <v xml:space="preserve"> </v>
      </c>
    </row>
    <row r="287" spans="17:17" x14ac:dyDescent="0.3">
      <c r="Q287" t="str">
        <f t="shared" si="4"/>
        <v xml:space="preserve"> </v>
      </c>
    </row>
    <row r="288" spans="17:17" x14ac:dyDescent="0.3">
      <c r="Q288" t="str">
        <f t="shared" si="4"/>
        <v xml:space="preserve"> </v>
      </c>
    </row>
    <row r="289" spans="17:17" x14ac:dyDescent="0.3">
      <c r="Q289" t="str">
        <f t="shared" si="4"/>
        <v xml:space="preserve"> </v>
      </c>
    </row>
    <row r="290" spans="17:17" x14ac:dyDescent="0.3">
      <c r="Q290" t="str">
        <f t="shared" si="4"/>
        <v xml:space="preserve"> </v>
      </c>
    </row>
    <row r="291" spans="17:17" x14ac:dyDescent="0.3">
      <c r="Q291" t="str">
        <f t="shared" si="4"/>
        <v xml:space="preserve"> </v>
      </c>
    </row>
    <row r="292" spans="17:17" x14ac:dyDescent="0.3">
      <c r="Q292" t="str">
        <f t="shared" si="4"/>
        <v xml:space="preserve"> </v>
      </c>
    </row>
    <row r="293" spans="17:17" x14ac:dyDescent="0.3">
      <c r="Q293" t="str">
        <f t="shared" si="4"/>
        <v xml:space="preserve"> </v>
      </c>
    </row>
    <row r="294" spans="17:17" x14ac:dyDescent="0.3">
      <c r="Q294" t="str">
        <f t="shared" si="4"/>
        <v xml:space="preserve"> </v>
      </c>
    </row>
    <row r="295" spans="17:17" x14ac:dyDescent="0.3">
      <c r="Q295" t="str">
        <f t="shared" si="4"/>
        <v xml:space="preserve"> </v>
      </c>
    </row>
    <row r="296" spans="17:17" x14ac:dyDescent="0.3">
      <c r="Q296" t="str">
        <f t="shared" si="4"/>
        <v xml:space="preserve"> </v>
      </c>
    </row>
    <row r="297" spans="17:17" x14ac:dyDescent="0.3">
      <c r="Q297" t="str">
        <f t="shared" si="4"/>
        <v xml:space="preserve"> </v>
      </c>
    </row>
    <row r="298" spans="17:17" x14ac:dyDescent="0.3">
      <c r="Q298" t="str">
        <f t="shared" si="4"/>
        <v xml:space="preserve"> </v>
      </c>
    </row>
    <row r="299" spans="17:17" x14ac:dyDescent="0.3">
      <c r="Q299" t="str">
        <f t="shared" si="4"/>
        <v xml:space="preserve"> </v>
      </c>
    </row>
    <row r="300" spans="17:17" x14ac:dyDescent="0.3">
      <c r="Q300" t="str">
        <f t="shared" si="4"/>
        <v xml:space="preserve"> </v>
      </c>
    </row>
    <row r="301" spans="17:17" x14ac:dyDescent="0.3">
      <c r="Q301" t="str">
        <f t="shared" si="4"/>
        <v xml:space="preserve"> </v>
      </c>
    </row>
    <row r="302" spans="17:17" x14ac:dyDescent="0.3">
      <c r="Q302" t="str">
        <f t="shared" si="4"/>
        <v xml:space="preserve"> </v>
      </c>
    </row>
    <row r="303" spans="17:17" x14ac:dyDescent="0.3">
      <c r="Q303" t="str">
        <f t="shared" si="4"/>
        <v xml:space="preserve"> </v>
      </c>
    </row>
    <row r="304" spans="17:17" x14ac:dyDescent="0.3">
      <c r="Q304" t="str">
        <f t="shared" si="4"/>
        <v xml:space="preserve"> </v>
      </c>
    </row>
    <row r="305" spans="17:17" x14ac:dyDescent="0.3">
      <c r="Q305" t="str">
        <f t="shared" si="4"/>
        <v xml:space="preserve"> </v>
      </c>
    </row>
    <row r="306" spans="17:17" x14ac:dyDescent="0.3">
      <c r="Q306" t="str">
        <f t="shared" si="4"/>
        <v xml:space="preserve"> </v>
      </c>
    </row>
    <row r="307" spans="17:17" x14ac:dyDescent="0.3">
      <c r="Q307" t="str">
        <f t="shared" si="4"/>
        <v xml:space="preserve"> </v>
      </c>
    </row>
    <row r="308" spans="17:17" x14ac:dyDescent="0.3">
      <c r="Q308" t="str">
        <f t="shared" si="4"/>
        <v xml:space="preserve"> </v>
      </c>
    </row>
    <row r="309" spans="17:17" x14ac:dyDescent="0.3">
      <c r="Q309" t="str">
        <f t="shared" si="4"/>
        <v xml:space="preserve"> </v>
      </c>
    </row>
    <row r="310" spans="17:17" x14ac:dyDescent="0.3">
      <c r="Q310" t="str">
        <f t="shared" si="4"/>
        <v xml:space="preserve"> </v>
      </c>
    </row>
    <row r="311" spans="17:17" x14ac:dyDescent="0.3">
      <c r="Q311" t="str">
        <f t="shared" si="4"/>
        <v xml:space="preserve"> </v>
      </c>
    </row>
    <row r="312" spans="17:17" x14ac:dyDescent="0.3">
      <c r="Q312" t="str">
        <f t="shared" si="4"/>
        <v xml:space="preserve"> </v>
      </c>
    </row>
    <row r="313" spans="17:17" x14ac:dyDescent="0.3">
      <c r="Q313" t="str">
        <f t="shared" si="4"/>
        <v xml:space="preserve"> </v>
      </c>
    </row>
    <row r="314" spans="17:17" x14ac:dyDescent="0.3">
      <c r="Q314" t="str">
        <f t="shared" si="4"/>
        <v xml:space="preserve"> </v>
      </c>
    </row>
    <row r="315" spans="17:17" x14ac:dyDescent="0.3">
      <c r="Q315" t="str">
        <f t="shared" si="4"/>
        <v xml:space="preserve"> </v>
      </c>
    </row>
    <row r="316" spans="17:17" x14ac:dyDescent="0.3">
      <c r="Q316" t="str">
        <f t="shared" si="4"/>
        <v xml:space="preserve"> </v>
      </c>
    </row>
    <row r="317" spans="17:17" x14ac:dyDescent="0.3">
      <c r="Q317" t="str">
        <f t="shared" si="4"/>
        <v xml:space="preserve"> </v>
      </c>
    </row>
    <row r="318" spans="17:17" x14ac:dyDescent="0.3">
      <c r="Q318" t="str">
        <f t="shared" si="4"/>
        <v xml:space="preserve"> </v>
      </c>
    </row>
    <row r="319" spans="17:17" x14ac:dyDescent="0.3">
      <c r="Q319" t="str">
        <f t="shared" si="4"/>
        <v xml:space="preserve"> </v>
      </c>
    </row>
    <row r="320" spans="17:17" x14ac:dyDescent="0.3">
      <c r="Q320" t="str">
        <f t="shared" si="4"/>
        <v xml:space="preserve"> </v>
      </c>
    </row>
    <row r="321" spans="17:17" x14ac:dyDescent="0.3">
      <c r="Q321" t="str">
        <f t="shared" si="4"/>
        <v xml:space="preserve"> </v>
      </c>
    </row>
    <row r="322" spans="17:17" x14ac:dyDescent="0.3">
      <c r="Q322" t="str">
        <f t="shared" si="4"/>
        <v xml:space="preserve"> </v>
      </c>
    </row>
    <row r="323" spans="17:17" x14ac:dyDescent="0.3">
      <c r="Q323" t="str">
        <f t="shared" si="4"/>
        <v xml:space="preserve"> </v>
      </c>
    </row>
    <row r="324" spans="17:17" x14ac:dyDescent="0.3">
      <c r="Q324" t="str">
        <f t="shared" si="4"/>
        <v xml:space="preserve"> </v>
      </c>
    </row>
    <row r="325" spans="17:17" x14ac:dyDescent="0.3">
      <c r="Q325" t="str">
        <f t="shared" ref="Q325:Q388" si="5">C325&amp;" "&amp;B325</f>
        <v xml:space="preserve"> </v>
      </c>
    </row>
    <row r="326" spans="17:17" x14ac:dyDescent="0.3">
      <c r="Q326" t="str">
        <f t="shared" si="5"/>
        <v xml:space="preserve"> </v>
      </c>
    </row>
    <row r="327" spans="17:17" x14ac:dyDescent="0.3">
      <c r="Q327" t="str">
        <f t="shared" si="5"/>
        <v xml:space="preserve"> </v>
      </c>
    </row>
    <row r="328" spans="17:17" x14ac:dyDescent="0.3">
      <c r="Q328" t="str">
        <f t="shared" si="5"/>
        <v xml:space="preserve"> </v>
      </c>
    </row>
    <row r="329" spans="17:17" x14ac:dyDescent="0.3">
      <c r="Q329" t="str">
        <f t="shared" si="5"/>
        <v xml:space="preserve"> </v>
      </c>
    </row>
    <row r="330" spans="17:17" x14ac:dyDescent="0.3">
      <c r="Q330" t="str">
        <f t="shared" si="5"/>
        <v xml:space="preserve"> </v>
      </c>
    </row>
    <row r="331" spans="17:17" x14ac:dyDescent="0.3">
      <c r="Q331" t="str">
        <f t="shared" si="5"/>
        <v xml:space="preserve"> </v>
      </c>
    </row>
    <row r="332" spans="17:17" x14ac:dyDescent="0.3">
      <c r="Q332" t="str">
        <f t="shared" si="5"/>
        <v xml:space="preserve"> </v>
      </c>
    </row>
    <row r="333" spans="17:17" x14ac:dyDescent="0.3">
      <c r="Q333" t="str">
        <f t="shared" si="5"/>
        <v xml:space="preserve"> </v>
      </c>
    </row>
    <row r="334" spans="17:17" x14ac:dyDescent="0.3">
      <c r="Q334" t="str">
        <f t="shared" si="5"/>
        <v xml:space="preserve"> </v>
      </c>
    </row>
    <row r="335" spans="17:17" x14ac:dyDescent="0.3">
      <c r="Q335" t="str">
        <f t="shared" si="5"/>
        <v xml:space="preserve"> </v>
      </c>
    </row>
    <row r="336" spans="17:17" x14ac:dyDescent="0.3">
      <c r="Q336" t="str">
        <f t="shared" si="5"/>
        <v xml:space="preserve"> </v>
      </c>
    </row>
    <row r="337" spans="17:17" x14ac:dyDescent="0.3">
      <c r="Q337" t="str">
        <f t="shared" si="5"/>
        <v xml:space="preserve"> </v>
      </c>
    </row>
    <row r="338" spans="17:17" x14ac:dyDescent="0.3">
      <c r="Q338" t="str">
        <f t="shared" si="5"/>
        <v xml:space="preserve"> </v>
      </c>
    </row>
    <row r="339" spans="17:17" x14ac:dyDescent="0.3">
      <c r="Q339" t="str">
        <f t="shared" si="5"/>
        <v xml:space="preserve"> </v>
      </c>
    </row>
    <row r="340" spans="17:17" x14ac:dyDescent="0.3">
      <c r="Q340" t="str">
        <f t="shared" si="5"/>
        <v xml:space="preserve"> </v>
      </c>
    </row>
    <row r="341" spans="17:17" x14ac:dyDescent="0.3">
      <c r="Q341" t="str">
        <f t="shared" si="5"/>
        <v xml:space="preserve"> </v>
      </c>
    </row>
    <row r="342" spans="17:17" x14ac:dyDescent="0.3">
      <c r="Q342" t="str">
        <f t="shared" si="5"/>
        <v xml:space="preserve"> </v>
      </c>
    </row>
    <row r="343" spans="17:17" x14ac:dyDescent="0.3">
      <c r="Q343" t="str">
        <f t="shared" si="5"/>
        <v xml:space="preserve"> </v>
      </c>
    </row>
    <row r="344" spans="17:17" x14ac:dyDescent="0.3">
      <c r="Q344" t="str">
        <f t="shared" si="5"/>
        <v xml:space="preserve"> </v>
      </c>
    </row>
    <row r="345" spans="17:17" x14ac:dyDescent="0.3">
      <c r="Q345" t="str">
        <f t="shared" si="5"/>
        <v xml:space="preserve"> </v>
      </c>
    </row>
    <row r="346" spans="17:17" x14ac:dyDescent="0.3">
      <c r="Q346" t="str">
        <f t="shared" si="5"/>
        <v xml:space="preserve"> </v>
      </c>
    </row>
    <row r="347" spans="17:17" x14ac:dyDescent="0.3">
      <c r="Q347" t="str">
        <f t="shared" si="5"/>
        <v xml:space="preserve"> </v>
      </c>
    </row>
    <row r="348" spans="17:17" x14ac:dyDescent="0.3">
      <c r="Q348" t="str">
        <f t="shared" si="5"/>
        <v xml:space="preserve"> </v>
      </c>
    </row>
    <row r="349" spans="17:17" x14ac:dyDescent="0.3">
      <c r="Q349" t="str">
        <f t="shared" si="5"/>
        <v xml:space="preserve"> </v>
      </c>
    </row>
    <row r="350" spans="17:17" x14ac:dyDescent="0.3">
      <c r="Q350" t="str">
        <f t="shared" si="5"/>
        <v xml:space="preserve"> </v>
      </c>
    </row>
    <row r="351" spans="17:17" x14ac:dyDescent="0.3">
      <c r="Q351" t="str">
        <f t="shared" si="5"/>
        <v xml:space="preserve"> </v>
      </c>
    </row>
    <row r="352" spans="17:17" x14ac:dyDescent="0.3">
      <c r="Q352" t="str">
        <f t="shared" si="5"/>
        <v xml:space="preserve"> </v>
      </c>
    </row>
    <row r="353" spans="17:17" x14ac:dyDescent="0.3">
      <c r="Q353" t="str">
        <f t="shared" si="5"/>
        <v xml:space="preserve"> </v>
      </c>
    </row>
    <row r="354" spans="17:17" x14ac:dyDescent="0.3">
      <c r="Q354" t="str">
        <f t="shared" si="5"/>
        <v xml:space="preserve"> </v>
      </c>
    </row>
    <row r="355" spans="17:17" x14ac:dyDescent="0.3">
      <c r="Q355" t="str">
        <f t="shared" si="5"/>
        <v xml:space="preserve"> </v>
      </c>
    </row>
    <row r="356" spans="17:17" x14ac:dyDescent="0.3">
      <c r="Q356" t="str">
        <f t="shared" si="5"/>
        <v xml:space="preserve"> </v>
      </c>
    </row>
    <row r="357" spans="17:17" x14ac:dyDescent="0.3">
      <c r="Q357" t="str">
        <f t="shared" si="5"/>
        <v xml:space="preserve"> </v>
      </c>
    </row>
    <row r="358" spans="17:17" x14ac:dyDescent="0.3">
      <c r="Q358" t="str">
        <f t="shared" si="5"/>
        <v xml:space="preserve"> </v>
      </c>
    </row>
    <row r="359" spans="17:17" x14ac:dyDescent="0.3">
      <c r="Q359" t="str">
        <f t="shared" si="5"/>
        <v xml:space="preserve"> </v>
      </c>
    </row>
    <row r="360" spans="17:17" x14ac:dyDescent="0.3">
      <c r="Q360" t="str">
        <f t="shared" si="5"/>
        <v xml:space="preserve"> </v>
      </c>
    </row>
    <row r="361" spans="17:17" x14ac:dyDescent="0.3">
      <c r="Q361" t="str">
        <f t="shared" si="5"/>
        <v xml:space="preserve"> </v>
      </c>
    </row>
    <row r="362" spans="17:17" x14ac:dyDescent="0.3">
      <c r="Q362" t="str">
        <f t="shared" si="5"/>
        <v xml:space="preserve"> </v>
      </c>
    </row>
    <row r="363" spans="17:17" x14ac:dyDescent="0.3">
      <c r="Q363" t="str">
        <f t="shared" si="5"/>
        <v xml:space="preserve"> </v>
      </c>
    </row>
    <row r="364" spans="17:17" x14ac:dyDescent="0.3">
      <c r="Q364" t="str">
        <f t="shared" si="5"/>
        <v xml:space="preserve"> </v>
      </c>
    </row>
    <row r="365" spans="17:17" x14ac:dyDescent="0.3">
      <c r="Q365" t="str">
        <f t="shared" si="5"/>
        <v xml:space="preserve"> </v>
      </c>
    </row>
    <row r="366" spans="17:17" x14ac:dyDescent="0.3">
      <c r="Q366" t="str">
        <f t="shared" si="5"/>
        <v xml:space="preserve"> </v>
      </c>
    </row>
    <row r="367" spans="17:17" x14ac:dyDescent="0.3">
      <c r="Q367" t="str">
        <f t="shared" si="5"/>
        <v xml:space="preserve"> </v>
      </c>
    </row>
    <row r="368" spans="17:17" x14ac:dyDescent="0.3">
      <c r="Q368" t="str">
        <f t="shared" si="5"/>
        <v xml:space="preserve"> </v>
      </c>
    </row>
    <row r="369" spans="17:17" x14ac:dyDescent="0.3">
      <c r="Q369" t="str">
        <f t="shared" si="5"/>
        <v xml:space="preserve"> </v>
      </c>
    </row>
    <row r="370" spans="17:17" x14ac:dyDescent="0.3">
      <c r="Q370" t="str">
        <f t="shared" si="5"/>
        <v xml:space="preserve"> </v>
      </c>
    </row>
    <row r="371" spans="17:17" x14ac:dyDescent="0.3">
      <c r="Q371" t="str">
        <f t="shared" si="5"/>
        <v xml:space="preserve"> </v>
      </c>
    </row>
    <row r="372" spans="17:17" x14ac:dyDescent="0.3">
      <c r="Q372" t="str">
        <f t="shared" si="5"/>
        <v xml:space="preserve"> </v>
      </c>
    </row>
    <row r="373" spans="17:17" x14ac:dyDescent="0.3">
      <c r="Q373" t="str">
        <f t="shared" si="5"/>
        <v xml:space="preserve"> </v>
      </c>
    </row>
    <row r="374" spans="17:17" x14ac:dyDescent="0.3">
      <c r="Q374" t="str">
        <f t="shared" si="5"/>
        <v xml:space="preserve"> </v>
      </c>
    </row>
    <row r="375" spans="17:17" x14ac:dyDescent="0.3">
      <c r="Q375" t="str">
        <f t="shared" si="5"/>
        <v xml:space="preserve"> </v>
      </c>
    </row>
    <row r="376" spans="17:17" x14ac:dyDescent="0.3">
      <c r="Q376" t="str">
        <f t="shared" si="5"/>
        <v xml:space="preserve"> </v>
      </c>
    </row>
    <row r="377" spans="17:17" x14ac:dyDescent="0.3">
      <c r="Q377" t="str">
        <f t="shared" si="5"/>
        <v xml:space="preserve"> </v>
      </c>
    </row>
    <row r="378" spans="17:17" x14ac:dyDescent="0.3">
      <c r="Q378" t="str">
        <f t="shared" si="5"/>
        <v xml:space="preserve"> </v>
      </c>
    </row>
    <row r="379" spans="17:17" x14ac:dyDescent="0.3">
      <c r="Q379" t="str">
        <f t="shared" si="5"/>
        <v xml:space="preserve"> </v>
      </c>
    </row>
    <row r="380" spans="17:17" x14ac:dyDescent="0.3">
      <c r="Q380" t="str">
        <f t="shared" si="5"/>
        <v xml:space="preserve"> </v>
      </c>
    </row>
    <row r="381" spans="17:17" x14ac:dyDescent="0.3">
      <c r="Q381" t="str">
        <f t="shared" si="5"/>
        <v xml:space="preserve"> </v>
      </c>
    </row>
    <row r="382" spans="17:17" x14ac:dyDescent="0.3">
      <c r="Q382" t="str">
        <f t="shared" si="5"/>
        <v xml:space="preserve"> </v>
      </c>
    </row>
    <row r="383" spans="17:17" x14ac:dyDescent="0.3">
      <c r="Q383" t="str">
        <f t="shared" si="5"/>
        <v xml:space="preserve"> </v>
      </c>
    </row>
    <row r="384" spans="17:17" x14ac:dyDescent="0.3">
      <c r="Q384" t="str">
        <f t="shared" si="5"/>
        <v xml:space="preserve"> </v>
      </c>
    </row>
    <row r="385" spans="17:17" x14ac:dyDescent="0.3">
      <c r="Q385" t="str">
        <f t="shared" si="5"/>
        <v xml:space="preserve"> </v>
      </c>
    </row>
    <row r="386" spans="17:17" x14ac:dyDescent="0.3">
      <c r="Q386" t="str">
        <f t="shared" si="5"/>
        <v xml:space="preserve"> </v>
      </c>
    </row>
    <row r="387" spans="17:17" x14ac:dyDescent="0.3">
      <c r="Q387" t="str">
        <f t="shared" si="5"/>
        <v xml:space="preserve"> </v>
      </c>
    </row>
    <row r="388" spans="17:17" x14ac:dyDescent="0.3">
      <c r="Q388" t="str">
        <f t="shared" si="5"/>
        <v xml:space="preserve"> </v>
      </c>
    </row>
    <row r="389" spans="17:17" x14ac:dyDescent="0.3">
      <c r="Q389" t="str">
        <f t="shared" ref="Q389:Q452" si="6">C389&amp;" "&amp;B389</f>
        <v xml:space="preserve"> </v>
      </c>
    </row>
    <row r="390" spans="17:17" x14ac:dyDescent="0.3">
      <c r="Q390" t="str">
        <f t="shared" si="6"/>
        <v xml:space="preserve"> </v>
      </c>
    </row>
    <row r="391" spans="17:17" x14ac:dyDescent="0.3">
      <c r="Q391" t="str">
        <f t="shared" si="6"/>
        <v xml:space="preserve"> </v>
      </c>
    </row>
    <row r="392" spans="17:17" x14ac:dyDescent="0.3">
      <c r="Q392" t="str">
        <f t="shared" si="6"/>
        <v xml:space="preserve"> </v>
      </c>
    </row>
    <row r="393" spans="17:17" x14ac:dyDescent="0.3">
      <c r="Q393" t="str">
        <f t="shared" si="6"/>
        <v xml:space="preserve"> </v>
      </c>
    </row>
    <row r="394" spans="17:17" x14ac:dyDescent="0.3">
      <c r="Q394" t="str">
        <f t="shared" si="6"/>
        <v xml:space="preserve"> </v>
      </c>
    </row>
    <row r="395" spans="17:17" x14ac:dyDescent="0.3">
      <c r="Q395" t="str">
        <f t="shared" si="6"/>
        <v xml:space="preserve"> </v>
      </c>
    </row>
    <row r="396" spans="17:17" x14ac:dyDescent="0.3">
      <c r="Q396" t="str">
        <f t="shared" si="6"/>
        <v xml:space="preserve"> </v>
      </c>
    </row>
    <row r="397" spans="17:17" x14ac:dyDescent="0.3">
      <c r="Q397" t="str">
        <f t="shared" si="6"/>
        <v xml:space="preserve"> </v>
      </c>
    </row>
    <row r="398" spans="17:17" x14ac:dyDescent="0.3">
      <c r="Q398" t="str">
        <f t="shared" si="6"/>
        <v xml:space="preserve"> </v>
      </c>
    </row>
    <row r="399" spans="17:17" x14ac:dyDescent="0.3">
      <c r="Q399" t="str">
        <f t="shared" si="6"/>
        <v xml:space="preserve"> </v>
      </c>
    </row>
    <row r="400" spans="17:17" x14ac:dyDescent="0.3">
      <c r="Q400" t="str">
        <f t="shared" si="6"/>
        <v xml:space="preserve"> </v>
      </c>
    </row>
    <row r="401" spans="17:17" x14ac:dyDescent="0.3">
      <c r="Q401" t="str">
        <f t="shared" si="6"/>
        <v xml:space="preserve"> </v>
      </c>
    </row>
    <row r="402" spans="17:17" x14ac:dyDescent="0.3">
      <c r="Q402" t="str">
        <f t="shared" si="6"/>
        <v xml:space="preserve"> </v>
      </c>
    </row>
    <row r="403" spans="17:17" x14ac:dyDescent="0.3">
      <c r="Q403" t="str">
        <f t="shared" si="6"/>
        <v xml:space="preserve"> </v>
      </c>
    </row>
    <row r="404" spans="17:17" x14ac:dyDescent="0.3">
      <c r="Q404" t="str">
        <f t="shared" si="6"/>
        <v xml:space="preserve"> </v>
      </c>
    </row>
    <row r="405" spans="17:17" x14ac:dyDescent="0.3">
      <c r="Q405" t="str">
        <f t="shared" si="6"/>
        <v xml:space="preserve"> </v>
      </c>
    </row>
    <row r="406" spans="17:17" x14ac:dyDescent="0.3">
      <c r="Q406" t="str">
        <f t="shared" si="6"/>
        <v xml:space="preserve"> </v>
      </c>
    </row>
    <row r="407" spans="17:17" x14ac:dyDescent="0.3">
      <c r="Q407" t="str">
        <f t="shared" si="6"/>
        <v xml:space="preserve"> </v>
      </c>
    </row>
    <row r="408" spans="17:17" x14ac:dyDescent="0.3">
      <c r="Q408" t="str">
        <f t="shared" si="6"/>
        <v xml:space="preserve"> </v>
      </c>
    </row>
    <row r="409" spans="17:17" x14ac:dyDescent="0.3">
      <c r="Q409" t="str">
        <f t="shared" si="6"/>
        <v xml:space="preserve"> </v>
      </c>
    </row>
    <row r="410" spans="17:17" x14ac:dyDescent="0.3">
      <c r="Q410" t="str">
        <f t="shared" si="6"/>
        <v xml:space="preserve"> </v>
      </c>
    </row>
    <row r="411" spans="17:17" x14ac:dyDescent="0.3">
      <c r="Q411" t="str">
        <f t="shared" si="6"/>
        <v xml:space="preserve"> </v>
      </c>
    </row>
    <row r="412" spans="17:17" x14ac:dyDescent="0.3">
      <c r="Q412" t="str">
        <f t="shared" si="6"/>
        <v xml:space="preserve"> </v>
      </c>
    </row>
    <row r="413" spans="17:17" x14ac:dyDescent="0.3">
      <c r="Q413" t="str">
        <f t="shared" si="6"/>
        <v xml:space="preserve"> </v>
      </c>
    </row>
    <row r="414" spans="17:17" x14ac:dyDescent="0.3">
      <c r="Q414" t="str">
        <f t="shared" si="6"/>
        <v xml:space="preserve"> </v>
      </c>
    </row>
    <row r="415" spans="17:17" x14ac:dyDescent="0.3">
      <c r="Q415" t="str">
        <f t="shared" si="6"/>
        <v xml:space="preserve"> </v>
      </c>
    </row>
    <row r="416" spans="17:17" x14ac:dyDescent="0.3">
      <c r="Q416" t="str">
        <f t="shared" si="6"/>
        <v xml:space="preserve"> </v>
      </c>
    </row>
    <row r="417" spans="17:17" x14ac:dyDescent="0.3">
      <c r="Q417" t="str">
        <f t="shared" si="6"/>
        <v xml:space="preserve"> </v>
      </c>
    </row>
    <row r="418" spans="17:17" x14ac:dyDescent="0.3">
      <c r="Q418" t="str">
        <f t="shared" si="6"/>
        <v xml:space="preserve"> </v>
      </c>
    </row>
    <row r="419" spans="17:17" x14ac:dyDescent="0.3">
      <c r="Q419" t="str">
        <f t="shared" si="6"/>
        <v xml:space="preserve"> </v>
      </c>
    </row>
    <row r="420" spans="17:17" x14ac:dyDescent="0.3">
      <c r="Q420" t="str">
        <f t="shared" si="6"/>
        <v xml:space="preserve"> </v>
      </c>
    </row>
    <row r="421" spans="17:17" x14ac:dyDescent="0.3">
      <c r="Q421" t="str">
        <f t="shared" si="6"/>
        <v xml:space="preserve"> </v>
      </c>
    </row>
    <row r="422" spans="17:17" x14ac:dyDescent="0.3">
      <c r="Q422" t="str">
        <f t="shared" si="6"/>
        <v xml:space="preserve"> </v>
      </c>
    </row>
    <row r="423" spans="17:17" x14ac:dyDescent="0.3">
      <c r="Q423" t="str">
        <f t="shared" si="6"/>
        <v xml:space="preserve"> </v>
      </c>
    </row>
    <row r="424" spans="17:17" x14ac:dyDescent="0.3">
      <c r="Q424" t="str">
        <f t="shared" si="6"/>
        <v xml:space="preserve"> </v>
      </c>
    </row>
    <row r="425" spans="17:17" x14ac:dyDescent="0.3">
      <c r="Q425" t="str">
        <f t="shared" si="6"/>
        <v xml:space="preserve"> </v>
      </c>
    </row>
    <row r="426" spans="17:17" x14ac:dyDescent="0.3">
      <c r="Q426" t="str">
        <f t="shared" si="6"/>
        <v xml:space="preserve"> </v>
      </c>
    </row>
    <row r="427" spans="17:17" x14ac:dyDescent="0.3">
      <c r="Q427" t="str">
        <f t="shared" si="6"/>
        <v xml:space="preserve"> </v>
      </c>
    </row>
    <row r="428" spans="17:17" x14ac:dyDescent="0.3">
      <c r="Q428" t="str">
        <f t="shared" si="6"/>
        <v xml:space="preserve"> </v>
      </c>
    </row>
    <row r="429" spans="17:17" x14ac:dyDescent="0.3">
      <c r="Q429" t="str">
        <f t="shared" si="6"/>
        <v xml:space="preserve"> </v>
      </c>
    </row>
    <row r="430" spans="17:17" x14ac:dyDescent="0.3">
      <c r="Q430" t="str">
        <f t="shared" si="6"/>
        <v xml:space="preserve"> </v>
      </c>
    </row>
    <row r="431" spans="17:17" x14ac:dyDescent="0.3">
      <c r="Q431" t="str">
        <f t="shared" si="6"/>
        <v xml:space="preserve"> </v>
      </c>
    </row>
    <row r="432" spans="17:17" x14ac:dyDescent="0.3">
      <c r="Q432" t="str">
        <f t="shared" si="6"/>
        <v xml:space="preserve"> </v>
      </c>
    </row>
    <row r="433" spans="17:17" x14ac:dyDescent="0.3">
      <c r="Q433" t="str">
        <f t="shared" si="6"/>
        <v xml:space="preserve"> </v>
      </c>
    </row>
    <row r="434" spans="17:17" x14ac:dyDescent="0.3">
      <c r="Q434" t="str">
        <f t="shared" si="6"/>
        <v xml:space="preserve"> </v>
      </c>
    </row>
    <row r="435" spans="17:17" x14ac:dyDescent="0.3">
      <c r="Q435" t="str">
        <f t="shared" si="6"/>
        <v xml:space="preserve"> </v>
      </c>
    </row>
    <row r="436" spans="17:17" x14ac:dyDescent="0.3">
      <c r="Q436" t="str">
        <f t="shared" si="6"/>
        <v xml:space="preserve"> </v>
      </c>
    </row>
    <row r="437" spans="17:17" x14ac:dyDescent="0.3">
      <c r="Q437" t="str">
        <f t="shared" si="6"/>
        <v xml:space="preserve"> </v>
      </c>
    </row>
    <row r="438" spans="17:17" x14ac:dyDescent="0.3">
      <c r="Q438" t="str">
        <f t="shared" si="6"/>
        <v xml:space="preserve"> </v>
      </c>
    </row>
    <row r="439" spans="17:17" x14ac:dyDescent="0.3">
      <c r="Q439" t="str">
        <f t="shared" si="6"/>
        <v xml:space="preserve"> </v>
      </c>
    </row>
    <row r="440" spans="17:17" x14ac:dyDescent="0.3">
      <c r="Q440" t="str">
        <f t="shared" si="6"/>
        <v xml:space="preserve"> </v>
      </c>
    </row>
    <row r="441" spans="17:17" x14ac:dyDescent="0.3">
      <c r="Q441" t="str">
        <f t="shared" si="6"/>
        <v xml:space="preserve"> </v>
      </c>
    </row>
    <row r="442" spans="17:17" x14ac:dyDescent="0.3">
      <c r="Q442" t="str">
        <f t="shared" si="6"/>
        <v xml:space="preserve"> </v>
      </c>
    </row>
    <row r="443" spans="17:17" x14ac:dyDescent="0.3">
      <c r="Q443" t="str">
        <f t="shared" si="6"/>
        <v xml:space="preserve"> </v>
      </c>
    </row>
    <row r="444" spans="17:17" x14ac:dyDescent="0.3">
      <c r="Q444" t="str">
        <f t="shared" si="6"/>
        <v xml:space="preserve"> </v>
      </c>
    </row>
    <row r="445" spans="17:17" x14ac:dyDescent="0.3">
      <c r="Q445" t="str">
        <f t="shared" si="6"/>
        <v xml:space="preserve"> </v>
      </c>
    </row>
    <row r="446" spans="17:17" x14ac:dyDescent="0.3">
      <c r="Q446" t="str">
        <f t="shared" si="6"/>
        <v xml:space="preserve"> </v>
      </c>
    </row>
    <row r="447" spans="17:17" x14ac:dyDescent="0.3">
      <c r="Q447" t="str">
        <f t="shared" si="6"/>
        <v xml:space="preserve"> </v>
      </c>
    </row>
    <row r="448" spans="17:17" x14ac:dyDescent="0.3">
      <c r="Q448" t="str">
        <f t="shared" si="6"/>
        <v xml:space="preserve"> </v>
      </c>
    </row>
    <row r="449" spans="17:17" x14ac:dyDescent="0.3">
      <c r="Q449" t="str">
        <f t="shared" si="6"/>
        <v xml:space="preserve"> </v>
      </c>
    </row>
    <row r="450" spans="17:17" x14ac:dyDescent="0.3">
      <c r="Q450" t="str">
        <f t="shared" si="6"/>
        <v xml:space="preserve"> </v>
      </c>
    </row>
    <row r="451" spans="17:17" x14ac:dyDescent="0.3">
      <c r="Q451" t="str">
        <f t="shared" si="6"/>
        <v xml:space="preserve"> </v>
      </c>
    </row>
    <row r="452" spans="17:17" x14ac:dyDescent="0.3">
      <c r="Q452" t="str">
        <f t="shared" si="6"/>
        <v xml:space="preserve"> </v>
      </c>
    </row>
    <row r="453" spans="17:17" x14ac:dyDescent="0.3">
      <c r="Q453" t="str">
        <f t="shared" ref="Q453:Q516" si="7">C453&amp;" "&amp;B453</f>
        <v xml:space="preserve"> </v>
      </c>
    </row>
    <row r="454" spans="17:17" x14ac:dyDescent="0.3">
      <c r="Q454" t="str">
        <f t="shared" si="7"/>
        <v xml:space="preserve"> </v>
      </c>
    </row>
    <row r="455" spans="17:17" x14ac:dyDescent="0.3">
      <c r="Q455" t="str">
        <f t="shared" si="7"/>
        <v xml:space="preserve"> </v>
      </c>
    </row>
    <row r="456" spans="17:17" x14ac:dyDescent="0.3">
      <c r="Q456" t="str">
        <f t="shared" si="7"/>
        <v xml:space="preserve"> </v>
      </c>
    </row>
    <row r="457" spans="17:17" x14ac:dyDescent="0.3">
      <c r="Q457" t="str">
        <f t="shared" si="7"/>
        <v xml:space="preserve"> </v>
      </c>
    </row>
    <row r="458" spans="17:17" x14ac:dyDescent="0.3">
      <c r="Q458" t="str">
        <f t="shared" si="7"/>
        <v xml:space="preserve"> </v>
      </c>
    </row>
    <row r="459" spans="17:17" x14ac:dyDescent="0.3">
      <c r="Q459" t="str">
        <f t="shared" si="7"/>
        <v xml:space="preserve"> </v>
      </c>
    </row>
    <row r="460" spans="17:17" x14ac:dyDescent="0.3">
      <c r="Q460" t="str">
        <f t="shared" si="7"/>
        <v xml:space="preserve"> </v>
      </c>
    </row>
    <row r="461" spans="17:17" x14ac:dyDescent="0.3">
      <c r="Q461" t="str">
        <f t="shared" si="7"/>
        <v xml:space="preserve"> </v>
      </c>
    </row>
    <row r="462" spans="17:17" x14ac:dyDescent="0.3">
      <c r="Q462" t="str">
        <f t="shared" si="7"/>
        <v xml:space="preserve"> </v>
      </c>
    </row>
    <row r="463" spans="17:17" x14ac:dyDescent="0.3">
      <c r="Q463" t="str">
        <f t="shared" si="7"/>
        <v xml:space="preserve"> </v>
      </c>
    </row>
    <row r="464" spans="17:17" x14ac:dyDescent="0.3">
      <c r="Q464" t="str">
        <f t="shared" si="7"/>
        <v xml:space="preserve"> </v>
      </c>
    </row>
    <row r="465" spans="17:17" x14ac:dyDescent="0.3">
      <c r="Q465" t="str">
        <f t="shared" si="7"/>
        <v xml:space="preserve"> </v>
      </c>
    </row>
    <row r="466" spans="17:17" x14ac:dyDescent="0.3">
      <c r="Q466" t="str">
        <f t="shared" si="7"/>
        <v xml:space="preserve"> </v>
      </c>
    </row>
    <row r="467" spans="17:17" x14ac:dyDescent="0.3">
      <c r="Q467" t="str">
        <f t="shared" si="7"/>
        <v xml:space="preserve"> </v>
      </c>
    </row>
    <row r="468" spans="17:17" x14ac:dyDescent="0.3">
      <c r="Q468" t="str">
        <f t="shared" si="7"/>
        <v xml:space="preserve"> </v>
      </c>
    </row>
    <row r="469" spans="17:17" x14ac:dyDescent="0.3">
      <c r="Q469" t="str">
        <f t="shared" si="7"/>
        <v xml:space="preserve"> </v>
      </c>
    </row>
    <row r="470" spans="17:17" x14ac:dyDescent="0.3">
      <c r="Q470" t="str">
        <f t="shared" si="7"/>
        <v xml:space="preserve"> </v>
      </c>
    </row>
    <row r="471" spans="17:17" x14ac:dyDescent="0.3">
      <c r="Q471" t="str">
        <f t="shared" si="7"/>
        <v xml:space="preserve"> </v>
      </c>
    </row>
    <row r="472" spans="17:17" x14ac:dyDescent="0.3">
      <c r="Q472" t="str">
        <f t="shared" si="7"/>
        <v xml:space="preserve"> </v>
      </c>
    </row>
    <row r="473" spans="17:17" x14ac:dyDescent="0.3">
      <c r="Q473" t="str">
        <f t="shared" si="7"/>
        <v xml:space="preserve"> </v>
      </c>
    </row>
    <row r="474" spans="17:17" x14ac:dyDescent="0.3">
      <c r="Q474" t="str">
        <f t="shared" si="7"/>
        <v xml:space="preserve"> </v>
      </c>
    </row>
    <row r="475" spans="17:17" x14ac:dyDescent="0.3">
      <c r="Q475" t="str">
        <f t="shared" si="7"/>
        <v xml:space="preserve"> </v>
      </c>
    </row>
    <row r="476" spans="17:17" x14ac:dyDescent="0.3">
      <c r="Q476" t="str">
        <f t="shared" si="7"/>
        <v xml:space="preserve"> </v>
      </c>
    </row>
    <row r="477" spans="17:17" x14ac:dyDescent="0.3">
      <c r="Q477" t="str">
        <f t="shared" si="7"/>
        <v xml:space="preserve"> </v>
      </c>
    </row>
    <row r="478" spans="17:17" x14ac:dyDescent="0.3">
      <c r="Q478" t="str">
        <f t="shared" si="7"/>
        <v xml:space="preserve"> </v>
      </c>
    </row>
    <row r="479" spans="17:17" x14ac:dyDescent="0.3">
      <c r="Q479" t="str">
        <f t="shared" si="7"/>
        <v xml:space="preserve"> </v>
      </c>
    </row>
    <row r="480" spans="17:17" x14ac:dyDescent="0.3">
      <c r="Q480" t="str">
        <f t="shared" si="7"/>
        <v xml:space="preserve"> </v>
      </c>
    </row>
    <row r="481" spans="17:17" x14ac:dyDescent="0.3">
      <c r="Q481" t="str">
        <f t="shared" si="7"/>
        <v xml:space="preserve"> </v>
      </c>
    </row>
    <row r="482" spans="17:17" x14ac:dyDescent="0.3">
      <c r="Q482" t="str">
        <f t="shared" si="7"/>
        <v xml:space="preserve"> </v>
      </c>
    </row>
    <row r="483" spans="17:17" x14ac:dyDescent="0.3">
      <c r="Q483" t="str">
        <f t="shared" si="7"/>
        <v xml:space="preserve"> </v>
      </c>
    </row>
    <row r="484" spans="17:17" x14ac:dyDescent="0.3">
      <c r="Q484" t="str">
        <f t="shared" si="7"/>
        <v xml:space="preserve"> </v>
      </c>
    </row>
    <row r="485" spans="17:17" x14ac:dyDescent="0.3">
      <c r="Q485" t="str">
        <f t="shared" si="7"/>
        <v xml:space="preserve"> </v>
      </c>
    </row>
    <row r="486" spans="17:17" x14ac:dyDescent="0.3">
      <c r="Q486" t="str">
        <f t="shared" si="7"/>
        <v xml:space="preserve"> </v>
      </c>
    </row>
    <row r="487" spans="17:17" x14ac:dyDescent="0.3">
      <c r="Q487" t="str">
        <f t="shared" si="7"/>
        <v xml:space="preserve"> </v>
      </c>
    </row>
    <row r="488" spans="17:17" x14ac:dyDescent="0.3">
      <c r="Q488" t="str">
        <f t="shared" si="7"/>
        <v xml:space="preserve"> </v>
      </c>
    </row>
    <row r="489" spans="17:17" x14ac:dyDescent="0.3">
      <c r="Q489" t="str">
        <f t="shared" si="7"/>
        <v xml:space="preserve"> </v>
      </c>
    </row>
    <row r="490" spans="17:17" x14ac:dyDescent="0.3">
      <c r="Q490" t="str">
        <f t="shared" si="7"/>
        <v xml:space="preserve"> </v>
      </c>
    </row>
    <row r="491" spans="17:17" x14ac:dyDescent="0.3">
      <c r="Q491" t="str">
        <f t="shared" si="7"/>
        <v xml:space="preserve"> </v>
      </c>
    </row>
    <row r="492" spans="17:17" x14ac:dyDescent="0.3">
      <c r="Q492" t="str">
        <f t="shared" si="7"/>
        <v xml:space="preserve"> </v>
      </c>
    </row>
    <row r="493" spans="17:17" x14ac:dyDescent="0.3">
      <c r="Q493" t="str">
        <f t="shared" si="7"/>
        <v xml:space="preserve"> </v>
      </c>
    </row>
    <row r="494" spans="17:17" x14ac:dyDescent="0.3">
      <c r="Q494" t="str">
        <f t="shared" si="7"/>
        <v xml:space="preserve"> </v>
      </c>
    </row>
    <row r="495" spans="17:17" x14ac:dyDescent="0.3">
      <c r="Q495" t="str">
        <f t="shared" si="7"/>
        <v xml:space="preserve"> </v>
      </c>
    </row>
    <row r="496" spans="17:17" x14ac:dyDescent="0.3">
      <c r="Q496" t="str">
        <f t="shared" si="7"/>
        <v xml:space="preserve"> </v>
      </c>
    </row>
    <row r="497" spans="17:17" x14ac:dyDescent="0.3">
      <c r="Q497" t="str">
        <f t="shared" si="7"/>
        <v xml:space="preserve"> </v>
      </c>
    </row>
    <row r="498" spans="17:17" x14ac:dyDescent="0.3">
      <c r="Q498" t="str">
        <f t="shared" si="7"/>
        <v xml:space="preserve"> </v>
      </c>
    </row>
    <row r="499" spans="17:17" x14ac:dyDescent="0.3">
      <c r="Q499" t="str">
        <f t="shared" si="7"/>
        <v xml:space="preserve"> </v>
      </c>
    </row>
    <row r="500" spans="17:17" x14ac:dyDescent="0.3">
      <c r="Q500" t="str">
        <f t="shared" si="7"/>
        <v xml:space="preserve"> </v>
      </c>
    </row>
    <row r="501" spans="17:17" x14ac:dyDescent="0.3">
      <c r="Q501" t="str">
        <f t="shared" si="7"/>
        <v xml:space="preserve"> </v>
      </c>
    </row>
    <row r="502" spans="17:17" x14ac:dyDescent="0.3">
      <c r="Q502" t="str">
        <f t="shared" si="7"/>
        <v xml:space="preserve"> </v>
      </c>
    </row>
    <row r="503" spans="17:17" x14ac:dyDescent="0.3">
      <c r="Q503" t="str">
        <f t="shared" si="7"/>
        <v xml:space="preserve"> </v>
      </c>
    </row>
    <row r="504" spans="17:17" x14ac:dyDescent="0.3">
      <c r="Q504" t="str">
        <f t="shared" si="7"/>
        <v xml:space="preserve"> </v>
      </c>
    </row>
    <row r="505" spans="17:17" x14ac:dyDescent="0.3">
      <c r="Q505" t="str">
        <f t="shared" si="7"/>
        <v xml:space="preserve"> </v>
      </c>
    </row>
    <row r="506" spans="17:17" x14ac:dyDescent="0.3">
      <c r="Q506" t="str">
        <f t="shared" si="7"/>
        <v xml:space="preserve"> </v>
      </c>
    </row>
    <row r="507" spans="17:17" x14ac:dyDescent="0.3">
      <c r="Q507" t="str">
        <f t="shared" si="7"/>
        <v xml:space="preserve"> </v>
      </c>
    </row>
    <row r="508" spans="17:17" x14ac:dyDescent="0.3">
      <c r="Q508" t="str">
        <f t="shared" si="7"/>
        <v xml:space="preserve"> </v>
      </c>
    </row>
    <row r="509" spans="17:17" x14ac:dyDescent="0.3">
      <c r="Q509" t="str">
        <f t="shared" si="7"/>
        <v xml:space="preserve"> </v>
      </c>
    </row>
    <row r="510" spans="17:17" x14ac:dyDescent="0.3">
      <c r="Q510" t="str">
        <f t="shared" si="7"/>
        <v xml:space="preserve"> </v>
      </c>
    </row>
    <row r="511" spans="17:17" x14ac:dyDescent="0.3">
      <c r="Q511" t="str">
        <f t="shared" si="7"/>
        <v xml:space="preserve"> </v>
      </c>
    </row>
    <row r="512" spans="17:17" x14ac:dyDescent="0.3">
      <c r="Q512" t="str">
        <f t="shared" si="7"/>
        <v xml:space="preserve"> </v>
      </c>
    </row>
    <row r="513" spans="17:17" x14ac:dyDescent="0.3">
      <c r="Q513" t="str">
        <f t="shared" si="7"/>
        <v xml:space="preserve"> </v>
      </c>
    </row>
    <row r="514" spans="17:17" x14ac:dyDescent="0.3">
      <c r="Q514" t="str">
        <f t="shared" si="7"/>
        <v xml:space="preserve"> </v>
      </c>
    </row>
    <row r="515" spans="17:17" x14ac:dyDescent="0.3">
      <c r="Q515" t="str">
        <f t="shared" si="7"/>
        <v xml:space="preserve"> </v>
      </c>
    </row>
    <row r="516" spans="17:17" x14ac:dyDescent="0.3">
      <c r="Q516" t="str">
        <f t="shared" si="7"/>
        <v xml:space="preserve"> </v>
      </c>
    </row>
    <row r="517" spans="17:17" x14ac:dyDescent="0.3">
      <c r="Q517" t="str">
        <f t="shared" ref="Q517:Q580" si="8">C517&amp;" "&amp;B517</f>
        <v xml:space="preserve"> </v>
      </c>
    </row>
    <row r="518" spans="17:17" x14ac:dyDescent="0.3">
      <c r="Q518" t="str">
        <f t="shared" si="8"/>
        <v xml:space="preserve"> </v>
      </c>
    </row>
    <row r="519" spans="17:17" x14ac:dyDescent="0.3">
      <c r="Q519" t="str">
        <f t="shared" si="8"/>
        <v xml:space="preserve"> </v>
      </c>
    </row>
    <row r="520" spans="17:17" x14ac:dyDescent="0.3">
      <c r="Q520" t="str">
        <f t="shared" si="8"/>
        <v xml:space="preserve"> </v>
      </c>
    </row>
    <row r="521" spans="17:17" x14ac:dyDescent="0.3">
      <c r="Q521" t="str">
        <f t="shared" si="8"/>
        <v xml:space="preserve"> </v>
      </c>
    </row>
    <row r="522" spans="17:17" x14ac:dyDescent="0.3">
      <c r="Q522" t="str">
        <f t="shared" si="8"/>
        <v xml:space="preserve"> </v>
      </c>
    </row>
    <row r="523" spans="17:17" x14ac:dyDescent="0.3">
      <c r="Q523" t="str">
        <f t="shared" si="8"/>
        <v xml:space="preserve"> </v>
      </c>
    </row>
    <row r="524" spans="17:17" x14ac:dyDescent="0.3">
      <c r="Q524" t="str">
        <f t="shared" si="8"/>
        <v xml:space="preserve"> </v>
      </c>
    </row>
    <row r="525" spans="17:17" x14ac:dyDescent="0.3">
      <c r="Q525" t="str">
        <f t="shared" si="8"/>
        <v xml:space="preserve"> </v>
      </c>
    </row>
    <row r="526" spans="17:17" x14ac:dyDescent="0.3">
      <c r="Q526" t="str">
        <f t="shared" si="8"/>
        <v xml:space="preserve"> </v>
      </c>
    </row>
    <row r="527" spans="17:17" x14ac:dyDescent="0.3">
      <c r="Q527" t="str">
        <f t="shared" si="8"/>
        <v xml:space="preserve"> </v>
      </c>
    </row>
    <row r="528" spans="17:17" x14ac:dyDescent="0.3">
      <c r="Q528" t="str">
        <f t="shared" si="8"/>
        <v xml:space="preserve"> </v>
      </c>
    </row>
    <row r="529" spans="17:17" x14ac:dyDescent="0.3">
      <c r="Q529" t="str">
        <f t="shared" si="8"/>
        <v xml:space="preserve"> </v>
      </c>
    </row>
    <row r="530" spans="17:17" x14ac:dyDescent="0.3">
      <c r="Q530" t="str">
        <f t="shared" si="8"/>
        <v xml:space="preserve"> </v>
      </c>
    </row>
    <row r="531" spans="17:17" x14ac:dyDescent="0.3">
      <c r="Q531" t="str">
        <f t="shared" si="8"/>
        <v xml:space="preserve"> </v>
      </c>
    </row>
    <row r="532" spans="17:17" x14ac:dyDescent="0.3">
      <c r="Q532" t="str">
        <f t="shared" si="8"/>
        <v xml:space="preserve"> </v>
      </c>
    </row>
    <row r="533" spans="17:17" x14ac:dyDescent="0.3">
      <c r="Q533" t="str">
        <f t="shared" si="8"/>
        <v xml:space="preserve"> </v>
      </c>
    </row>
    <row r="534" spans="17:17" x14ac:dyDescent="0.3">
      <c r="Q534" t="str">
        <f t="shared" si="8"/>
        <v xml:space="preserve"> </v>
      </c>
    </row>
    <row r="535" spans="17:17" x14ac:dyDescent="0.3">
      <c r="Q535" t="str">
        <f t="shared" si="8"/>
        <v xml:space="preserve"> </v>
      </c>
    </row>
    <row r="536" spans="17:17" x14ac:dyDescent="0.3">
      <c r="Q536" t="str">
        <f t="shared" si="8"/>
        <v xml:space="preserve"> </v>
      </c>
    </row>
    <row r="537" spans="17:17" x14ac:dyDescent="0.3">
      <c r="Q537" t="str">
        <f t="shared" si="8"/>
        <v xml:space="preserve"> </v>
      </c>
    </row>
    <row r="538" spans="17:17" x14ac:dyDescent="0.3">
      <c r="Q538" t="str">
        <f t="shared" si="8"/>
        <v xml:space="preserve"> </v>
      </c>
    </row>
    <row r="539" spans="17:17" x14ac:dyDescent="0.3">
      <c r="Q539" t="str">
        <f t="shared" si="8"/>
        <v xml:space="preserve"> </v>
      </c>
    </row>
    <row r="540" spans="17:17" x14ac:dyDescent="0.3">
      <c r="Q540" t="str">
        <f t="shared" si="8"/>
        <v xml:space="preserve"> </v>
      </c>
    </row>
    <row r="541" spans="17:17" x14ac:dyDescent="0.3">
      <c r="Q541" t="str">
        <f t="shared" si="8"/>
        <v xml:space="preserve"> </v>
      </c>
    </row>
    <row r="542" spans="17:17" x14ac:dyDescent="0.3">
      <c r="Q542" t="str">
        <f t="shared" si="8"/>
        <v xml:space="preserve"> </v>
      </c>
    </row>
    <row r="543" spans="17:17" x14ac:dyDescent="0.3">
      <c r="Q543" t="str">
        <f t="shared" si="8"/>
        <v xml:space="preserve"> </v>
      </c>
    </row>
    <row r="544" spans="17:17" x14ac:dyDescent="0.3">
      <c r="Q544" t="str">
        <f t="shared" si="8"/>
        <v xml:space="preserve"> </v>
      </c>
    </row>
    <row r="545" spans="17:17" x14ac:dyDescent="0.3">
      <c r="Q545" t="str">
        <f t="shared" si="8"/>
        <v xml:space="preserve"> </v>
      </c>
    </row>
    <row r="546" spans="17:17" x14ac:dyDescent="0.3">
      <c r="Q546" t="str">
        <f t="shared" si="8"/>
        <v xml:space="preserve"> </v>
      </c>
    </row>
    <row r="547" spans="17:17" x14ac:dyDescent="0.3">
      <c r="Q547" t="str">
        <f t="shared" si="8"/>
        <v xml:space="preserve"> </v>
      </c>
    </row>
    <row r="548" spans="17:17" x14ac:dyDescent="0.3">
      <c r="Q548" t="str">
        <f t="shared" si="8"/>
        <v xml:space="preserve"> </v>
      </c>
    </row>
    <row r="549" spans="17:17" x14ac:dyDescent="0.3">
      <c r="Q549" t="str">
        <f t="shared" si="8"/>
        <v xml:space="preserve"> </v>
      </c>
    </row>
    <row r="550" spans="17:17" x14ac:dyDescent="0.3">
      <c r="Q550" t="str">
        <f t="shared" si="8"/>
        <v xml:space="preserve"> </v>
      </c>
    </row>
    <row r="551" spans="17:17" x14ac:dyDescent="0.3">
      <c r="Q551" t="str">
        <f t="shared" si="8"/>
        <v xml:space="preserve"> </v>
      </c>
    </row>
    <row r="552" spans="17:17" x14ac:dyDescent="0.3">
      <c r="Q552" t="str">
        <f t="shared" si="8"/>
        <v xml:space="preserve"> </v>
      </c>
    </row>
    <row r="553" spans="17:17" x14ac:dyDescent="0.3">
      <c r="Q553" t="str">
        <f t="shared" si="8"/>
        <v xml:space="preserve"> </v>
      </c>
    </row>
    <row r="554" spans="17:17" x14ac:dyDescent="0.3">
      <c r="Q554" t="str">
        <f t="shared" si="8"/>
        <v xml:space="preserve"> </v>
      </c>
    </row>
    <row r="555" spans="17:17" x14ac:dyDescent="0.3">
      <c r="Q555" t="str">
        <f t="shared" si="8"/>
        <v xml:space="preserve"> </v>
      </c>
    </row>
    <row r="556" spans="17:17" x14ac:dyDescent="0.3">
      <c r="Q556" t="str">
        <f t="shared" si="8"/>
        <v xml:space="preserve"> </v>
      </c>
    </row>
    <row r="557" spans="17:17" x14ac:dyDescent="0.3">
      <c r="Q557" t="str">
        <f t="shared" si="8"/>
        <v xml:space="preserve"> </v>
      </c>
    </row>
    <row r="558" spans="17:17" x14ac:dyDescent="0.3">
      <c r="Q558" t="str">
        <f t="shared" si="8"/>
        <v xml:space="preserve"> </v>
      </c>
    </row>
    <row r="559" spans="17:17" x14ac:dyDescent="0.3">
      <c r="Q559" t="str">
        <f t="shared" si="8"/>
        <v xml:space="preserve"> </v>
      </c>
    </row>
    <row r="560" spans="17:17" x14ac:dyDescent="0.3">
      <c r="Q560" t="str">
        <f t="shared" si="8"/>
        <v xml:space="preserve"> </v>
      </c>
    </row>
    <row r="561" spans="17:17" x14ac:dyDescent="0.3">
      <c r="Q561" t="str">
        <f t="shared" si="8"/>
        <v xml:space="preserve"> </v>
      </c>
    </row>
    <row r="562" spans="17:17" x14ac:dyDescent="0.3">
      <c r="Q562" t="str">
        <f t="shared" si="8"/>
        <v xml:space="preserve"> </v>
      </c>
    </row>
    <row r="563" spans="17:17" x14ac:dyDescent="0.3">
      <c r="Q563" t="str">
        <f t="shared" si="8"/>
        <v xml:space="preserve"> </v>
      </c>
    </row>
    <row r="564" spans="17:17" x14ac:dyDescent="0.3">
      <c r="Q564" t="str">
        <f t="shared" si="8"/>
        <v xml:space="preserve"> </v>
      </c>
    </row>
    <row r="565" spans="17:17" x14ac:dyDescent="0.3">
      <c r="Q565" t="str">
        <f t="shared" si="8"/>
        <v xml:space="preserve"> </v>
      </c>
    </row>
    <row r="566" spans="17:17" x14ac:dyDescent="0.3">
      <c r="Q566" t="str">
        <f t="shared" si="8"/>
        <v xml:space="preserve"> </v>
      </c>
    </row>
    <row r="567" spans="17:17" x14ac:dyDescent="0.3">
      <c r="Q567" t="str">
        <f t="shared" si="8"/>
        <v xml:space="preserve"> </v>
      </c>
    </row>
    <row r="568" spans="17:17" x14ac:dyDescent="0.3">
      <c r="Q568" t="str">
        <f t="shared" si="8"/>
        <v xml:space="preserve"> </v>
      </c>
    </row>
    <row r="569" spans="17:17" x14ac:dyDescent="0.3">
      <c r="Q569" t="str">
        <f t="shared" si="8"/>
        <v xml:space="preserve"> </v>
      </c>
    </row>
    <row r="570" spans="17:17" x14ac:dyDescent="0.3">
      <c r="Q570" t="str">
        <f t="shared" si="8"/>
        <v xml:space="preserve"> </v>
      </c>
    </row>
    <row r="571" spans="17:17" x14ac:dyDescent="0.3">
      <c r="Q571" t="str">
        <f t="shared" si="8"/>
        <v xml:space="preserve"> </v>
      </c>
    </row>
    <row r="572" spans="17:17" x14ac:dyDescent="0.3">
      <c r="Q572" t="str">
        <f t="shared" si="8"/>
        <v xml:space="preserve"> </v>
      </c>
    </row>
    <row r="573" spans="17:17" x14ac:dyDescent="0.3">
      <c r="Q573" t="str">
        <f t="shared" si="8"/>
        <v xml:space="preserve"> </v>
      </c>
    </row>
    <row r="574" spans="17:17" x14ac:dyDescent="0.3">
      <c r="Q574" t="str">
        <f t="shared" si="8"/>
        <v xml:space="preserve"> </v>
      </c>
    </row>
    <row r="575" spans="17:17" x14ac:dyDescent="0.3">
      <c r="Q575" t="str">
        <f t="shared" si="8"/>
        <v xml:space="preserve"> </v>
      </c>
    </row>
    <row r="576" spans="17:17" x14ac:dyDescent="0.3">
      <c r="Q576" t="str">
        <f t="shared" si="8"/>
        <v xml:space="preserve"> </v>
      </c>
    </row>
    <row r="577" spans="17:17" x14ac:dyDescent="0.3">
      <c r="Q577" t="str">
        <f t="shared" si="8"/>
        <v xml:space="preserve"> </v>
      </c>
    </row>
    <row r="578" spans="17:17" x14ac:dyDescent="0.3">
      <c r="Q578" t="str">
        <f t="shared" si="8"/>
        <v xml:space="preserve"> </v>
      </c>
    </row>
    <row r="579" spans="17:17" x14ac:dyDescent="0.3">
      <c r="Q579" t="str">
        <f t="shared" si="8"/>
        <v xml:space="preserve"> </v>
      </c>
    </row>
    <row r="580" spans="17:17" x14ac:dyDescent="0.3">
      <c r="Q580" t="str">
        <f t="shared" si="8"/>
        <v xml:space="preserve"> </v>
      </c>
    </row>
    <row r="581" spans="17:17" x14ac:dyDescent="0.3">
      <c r="Q581" t="str">
        <f t="shared" ref="Q581:Q644" si="9">C581&amp;" "&amp;B581</f>
        <v xml:space="preserve"> </v>
      </c>
    </row>
    <row r="582" spans="17:17" x14ac:dyDescent="0.3">
      <c r="Q582" t="str">
        <f t="shared" si="9"/>
        <v xml:space="preserve"> </v>
      </c>
    </row>
    <row r="583" spans="17:17" x14ac:dyDescent="0.3">
      <c r="Q583" t="str">
        <f t="shared" si="9"/>
        <v xml:space="preserve"> </v>
      </c>
    </row>
    <row r="584" spans="17:17" x14ac:dyDescent="0.3">
      <c r="Q584" t="str">
        <f t="shared" si="9"/>
        <v xml:space="preserve"> </v>
      </c>
    </row>
    <row r="585" spans="17:17" x14ac:dyDescent="0.3">
      <c r="Q585" t="str">
        <f t="shared" si="9"/>
        <v xml:space="preserve"> </v>
      </c>
    </row>
    <row r="586" spans="17:17" x14ac:dyDescent="0.3">
      <c r="Q586" t="str">
        <f t="shared" si="9"/>
        <v xml:space="preserve"> </v>
      </c>
    </row>
    <row r="587" spans="17:17" x14ac:dyDescent="0.3">
      <c r="Q587" t="str">
        <f t="shared" si="9"/>
        <v xml:space="preserve"> </v>
      </c>
    </row>
    <row r="588" spans="17:17" x14ac:dyDescent="0.3">
      <c r="Q588" t="str">
        <f t="shared" si="9"/>
        <v xml:space="preserve"> </v>
      </c>
    </row>
    <row r="589" spans="17:17" x14ac:dyDescent="0.3">
      <c r="Q589" t="str">
        <f t="shared" si="9"/>
        <v xml:space="preserve"> </v>
      </c>
    </row>
    <row r="590" spans="17:17" x14ac:dyDescent="0.3">
      <c r="Q590" t="str">
        <f t="shared" si="9"/>
        <v xml:space="preserve"> </v>
      </c>
    </row>
    <row r="591" spans="17:17" x14ac:dyDescent="0.3">
      <c r="Q591" t="str">
        <f t="shared" si="9"/>
        <v xml:space="preserve"> </v>
      </c>
    </row>
    <row r="592" spans="17:17" x14ac:dyDescent="0.3">
      <c r="Q592" t="str">
        <f t="shared" si="9"/>
        <v xml:space="preserve"> </v>
      </c>
    </row>
    <row r="593" spans="17:17" x14ac:dyDescent="0.3">
      <c r="Q593" t="str">
        <f t="shared" si="9"/>
        <v xml:space="preserve"> </v>
      </c>
    </row>
    <row r="594" spans="17:17" x14ac:dyDescent="0.3">
      <c r="Q594" t="str">
        <f t="shared" si="9"/>
        <v xml:space="preserve"> </v>
      </c>
    </row>
    <row r="595" spans="17:17" x14ac:dyDescent="0.3">
      <c r="Q595" t="str">
        <f t="shared" si="9"/>
        <v xml:space="preserve"> </v>
      </c>
    </row>
    <row r="596" spans="17:17" x14ac:dyDescent="0.3">
      <c r="Q596" t="str">
        <f t="shared" si="9"/>
        <v xml:space="preserve"> </v>
      </c>
    </row>
    <row r="597" spans="17:17" x14ac:dyDescent="0.3">
      <c r="Q597" t="str">
        <f t="shared" si="9"/>
        <v xml:space="preserve"> </v>
      </c>
    </row>
    <row r="598" spans="17:17" x14ac:dyDescent="0.3">
      <c r="Q598" t="str">
        <f t="shared" si="9"/>
        <v xml:space="preserve"> </v>
      </c>
    </row>
    <row r="599" spans="17:17" x14ac:dyDescent="0.3">
      <c r="Q599" t="str">
        <f t="shared" si="9"/>
        <v xml:space="preserve"> </v>
      </c>
    </row>
    <row r="600" spans="17:17" x14ac:dyDescent="0.3">
      <c r="Q600" t="str">
        <f t="shared" si="9"/>
        <v xml:space="preserve"> </v>
      </c>
    </row>
    <row r="601" spans="17:17" x14ac:dyDescent="0.3">
      <c r="Q601" t="str">
        <f t="shared" si="9"/>
        <v xml:space="preserve"> </v>
      </c>
    </row>
    <row r="602" spans="17:17" x14ac:dyDescent="0.3">
      <c r="Q602" t="str">
        <f t="shared" si="9"/>
        <v xml:space="preserve"> </v>
      </c>
    </row>
    <row r="603" spans="17:17" x14ac:dyDescent="0.3">
      <c r="Q603" t="str">
        <f t="shared" si="9"/>
        <v xml:space="preserve"> </v>
      </c>
    </row>
    <row r="604" spans="17:17" x14ac:dyDescent="0.3">
      <c r="Q604" t="str">
        <f t="shared" si="9"/>
        <v xml:space="preserve"> </v>
      </c>
    </row>
    <row r="605" spans="17:17" x14ac:dyDescent="0.3">
      <c r="Q605" t="str">
        <f t="shared" si="9"/>
        <v xml:space="preserve"> </v>
      </c>
    </row>
    <row r="606" spans="17:17" x14ac:dyDescent="0.3">
      <c r="Q606" t="str">
        <f t="shared" si="9"/>
        <v xml:space="preserve"> </v>
      </c>
    </row>
    <row r="607" spans="17:17" x14ac:dyDescent="0.3">
      <c r="Q607" t="str">
        <f t="shared" si="9"/>
        <v xml:space="preserve"> </v>
      </c>
    </row>
    <row r="608" spans="17:17" x14ac:dyDescent="0.3">
      <c r="Q608" t="str">
        <f t="shared" si="9"/>
        <v xml:space="preserve"> </v>
      </c>
    </row>
    <row r="609" spans="17:17" x14ac:dyDescent="0.3">
      <c r="Q609" t="str">
        <f t="shared" si="9"/>
        <v xml:space="preserve"> </v>
      </c>
    </row>
    <row r="610" spans="17:17" x14ac:dyDescent="0.3">
      <c r="Q610" t="str">
        <f t="shared" si="9"/>
        <v xml:space="preserve"> </v>
      </c>
    </row>
    <row r="611" spans="17:17" x14ac:dyDescent="0.3">
      <c r="Q611" t="str">
        <f t="shared" si="9"/>
        <v xml:space="preserve"> </v>
      </c>
    </row>
    <row r="612" spans="17:17" x14ac:dyDescent="0.3">
      <c r="Q612" t="str">
        <f t="shared" si="9"/>
        <v xml:space="preserve"> </v>
      </c>
    </row>
    <row r="613" spans="17:17" x14ac:dyDescent="0.3">
      <c r="Q613" t="str">
        <f t="shared" si="9"/>
        <v xml:space="preserve"> </v>
      </c>
    </row>
    <row r="614" spans="17:17" x14ac:dyDescent="0.3">
      <c r="Q614" t="str">
        <f t="shared" si="9"/>
        <v xml:space="preserve"> </v>
      </c>
    </row>
    <row r="615" spans="17:17" x14ac:dyDescent="0.3">
      <c r="Q615" t="str">
        <f t="shared" si="9"/>
        <v xml:space="preserve"> </v>
      </c>
    </row>
    <row r="616" spans="17:17" x14ac:dyDescent="0.3">
      <c r="Q616" t="str">
        <f t="shared" si="9"/>
        <v xml:space="preserve"> </v>
      </c>
    </row>
    <row r="617" spans="17:17" x14ac:dyDescent="0.3">
      <c r="Q617" t="str">
        <f t="shared" si="9"/>
        <v xml:space="preserve"> </v>
      </c>
    </row>
    <row r="618" spans="17:17" x14ac:dyDescent="0.3">
      <c r="Q618" t="str">
        <f t="shared" si="9"/>
        <v xml:space="preserve"> </v>
      </c>
    </row>
    <row r="619" spans="17:17" x14ac:dyDescent="0.3">
      <c r="Q619" t="str">
        <f t="shared" si="9"/>
        <v xml:space="preserve"> </v>
      </c>
    </row>
    <row r="620" spans="17:17" x14ac:dyDescent="0.3">
      <c r="Q620" t="str">
        <f t="shared" si="9"/>
        <v xml:space="preserve"> </v>
      </c>
    </row>
    <row r="621" spans="17:17" x14ac:dyDescent="0.3">
      <c r="Q621" t="str">
        <f t="shared" si="9"/>
        <v xml:space="preserve"> </v>
      </c>
    </row>
    <row r="622" spans="17:17" x14ac:dyDescent="0.3">
      <c r="Q622" t="str">
        <f t="shared" si="9"/>
        <v xml:space="preserve"> </v>
      </c>
    </row>
    <row r="623" spans="17:17" x14ac:dyDescent="0.3">
      <c r="Q623" t="str">
        <f t="shared" si="9"/>
        <v xml:space="preserve"> </v>
      </c>
    </row>
    <row r="624" spans="17:17" x14ac:dyDescent="0.3">
      <c r="Q624" t="str">
        <f t="shared" si="9"/>
        <v xml:space="preserve"> </v>
      </c>
    </row>
    <row r="625" spans="17:17" x14ac:dyDescent="0.3">
      <c r="Q625" t="str">
        <f t="shared" si="9"/>
        <v xml:space="preserve"> </v>
      </c>
    </row>
    <row r="626" spans="17:17" x14ac:dyDescent="0.3">
      <c r="Q626" t="str">
        <f t="shared" si="9"/>
        <v xml:space="preserve"> </v>
      </c>
    </row>
    <row r="627" spans="17:17" x14ac:dyDescent="0.3">
      <c r="Q627" t="str">
        <f t="shared" si="9"/>
        <v xml:space="preserve"> </v>
      </c>
    </row>
    <row r="628" spans="17:17" x14ac:dyDescent="0.3">
      <c r="Q628" t="str">
        <f t="shared" si="9"/>
        <v xml:space="preserve"> </v>
      </c>
    </row>
    <row r="629" spans="17:17" x14ac:dyDescent="0.3">
      <c r="Q629" t="str">
        <f t="shared" si="9"/>
        <v xml:space="preserve"> </v>
      </c>
    </row>
    <row r="630" spans="17:17" x14ac:dyDescent="0.3">
      <c r="Q630" t="str">
        <f t="shared" si="9"/>
        <v xml:space="preserve"> </v>
      </c>
    </row>
    <row r="631" spans="17:17" x14ac:dyDescent="0.3">
      <c r="Q631" t="str">
        <f t="shared" si="9"/>
        <v xml:space="preserve"> </v>
      </c>
    </row>
    <row r="632" spans="17:17" x14ac:dyDescent="0.3">
      <c r="Q632" t="str">
        <f t="shared" si="9"/>
        <v xml:space="preserve"> </v>
      </c>
    </row>
    <row r="633" spans="17:17" x14ac:dyDescent="0.3">
      <c r="Q633" t="str">
        <f t="shared" si="9"/>
        <v xml:space="preserve"> </v>
      </c>
    </row>
    <row r="634" spans="17:17" x14ac:dyDescent="0.3">
      <c r="Q634" t="str">
        <f t="shared" si="9"/>
        <v xml:space="preserve"> </v>
      </c>
    </row>
    <row r="635" spans="17:17" x14ac:dyDescent="0.3">
      <c r="Q635" t="str">
        <f t="shared" si="9"/>
        <v xml:space="preserve"> </v>
      </c>
    </row>
    <row r="636" spans="17:17" x14ac:dyDescent="0.3">
      <c r="Q636" t="str">
        <f t="shared" si="9"/>
        <v xml:space="preserve"> </v>
      </c>
    </row>
    <row r="637" spans="17:17" x14ac:dyDescent="0.3">
      <c r="Q637" t="str">
        <f t="shared" si="9"/>
        <v xml:space="preserve"> </v>
      </c>
    </row>
    <row r="638" spans="17:17" x14ac:dyDescent="0.3">
      <c r="Q638" t="str">
        <f t="shared" si="9"/>
        <v xml:space="preserve"> </v>
      </c>
    </row>
    <row r="639" spans="17:17" x14ac:dyDescent="0.3">
      <c r="Q639" t="str">
        <f t="shared" si="9"/>
        <v xml:space="preserve"> </v>
      </c>
    </row>
    <row r="640" spans="17:17" x14ac:dyDescent="0.3">
      <c r="Q640" t="str">
        <f t="shared" si="9"/>
        <v xml:space="preserve"> </v>
      </c>
    </row>
    <row r="641" spans="17:17" x14ac:dyDescent="0.3">
      <c r="Q641" t="str">
        <f t="shared" si="9"/>
        <v xml:space="preserve"> </v>
      </c>
    </row>
    <row r="642" spans="17:17" x14ac:dyDescent="0.3">
      <c r="Q642" t="str">
        <f t="shared" si="9"/>
        <v xml:space="preserve"> </v>
      </c>
    </row>
    <row r="643" spans="17:17" x14ac:dyDescent="0.3">
      <c r="Q643" t="str">
        <f t="shared" si="9"/>
        <v xml:space="preserve"> </v>
      </c>
    </row>
    <row r="644" spans="17:17" x14ac:dyDescent="0.3">
      <c r="Q644" t="str">
        <f t="shared" si="9"/>
        <v xml:space="preserve"> </v>
      </c>
    </row>
    <row r="645" spans="17:17" x14ac:dyDescent="0.3">
      <c r="Q645" t="str">
        <f t="shared" ref="Q645:Q711" si="10">C645&amp;" "&amp;B645</f>
        <v xml:space="preserve"> </v>
      </c>
    </row>
    <row r="646" spans="17:17" x14ac:dyDescent="0.3">
      <c r="Q646" t="str">
        <f t="shared" si="10"/>
        <v xml:space="preserve"> </v>
      </c>
    </row>
    <row r="647" spans="17:17" x14ac:dyDescent="0.3">
      <c r="Q647" t="str">
        <f t="shared" si="10"/>
        <v xml:space="preserve"> </v>
      </c>
    </row>
    <row r="648" spans="17:17" x14ac:dyDescent="0.3">
      <c r="Q648" t="str">
        <f t="shared" si="10"/>
        <v xml:space="preserve"> </v>
      </c>
    </row>
    <row r="649" spans="17:17" x14ac:dyDescent="0.3">
      <c r="Q649" t="str">
        <f t="shared" si="10"/>
        <v xml:space="preserve"> </v>
      </c>
    </row>
    <row r="650" spans="17:17" x14ac:dyDescent="0.3">
      <c r="Q650" t="str">
        <f t="shared" si="10"/>
        <v xml:space="preserve"> </v>
      </c>
    </row>
    <row r="651" spans="17:17" x14ac:dyDescent="0.3">
      <c r="Q651" t="str">
        <f t="shared" si="10"/>
        <v xml:space="preserve"> </v>
      </c>
    </row>
    <row r="652" spans="17:17" x14ac:dyDescent="0.3">
      <c r="Q652" t="str">
        <f t="shared" si="10"/>
        <v xml:space="preserve"> </v>
      </c>
    </row>
    <row r="653" spans="17:17" x14ac:dyDescent="0.3">
      <c r="Q653" t="str">
        <f t="shared" si="10"/>
        <v xml:space="preserve"> </v>
      </c>
    </row>
    <row r="654" spans="17:17" x14ac:dyDescent="0.3">
      <c r="Q654" t="str">
        <f t="shared" si="10"/>
        <v xml:space="preserve"> </v>
      </c>
    </row>
    <row r="655" spans="17:17" x14ac:dyDescent="0.3">
      <c r="Q655" t="str">
        <f t="shared" si="10"/>
        <v xml:space="preserve"> </v>
      </c>
    </row>
    <row r="656" spans="17:17" x14ac:dyDescent="0.3">
      <c r="Q656" t="str">
        <f t="shared" si="10"/>
        <v xml:space="preserve"> </v>
      </c>
    </row>
    <row r="657" spans="17:17" x14ac:dyDescent="0.3">
      <c r="Q657" t="str">
        <f t="shared" si="10"/>
        <v xml:space="preserve"> </v>
      </c>
    </row>
    <row r="658" spans="17:17" x14ac:dyDescent="0.3">
      <c r="Q658" t="str">
        <f t="shared" si="10"/>
        <v xml:space="preserve"> </v>
      </c>
    </row>
    <row r="659" spans="17:17" x14ac:dyDescent="0.3">
      <c r="Q659" t="str">
        <f t="shared" si="10"/>
        <v xml:space="preserve"> </v>
      </c>
    </row>
    <row r="660" spans="17:17" x14ac:dyDescent="0.3">
      <c r="Q660" t="str">
        <f t="shared" si="10"/>
        <v xml:space="preserve"> </v>
      </c>
    </row>
    <row r="661" spans="17:17" x14ac:dyDescent="0.3">
      <c r="Q661" t="str">
        <f t="shared" si="10"/>
        <v xml:space="preserve"> </v>
      </c>
    </row>
    <row r="662" spans="17:17" x14ac:dyDescent="0.3">
      <c r="Q662" t="str">
        <f t="shared" si="10"/>
        <v xml:space="preserve"> </v>
      </c>
    </row>
    <row r="663" spans="17:17" x14ac:dyDescent="0.3">
      <c r="Q663" t="str">
        <f t="shared" si="10"/>
        <v xml:space="preserve"> </v>
      </c>
    </row>
    <row r="664" spans="17:17" x14ac:dyDescent="0.3">
      <c r="Q664" t="str">
        <f t="shared" si="10"/>
        <v xml:space="preserve"> </v>
      </c>
    </row>
    <row r="665" spans="17:17" x14ac:dyDescent="0.3">
      <c r="Q665" t="str">
        <f t="shared" si="10"/>
        <v xml:space="preserve"> </v>
      </c>
    </row>
    <row r="666" spans="17:17" x14ac:dyDescent="0.3">
      <c r="Q666" t="str">
        <f t="shared" si="10"/>
        <v xml:space="preserve"> </v>
      </c>
    </row>
    <row r="667" spans="17:17" x14ac:dyDescent="0.3">
      <c r="Q667" t="str">
        <f t="shared" si="10"/>
        <v xml:space="preserve"> </v>
      </c>
    </row>
    <row r="668" spans="17:17" x14ac:dyDescent="0.3">
      <c r="Q668" t="str">
        <f t="shared" si="10"/>
        <v xml:space="preserve"> </v>
      </c>
    </row>
    <row r="669" spans="17:17" x14ac:dyDescent="0.3">
      <c r="Q669" t="str">
        <f t="shared" si="10"/>
        <v xml:space="preserve"> </v>
      </c>
    </row>
    <row r="670" spans="17:17" x14ac:dyDescent="0.3">
      <c r="Q670" t="str">
        <f t="shared" si="10"/>
        <v xml:space="preserve"> </v>
      </c>
    </row>
    <row r="671" spans="17:17" x14ac:dyDescent="0.3">
      <c r="Q671" t="str">
        <f t="shared" si="10"/>
        <v xml:space="preserve"> </v>
      </c>
    </row>
    <row r="672" spans="17:17" x14ac:dyDescent="0.3">
      <c r="Q672" t="str">
        <f t="shared" si="10"/>
        <v xml:space="preserve"> </v>
      </c>
    </row>
    <row r="673" spans="17:17" x14ac:dyDescent="0.3">
      <c r="Q673" t="str">
        <f t="shared" si="10"/>
        <v xml:space="preserve"> </v>
      </c>
    </row>
    <row r="674" spans="17:17" x14ac:dyDescent="0.3">
      <c r="Q674" t="str">
        <f t="shared" si="10"/>
        <v xml:space="preserve"> </v>
      </c>
    </row>
    <row r="675" spans="17:17" x14ac:dyDescent="0.3">
      <c r="Q675" t="str">
        <f t="shared" si="10"/>
        <v xml:space="preserve"> </v>
      </c>
    </row>
    <row r="676" spans="17:17" x14ac:dyDescent="0.3">
      <c r="Q676" t="str">
        <f t="shared" si="10"/>
        <v xml:space="preserve"> </v>
      </c>
    </row>
    <row r="677" spans="17:17" x14ac:dyDescent="0.3">
      <c r="Q677" t="str">
        <f t="shared" si="10"/>
        <v xml:space="preserve"> </v>
      </c>
    </row>
    <row r="678" spans="17:17" x14ac:dyDescent="0.3">
      <c r="Q678" t="str">
        <f t="shared" si="10"/>
        <v xml:space="preserve"> </v>
      </c>
    </row>
    <row r="679" spans="17:17" x14ac:dyDescent="0.3">
      <c r="Q679" t="str">
        <f t="shared" si="10"/>
        <v xml:space="preserve"> </v>
      </c>
    </row>
    <row r="680" spans="17:17" x14ac:dyDescent="0.3">
      <c r="Q680" t="str">
        <f t="shared" si="10"/>
        <v xml:space="preserve"> </v>
      </c>
    </row>
    <row r="681" spans="17:17" x14ac:dyDescent="0.3">
      <c r="Q681" t="str">
        <f t="shared" si="10"/>
        <v xml:space="preserve"> </v>
      </c>
    </row>
    <row r="682" spans="17:17" x14ac:dyDescent="0.3">
      <c r="Q682" t="str">
        <f t="shared" si="10"/>
        <v xml:space="preserve"> </v>
      </c>
    </row>
    <row r="683" spans="17:17" x14ac:dyDescent="0.3">
      <c r="Q683" t="str">
        <f t="shared" si="10"/>
        <v xml:space="preserve"> </v>
      </c>
    </row>
    <row r="684" spans="17:17" x14ac:dyDescent="0.3">
      <c r="Q684" t="str">
        <f t="shared" si="10"/>
        <v xml:space="preserve"> </v>
      </c>
    </row>
    <row r="685" spans="17:17" x14ac:dyDescent="0.3">
      <c r="Q685" t="str">
        <f t="shared" si="10"/>
        <v xml:space="preserve"> </v>
      </c>
    </row>
    <row r="686" spans="17:17" x14ac:dyDescent="0.3">
      <c r="Q686" t="str">
        <f t="shared" si="10"/>
        <v xml:space="preserve"> </v>
      </c>
    </row>
    <row r="687" spans="17:17" x14ac:dyDescent="0.3">
      <c r="Q687" t="str">
        <f t="shared" si="10"/>
        <v xml:space="preserve"> </v>
      </c>
    </row>
    <row r="688" spans="17:17" x14ac:dyDescent="0.3">
      <c r="Q688" t="str">
        <f t="shared" si="10"/>
        <v xml:space="preserve"> </v>
      </c>
    </row>
    <row r="689" spans="17:17" x14ac:dyDescent="0.3">
      <c r="Q689" t="str">
        <f t="shared" si="10"/>
        <v xml:space="preserve"> </v>
      </c>
    </row>
    <row r="690" spans="17:17" x14ac:dyDescent="0.3">
      <c r="Q690" t="str">
        <f t="shared" si="10"/>
        <v xml:space="preserve"> </v>
      </c>
    </row>
    <row r="691" spans="17:17" x14ac:dyDescent="0.3">
      <c r="Q691" t="str">
        <f t="shared" si="10"/>
        <v xml:space="preserve"> </v>
      </c>
    </row>
    <row r="692" spans="17:17" x14ac:dyDescent="0.3">
      <c r="Q692" t="str">
        <f t="shared" si="10"/>
        <v xml:space="preserve"> </v>
      </c>
    </row>
    <row r="693" spans="17:17" x14ac:dyDescent="0.3">
      <c r="Q693" t="str">
        <f t="shared" si="10"/>
        <v xml:space="preserve"> </v>
      </c>
    </row>
    <row r="694" spans="17:17" x14ac:dyDescent="0.3">
      <c r="Q694" t="str">
        <f t="shared" si="10"/>
        <v xml:space="preserve"> </v>
      </c>
    </row>
    <row r="695" spans="17:17" x14ac:dyDescent="0.3">
      <c r="Q695" t="str">
        <f t="shared" si="10"/>
        <v xml:space="preserve"> </v>
      </c>
    </row>
    <row r="696" spans="17:17" x14ac:dyDescent="0.3">
      <c r="Q696" t="str">
        <f t="shared" si="10"/>
        <v xml:space="preserve"> </v>
      </c>
    </row>
    <row r="697" spans="17:17" x14ac:dyDescent="0.3">
      <c r="Q697" t="str">
        <f t="shared" si="10"/>
        <v xml:space="preserve"> </v>
      </c>
    </row>
    <row r="698" spans="17:17" x14ac:dyDescent="0.3">
      <c r="Q698" t="str">
        <f t="shared" si="10"/>
        <v xml:space="preserve"> </v>
      </c>
    </row>
    <row r="699" spans="17:17" x14ac:dyDescent="0.3">
      <c r="Q699" t="str">
        <f t="shared" si="10"/>
        <v xml:space="preserve"> </v>
      </c>
    </row>
    <row r="700" spans="17:17" x14ac:dyDescent="0.3">
      <c r="Q700" t="str">
        <f t="shared" si="10"/>
        <v xml:space="preserve"> </v>
      </c>
    </row>
    <row r="701" spans="17:17" x14ac:dyDescent="0.3">
      <c r="Q701" t="str">
        <f t="shared" si="10"/>
        <v xml:space="preserve"> </v>
      </c>
    </row>
    <row r="702" spans="17:17" x14ac:dyDescent="0.3">
      <c r="Q702" t="str">
        <f t="shared" si="10"/>
        <v xml:space="preserve"> </v>
      </c>
    </row>
    <row r="703" spans="17:17" x14ac:dyDescent="0.3">
      <c r="Q703" t="str">
        <f t="shared" si="10"/>
        <v xml:space="preserve"> </v>
      </c>
    </row>
    <row r="704" spans="17:17" x14ac:dyDescent="0.3">
      <c r="Q704" t="str">
        <f t="shared" si="10"/>
        <v xml:space="preserve"> </v>
      </c>
    </row>
    <row r="705" spans="17:17" x14ac:dyDescent="0.3">
      <c r="Q705" t="str">
        <f t="shared" si="10"/>
        <v xml:space="preserve"> </v>
      </c>
    </row>
    <row r="706" spans="17:17" x14ac:dyDescent="0.3">
      <c r="Q706" t="str">
        <f t="shared" si="10"/>
        <v xml:space="preserve"> </v>
      </c>
    </row>
    <row r="707" spans="17:17" x14ac:dyDescent="0.3">
      <c r="Q707" t="str">
        <f t="shared" si="10"/>
        <v xml:space="preserve"> </v>
      </c>
    </row>
    <row r="708" spans="17:17" x14ac:dyDescent="0.3">
      <c r="Q708" t="str">
        <f t="shared" si="10"/>
        <v xml:space="preserve"> </v>
      </c>
    </row>
    <row r="709" spans="17:17" x14ac:dyDescent="0.3">
      <c r="Q709" t="str">
        <f t="shared" si="10"/>
        <v xml:space="preserve"> </v>
      </c>
    </row>
    <row r="710" spans="17:17" x14ac:dyDescent="0.3">
      <c r="Q710" t="str">
        <f t="shared" si="10"/>
        <v xml:space="preserve"> </v>
      </c>
    </row>
    <row r="711" spans="17:17" x14ac:dyDescent="0.3">
      <c r="Q711" t="str">
        <f t="shared" si="10"/>
        <v xml:space="preserve"> </v>
      </c>
    </row>
  </sheetData>
  <autoFilter ref="A4:H4" xr:uid="{00000000-0001-0000-0000-000000000000}"/>
  <phoneticPr fontId="13" type="noConversion"/>
  <conditionalFormatting sqref="A5:H5 A6:A137">
    <cfRule type="cellIs" dxfId="1" priority="6" operator="equal">
      <formula>"*"</formula>
    </cfRule>
  </conditionalFormatting>
  <conditionalFormatting sqref="A138:J329 J9:J10 A5:J5 I8:J8 J3:J4 J6:J7 B6:H10 B11:J137 A6:A137">
    <cfRule type="cellIs" priority="5" operator="equal">
      <formula>"*"</formula>
    </cfRule>
  </conditionalFormatting>
  <conditionalFormatting sqref="I9:I10 I3:I4 I6:I7">
    <cfRule type="cellIs" dxfId="0" priority="2" operator="equal">
      <formula>"*"</formula>
    </cfRule>
  </conditionalFormatting>
  <conditionalFormatting sqref="I9:I10 I3:I4 I6:I7">
    <cfRule type="cellIs" priority="1" operator="equal">
      <formula>"*"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autoFill="0" autoPict="0" macro="[0]!Nouveau" altText="Nouvelle fiche">
                <anchor moveWithCells="1" sizeWithCells="1">
                  <from>
                    <xdr:col>8</xdr:col>
                    <xdr:colOff>586740</xdr:colOff>
                    <xdr:row>5</xdr:row>
                    <xdr:rowOff>106680</xdr:rowOff>
                  </from>
                  <to>
                    <xdr:col>9</xdr:col>
                    <xdr:colOff>990600</xdr:colOff>
                    <xdr:row>7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autoFill="0" autoPict="0" macro="[0]!Voirlerestaurant">
                <anchor moveWithCells="1" sizeWithCells="1">
                  <from>
                    <xdr:col>8</xdr:col>
                    <xdr:colOff>586740</xdr:colOff>
                    <xdr:row>7</xdr:row>
                    <xdr:rowOff>114300</xdr:rowOff>
                  </from>
                  <to>
                    <xdr:col>9</xdr:col>
                    <xdr:colOff>990600</xdr:colOff>
                    <xdr:row>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autoFill="0" autoPict="0" macro="[1]!Etape3">
                <anchor moveWithCells="1" sizeWithCells="1">
                  <from>
                    <xdr:col>8</xdr:col>
                    <xdr:colOff>441960</xdr:colOff>
                    <xdr:row>11</xdr:row>
                    <xdr:rowOff>175260</xdr:rowOff>
                  </from>
                  <to>
                    <xdr:col>9</xdr:col>
                    <xdr:colOff>1143000</xdr:colOff>
                    <xdr:row>13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22</vt:i4>
      </vt:variant>
    </vt:vector>
  </HeadingPairs>
  <TitlesOfParts>
    <vt:vector size="26" baseType="lpstr">
      <vt:lpstr>Etat d'émargement</vt:lpstr>
      <vt:lpstr>Fiches Individuelles</vt:lpstr>
      <vt:lpstr>Données</vt:lpstr>
      <vt:lpstr>Eleves</vt:lpstr>
      <vt:lpstr>AdresseEleve</vt:lpstr>
      <vt:lpstr>AnneeR</vt:lpstr>
      <vt:lpstr>Anneereelle</vt:lpstr>
      <vt:lpstr>Basededonnées</vt:lpstr>
      <vt:lpstr>ChoixS</vt:lpstr>
      <vt:lpstr>Code_postal</vt:lpstr>
      <vt:lpstr>DateInscrit</vt:lpstr>
      <vt:lpstr>dates</vt:lpstr>
      <vt:lpstr>Elevemax</vt:lpstr>
      <vt:lpstr>EleveSel</vt:lpstr>
      <vt:lpstr>Formation</vt:lpstr>
      <vt:lpstr>Identifiants_PE</vt:lpstr>
      <vt:lpstr>Intitulé</vt:lpstr>
      <vt:lpstr>IntituléFormation</vt:lpstr>
      <vt:lpstr>Liste</vt:lpstr>
      <vt:lpstr>Mail</vt:lpstr>
      <vt:lpstr>N°AD</vt:lpstr>
      <vt:lpstr>Nom</vt:lpstr>
      <vt:lpstr>NomSaisi</vt:lpstr>
      <vt:lpstr>Prenom</vt:lpstr>
      <vt:lpstr>Téléphone</vt:lpstr>
      <vt:lpstr>VisioCheck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SIEBERT</dc:creator>
  <cp:lastModifiedBy>Baptiste SIEBERT</cp:lastModifiedBy>
  <dcterms:created xsi:type="dcterms:W3CDTF">2021-02-18T07:09:05Z</dcterms:created>
  <dcterms:modified xsi:type="dcterms:W3CDTF">2021-07-08T15:06:01Z</dcterms:modified>
</cp:coreProperties>
</file>