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A\Documents\"/>
    </mc:Choice>
  </mc:AlternateContent>
  <xr:revisionPtr revIDLastSave="0" documentId="13_ncr:1_{5C497706-BACA-415F-BF92-8D761DBD4B3C}" xr6:coauthVersionLast="45" xr6:coauthVersionMax="45" xr10:uidLastSave="{00000000-0000-0000-0000-000000000000}"/>
  <bookViews>
    <workbookView xWindow="-110" yWindow="-110" windowWidth="19420" windowHeight="10420" xr2:uid="{1FC47020-21A2-4CC7-B512-368E1FD61A3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3" i="1" l="1" a="1"/>
  <c r="AI3" i="1" s="1"/>
  <c r="B16" i="1" a="1"/>
  <c r="B16" i="1" s="1"/>
  <c r="U2" i="1"/>
  <c r="B7" i="1" s="1" a="1"/>
  <c r="B7" i="1" s="1"/>
  <c r="B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<sst xmlns="http://schemas.openxmlformats.org/spreadsheetml/2006/main" count="151" uniqueCount="66">
  <si>
    <t>LCD</t>
  </si>
  <si>
    <t>Genas</t>
  </si>
  <si>
    <t>CALUIRE ET CUIRE</t>
  </si>
  <si>
    <t>FR</t>
  </si>
  <si>
    <t>5.52</t>
  </si>
  <si>
    <t>Non</t>
  </si>
  <si>
    <t>Date pour Facturation</t>
  </si>
  <si>
    <t>N Recep</t>
  </si>
  <si>
    <t>Flux</t>
  </si>
  <si>
    <t>Agence</t>
  </si>
  <si>
    <t>Zone</t>
  </si>
  <si>
    <t>Code postal</t>
  </si>
  <si>
    <t>Ville</t>
  </si>
  <si>
    <t>Pays</t>
  </si>
  <si>
    <t>UM</t>
  </si>
  <si>
    <t>Poids</t>
  </si>
  <si>
    <t>Unités taxables</t>
  </si>
  <si>
    <t>MPL</t>
  </si>
  <si>
    <t>Volume déclaré (m3)</t>
  </si>
  <si>
    <t>Retour BL</t>
  </si>
  <si>
    <t>Net HT</t>
  </si>
  <si>
    <t>Gasoil HT</t>
  </si>
  <si>
    <t>Hors gasoil HT</t>
  </si>
  <si>
    <t>Achat HT</t>
  </si>
  <si>
    <t>Marge (%)</t>
  </si>
  <si>
    <t>HT réel</t>
  </si>
  <si>
    <t>Delta</t>
  </si>
  <si>
    <t>59.5</t>
  </si>
  <si>
    <t>0,59</t>
  </si>
  <si>
    <t>58,91</t>
  </si>
  <si>
    <t>47.13</t>
  </si>
  <si>
    <t>12.37 (21 %)</t>
  </si>
  <si>
    <t>Saint Etienne</t>
  </si>
  <si>
    <t>Clermont</t>
  </si>
  <si>
    <t>Avignon</t>
  </si>
  <si>
    <t>Différence Poids</t>
  </si>
  <si>
    <t>.</t>
  </si>
  <si>
    <t>Différence Zones</t>
  </si>
  <si>
    <t>Différence Flux</t>
  </si>
  <si>
    <t>Différence Poids + Zones</t>
  </si>
  <si>
    <t>Différence Poids + Flux</t>
  </si>
  <si>
    <t>Différence Zones + Flux</t>
  </si>
  <si>
    <t>Dimanche</t>
  </si>
  <si>
    <t>Yellow Line</t>
  </si>
  <si>
    <t>4€ Genas</t>
  </si>
  <si>
    <t>HT réél calculé grace à un code VBA</t>
  </si>
  <si>
    <t>Delta doit etre comparé à la grille tarifaire ( différence entre tarifs)</t>
  </si>
  <si>
    <t>Valeur absolue Delta :</t>
  </si>
  <si>
    <t>Arrondi:</t>
  </si>
  <si>
    <t xml:space="preserve">Il faut que je recherche la valeur la plus proche de l'arrondi dans la grille tarifaire </t>
  </si>
  <si>
    <t>ERREUR</t>
  </si>
  <si>
    <t xml:space="preserve">et l'afficher dans la colonne V. </t>
  </si>
  <si>
    <t>(qui change en fonction de l'agence) pour ensuite l'attribuer à une erreur de la colonne O</t>
  </si>
  <si>
    <t>Fonction Index + Equiv</t>
  </si>
  <si>
    <t>Voici la fonction Excel mais pas adaptée aux plage de donnée de + de 30.000 lignes</t>
  </si>
  <si>
    <t>CDC</t>
  </si>
  <si>
    <t>DARDILLY</t>
  </si>
  <si>
    <t>0.18</t>
  </si>
  <si>
    <t>57.1</t>
  </si>
  <si>
    <t>0,57</t>
  </si>
  <si>
    <t>56,53</t>
  </si>
  <si>
    <t>36.24</t>
  </si>
  <si>
    <t>20.86 (37 %)</t>
  </si>
  <si>
    <t>GRILLE TARIFAIRE</t>
  </si>
  <si>
    <t>Le Delta de 5,47 se retrouve dans la grille tarifaire, ces derniers ne sont pas exactement égaux d’où l'idée</t>
  </si>
  <si>
    <t>de les arrondir afin d'avoir une equivalence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</si>
</sst>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2" borderId="0" xfId="0" applyNumberFormat="1" applyFill="1"/>
    <xf numFmtId="164" fontId="0" fillId="0" borderId="0" xfId="0" applyNumberFormat="1"/>
    <xf numFmtId="164" fontId="0" fillId="3" borderId="0" xfId="0" applyNumberFormat="1" applyFill="1"/>
    <xf numFmtId="0" fontId="0" fillId="2" borderId="0" xfId="0" applyFill="1"/>
    <xf numFmtId="0" fontId="0" fillId="4" borderId="0" xfId="0" applyFill="1"/>
    <xf numFmtId="2" fontId="0" fillId="0" borderId="0" xfId="0" applyNumberFormat="1"/>
    <xf numFmtId="2" fontId="1" fillId="4" borderId="0" xfId="0" applyNumberFormat="1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0" xfId="0" applyFont="1" applyFill="1"/>
    <xf numFmtId="0" fontId="0" fillId="5" borderId="0" xfId="0" applyFill="1"/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indexed="64"/>
          <bgColor rgb="FFFF00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A/Downloads/ax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iway"/>
      <sheetName val="Tableau"/>
      <sheetName val="Grille"/>
    </sheetNames>
    <sheetDataSet>
      <sheetData sheetId="0">
        <row r="3">
          <cell r="AG3">
            <v>-104.91561209959215</v>
          </cell>
        </row>
      </sheetData>
      <sheetData sheetId="1"/>
      <sheetData sheetId="2">
        <row r="49">
          <cell r="F49">
            <v>15.800816249107534</v>
          </cell>
          <cell r="G49" t="str">
            <v>Différence Poids</v>
          </cell>
        </row>
        <row r="50">
          <cell r="F50">
            <v>5.4712690189852466</v>
          </cell>
          <cell r="G50" t="str">
            <v>Différence Poids</v>
          </cell>
        </row>
        <row r="51">
          <cell r="F51">
            <v>5.4712690189852253</v>
          </cell>
          <cell r="G51" t="str">
            <v>Différence Poids</v>
          </cell>
        </row>
        <row r="52">
          <cell r="F52">
            <v>11.731600673604824</v>
          </cell>
          <cell r="G52" t="str">
            <v>Différence Poids</v>
          </cell>
        </row>
        <row r="53">
          <cell r="F53">
            <v>11.731600673604817</v>
          </cell>
          <cell r="G53" t="str">
            <v>Différence Poids</v>
          </cell>
        </row>
        <row r="54">
          <cell r="F54">
            <v>11.731600673604802</v>
          </cell>
          <cell r="G54" t="str">
            <v>Différence Poids</v>
          </cell>
        </row>
        <row r="55">
          <cell r="F55">
            <v>17.202869692590049</v>
          </cell>
          <cell r="G55" t="str">
            <v>Différence Poids</v>
          </cell>
        </row>
        <row r="56">
          <cell r="F56">
            <v>17.202869692590014</v>
          </cell>
          <cell r="G56" t="str">
            <v>Différence Poids</v>
          </cell>
        </row>
        <row r="57">
          <cell r="F57">
            <v>17.20286969259007</v>
          </cell>
          <cell r="G57" t="str">
            <v>Différence Poids</v>
          </cell>
        </row>
        <row r="58">
          <cell r="F58">
            <v>17.202869692590042</v>
          </cell>
          <cell r="G58" t="str">
            <v>Différence Poids</v>
          </cell>
        </row>
        <row r="59">
          <cell r="F59">
            <v>23.463201347209662</v>
          </cell>
          <cell r="G59" t="str">
            <v>Différence Poids</v>
          </cell>
        </row>
        <row r="60">
          <cell r="F60">
            <v>23.463201347209605</v>
          </cell>
          <cell r="G60" t="str">
            <v>Différence Poids</v>
          </cell>
        </row>
        <row r="61">
          <cell r="F61">
            <v>23.463201347209633</v>
          </cell>
          <cell r="G61" t="str">
            <v>Différence Poids</v>
          </cell>
        </row>
        <row r="62">
          <cell r="F62">
            <v>23.463201347209576</v>
          </cell>
          <cell r="G62" t="str">
            <v>Différence Poids</v>
          </cell>
        </row>
        <row r="63">
          <cell r="F63">
            <v>23.46320134720969</v>
          </cell>
          <cell r="G63" t="str">
            <v>Différence Poids</v>
          </cell>
        </row>
        <row r="64">
          <cell r="F64">
            <v>39.877008404165252</v>
          </cell>
          <cell r="G64" t="str">
            <v>Différence Poids</v>
          </cell>
        </row>
        <row r="65">
          <cell r="F65">
            <v>63.36629446660254</v>
          </cell>
          <cell r="G65" t="str">
            <v>Différence Poids</v>
          </cell>
        </row>
        <row r="66">
          <cell r="F66">
            <v>63.366294466602596</v>
          </cell>
          <cell r="G66" t="str">
            <v>Différence Poids</v>
          </cell>
        </row>
        <row r="67">
          <cell r="F67">
            <v>47.715465330053519</v>
          </cell>
          <cell r="G67" t="str">
            <v>Différence Poids</v>
          </cell>
        </row>
        <row r="68">
          <cell r="F68">
            <v>16.413807056955761</v>
          </cell>
          <cell r="G68" t="str">
            <v>Différence Poids</v>
          </cell>
        </row>
        <row r="69">
          <cell r="F69">
            <v>79.01712360315139</v>
          </cell>
          <cell r="G69" t="str">
            <v>Différence Poids</v>
          </cell>
        </row>
        <row r="70">
          <cell r="F70">
            <v>16.413807056955761</v>
          </cell>
          <cell r="G70" t="str">
            <v>Différence Poids</v>
          </cell>
        </row>
        <row r="71">
          <cell r="F71">
            <v>0</v>
          </cell>
          <cell r="G71" t="str">
            <v>.</v>
          </cell>
        </row>
        <row r="72">
          <cell r="F72">
            <v>34.229667557393903</v>
          </cell>
          <cell r="G72" t="str">
            <v>Différence Zones</v>
          </cell>
        </row>
        <row r="73">
          <cell r="F73">
            <v>34.229667557393903</v>
          </cell>
          <cell r="G73" t="str">
            <v>Différence Zones</v>
          </cell>
        </row>
        <row r="74">
          <cell r="F74">
            <v>0</v>
          </cell>
          <cell r="G74" t="str">
            <v>.</v>
          </cell>
        </row>
        <row r="75">
          <cell r="F75">
            <v>6.769999999999996</v>
          </cell>
          <cell r="G75" t="str">
            <v>Différence Flux</v>
          </cell>
        </row>
        <row r="76">
          <cell r="F76">
            <v>6.769999999999996</v>
          </cell>
          <cell r="G76" t="str">
            <v>Différence Flux</v>
          </cell>
        </row>
        <row r="77">
          <cell r="F77">
            <v>0</v>
          </cell>
          <cell r="G77" t="str">
            <v>.</v>
          </cell>
        </row>
        <row r="78">
          <cell r="F78">
            <v>50.030483806501437</v>
          </cell>
          <cell r="G78" t="str">
            <v>Différence Poids + Zones</v>
          </cell>
        </row>
        <row r="79">
          <cell r="F79">
            <v>39.700936576379149</v>
          </cell>
          <cell r="G79" t="str">
            <v>Différence Poids + Zones</v>
          </cell>
        </row>
        <row r="80">
          <cell r="F80">
            <v>39.700936576379128</v>
          </cell>
          <cell r="G80" t="str">
            <v>Différence Poids + Zones</v>
          </cell>
        </row>
        <row r="81">
          <cell r="F81">
            <v>45.961268230998726</v>
          </cell>
          <cell r="G81" t="str">
            <v>Différence Poids + Zones</v>
          </cell>
        </row>
        <row r="82">
          <cell r="F82">
            <v>45.961268230998719</v>
          </cell>
          <cell r="G82" t="str">
            <v>Différence Poids + Zones</v>
          </cell>
        </row>
        <row r="83">
          <cell r="F83">
            <v>45.961268230998705</v>
          </cell>
          <cell r="G83" t="str">
            <v>Différence Poids + Zones</v>
          </cell>
        </row>
        <row r="84">
          <cell r="F84">
            <v>51.432537249983952</v>
          </cell>
          <cell r="G84" t="str">
            <v>Différence Poids + Zones</v>
          </cell>
        </row>
        <row r="85">
          <cell r="F85">
            <v>51.432537249983916</v>
          </cell>
          <cell r="G85" t="str">
            <v>Différence Poids + Zones</v>
          </cell>
        </row>
        <row r="86">
          <cell r="F86">
            <v>51.432537249983973</v>
          </cell>
          <cell r="G86" t="str">
            <v>Différence Poids + Zones</v>
          </cell>
        </row>
        <row r="87">
          <cell r="F87">
            <v>51.432537249983945</v>
          </cell>
          <cell r="G87" t="str">
            <v>Différence Poids + Zones</v>
          </cell>
        </row>
        <row r="88">
          <cell r="F88">
            <v>57.692868904603564</v>
          </cell>
          <cell r="G88" t="str">
            <v>Différence Poids + Zones</v>
          </cell>
        </row>
        <row r="89">
          <cell r="F89">
            <v>57.692868904603507</v>
          </cell>
          <cell r="G89" t="str">
            <v>Différence Poids + Zones</v>
          </cell>
        </row>
        <row r="90">
          <cell r="F90">
            <v>57.692868904603536</v>
          </cell>
          <cell r="G90" t="str">
            <v>Différence Poids + Zones</v>
          </cell>
        </row>
        <row r="91">
          <cell r="F91">
            <v>57.692868904603479</v>
          </cell>
          <cell r="G91" t="str">
            <v>Différence Poids + Zones</v>
          </cell>
        </row>
        <row r="92">
          <cell r="F92">
            <v>57.692868904603593</v>
          </cell>
          <cell r="G92" t="str">
            <v>Différence Poids + Zones</v>
          </cell>
        </row>
        <row r="93">
          <cell r="F93">
            <v>74.106675961559148</v>
          </cell>
          <cell r="G93" t="str">
            <v>Différence Poids + Zones</v>
          </cell>
        </row>
        <row r="94">
          <cell r="F94">
            <v>97.595962023996435</v>
          </cell>
          <cell r="G94" t="str">
            <v>Différence Poids + Zones</v>
          </cell>
        </row>
        <row r="95">
          <cell r="F95">
            <v>97.595962023996492</v>
          </cell>
          <cell r="G95" t="str">
            <v>Différence Poids + Zones</v>
          </cell>
        </row>
        <row r="96">
          <cell r="F96">
            <v>81.945132887447414</v>
          </cell>
          <cell r="G96" t="str">
            <v>Différence Poids + Zones</v>
          </cell>
        </row>
        <row r="97">
          <cell r="F97">
            <v>50.643474614349664</v>
          </cell>
          <cell r="G97" t="str">
            <v>Différence Poids + Zones</v>
          </cell>
        </row>
        <row r="98">
          <cell r="F98">
            <v>113.24679116054529</v>
          </cell>
          <cell r="G98" t="str">
            <v>Différence Poids + Zones</v>
          </cell>
        </row>
        <row r="99">
          <cell r="F99">
            <v>50.643474614349664</v>
          </cell>
          <cell r="G99" t="str">
            <v>Différence Poids + Zones</v>
          </cell>
        </row>
        <row r="100">
          <cell r="F100">
            <v>0</v>
          </cell>
          <cell r="G100" t="str">
            <v>.</v>
          </cell>
        </row>
        <row r="101">
          <cell r="F101">
            <v>22.57081624910753</v>
          </cell>
          <cell r="G101" t="str">
            <v>Différence Poids + Flux</v>
          </cell>
        </row>
        <row r="102">
          <cell r="F102">
            <v>12.241269018985243</v>
          </cell>
          <cell r="G102" t="str">
            <v>Différence Poids + Flux</v>
          </cell>
        </row>
        <row r="103">
          <cell r="F103">
            <v>12.241269018985221</v>
          </cell>
          <cell r="G103" t="str">
            <v>Différence Poids + Flux</v>
          </cell>
        </row>
        <row r="104">
          <cell r="F104">
            <v>18.50160067360482</v>
          </cell>
          <cell r="G104" t="str">
            <v>Différence Poids + Flux</v>
          </cell>
        </row>
        <row r="105">
          <cell r="F105">
            <v>18.501600673604813</v>
          </cell>
          <cell r="G105" t="str">
            <v>Différence Poids + Flux</v>
          </cell>
        </row>
        <row r="106">
          <cell r="F106">
            <v>18.501600673604798</v>
          </cell>
          <cell r="G106" t="str">
            <v>Différence Poids + Flux</v>
          </cell>
        </row>
        <row r="107">
          <cell r="F107">
            <v>23.972869692590045</v>
          </cell>
          <cell r="G107" t="str">
            <v>Différence Poids + Flux</v>
          </cell>
        </row>
        <row r="108">
          <cell r="F108">
            <v>23.97286969259001</v>
          </cell>
          <cell r="G108" t="str">
            <v>Différence Poids + Flux</v>
          </cell>
        </row>
        <row r="109">
          <cell r="F109">
            <v>23.972869692590066</v>
          </cell>
          <cell r="G109" t="str">
            <v>Différence Poids + Flux</v>
          </cell>
        </row>
        <row r="110">
          <cell r="F110">
            <v>23.972869692590038</v>
          </cell>
          <cell r="G110" t="str">
            <v>Différence Poids + Flux</v>
          </cell>
        </row>
        <row r="111">
          <cell r="F111">
            <v>30.233201347209658</v>
          </cell>
          <cell r="G111" t="str">
            <v>Différence Poids + Flux</v>
          </cell>
        </row>
        <row r="112">
          <cell r="F112">
            <v>30.233201347209601</v>
          </cell>
          <cell r="G112" t="str">
            <v>Différence Poids + Flux</v>
          </cell>
        </row>
        <row r="113">
          <cell r="F113">
            <v>30.233201347209629</v>
          </cell>
          <cell r="G113" t="str">
            <v>Différence Poids + Flux</v>
          </cell>
        </row>
        <row r="114">
          <cell r="F114">
            <v>30.233201347209572</v>
          </cell>
          <cell r="G114" t="str">
            <v>Différence Poids + Flux</v>
          </cell>
        </row>
        <row r="115">
          <cell r="F115">
            <v>30.233201347209686</v>
          </cell>
          <cell r="G115" t="str">
            <v>Différence Poids + Flux</v>
          </cell>
        </row>
        <row r="116">
          <cell r="F116">
            <v>46.647008404165248</v>
          </cell>
          <cell r="G116" t="str">
            <v>Différence Poids + Flux</v>
          </cell>
        </row>
        <row r="117">
          <cell r="F117">
            <v>70.136294466602536</v>
          </cell>
          <cell r="G117" t="str">
            <v>Différence Poids + Flux</v>
          </cell>
        </row>
        <row r="118">
          <cell r="F118">
            <v>70.136294466602592</v>
          </cell>
          <cell r="G118" t="str">
            <v>Différence Poids + Flux</v>
          </cell>
        </row>
        <row r="119">
          <cell r="F119">
            <v>54.485465330053515</v>
          </cell>
          <cell r="G119" t="str">
            <v>Différence Poids + Flux</v>
          </cell>
        </row>
        <row r="120">
          <cell r="F120">
            <v>23.183807056955757</v>
          </cell>
          <cell r="G120" t="str">
            <v>Différence Poids + Flux</v>
          </cell>
        </row>
        <row r="121">
          <cell r="F121">
            <v>85.787123603151386</v>
          </cell>
          <cell r="G121" t="str">
            <v>Différence Poids + Flux</v>
          </cell>
        </row>
        <row r="122">
          <cell r="F122">
            <v>23.183807056955757</v>
          </cell>
          <cell r="G122" t="str">
            <v>Différence Poids + Flux</v>
          </cell>
        </row>
        <row r="123">
          <cell r="F123">
            <v>0</v>
          </cell>
          <cell r="G123" t="str">
            <v>.</v>
          </cell>
        </row>
        <row r="124">
          <cell r="F124">
            <v>40.999667557393899</v>
          </cell>
          <cell r="G124" t="str">
            <v>Différence Zones + Flux</v>
          </cell>
        </row>
        <row r="125">
          <cell r="F125">
            <v>0</v>
          </cell>
          <cell r="G125" t="str">
            <v>.</v>
          </cell>
        </row>
        <row r="126">
          <cell r="F126">
            <v>42.59</v>
          </cell>
          <cell r="G126" t="str">
            <v>Dimanche</v>
          </cell>
        </row>
        <row r="127">
          <cell r="F127">
            <v>0</v>
          </cell>
          <cell r="G127" t="str">
            <v>.</v>
          </cell>
        </row>
        <row r="128">
          <cell r="F128">
            <v>2.5</v>
          </cell>
          <cell r="G128" t="str">
            <v>Yellow Line</v>
          </cell>
        </row>
        <row r="129">
          <cell r="F129">
            <v>0</v>
          </cell>
          <cell r="G129" t="str">
            <v>.</v>
          </cell>
        </row>
        <row r="130">
          <cell r="F130">
            <v>4</v>
          </cell>
          <cell r="G130" t="str">
            <v>4€ Genas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BB0AC-2AC9-4C3D-90C9-375116678EFF}" name="Tableau1" displayName="Tableau1" ref="A1:V2" totalsRowShown="0">
  <autoFilter ref="A1:V2" xr:uid="{A50EE98B-1B46-4358-B5CC-DBCF375F2865}"/>
  <tableColumns count="22">
    <tableColumn id="1" xr3:uid="{8DA89817-7324-4CB1-9F9C-F7FD20DB984A}" name="Date pour Facturation" dataDxfId="1"/>
    <tableColumn id="2" xr3:uid="{41352B71-E721-4E70-9B82-43FD37B04C86}" name="N Recep"/>
    <tableColumn id="3" xr3:uid="{10D742EF-1B0A-4C6A-8E4D-13F2B4A7489C}" name="Flux"/>
    <tableColumn id="4" xr3:uid="{7863B26A-5744-4C5F-8118-377D79907243}" name="Agence"/>
    <tableColumn id="5" xr3:uid="{727BFA28-855D-47A0-920D-420918BA8A34}" name="Zone"/>
    <tableColumn id="6" xr3:uid="{2A731135-FAA2-4BDB-92CB-9CB2B4BF96DB}" name="Code postal"/>
    <tableColumn id="7" xr3:uid="{42EA1DCD-0C14-470E-BFF7-87476F41CD83}" name="Ville"/>
    <tableColumn id="8" xr3:uid="{2A6845A7-753F-48AD-B8A4-8257BAA91890}" name="Pays"/>
    <tableColumn id="9" xr3:uid="{7BCC80A5-CD6D-4385-ABEF-975AFC54E535}" name="UM"/>
    <tableColumn id="10" xr3:uid="{0A9DEDB4-319E-4393-A08E-2C751A1970AD}" name="Poids"/>
    <tableColumn id="11" xr3:uid="{3F224195-91CD-42D7-B4D6-235D5F4EC423}" name="Unités taxables"/>
    <tableColumn id="12" xr3:uid="{FD8A0091-D238-42B5-B256-04C1253E8254}" name="MPL"/>
    <tableColumn id="13" xr3:uid="{328BA7F6-CD96-4E29-A9B5-9CEC23F07A0B}" name="Volume déclaré (m3)"/>
    <tableColumn id="14" xr3:uid="{EB813A3C-3CD9-4C42-9FAC-96B5AA270C8D}" name="Retour BL"/>
    <tableColumn id="15" xr3:uid="{91CB7576-E387-4F4A-B9BB-1ADDAB15E444}" name="Net HT"/>
    <tableColumn id="16" xr3:uid="{3BA400B4-0CF5-443D-B54B-32C3EEDDAF14}" name="Gasoil HT"/>
    <tableColumn id="17" xr3:uid="{79A8B9A6-FFDD-4518-A527-161C605A83F0}" name="Hors gasoil HT"/>
    <tableColumn id="18" xr3:uid="{DFA79085-672F-4AD3-9202-DFABAEC7C9E2}" name="Achat HT"/>
    <tableColumn id="19" xr3:uid="{0C32A89F-49B1-42A9-9DF3-92DFD49C0692}" name="Marge (%)"/>
    <tableColumn id="20" xr3:uid="{8AF6A3B8-66ED-4E19-BC2E-29F5A271C3A7}" name="HT réel"/>
    <tableColumn id="21" xr3:uid="{7427DB80-D368-44A1-9F1C-2C77535BD1B6}" name="Delta" dataDxfId="0">
      <calculatedColumnFormula>Tableau1[[#This Row],[Hors gasoil HT]]-Tableau1[[#This Row],[HT réel]]</calculatedColumnFormula>
    </tableColumn>
    <tableColumn id="22" xr3:uid="{C544DB09-3696-4AEB-BBA8-E5F3113D90D4}" name="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A301-B4DD-42E0-B537-72990FC5976B}">
  <sheetPr codeName="Feuil1"/>
  <dimension ref="A1:AI87"/>
  <sheetViews>
    <sheetView tabSelected="1" topLeftCell="M1" workbookViewId="0">
      <selection activeCell="N7" sqref="N7"/>
    </sheetView>
  </sheetViews>
  <sheetFormatPr baseColWidth="10" defaultRowHeight="14.5" x14ac:dyDescent="0.35"/>
  <cols>
    <col min="1" max="1" width="21.36328125" customWidth="1"/>
    <col min="2" max="2" width="10.81640625" bestFit="1" customWidth="1"/>
    <col min="3" max="3" width="6.1796875" customWidth="1"/>
    <col min="4" max="4" width="8.81640625" customWidth="1"/>
    <col min="5" max="5" width="7" customWidth="1"/>
    <col min="6" max="6" width="12.7265625" customWidth="1"/>
    <col min="7" max="7" width="15.7265625" bestFit="1" customWidth="1"/>
    <col min="8" max="8" width="6.6328125" customWidth="1"/>
    <col min="9" max="9" width="21.36328125" bestFit="1" customWidth="1"/>
    <col min="10" max="10" width="7.81640625" bestFit="1" customWidth="1"/>
    <col min="11" max="11" width="15.6328125" customWidth="1"/>
    <col min="12" max="12" width="8.54296875" bestFit="1" customWidth="1"/>
    <col min="13" max="13" width="20.1796875" customWidth="1"/>
    <col min="14" max="14" width="10.90625" customWidth="1"/>
    <col min="15" max="15" width="21.36328125" bestFit="1" customWidth="1"/>
    <col min="16" max="16" width="10.6328125" customWidth="1"/>
    <col min="17" max="17" width="14.6328125" customWidth="1"/>
    <col min="18" max="18" width="10.36328125" customWidth="1"/>
    <col min="19" max="19" width="11.36328125" customWidth="1"/>
  </cols>
  <sheetData>
    <row r="1" spans="1:35" x14ac:dyDescent="0.3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s="3" t="s">
        <v>26</v>
      </c>
      <c r="V1" t="s">
        <v>50</v>
      </c>
    </row>
    <row r="2" spans="1:35" x14ac:dyDescent="0.35">
      <c r="A2" s="1">
        <v>44359</v>
      </c>
      <c r="B2">
        <v>1203031813</v>
      </c>
      <c r="C2" t="s">
        <v>0</v>
      </c>
      <c r="D2" t="s">
        <v>1</v>
      </c>
      <c r="E2">
        <v>1</v>
      </c>
      <c r="F2">
        <v>69300</v>
      </c>
      <c r="G2" t="s">
        <v>2</v>
      </c>
      <c r="H2" t="s">
        <v>3</v>
      </c>
      <c r="I2">
        <v>268</v>
      </c>
      <c r="J2">
        <v>2394.46</v>
      </c>
      <c r="K2">
        <v>0</v>
      </c>
      <c r="L2">
        <v>0</v>
      </c>
      <c r="M2" t="s">
        <v>4</v>
      </c>
      <c r="N2" t="s">
        <v>5</v>
      </c>
      <c r="O2" t="s">
        <v>27</v>
      </c>
      <c r="P2" t="s">
        <v>28</v>
      </c>
      <c r="Q2" t="s">
        <v>29</v>
      </c>
      <c r="R2" t="s">
        <v>30</v>
      </c>
      <c r="S2" t="s">
        <v>31</v>
      </c>
      <c r="T2">
        <v>132.558957257993</v>
      </c>
      <c r="U2" s="5">
        <f>Tableau1[[#This Row],[Hors gasoil HT]]-Tableau1[[#This Row],[HT réel]]</f>
        <v>-73.648957257993004</v>
      </c>
      <c r="Y2" s="4"/>
    </row>
    <row r="3" spans="1:35" x14ac:dyDescent="0.35">
      <c r="A3" s="1">
        <v>44363</v>
      </c>
      <c r="B3">
        <v>1198298766</v>
      </c>
      <c r="C3" t="s">
        <v>55</v>
      </c>
      <c r="D3" t="s">
        <v>1</v>
      </c>
      <c r="E3">
        <v>1</v>
      </c>
      <c r="F3">
        <v>69570</v>
      </c>
      <c r="G3" t="s">
        <v>56</v>
      </c>
      <c r="H3" t="s">
        <v>3</v>
      </c>
      <c r="I3">
        <v>1</v>
      </c>
      <c r="J3">
        <v>100.62</v>
      </c>
      <c r="K3">
        <v>0</v>
      </c>
      <c r="L3">
        <v>0</v>
      </c>
      <c r="M3" t="s">
        <v>57</v>
      </c>
      <c r="N3" t="s">
        <v>5</v>
      </c>
      <c r="O3" t="s">
        <v>58</v>
      </c>
      <c r="P3" t="s">
        <v>59</v>
      </c>
      <c r="Q3" t="s">
        <v>60</v>
      </c>
      <c r="R3" t="s">
        <v>61</v>
      </c>
      <c r="S3" t="s">
        <v>62</v>
      </c>
      <c r="T3">
        <v>62.001752825486683</v>
      </c>
      <c r="U3" s="2">
        <v>-5.4717528254866821</v>
      </c>
      <c r="AG3" s="2"/>
      <c r="AI3" t="str" cm="1">
        <f t="array" ref="AI3">INDEX([1]Grille!$G$48:$G$130,MATCH(MIN(ABS([1]Grille!$F$49:$F$130-[1]teliway!AG3)),ABS([1]Grille!$F$49:$F$130-[1]teliway!AG3),0))</f>
        <v>Différence Poids</v>
      </c>
    </row>
    <row r="4" spans="1:35" x14ac:dyDescent="0.35">
      <c r="A4" t="s">
        <v>45</v>
      </c>
    </row>
    <row r="5" spans="1:35" ht="14.5" customHeight="1" x14ac:dyDescent="0.35">
      <c r="A5" t="s">
        <v>46</v>
      </c>
      <c r="I5" s="13" t="s">
        <v>63</v>
      </c>
      <c r="J5" s="13"/>
      <c r="K5" s="6" t="s">
        <v>32</v>
      </c>
      <c r="L5" s="6" t="s">
        <v>33</v>
      </c>
      <c r="M5" s="6" t="s">
        <v>34</v>
      </c>
      <c r="N5" s="6" t="s">
        <v>1</v>
      </c>
    </row>
    <row r="6" spans="1:35" x14ac:dyDescent="0.35">
      <c r="I6" s="9" t="s">
        <v>35</v>
      </c>
      <c r="J6" s="9"/>
      <c r="K6" s="7">
        <v>19.496618992006702</v>
      </c>
      <c r="L6" s="7">
        <v>16.333898589932161</v>
      </c>
      <c r="M6" s="7">
        <v>18.560752298624323</v>
      </c>
      <c r="N6" s="7">
        <v>15.800816249107534</v>
      </c>
      <c r="O6" t="s">
        <v>35</v>
      </c>
    </row>
    <row r="7" spans="1:35" x14ac:dyDescent="0.35">
      <c r="A7" s="12" t="s">
        <v>47</v>
      </c>
      <c r="B7" cm="1">
        <f t="array" ref="B7">ABS(Tableau1[Delta])</f>
        <v>73.648957257993004</v>
      </c>
      <c r="I7" s="9"/>
      <c r="J7" s="9"/>
      <c r="K7" s="7">
        <v>6.8785764583333417</v>
      </c>
      <c r="L7" s="7">
        <v>5.6558567548300047</v>
      </c>
      <c r="M7" s="7">
        <v>5.9550559000175411</v>
      </c>
      <c r="N7" s="7">
        <v>5.4712690189852466</v>
      </c>
      <c r="O7" t="s">
        <v>35</v>
      </c>
    </row>
    <row r="8" spans="1:35" x14ac:dyDescent="0.35">
      <c r="A8" s="12" t="s">
        <v>48</v>
      </c>
      <c r="B8">
        <f>ROUND(B7,2)</f>
        <v>73.650000000000006</v>
      </c>
      <c r="I8" s="9"/>
      <c r="J8" s="9"/>
      <c r="K8" s="7">
        <v>6.8785764583333275</v>
      </c>
      <c r="L8" s="7">
        <v>5.6558567548299834</v>
      </c>
      <c r="M8" s="7">
        <v>5.9550559000175127</v>
      </c>
      <c r="N8" s="7">
        <v>5.4712690189852253</v>
      </c>
      <c r="O8" t="s">
        <v>35</v>
      </c>
    </row>
    <row r="9" spans="1:35" x14ac:dyDescent="0.35">
      <c r="I9" s="9"/>
      <c r="J9" s="9"/>
      <c r="K9" s="7">
        <v>14.749176458333338</v>
      </c>
      <c r="L9" s="7">
        <v>12.127397260952534</v>
      </c>
      <c r="M9" s="7">
        <v>12.768945845210382</v>
      </c>
      <c r="N9" s="7">
        <v>11.731600673604824</v>
      </c>
      <c r="O9" t="s">
        <v>35</v>
      </c>
    </row>
    <row r="10" spans="1:35" x14ac:dyDescent="0.35">
      <c r="A10" t="s">
        <v>49</v>
      </c>
      <c r="I10" s="9"/>
      <c r="J10" s="9"/>
      <c r="K10" s="7">
        <v>14.749176458333352</v>
      </c>
      <c r="L10" s="7">
        <v>12.12739726095252</v>
      </c>
      <c r="M10" s="7">
        <v>12.768945845210396</v>
      </c>
      <c r="N10" s="7">
        <v>11.731600673604817</v>
      </c>
      <c r="O10" t="s">
        <v>35</v>
      </c>
    </row>
    <row r="11" spans="1:35" x14ac:dyDescent="0.35">
      <c r="A11" t="s">
        <v>52</v>
      </c>
      <c r="I11" s="9"/>
      <c r="J11" s="9"/>
      <c r="K11" s="7">
        <v>14.749176458333309</v>
      </c>
      <c r="L11" s="7">
        <v>12.127397260952513</v>
      </c>
      <c r="M11" s="7">
        <v>12.768945845210368</v>
      </c>
      <c r="N11" s="7">
        <v>11.731600673604802</v>
      </c>
      <c r="O11" t="s">
        <v>35</v>
      </c>
    </row>
    <row r="12" spans="1:35" x14ac:dyDescent="0.35">
      <c r="A12" t="s">
        <v>51</v>
      </c>
      <c r="I12" s="9"/>
      <c r="J12" s="9"/>
      <c r="K12" s="7">
        <v>21.627752916666694</v>
      </c>
      <c r="L12" s="7">
        <v>17.783254015782518</v>
      </c>
      <c r="M12" s="7">
        <v>18.724001745227895</v>
      </c>
      <c r="N12" s="7">
        <v>17.202869692590049</v>
      </c>
      <c r="O12" t="s">
        <v>35</v>
      </c>
    </row>
    <row r="13" spans="1:35" x14ac:dyDescent="0.35">
      <c r="I13" s="9"/>
      <c r="J13" s="9"/>
      <c r="K13" s="7">
        <v>21.627752916666651</v>
      </c>
      <c r="L13" s="7">
        <v>17.783254015782518</v>
      </c>
      <c r="M13" s="7">
        <v>18.724001745227923</v>
      </c>
      <c r="N13" s="7">
        <v>17.202869692590014</v>
      </c>
      <c r="O13" t="s">
        <v>35</v>
      </c>
    </row>
    <row r="14" spans="1:35" x14ac:dyDescent="0.35">
      <c r="I14" s="9"/>
      <c r="J14" s="9"/>
      <c r="K14" s="7">
        <v>21.627752916666665</v>
      </c>
      <c r="L14" s="7">
        <v>17.783254015782518</v>
      </c>
      <c r="M14" s="7">
        <v>18.724001745227923</v>
      </c>
      <c r="N14" s="7">
        <v>17.20286969259007</v>
      </c>
      <c r="O14" t="s">
        <v>35</v>
      </c>
    </row>
    <row r="15" spans="1:35" x14ac:dyDescent="0.35">
      <c r="A15" t="s">
        <v>54</v>
      </c>
      <c r="I15" s="9"/>
      <c r="J15" s="9"/>
      <c r="K15" s="7">
        <v>21.62775291666668</v>
      </c>
      <c r="L15" s="7">
        <v>17.783254015782518</v>
      </c>
      <c r="M15" s="7">
        <v>18.724001745227937</v>
      </c>
      <c r="N15" s="7">
        <v>17.202869692590042</v>
      </c>
      <c r="O15" t="s">
        <v>35</v>
      </c>
    </row>
    <row r="16" spans="1:35" x14ac:dyDescent="0.35">
      <c r="A16" s="12" t="s">
        <v>53</v>
      </c>
      <c r="B16" t="str" cm="1">
        <f t="array" ref="B16">INDEX(O6:O87,MATCH(MIN(ABS(N6:N87-ABS(Tableau1[Delta]))),ABS(N6:N87-ABS(Tableau1[Delta])),0))</f>
        <v>Différence Poids + Zones</v>
      </c>
      <c r="I16" s="9"/>
      <c r="J16" s="9"/>
      <c r="K16" s="7">
        <v>29.498352916666704</v>
      </c>
      <c r="L16" s="7">
        <v>24.254794521905069</v>
      </c>
      <c r="M16" s="7">
        <v>25.537891690420793</v>
      </c>
      <c r="N16" s="7">
        <v>23.463201347209662</v>
      </c>
      <c r="O16" t="s">
        <v>35</v>
      </c>
    </row>
    <row r="17" spans="1:15" x14ac:dyDescent="0.35">
      <c r="I17" s="9"/>
      <c r="J17" s="9"/>
      <c r="K17" s="7">
        <v>29.498352916666647</v>
      </c>
      <c r="L17" s="7">
        <v>24.254794521905012</v>
      </c>
      <c r="M17" s="7">
        <v>25.537891690420736</v>
      </c>
      <c r="N17" s="7">
        <v>23.463201347209605</v>
      </c>
      <c r="O17" t="s">
        <v>35</v>
      </c>
    </row>
    <row r="18" spans="1:15" x14ac:dyDescent="0.35">
      <c r="A18" t="s">
        <v>64</v>
      </c>
      <c r="I18" s="9"/>
      <c r="J18" s="9"/>
      <c r="K18" s="7">
        <v>29.498352916666647</v>
      </c>
      <c r="L18" s="7">
        <v>24.25479452190504</v>
      </c>
      <c r="M18" s="7">
        <v>25.537891690420793</v>
      </c>
      <c r="N18" s="7">
        <v>23.463201347209633</v>
      </c>
      <c r="O18" t="s">
        <v>35</v>
      </c>
    </row>
    <row r="19" spans="1:15" x14ac:dyDescent="0.35">
      <c r="A19" t="s">
        <v>65</v>
      </c>
      <c r="I19" s="9"/>
      <c r="J19" s="9"/>
      <c r="K19" s="7">
        <v>29.498352916666704</v>
      </c>
      <c r="L19" s="7">
        <v>24.25479452190504</v>
      </c>
      <c r="M19" s="7">
        <v>25.537891690420736</v>
      </c>
      <c r="N19" s="7">
        <v>23.463201347209576</v>
      </c>
      <c r="O19" t="s">
        <v>35</v>
      </c>
    </row>
    <row r="20" spans="1:15" x14ac:dyDescent="0.35">
      <c r="I20" s="9"/>
      <c r="J20" s="9"/>
      <c r="K20" s="7">
        <v>29.498352916666647</v>
      </c>
      <c r="L20" s="7">
        <v>24.25479452190504</v>
      </c>
      <c r="M20" s="7">
        <v>25.537891690420849</v>
      </c>
      <c r="N20" s="7">
        <v>23.46320134720969</v>
      </c>
      <c r="O20" t="s">
        <v>35</v>
      </c>
    </row>
    <row r="21" spans="1:15" x14ac:dyDescent="0.35">
      <c r="I21" s="9"/>
      <c r="J21" s="9"/>
      <c r="K21" s="7">
        <v>50.13408229166663</v>
      </c>
      <c r="L21" s="7">
        <v>41.222364786394962</v>
      </c>
      <c r="M21" s="7">
        <v>43.403059390473231</v>
      </c>
      <c r="N21" s="7">
        <v>39.877008404165252</v>
      </c>
      <c r="O21" t="s">
        <v>35</v>
      </c>
    </row>
    <row r="22" spans="1:15" x14ac:dyDescent="0.35">
      <c r="I22" s="9"/>
      <c r="J22" s="9"/>
      <c r="K22" s="7">
        <v>79.665229375000024</v>
      </c>
      <c r="L22" s="7">
        <v>65.504124060408913</v>
      </c>
      <c r="M22" s="7">
        <v>68.96934228899903</v>
      </c>
      <c r="N22" s="7">
        <v>63.36629446660254</v>
      </c>
      <c r="O22" t="s">
        <v>35</v>
      </c>
    </row>
    <row r="23" spans="1:15" x14ac:dyDescent="0.35">
      <c r="I23" s="9"/>
      <c r="J23" s="9"/>
      <c r="K23" s="7">
        <v>79.66522937499991</v>
      </c>
      <c r="L23" s="7">
        <v>65.504124060408913</v>
      </c>
      <c r="M23" s="7">
        <v>68.969342288999144</v>
      </c>
      <c r="N23" s="7">
        <v>63.366294466602596</v>
      </c>
      <c r="O23" t="s">
        <v>35</v>
      </c>
    </row>
    <row r="24" spans="1:15" x14ac:dyDescent="0.35">
      <c r="I24" s="9"/>
      <c r="J24" s="9"/>
      <c r="K24" s="7">
        <v>59.988729375000048</v>
      </c>
      <c r="L24" s="7">
        <v>49.325272795102592</v>
      </c>
      <c r="M24" s="7">
        <v>51.934617426016757</v>
      </c>
      <c r="N24" s="7">
        <v>47.715465330053519</v>
      </c>
      <c r="O24" t="s">
        <v>35</v>
      </c>
    </row>
    <row r="25" spans="1:15" x14ac:dyDescent="0.35">
      <c r="I25" s="9"/>
      <c r="J25" s="9"/>
      <c r="K25" s="7">
        <v>20.635729374999869</v>
      </c>
      <c r="L25" s="7">
        <v>16.967570264490064</v>
      </c>
      <c r="M25" s="7">
        <v>17.865167700052666</v>
      </c>
      <c r="N25" s="7">
        <v>16.413807056955761</v>
      </c>
      <c r="O25" t="s">
        <v>35</v>
      </c>
    </row>
    <row r="26" spans="1:15" x14ac:dyDescent="0.35">
      <c r="I26" s="9"/>
      <c r="J26" s="9"/>
      <c r="K26" s="7">
        <v>99.341729375000114</v>
      </c>
      <c r="L26" s="7">
        <v>81.682975325715176</v>
      </c>
      <c r="M26" s="7">
        <v>86.004067151981189</v>
      </c>
      <c r="N26" s="7">
        <v>79.01712360315139</v>
      </c>
      <c r="O26" t="s">
        <v>35</v>
      </c>
    </row>
    <row r="27" spans="1:15" x14ac:dyDescent="0.35">
      <c r="I27" s="9"/>
      <c r="J27" s="9"/>
      <c r="K27" s="7">
        <v>20.635729374999983</v>
      </c>
      <c r="L27" s="7">
        <v>16.967570264490064</v>
      </c>
      <c r="M27" s="7">
        <v>17.865167700052666</v>
      </c>
      <c r="N27" s="7">
        <v>16.413807056955761</v>
      </c>
      <c r="O27" t="s">
        <v>35</v>
      </c>
    </row>
    <row r="28" spans="1:15" x14ac:dyDescent="0.35">
      <c r="I28" s="11"/>
      <c r="J28" s="11"/>
      <c r="K28" s="8">
        <v>0</v>
      </c>
      <c r="L28" s="8">
        <v>0</v>
      </c>
      <c r="M28" s="8">
        <v>0</v>
      </c>
      <c r="N28" s="8">
        <v>0</v>
      </c>
      <c r="O28" s="11" t="s">
        <v>36</v>
      </c>
    </row>
    <row r="29" spans="1:15" x14ac:dyDescent="0.35">
      <c r="I29" s="9" t="s">
        <v>37</v>
      </c>
      <c r="J29" s="9"/>
      <c r="K29" s="7">
        <v>43.402592674659942</v>
      </c>
      <c r="L29" s="7">
        <v>35.384495954830399</v>
      </c>
      <c r="M29" s="7">
        <v>35.900000000000006</v>
      </c>
      <c r="N29" s="7">
        <v>34.229667557393903</v>
      </c>
      <c r="O29" t="s">
        <v>37</v>
      </c>
    </row>
    <row r="30" spans="1:15" x14ac:dyDescent="0.35">
      <c r="I30" s="9"/>
      <c r="J30" s="9"/>
      <c r="K30" s="7">
        <v>43.402592674659971</v>
      </c>
      <c r="L30" s="7">
        <v>35.385504045169696</v>
      </c>
      <c r="M30" s="7">
        <v>35.900000000000006</v>
      </c>
      <c r="N30" s="7">
        <v>34.229667557393903</v>
      </c>
      <c r="O30" t="s">
        <v>37</v>
      </c>
    </row>
    <row r="31" spans="1:15" x14ac:dyDescent="0.35">
      <c r="I31" s="11"/>
      <c r="J31" s="11"/>
      <c r="K31" s="8">
        <v>0</v>
      </c>
      <c r="L31" s="8">
        <v>0</v>
      </c>
      <c r="M31" s="8">
        <v>0</v>
      </c>
      <c r="N31" s="8">
        <v>0</v>
      </c>
      <c r="O31" s="11" t="s">
        <v>36</v>
      </c>
    </row>
    <row r="32" spans="1:15" x14ac:dyDescent="0.35">
      <c r="I32" s="9" t="s">
        <v>38</v>
      </c>
      <c r="J32" s="9"/>
      <c r="K32" s="7">
        <v>10.000000000000028</v>
      </c>
      <c r="L32" s="7">
        <v>6</v>
      </c>
      <c r="M32" s="7">
        <v>10</v>
      </c>
      <c r="N32" s="7">
        <v>6.769999999999996</v>
      </c>
      <c r="O32" t="s">
        <v>38</v>
      </c>
    </row>
    <row r="33" spans="9:15" x14ac:dyDescent="0.35">
      <c r="I33" s="9"/>
      <c r="J33" s="9"/>
      <c r="K33" s="7">
        <v>10</v>
      </c>
      <c r="L33" s="7">
        <v>5.9989919096607025</v>
      </c>
      <c r="M33" s="7">
        <v>10</v>
      </c>
      <c r="N33" s="7">
        <v>6.769999999999996</v>
      </c>
      <c r="O33" t="s">
        <v>38</v>
      </c>
    </row>
    <row r="34" spans="9:15" x14ac:dyDescent="0.35">
      <c r="I34" s="11"/>
      <c r="J34" s="11"/>
      <c r="K34" s="8">
        <v>0</v>
      </c>
      <c r="L34" s="8">
        <v>0</v>
      </c>
      <c r="M34" s="8">
        <v>0</v>
      </c>
      <c r="N34" s="8">
        <v>0</v>
      </c>
      <c r="O34" s="11" t="s">
        <v>36</v>
      </c>
    </row>
    <row r="35" spans="9:15" x14ac:dyDescent="0.35">
      <c r="I35" s="9" t="s">
        <v>39</v>
      </c>
      <c r="J35" s="9"/>
      <c r="K35" s="7">
        <v>62.899211666666645</v>
      </c>
      <c r="L35" s="7">
        <v>51.71839454476256</v>
      </c>
      <c r="M35" s="7">
        <v>54.460752298624328</v>
      </c>
      <c r="N35" s="7">
        <v>50.030483806501437</v>
      </c>
      <c r="O35" t="s">
        <v>39</v>
      </c>
    </row>
    <row r="36" spans="9:15" x14ac:dyDescent="0.35">
      <c r="I36" s="9"/>
      <c r="J36" s="9"/>
      <c r="K36" s="7">
        <v>50.281169132993284</v>
      </c>
      <c r="L36" s="7">
        <v>41.040352709660404</v>
      </c>
      <c r="M36" s="7">
        <v>41.855055900017547</v>
      </c>
      <c r="N36" s="7">
        <v>39.700936576379149</v>
      </c>
      <c r="O36" t="s">
        <v>39</v>
      </c>
    </row>
    <row r="37" spans="9:15" x14ac:dyDescent="0.35">
      <c r="I37" s="9"/>
      <c r="J37" s="9"/>
      <c r="K37" s="7">
        <v>50.28116913299327</v>
      </c>
      <c r="L37" s="7">
        <v>41.040352709660382</v>
      </c>
      <c r="M37" s="7">
        <v>41.855055900017518</v>
      </c>
      <c r="N37" s="7">
        <v>39.700936576379128</v>
      </c>
      <c r="O37" t="s">
        <v>39</v>
      </c>
    </row>
    <row r="38" spans="9:15" x14ac:dyDescent="0.35">
      <c r="I38" s="9"/>
      <c r="J38" s="9"/>
      <c r="K38" s="7">
        <v>58.15176913299328</v>
      </c>
      <c r="L38" s="7">
        <v>47.511893215782933</v>
      </c>
      <c r="M38" s="7">
        <v>48.668945845210388</v>
      </c>
      <c r="N38" s="7">
        <v>45.961268230998726</v>
      </c>
      <c r="O38" t="s">
        <v>39</v>
      </c>
    </row>
    <row r="39" spans="9:15" x14ac:dyDescent="0.35">
      <c r="I39" s="9"/>
      <c r="J39" s="9"/>
      <c r="K39" s="7">
        <v>58.151769132993294</v>
      </c>
      <c r="L39" s="7">
        <v>47.511893215782919</v>
      </c>
      <c r="M39" s="7">
        <v>48.668945845210402</v>
      </c>
      <c r="N39" s="7">
        <v>45.961268230998719</v>
      </c>
      <c r="O39" t="s">
        <v>39</v>
      </c>
    </row>
    <row r="40" spans="9:15" x14ac:dyDescent="0.35">
      <c r="I40" s="9"/>
      <c r="J40" s="9"/>
      <c r="K40" s="7">
        <v>58.151769132993252</v>
      </c>
      <c r="L40" s="7">
        <v>47.511893215782912</v>
      </c>
      <c r="M40" s="7">
        <v>48.668945845210374</v>
      </c>
      <c r="N40" s="7">
        <v>45.961268230998705</v>
      </c>
      <c r="O40" t="s">
        <v>39</v>
      </c>
    </row>
    <row r="41" spans="9:15" x14ac:dyDescent="0.35">
      <c r="I41" s="9"/>
      <c r="J41" s="9"/>
      <c r="K41" s="7">
        <v>65.030345591326636</v>
      </c>
      <c r="L41" s="7">
        <v>53.167749970612917</v>
      </c>
      <c r="M41" s="7">
        <v>54.624001745227901</v>
      </c>
      <c r="N41" s="7">
        <v>51.432537249983952</v>
      </c>
      <c r="O41" t="s">
        <v>39</v>
      </c>
    </row>
    <row r="42" spans="9:15" x14ac:dyDescent="0.35">
      <c r="I42" s="9"/>
      <c r="J42" s="9"/>
      <c r="K42" s="7">
        <v>65.030345591326594</v>
      </c>
      <c r="L42" s="7">
        <v>53.167749970612917</v>
      </c>
      <c r="M42" s="7">
        <v>54.624001745227929</v>
      </c>
      <c r="N42" s="7">
        <v>51.432537249983916</v>
      </c>
      <c r="O42" t="s">
        <v>39</v>
      </c>
    </row>
    <row r="43" spans="9:15" x14ac:dyDescent="0.35">
      <c r="I43" s="9"/>
      <c r="J43" s="9"/>
      <c r="K43" s="7">
        <v>65.030345591326608</v>
      </c>
      <c r="L43" s="7">
        <v>53.167749970612917</v>
      </c>
      <c r="M43" s="7">
        <v>54.624001745227929</v>
      </c>
      <c r="N43" s="7">
        <v>51.432537249983973</v>
      </c>
      <c r="O43" t="s">
        <v>39</v>
      </c>
    </row>
    <row r="44" spans="9:15" x14ac:dyDescent="0.35">
      <c r="I44" s="9"/>
      <c r="J44" s="9"/>
      <c r="K44" s="7">
        <v>65.030345591326622</v>
      </c>
      <c r="L44" s="7">
        <v>53.167749970612917</v>
      </c>
      <c r="M44" s="7">
        <v>54.624001745227943</v>
      </c>
      <c r="N44" s="7">
        <v>51.432537249983945</v>
      </c>
      <c r="O44" t="s">
        <v>39</v>
      </c>
    </row>
    <row r="45" spans="9:15" x14ac:dyDescent="0.35">
      <c r="I45" s="9"/>
      <c r="J45" s="9"/>
      <c r="K45" s="7">
        <v>72.900945591326646</v>
      </c>
      <c r="L45" s="7">
        <v>59.639290476735468</v>
      </c>
      <c r="M45" s="7">
        <v>61.437891690420798</v>
      </c>
      <c r="N45" s="7">
        <v>57.692868904603564</v>
      </c>
      <c r="O45" t="s">
        <v>39</v>
      </c>
    </row>
    <row r="46" spans="9:15" x14ac:dyDescent="0.35">
      <c r="I46" s="9"/>
      <c r="J46" s="9"/>
      <c r="K46" s="7">
        <v>72.90094559132659</v>
      </c>
      <c r="L46" s="7">
        <v>59.639290476735411</v>
      </c>
      <c r="M46" s="7">
        <v>61.437891690420741</v>
      </c>
      <c r="N46" s="7">
        <v>57.692868904603507</v>
      </c>
      <c r="O46" t="s">
        <v>39</v>
      </c>
    </row>
    <row r="47" spans="9:15" x14ac:dyDescent="0.35">
      <c r="I47" s="9"/>
      <c r="J47" s="9"/>
      <c r="K47" s="7">
        <v>72.90094559132659</v>
      </c>
      <c r="L47" s="7">
        <v>59.639290476735439</v>
      </c>
      <c r="M47" s="7">
        <v>61.437891690420798</v>
      </c>
      <c r="N47" s="7">
        <v>57.692868904603536</v>
      </c>
      <c r="O47" t="s">
        <v>39</v>
      </c>
    </row>
    <row r="48" spans="9:15" x14ac:dyDescent="0.35">
      <c r="I48" s="9"/>
      <c r="J48" s="9"/>
      <c r="K48" s="7">
        <v>72.900945591326646</v>
      </c>
      <c r="L48" s="7">
        <v>59.639290476735439</v>
      </c>
      <c r="M48" s="7">
        <v>61.437891690420741</v>
      </c>
      <c r="N48" s="7">
        <v>57.692868904603479</v>
      </c>
      <c r="O48" t="s">
        <v>39</v>
      </c>
    </row>
    <row r="49" spans="9:15" x14ac:dyDescent="0.35">
      <c r="I49" s="9"/>
      <c r="J49" s="9"/>
      <c r="K49" s="7">
        <v>72.90094559132659</v>
      </c>
      <c r="L49" s="7">
        <v>59.639290476735439</v>
      </c>
      <c r="M49" s="7">
        <v>61.437891690420855</v>
      </c>
      <c r="N49" s="7">
        <v>57.692868904603593</v>
      </c>
      <c r="O49" t="s">
        <v>39</v>
      </c>
    </row>
    <row r="50" spans="9:15" x14ac:dyDescent="0.35">
      <c r="I50" s="9"/>
      <c r="J50" s="9"/>
      <c r="K50" s="7">
        <v>93.536674966326572</v>
      </c>
      <c r="L50" s="7">
        <v>76.606860741225361</v>
      </c>
      <c r="M50" s="7">
        <v>79.303059390473237</v>
      </c>
      <c r="N50" s="7">
        <v>74.106675961559148</v>
      </c>
      <c r="O50" t="s">
        <v>39</v>
      </c>
    </row>
    <row r="51" spans="9:15" x14ac:dyDescent="0.35">
      <c r="I51" s="9"/>
      <c r="J51" s="9"/>
      <c r="K51" s="7">
        <v>123.06782204965997</v>
      </c>
      <c r="L51" s="7">
        <v>100.88862001523931</v>
      </c>
      <c r="M51" s="7">
        <v>104.86934228899904</v>
      </c>
      <c r="N51" s="7">
        <v>97.595962023996435</v>
      </c>
      <c r="O51" t="s">
        <v>39</v>
      </c>
    </row>
    <row r="52" spans="9:15" x14ac:dyDescent="0.35">
      <c r="I52" s="9"/>
      <c r="J52" s="9"/>
      <c r="K52" s="7">
        <v>123.06782204965985</v>
      </c>
      <c r="L52" s="7">
        <v>100.88862001523931</v>
      </c>
      <c r="M52" s="7">
        <v>104.86934228899915</v>
      </c>
      <c r="N52" s="7">
        <v>97.595962023996492</v>
      </c>
      <c r="O52" t="s">
        <v>39</v>
      </c>
    </row>
    <row r="53" spans="9:15" x14ac:dyDescent="0.35">
      <c r="I53" s="9"/>
      <c r="J53" s="9"/>
      <c r="K53" s="7">
        <v>103.39132204965999</v>
      </c>
      <c r="L53" s="7">
        <v>84.709768749932991</v>
      </c>
      <c r="M53" s="7">
        <v>87.834617426016763</v>
      </c>
      <c r="N53" s="7">
        <v>81.945132887447414</v>
      </c>
      <c r="O53" t="s">
        <v>39</v>
      </c>
    </row>
    <row r="54" spans="9:15" x14ac:dyDescent="0.35">
      <c r="I54" s="9"/>
      <c r="J54" s="9"/>
      <c r="K54" s="7">
        <v>64.038322049659811</v>
      </c>
      <c r="L54" s="7">
        <v>52.352066219320463</v>
      </c>
      <c r="M54" s="7">
        <v>53.765167700052672</v>
      </c>
      <c r="N54" s="7">
        <v>50.643474614349664</v>
      </c>
      <c r="O54" t="s">
        <v>39</v>
      </c>
    </row>
    <row r="55" spans="9:15" x14ac:dyDescent="0.35">
      <c r="I55" s="9"/>
      <c r="J55" s="9"/>
      <c r="K55" s="7">
        <v>142.74432204966007</v>
      </c>
      <c r="L55" s="7">
        <v>117.06747128054558</v>
      </c>
      <c r="M55" s="7">
        <v>121.9040671519812</v>
      </c>
      <c r="N55" s="7">
        <v>113.24679116054529</v>
      </c>
      <c r="O55" t="s">
        <v>39</v>
      </c>
    </row>
    <row r="56" spans="9:15" x14ac:dyDescent="0.35">
      <c r="I56" s="9"/>
      <c r="J56" s="9"/>
      <c r="K56" s="7">
        <v>64.038322049659925</v>
      </c>
      <c r="L56" s="7">
        <v>52.352066219320463</v>
      </c>
      <c r="M56" s="7">
        <v>53.765167700052672</v>
      </c>
      <c r="N56" s="7">
        <v>50.643474614349664</v>
      </c>
      <c r="O56" t="s">
        <v>39</v>
      </c>
    </row>
    <row r="57" spans="9:15" x14ac:dyDescent="0.35">
      <c r="I57" s="11"/>
      <c r="J57" s="11"/>
      <c r="K57" s="8">
        <v>0</v>
      </c>
      <c r="L57" s="8">
        <v>0</v>
      </c>
      <c r="M57" s="8">
        <v>0</v>
      </c>
      <c r="N57" s="8">
        <v>0</v>
      </c>
      <c r="O57" s="11" t="s">
        <v>36</v>
      </c>
    </row>
    <row r="58" spans="9:15" x14ac:dyDescent="0.35">
      <c r="I58" s="9" t="s">
        <v>40</v>
      </c>
      <c r="J58" s="9"/>
      <c r="K58" s="7">
        <v>29.496618992006731</v>
      </c>
      <c r="L58" s="7">
        <v>22.333898589932161</v>
      </c>
      <c r="M58" s="7">
        <v>28.560752298624323</v>
      </c>
      <c r="N58" s="7">
        <v>22.57081624910753</v>
      </c>
      <c r="O58" t="s">
        <v>40</v>
      </c>
    </row>
    <row r="59" spans="9:15" x14ac:dyDescent="0.35">
      <c r="I59" s="9"/>
      <c r="J59" s="9"/>
      <c r="K59" s="7">
        <v>16.87857645833337</v>
      </c>
      <c r="L59" s="7">
        <v>11.655856754830005</v>
      </c>
      <c r="M59" s="7">
        <v>15.955055900017541</v>
      </c>
      <c r="N59" s="7">
        <v>12.241269018985243</v>
      </c>
      <c r="O59" t="s">
        <v>40</v>
      </c>
    </row>
    <row r="60" spans="9:15" x14ac:dyDescent="0.35">
      <c r="I60" s="9"/>
      <c r="J60" s="9"/>
      <c r="K60" s="7">
        <v>16.878576458333356</v>
      </c>
      <c r="L60" s="7">
        <v>11.655856754829983</v>
      </c>
      <c r="M60" s="7">
        <v>15.955055900017513</v>
      </c>
      <c r="N60" s="7">
        <v>12.241269018985221</v>
      </c>
      <c r="O60" t="s">
        <v>40</v>
      </c>
    </row>
    <row r="61" spans="9:15" x14ac:dyDescent="0.35">
      <c r="I61" s="9"/>
      <c r="J61" s="9"/>
      <c r="K61" s="7">
        <v>24.749176458333366</v>
      </c>
      <c r="L61" s="7">
        <v>18.127397260952534</v>
      </c>
      <c r="M61" s="7">
        <v>22.768945845210382</v>
      </c>
      <c r="N61" s="7">
        <v>18.50160067360482</v>
      </c>
      <c r="O61" t="s">
        <v>40</v>
      </c>
    </row>
    <row r="62" spans="9:15" x14ac:dyDescent="0.35">
      <c r="I62" s="9"/>
      <c r="J62" s="9"/>
      <c r="K62" s="7">
        <v>24.74917645833338</v>
      </c>
      <c r="L62" s="7">
        <v>18.12739726095252</v>
      </c>
      <c r="M62" s="7">
        <v>22.768945845210396</v>
      </c>
      <c r="N62" s="7">
        <v>18.501600673604813</v>
      </c>
      <c r="O62" t="s">
        <v>40</v>
      </c>
    </row>
    <row r="63" spans="9:15" x14ac:dyDescent="0.35">
      <c r="I63" s="9"/>
      <c r="J63" s="9"/>
      <c r="K63" s="7">
        <v>24.749176458333338</v>
      </c>
      <c r="L63" s="7">
        <v>18.127397260952513</v>
      </c>
      <c r="M63" s="7">
        <v>22.768945845210368</v>
      </c>
      <c r="N63" s="7">
        <v>18.501600673604798</v>
      </c>
      <c r="O63" t="s">
        <v>40</v>
      </c>
    </row>
    <row r="64" spans="9:15" x14ac:dyDescent="0.35">
      <c r="I64" s="9"/>
      <c r="J64" s="9"/>
      <c r="K64" s="7">
        <v>31.627752916666722</v>
      </c>
      <c r="L64" s="7">
        <v>23.783254015782518</v>
      </c>
      <c r="M64" s="7">
        <v>28.724001745227895</v>
      </c>
      <c r="N64" s="7">
        <v>23.972869692590045</v>
      </c>
      <c r="O64" t="s">
        <v>40</v>
      </c>
    </row>
    <row r="65" spans="9:15" x14ac:dyDescent="0.35">
      <c r="I65" s="9"/>
      <c r="J65" s="9"/>
      <c r="K65" s="7">
        <v>31.62775291666668</v>
      </c>
      <c r="L65" s="7">
        <v>23.783254015782518</v>
      </c>
      <c r="M65" s="7">
        <v>28.724001745227923</v>
      </c>
      <c r="N65" s="7">
        <v>23.97286969259001</v>
      </c>
      <c r="O65" t="s">
        <v>40</v>
      </c>
    </row>
    <row r="66" spans="9:15" x14ac:dyDescent="0.35">
      <c r="I66" s="9"/>
      <c r="J66" s="9"/>
      <c r="K66" s="7">
        <v>31.627752916666694</v>
      </c>
      <c r="L66" s="7">
        <v>23.783254015782518</v>
      </c>
      <c r="M66" s="7">
        <v>28.724001745227923</v>
      </c>
      <c r="N66" s="7">
        <v>23.972869692590066</v>
      </c>
      <c r="O66" t="s">
        <v>40</v>
      </c>
    </row>
    <row r="67" spans="9:15" x14ac:dyDescent="0.35">
      <c r="I67" s="9"/>
      <c r="J67" s="9"/>
      <c r="K67" s="7">
        <v>31.627752916666708</v>
      </c>
      <c r="L67" s="7">
        <v>23.783254015782518</v>
      </c>
      <c r="M67" s="7">
        <v>28.724001745227937</v>
      </c>
      <c r="N67" s="7">
        <v>23.972869692590038</v>
      </c>
      <c r="O67" t="s">
        <v>40</v>
      </c>
    </row>
    <row r="68" spans="9:15" x14ac:dyDescent="0.35">
      <c r="I68" s="9"/>
      <c r="J68" s="9"/>
      <c r="K68" s="7">
        <v>39.498352916666732</v>
      </c>
      <c r="L68" s="7">
        <v>30.254794521905069</v>
      </c>
      <c r="M68" s="7">
        <v>35.537891690420793</v>
      </c>
      <c r="N68" s="7">
        <v>30.233201347209658</v>
      </c>
      <c r="O68" t="s">
        <v>40</v>
      </c>
    </row>
    <row r="69" spans="9:15" x14ac:dyDescent="0.35">
      <c r="I69" s="9"/>
      <c r="J69" s="9"/>
      <c r="K69" s="7">
        <v>39.498352916666676</v>
      </c>
      <c r="L69" s="7">
        <v>30.254794521905012</v>
      </c>
      <c r="M69" s="7">
        <v>35.537891690420736</v>
      </c>
      <c r="N69" s="7">
        <v>30.233201347209601</v>
      </c>
      <c r="O69" t="s">
        <v>40</v>
      </c>
    </row>
    <row r="70" spans="9:15" x14ac:dyDescent="0.35">
      <c r="I70" s="9"/>
      <c r="J70" s="9"/>
      <c r="K70" s="7">
        <v>39.498352916666676</v>
      </c>
      <c r="L70" s="7">
        <v>30.25479452190504</v>
      </c>
      <c r="M70" s="7">
        <v>35.537891690420793</v>
      </c>
      <c r="N70" s="7">
        <v>30.233201347209629</v>
      </c>
      <c r="O70" t="s">
        <v>40</v>
      </c>
    </row>
    <row r="71" spans="9:15" x14ac:dyDescent="0.35">
      <c r="I71" s="9"/>
      <c r="J71" s="9"/>
      <c r="K71" s="7">
        <v>39.498352916666732</v>
      </c>
      <c r="L71" s="7">
        <v>30.25479452190504</v>
      </c>
      <c r="M71" s="7">
        <v>35.537891690420736</v>
      </c>
      <c r="N71" s="7">
        <v>30.233201347209572</v>
      </c>
      <c r="O71" t="s">
        <v>40</v>
      </c>
    </row>
    <row r="72" spans="9:15" x14ac:dyDescent="0.35">
      <c r="I72" s="9"/>
      <c r="J72" s="9"/>
      <c r="K72" s="7">
        <v>39.498352916666676</v>
      </c>
      <c r="L72" s="7">
        <v>30.25479452190504</v>
      </c>
      <c r="M72" s="7">
        <v>35.537891690420849</v>
      </c>
      <c r="N72" s="7">
        <v>30.233201347209686</v>
      </c>
      <c r="O72" t="s">
        <v>40</v>
      </c>
    </row>
    <row r="73" spans="9:15" x14ac:dyDescent="0.35">
      <c r="I73" s="9"/>
      <c r="J73" s="9"/>
      <c r="K73" s="7">
        <v>60.134082291666658</v>
      </c>
      <c r="L73" s="7">
        <v>47.222364786394962</v>
      </c>
      <c r="M73" s="7">
        <v>53.403059390473231</v>
      </c>
      <c r="N73" s="7">
        <v>46.647008404165248</v>
      </c>
      <c r="O73" t="s">
        <v>40</v>
      </c>
    </row>
    <row r="74" spans="9:15" x14ac:dyDescent="0.35">
      <c r="I74" s="9"/>
      <c r="J74" s="9"/>
      <c r="K74" s="7">
        <v>89.665229375000052</v>
      </c>
      <c r="L74" s="7">
        <v>71.504124060408913</v>
      </c>
      <c r="M74" s="7">
        <v>78.96934228899903</v>
      </c>
      <c r="N74" s="7">
        <v>70.136294466602536</v>
      </c>
      <c r="O74" t="s">
        <v>40</v>
      </c>
    </row>
    <row r="75" spans="9:15" x14ac:dyDescent="0.35">
      <c r="I75" s="9"/>
      <c r="J75" s="9"/>
      <c r="K75" s="7">
        <v>89.665229374999939</v>
      </c>
      <c r="L75" s="7">
        <v>71.504124060408913</v>
      </c>
      <c r="M75" s="7">
        <v>78.969342288999144</v>
      </c>
      <c r="N75" s="7">
        <v>70.136294466602592</v>
      </c>
      <c r="O75" t="s">
        <v>40</v>
      </c>
    </row>
    <row r="76" spans="9:15" x14ac:dyDescent="0.35">
      <c r="I76" s="9"/>
      <c r="J76" s="9"/>
      <c r="K76" s="7">
        <v>69.988729375000077</v>
      </c>
      <c r="L76" s="7">
        <v>55.325272795102592</v>
      </c>
      <c r="M76" s="7">
        <v>61.934617426016757</v>
      </c>
      <c r="N76" s="7">
        <v>54.485465330053515</v>
      </c>
      <c r="O76" t="s">
        <v>40</v>
      </c>
    </row>
    <row r="77" spans="9:15" x14ac:dyDescent="0.35">
      <c r="I77" s="9"/>
      <c r="J77" s="9"/>
      <c r="K77" s="7">
        <v>30.635729374999897</v>
      </c>
      <c r="L77" s="7">
        <v>22.967570264490064</v>
      </c>
      <c r="M77" s="7">
        <v>27.865167700052666</v>
      </c>
      <c r="N77" s="7">
        <v>23.183807056955757</v>
      </c>
      <c r="O77" t="s">
        <v>40</v>
      </c>
    </row>
    <row r="78" spans="9:15" x14ac:dyDescent="0.35">
      <c r="I78" s="9"/>
      <c r="J78" s="9"/>
      <c r="K78" s="7">
        <v>109.34172937500014</v>
      </c>
      <c r="L78" s="7">
        <v>87.682975325715176</v>
      </c>
      <c r="M78" s="7">
        <v>96.004067151981189</v>
      </c>
      <c r="N78" s="7">
        <v>85.787123603151386</v>
      </c>
      <c r="O78" t="s">
        <v>40</v>
      </c>
    </row>
    <row r="79" spans="9:15" x14ac:dyDescent="0.35">
      <c r="I79" s="9"/>
      <c r="J79" s="9"/>
      <c r="K79" s="7">
        <v>30.635729375000011</v>
      </c>
      <c r="L79" s="7">
        <v>22.967570264490064</v>
      </c>
      <c r="M79" s="7">
        <v>27.865167700052666</v>
      </c>
      <c r="N79" s="7">
        <v>23.183807056955757</v>
      </c>
      <c r="O79" t="s">
        <v>40</v>
      </c>
    </row>
    <row r="80" spans="9:15" x14ac:dyDescent="0.35">
      <c r="I80" s="11"/>
      <c r="J80" s="11"/>
      <c r="K80" s="8">
        <v>0</v>
      </c>
      <c r="L80" s="8">
        <v>0</v>
      </c>
      <c r="M80" s="8">
        <v>0</v>
      </c>
      <c r="N80" s="8">
        <v>0</v>
      </c>
      <c r="O80" s="11" t="s">
        <v>36</v>
      </c>
    </row>
    <row r="81" spans="9:15" ht="18.5" x14ac:dyDescent="0.35">
      <c r="I81" s="9" t="s">
        <v>41</v>
      </c>
      <c r="J81" s="9"/>
      <c r="K81" s="7">
        <v>53.402592674659971</v>
      </c>
      <c r="L81" s="7">
        <v>41.384495954830399</v>
      </c>
      <c r="M81" s="7">
        <v>45.900000000000006</v>
      </c>
      <c r="N81" s="7">
        <v>40.999667557393899</v>
      </c>
      <c r="O81" t="s">
        <v>41</v>
      </c>
    </row>
    <row r="82" spans="9:15" x14ac:dyDescent="0.35">
      <c r="I82" s="11"/>
      <c r="J82" s="11"/>
      <c r="K82" s="8">
        <v>0</v>
      </c>
      <c r="L82" s="8">
        <v>0</v>
      </c>
      <c r="M82" s="8">
        <v>0</v>
      </c>
      <c r="N82" s="8">
        <v>0</v>
      </c>
      <c r="O82" s="11" t="s">
        <v>36</v>
      </c>
    </row>
    <row r="83" spans="9:15" ht="18.5" x14ac:dyDescent="0.35">
      <c r="I83" s="9" t="s">
        <v>42</v>
      </c>
      <c r="J83" s="9"/>
      <c r="K83" s="7">
        <v>42.59</v>
      </c>
      <c r="L83" s="7">
        <v>42.59</v>
      </c>
      <c r="M83" s="7">
        <v>42.59</v>
      </c>
      <c r="N83" s="7">
        <v>42.59</v>
      </c>
      <c r="O83" t="s">
        <v>42</v>
      </c>
    </row>
    <row r="84" spans="9:15" x14ac:dyDescent="0.35">
      <c r="I84" s="11"/>
      <c r="J84" s="11"/>
      <c r="K84" s="8">
        <v>0</v>
      </c>
      <c r="L84" s="8">
        <v>0</v>
      </c>
      <c r="M84" s="8">
        <v>0</v>
      </c>
      <c r="N84" s="8">
        <v>0</v>
      </c>
      <c r="O84" s="11" t="s">
        <v>36</v>
      </c>
    </row>
    <row r="85" spans="9:15" ht="18.5" x14ac:dyDescent="0.45">
      <c r="I85" s="10" t="s">
        <v>43</v>
      </c>
      <c r="J85" s="10"/>
      <c r="K85" s="7">
        <v>2.5</v>
      </c>
      <c r="L85" s="7">
        <v>2.5</v>
      </c>
      <c r="M85" s="7">
        <v>2.5</v>
      </c>
      <c r="N85" s="7">
        <v>2.5</v>
      </c>
      <c r="O85" t="s">
        <v>43</v>
      </c>
    </row>
    <row r="86" spans="9:15" x14ac:dyDescent="0.35">
      <c r="I86" s="11"/>
      <c r="J86" s="11"/>
      <c r="K86" s="8">
        <v>0</v>
      </c>
      <c r="L86" s="8">
        <v>0</v>
      </c>
      <c r="M86" s="8">
        <v>0</v>
      </c>
      <c r="N86" s="8">
        <v>0</v>
      </c>
      <c r="O86" s="11" t="s">
        <v>36</v>
      </c>
    </row>
    <row r="87" spans="9:15" ht="18.5" x14ac:dyDescent="0.45">
      <c r="I87" s="10" t="s">
        <v>44</v>
      </c>
      <c r="J87" s="10"/>
      <c r="K87" s="7"/>
      <c r="L87" s="7"/>
      <c r="M87" s="7"/>
      <c r="N87" s="7">
        <v>4</v>
      </c>
      <c r="O87" t="s">
        <v>44</v>
      </c>
    </row>
  </sheetData>
  <mergeCells count="10">
    <mergeCell ref="I5:J5"/>
    <mergeCell ref="I85:J85"/>
    <mergeCell ref="I87:J87"/>
    <mergeCell ref="I6:J27"/>
    <mergeCell ref="I29:J30"/>
    <mergeCell ref="I32:J33"/>
    <mergeCell ref="I35:J56"/>
    <mergeCell ref="I58:J79"/>
    <mergeCell ref="I81:J81"/>
    <mergeCell ref="I83:J8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Axel Arnaud</cp:lastModifiedBy>
  <dcterms:created xsi:type="dcterms:W3CDTF">2021-07-13T09:36:39Z</dcterms:created>
  <dcterms:modified xsi:type="dcterms:W3CDTF">2021-07-13T10:29:29Z</dcterms:modified>
</cp:coreProperties>
</file>