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5D160984-0864-430A-934E-966B503B06BE}" xr6:coauthVersionLast="47" xr6:coauthVersionMax="47" xr10:uidLastSave="{00000000-0000-0000-0000-000000000000}"/>
  <bookViews>
    <workbookView xWindow="5190" yWindow="150" windowWidth="18030" windowHeight="19965" xr2:uid="{9300664A-C10E-4487-9A3C-D3E7D513E604}"/>
  </bookViews>
  <sheets>
    <sheet name="Tableau" sheetId="1" r:id="rId1"/>
    <sheet name="Base" sheetId="2" r:id="rId2"/>
    <sheet name="Compte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B4" i="1"/>
  <c r="B6" i="1" s="1"/>
  <c r="C4" i="1"/>
  <c r="D4" i="1"/>
  <c r="E4" i="1"/>
  <c r="G4" i="1"/>
  <c r="A5" i="1"/>
  <c r="C5" i="1"/>
  <c r="C6" i="1" s="1"/>
  <c r="D5" i="1"/>
  <c r="D6" i="1" s="1"/>
  <c r="E5" i="1"/>
  <c r="G5" i="1"/>
  <c r="A6" i="1"/>
  <c r="E6" i="1"/>
  <c r="F6" i="1"/>
  <c r="E3" i="1"/>
  <c r="E2" i="1"/>
  <c r="E1" i="1"/>
  <c r="D1" i="1"/>
  <c r="D2" i="1" s="1"/>
  <c r="D3" i="1" s="1"/>
  <c r="C1" i="1"/>
  <c r="C2" i="1" s="1"/>
  <c r="C3" i="1" s="1"/>
  <c r="A2" i="1"/>
  <c r="A3" i="1"/>
  <c r="A1" i="1"/>
  <c r="B1" i="1"/>
  <c r="B2" i="1" s="1"/>
  <c r="F3" i="1"/>
  <c r="G2" i="1"/>
  <c r="G1" i="1"/>
  <c r="G22" i="2"/>
  <c r="G23" i="2"/>
  <c r="G21" i="2"/>
  <c r="G14" i="2"/>
  <c r="G13" i="2"/>
  <c r="G4" i="2"/>
  <c r="G5" i="2"/>
  <c r="G6" i="2"/>
  <c r="G3" i="2"/>
  <c r="B5" i="1" l="1"/>
  <c r="B3" i="1"/>
</calcChain>
</file>

<file path=xl/sharedStrings.xml><?xml version="1.0" encoding="utf-8"?>
<sst xmlns="http://schemas.openxmlformats.org/spreadsheetml/2006/main" count="32" uniqueCount="17">
  <si>
    <r>
      <rPr>
        <sz val="9"/>
        <rFont val="Arial"/>
      </rPr>
      <t>01/01/2025 30/06/2025</t>
    </r>
  </si>
  <si>
    <r>
      <rPr>
        <sz val="9"/>
        <rFont val="Arial"/>
      </rPr>
      <t>21/09/2024 31/12/2024</t>
    </r>
  </si>
  <si>
    <r>
      <rPr>
        <sz val="9"/>
        <rFont val="Arial"/>
      </rPr>
      <t>42556580R0001</t>
    </r>
  </si>
  <si>
    <r>
      <rPr>
        <sz val="9"/>
        <rFont val="Arial"/>
      </rPr>
      <t>01/01/2023 31/12/2023</t>
    </r>
  </si>
  <si>
    <t>COM</t>
  </si>
  <si>
    <t>Bordereau n°1 du 03/01/2025,  lyon</t>
  </si>
  <si>
    <t>Bordereau n°2 du 03/01/2025, Paris</t>
  </si>
  <si>
    <t>Bordereau n°3 du 03/01/2025, bordeaux</t>
  </si>
  <si>
    <t>arthur</t>
  </si>
  <si>
    <t>paul</t>
  </si>
  <si>
    <t>lea</t>
  </si>
  <si>
    <t>max</t>
  </si>
  <si>
    <t>bob</t>
  </si>
  <si>
    <t>marion</t>
  </si>
  <si>
    <t>manon</t>
  </si>
  <si>
    <t>fred</t>
  </si>
  <si>
    <t>lilian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</si>
</sst>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name val="Arial"/>
    </font>
    <font>
      <b/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0" borderId="0" xfId="0" applyNumberFormat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indent="2"/>
    </xf>
    <xf numFmtId="0" fontId="0" fillId="0" borderId="1" xfId="0" applyBorder="1" applyAlignment="1">
      <alignment horizontal="right" vertical="top" wrapText="1"/>
    </xf>
    <xf numFmtId="0" fontId="0" fillId="0" borderId="1" xfId="0" applyBorder="1" applyAlignment="1">
      <alignment horizontal="left" vertical="top" indent="1"/>
    </xf>
    <xf numFmtId="0" fontId="0" fillId="0" borderId="1" xfId="0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indent="2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opie%20de%20segura%20assurances.xlsx" TargetMode="External"/><Relationship Id="rId1" Type="http://schemas.openxmlformats.org/officeDocument/2006/relationships/externalLinkPath" Target="Copie%20de%20segura%20assuranc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Compte"/>
      <sheetName val="Compagnie"/>
      <sheetName val="Sheet1"/>
    </sheetNames>
    <sheetDataSet>
      <sheetData sheetId="0"/>
      <sheetData sheetId="1"/>
      <sheetData sheetId="2"/>
      <sheetData sheetId="3">
        <row r="3">
          <cell r="E3" t="str">
            <v>7 340,78 €</v>
          </cell>
          <cell r="F3" t="str">
            <v>800,27 €</v>
          </cell>
          <cell r="G3" t="str">
            <v>6 540,51 €</v>
          </cell>
        </row>
        <row r="6">
          <cell r="E6" t="str">
            <v>6 803,40 €</v>
          </cell>
          <cell r="F6" t="str">
            <v>746,79 €</v>
          </cell>
          <cell r="G6" t="str">
            <v>6 056,61 €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C050D-A563-49CA-A932-6481EACBC0A8}">
  <dimension ref="A1:G6"/>
  <sheetViews>
    <sheetView tabSelected="1" workbookViewId="0">
      <selection activeCell="B4" sqref="B4"/>
    </sheetView>
  </sheetViews>
  <sheetFormatPr baseColWidth="10" defaultRowHeight="15" x14ac:dyDescent="0.25"/>
  <cols>
    <col min="2" max="2" width="32.7109375" bestFit="1" customWidth="1"/>
  </cols>
  <sheetData>
    <row r="1" spans="1:7" x14ac:dyDescent="0.25">
      <c r="A1" s="10" t="str">
        <f>RIGHT(_xlfn.TEXTBEFORE(Base!$A$8,","),10)</f>
        <v>03/01/2025</v>
      </c>
      <c r="B1" t="str">
        <f>+Base!B3</f>
        <v>arthur</v>
      </c>
      <c r="C1" t="str">
        <f>+LEFT(Base!C3,10)</f>
        <v>01/01/2025</v>
      </c>
      <c r="D1" t="str">
        <f>+RIGHT(Base!C3,10)</f>
        <v>30/06/2025</v>
      </c>
      <c r="E1">
        <f>+Compte!$A$1</f>
        <v>401</v>
      </c>
      <c r="G1" t="str">
        <f>+[1]Sheet1!G3</f>
        <v>6 540,51 €</v>
      </c>
    </row>
    <row r="2" spans="1:7" x14ac:dyDescent="0.25">
      <c r="A2" s="10" t="str">
        <f>RIGHT(_xlfn.TEXTBEFORE(Base!$A$8,","),10)</f>
        <v>03/01/2025</v>
      </c>
      <c r="B2" t="str">
        <f>+B1</f>
        <v>arthur</v>
      </c>
      <c r="C2" t="str">
        <f>+C1</f>
        <v>01/01/2025</v>
      </c>
      <c r="D2" t="str">
        <f>+D1</f>
        <v>30/06/2025</v>
      </c>
      <c r="E2">
        <f>+Compte!$A$2</f>
        <v>7061</v>
      </c>
      <c r="G2" t="str">
        <f>+[1]Sheet1!F3</f>
        <v>800,27 €</v>
      </c>
    </row>
    <row r="3" spans="1:7" x14ac:dyDescent="0.25">
      <c r="A3" s="10" t="str">
        <f>RIGHT(_xlfn.TEXTBEFORE(Base!$A$8,","),10)</f>
        <v>03/01/2025</v>
      </c>
      <c r="B3" t="str">
        <f>+B1</f>
        <v>arthur</v>
      </c>
      <c r="C3" t="str">
        <f>+C2</f>
        <v>01/01/2025</v>
      </c>
      <c r="D3" t="str">
        <f>+D2</f>
        <v>30/06/2025</v>
      </c>
      <c r="E3">
        <f>+Compte!$A$3</f>
        <v>4679</v>
      </c>
      <c r="F3" t="str">
        <f>+[1]Sheet1!E3</f>
        <v>7 340,78 €</v>
      </c>
    </row>
    <row r="4" spans="1:7" x14ac:dyDescent="0.25">
      <c r="A4" s="10" t="str">
        <f>RIGHT(_xlfn.TEXTBEFORE(Base!$A$8,","),10)</f>
        <v>03/01/2025</v>
      </c>
      <c r="B4" t="str">
        <f>+Base!B6</f>
        <v>max</v>
      </c>
      <c r="C4" t="str">
        <f>+LEFT(Base!C6,10)</f>
        <v>01/01/2023</v>
      </c>
      <c r="D4" t="str">
        <f>+RIGHT(Base!C6,10)</f>
        <v>31/12/2023</v>
      </c>
      <c r="E4">
        <f>+Compte!$A$1</f>
        <v>401</v>
      </c>
      <c r="G4" t="str">
        <f>+[1]Sheet1!G6</f>
        <v>6 056,61 €</v>
      </c>
    </row>
    <row r="5" spans="1:7" x14ac:dyDescent="0.25">
      <c r="A5" s="10" t="str">
        <f>RIGHT(_xlfn.TEXTBEFORE(Base!$A$8,","),10)</f>
        <v>03/01/2025</v>
      </c>
      <c r="B5" t="str">
        <f>+B4</f>
        <v>max</v>
      </c>
      <c r="C5" t="str">
        <f>+C4</f>
        <v>01/01/2023</v>
      </c>
      <c r="D5" t="str">
        <f>+D4</f>
        <v>31/12/2023</v>
      </c>
      <c r="E5">
        <f>+Compte!$A$2</f>
        <v>7061</v>
      </c>
      <c r="G5" t="str">
        <f>+[1]Sheet1!F6</f>
        <v>746,79 €</v>
      </c>
    </row>
    <row r="6" spans="1:7" x14ac:dyDescent="0.25">
      <c r="A6" s="10" t="str">
        <f>RIGHT(_xlfn.TEXTBEFORE(Base!$A$8,","),10)</f>
        <v>03/01/2025</v>
      </c>
      <c r="B6" t="str">
        <f>+B4</f>
        <v>max</v>
      </c>
      <c r="C6" t="str">
        <f>+C5</f>
        <v>01/01/2023</v>
      </c>
      <c r="D6" t="str">
        <f>+D5</f>
        <v>31/12/2023</v>
      </c>
      <c r="E6">
        <f>+Compte!$A$3</f>
        <v>4679</v>
      </c>
      <c r="F6" t="str">
        <f>+[1]Sheet1!E6</f>
        <v>6 803,40 €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EAA00-1227-4522-B498-2852573795A0}">
  <dimension ref="A1:G25"/>
  <sheetViews>
    <sheetView workbookViewId="0">
      <selection activeCell="B4" sqref="B4"/>
    </sheetView>
  </sheetViews>
  <sheetFormatPr baseColWidth="10" defaultRowHeight="15" x14ac:dyDescent="0.25"/>
  <cols>
    <col min="1" max="1" width="16.5703125" customWidth="1"/>
    <col min="2" max="2" width="38.42578125" customWidth="1"/>
    <col min="3" max="3" width="19.28515625" bestFit="1" customWidth="1"/>
    <col min="4" max="4" width="21.28515625" customWidth="1"/>
    <col min="5" max="5" width="11.140625" bestFit="1" customWidth="1"/>
    <col min="6" max="6" width="9.7109375" bestFit="1" customWidth="1"/>
    <col min="7" max="7" width="11.140625" bestFit="1" customWidth="1"/>
  </cols>
  <sheetData>
    <row r="1" spans="1:7" x14ac:dyDescent="0.25">
      <c r="A1" s="1"/>
    </row>
    <row r="2" spans="1:7" ht="15.75" thickBot="1" x14ac:dyDescent="0.3"/>
    <row r="3" spans="1:7" ht="15.75" thickBot="1" x14ac:dyDescent="0.3">
      <c r="A3" s="2">
        <v>17226</v>
      </c>
      <c r="B3" s="3" t="s">
        <v>8</v>
      </c>
      <c r="C3" s="4" t="s">
        <v>0</v>
      </c>
      <c r="D3" s="8" t="s">
        <v>4</v>
      </c>
      <c r="E3" s="5">
        <v>100</v>
      </c>
      <c r="F3" s="6">
        <v>20</v>
      </c>
      <c r="G3" s="5">
        <f>+E3-F3</f>
        <v>80</v>
      </c>
    </row>
    <row r="4" spans="1:7" ht="15.75" thickBot="1" x14ac:dyDescent="0.3">
      <c r="A4" s="2">
        <v>4306649</v>
      </c>
      <c r="B4" s="9" t="s">
        <v>9</v>
      </c>
      <c r="C4" s="4" t="s">
        <v>1</v>
      </c>
      <c r="D4" s="8" t="s">
        <v>4</v>
      </c>
      <c r="E4" s="5">
        <v>20</v>
      </c>
      <c r="F4" s="6">
        <v>2</v>
      </c>
      <c r="G4" s="5">
        <f t="shared" ref="G4:G6" si="0">+E4-F4</f>
        <v>18</v>
      </c>
    </row>
    <row r="5" spans="1:7" ht="15.75" thickBot="1" x14ac:dyDescent="0.3">
      <c r="A5" s="2" t="s">
        <v>2</v>
      </c>
      <c r="B5" s="9" t="s">
        <v>10</v>
      </c>
      <c r="C5" s="4" t="s">
        <v>3</v>
      </c>
      <c r="D5" s="8" t="s">
        <v>4</v>
      </c>
      <c r="E5" s="5">
        <v>150</v>
      </c>
      <c r="F5" s="5">
        <v>23</v>
      </c>
      <c r="G5" s="5">
        <f t="shared" si="0"/>
        <v>127</v>
      </c>
    </row>
    <row r="6" spans="1:7" ht="15.75" thickBot="1" x14ac:dyDescent="0.3">
      <c r="A6" s="2" t="s">
        <v>2</v>
      </c>
      <c r="B6" s="9" t="s">
        <v>11</v>
      </c>
      <c r="C6" s="4" t="s">
        <v>3</v>
      </c>
      <c r="D6" s="8" t="s">
        <v>4</v>
      </c>
      <c r="E6" s="5">
        <v>11100</v>
      </c>
      <c r="F6" s="6">
        <v>250</v>
      </c>
      <c r="G6" s="5">
        <f t="shared" si="0"/>
        <v>10850</v>
      </c>
    </row>
    <row r="8" spans="1:7" x14ac:dyDescent="0.25">
      <c r="A8" s="7" t="s">
        <v>5</v>
      </c>
    </row>
    <row r="11" spans="1:7" x14ac:dyDescent="0.25">
      <c r="A11" s="1"/>
    </row>
    <row r="12" spans="1:7" ht="15.75" thickBot="1" x14ac:dyDescent="0.3"/>
    <row r="13" spans="1:7" ht="15.75" thickBot="1" x14ac:dyDescent="0.3">
      <c r="A13" s="2">
        <v>17226180</v>
      </c>
      <c r="B13" s="9" t="s">
        <v>12</v>
      </c>
      <c r="C13" s="4" t="s">
        <v>0</v>
      </c>
      <c r="D13" s="8" t="s">
        <v>4</v>
      </c>
      <c r="E13" s="5">
        <v>1000</v>
      </c>
      <c r="F13" s="6">
        <v>50</v>
      </c>
      <c r="G13" s="5">
        <f>+E13-F13</f>
        <v>950</v>
      </c>
    </row>
    <row r="14" spans="1:7" ht="15.75" thickBot="1" x14ac:dyDescent="0.3">
      <c r="A14" s="2">
        <v>4255</v>
      </c>
      <c r="B14" s="3" t="s">
        <v>14</v>
      </c>
      <c r="C14" s="4" t="s">
        <v>3</v>
      </c>
      <c r="D14" s="8" t="s">
        <v>4</v>
      </c>
      <c r="E14" s="5">
        <v>1520</v>
      </c>
      <c r="F14" s="6">
        <v>100</v>
      </c>
      <c r="G14" s="5">
        <f>+E14-F14</f>
        <v>1420</v>
      </c>
    </row>
    <row r="16" spans="1:7" x14ac:dyDescent="0.25">
      <c r="A16" s="7" t="s">
        <v>6</v>
      </c>
    </row>
    <row r="19" spans="1:7" x14ac:dyDescent="0.25">
      <c r="A19" s="1"/>
    </row>
    <row r="20" spans="1:7" ht="15.75" thickBot="1" x14ac:dyDescent="0.3"/>
    <row r="21" spans="1:7" ht="15.75" thickBot="1" x14ac:dyDescent="0.3">
      <c r="A21" s="2">
        <v>1722618</v>
      </c>
      <c r="B21" s="9" t="s">
        <v>13</v>
      </c>
      <c r="C21" s="4" t="s">
        <v>0</v>
      </c>
      <c r="D21" s="8" t="s">
        <v>4</v>
      </c>
      <c r="E21" s="5">
        <v>150</v>
      </c>
      <c r="F21" s="6">
        <v>15</v>
      </c>
      <c r="G21" s="5">
        <f>+E21-F21</f>
        <v>135</v>
      </c>
    </row>
    <row r="22" spans="1:7" ht="15.75" thickBot="1" x14ac:dyDescent="0.3">
      <c r="A22" s="2">
        <v>4255658</v>
      </c>
      <c r="B22" s="3" t="s">
        <v>15</v>
      </c>
      <c r="C22" s="4" t="s">
        <v>3</v>
      </c>
      <c r="D22" s="8" t="s">
        <v>4</v>
      </c>
      <c r="E22" s="5">
        <v>1310</v>
      </c>
      <c r="F22" s="5">
        <v>1</v>
      </c>
      <c r="G22" s="5">
        <f t="shared" ref="G22:G23" si="1">+E22-F22</f>
        <v>1309</v>
      </c>
    </row>
    <row r="23" spans="1:7" ht="15.75" thickBot="1" x14ac:dyDescent="0.3">
      <c r="A23" s="2">
        <v>42556580</v>
      </c>
      <c r="B23" s="9" t="s">
        <v>16</v>
      </c>
      <c r="C23" s="4" t="s">
        <v>3</v>
      </c>
      <c r="D23" s="8" t="s">
        <v>4</v>
      </c>
      <c r="E23" s="5">
        <v>13</v>
      </c>
      <c r="F23" s="6">
        <v>2</v>
      </c>
      <c r="G23" s="5">
        <f t="shared" si="1"/>
        <v>11</v>
      </c>
    </row>
    <row r="25" spans="1:7" x14ac:dyDescent="0.25">
      <c r="A25" s="7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AC498-DECA-4C13-A186-1DFF880DA907}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>
        <v>401</v>
      </c>
    </row>
    <row r="2" spans="1:1" x14ac:dyDescent="0.25">
      <c r="A2">
        <v>7061</v>
      </c>
    </row>
    <row r="3" spans="1:1" x14ac:dyDescent="0.25">
      <c r="A3">
        <v>4679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Base</vt:lpstr>
      <vt:lpstr>Compte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Boinon</dc:creator>
  <cp:lastModifiedBy>Jérôme Boinon</cp:lastModifiedBy>
  <dcterms:created xsi:type="dcterms:W3CDTF">2025-07-23T16:04:36Z</dcterms:created>
  <dcterms:modified xsi:type="dcterms:W3CDTF">2025-07-23T16:18:16Z</dcterms:modified>
</cp:coreProperties>
</file>