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Documenten/OneNote Notebooks/Excel_Patch Cleaning/"/>
    </mc:Choice>
  </mc:AlternateContent>
  <xr:revisionPtr revIDLastSave="134" documentId="13_ncr:1_{0F5337AC-EFE4-4F91-A5D1-948E391E88C3}" xr6:coauthVersionLast="47" xr6:coauthVersionMax="47" xr10:uidLastSave="{222A6A48-74F6-470E-BD44-7EFAD5C6DF3D}"/>
  <bookViews>
    <workbookView xWindow="-28920" yWindow="-120" windowWidth="29040" windowHeight="15990" activeTab="1" xr2:uid="{00000000-000D-0000-FFFF-FFFF00000000}"/>
  </bookViews>
  <sheets>
    <sheet name="Blanco" sheetId="14" r:id="rId1"/>
    <sheet name="Legend" sheetId="5" r:id="rId2"/>
    <sheet name="Blanco_Reserve" sheetId="13" r:id="rId3"/>
  </sheets>
  <definedNames>
    <definedName name="C_CP" localSheetId="0">IF(Blanco!C_CP_Look_002_025&lt;&gt;"",Blanco!C_CP_Look_002_025,IF(Blanco!C_CP_Look_026_050&lt;&gt;"",Blanco!C_CP_Look_026_050,IF(Blanco!C_CP_Look_051_075&lt;&gt;"",Blanco!C_CP_Look_051_075,IF(Blanco!C_CP_Look_076_100&lt;&gt;"",Blanco!C_CP_Look_076_100,IF(Blanco!C_CP_Look_101_125&lt;&gt;"",Blanco!C_CP_Look_101_125,"")))))</definedName>
    <definedName name="C_CP" localSheetId="2">IF(Blanco_Reserve!C_CP_Look_002_025&lt;&gt;"",Blanco_Reserve!C_CP_Look_002_025,IF(Blanco_Reserve!C_CP_Look_026_050&lt;&gt;"",Blanco_Reserve!C_CP_Look_026_050,IF(Blanco_Reserve!C_CP_Look_051_075&lt;&gt;"",Blanco_Reserve!C_CP_Look_051_075,IF(Blanco_Reserve!C_CP_Look_076_100&lt;&gt;"",Blanco_Reserve!C_CP_Look_076_100,IF(Blanco_Reserve!C_CP_Look_101_125&lt;&gt;"",Blanco_Reserve!C_CP_Look_101_125,"")))))</definedName>
    <definedName name="C_CP_Look_002_025" localSheetId="0">IFERROR(VLOOKUP(Blanco!$V1,INDIRECT(Legend!$H$2,TRUE),3,FALSE), IFERROR(VLOOKUP(Blanco!$V1,INDIRECT(Legend!$H$3,TRUE),3,FALSE), IFERROR(VLOOKUP(Blanco!$V1,INDIRECT(Legend!$H$4,TRUE),3,FALSE), IFERROR(VLOOKUP(Blanco!$V1,INDIRECT(Legend!$H$5,TRUE),3,FALSE), IFERROR(VLOOKUP(Blanco!$V1,INDIRECT(Legend!$H$6,TRUE),3,FALSE), IFERROR(VLOOKUP(Blanco!$V1,INDIRECT(Legend!$H$7,TRUE),3,FALSE), IFERROR(VLOOKUP(Blanco!$V1,INDIRECT(Legend!$H$8,TRUE),3,FALSE), IFERROR(VLOOKUP(Blanco!$V1,INDIRECT(Legend!$H$9,TRUE),3,FALSE), IFERROR(VLOOKUP(Blanco!$V1,INDIRECT(Legend!$H$10,TRUE),3,FALSE), IFERROR(VLOOKUP(Blanco!$V1,INDIRECT(Legend!$H$11,TRUE),3,FALSE), IFERROR(VLOOKUP(Blanco!$V1,INDIRECT(Legend!$H$12,TRUE),3,FALSE), IFERROR(VLOOKUP(Blanco!$V1,INDIRECT(Legend!$H$13,TRUE),3,FALSE), IFERROR(VLOOKUP(Blanco!$V1,INDIRECT(Legend!$H$14,TRUE),3,FALSE), IFERROR(VLOOKUP(Blanco!$V1,INDIRECT(Legend!$H$15,TRUE),3,FALSE), IFERROR(VLOOKUP(Blanco!$V1,INDIRECT(Legend!$H$16,TRUE),3,FALSE), IFERROR(VLOOKUP(Blanco!$V1,INDIRECT(Legend!$H$17,TRUE),3,FALSE), IFERROR(VLOOKUP(Blanco!$V1,INDIRECT(Legend!$H$18,TRUE),3,FALSE), IFERROR(VLOOKUP(Blanco!$V1,INDIRECT(Legend!$H$19,TRUE),3,FALSE), IFERROR(VLOOKUP(Blanco!$V1,INDIRECT(Legend!$H$20,TRUE),3,FALSE), IFERROR(VLOOKUP(Blanco!$V1,INDIRECT(Legend!$H$21,TRUE),3,FALSE), IFERROR(VLOOKUP(Blanco!$V1,INDIRECT(Legend!$H$22,TRUE),3,FALSE), IFERROR(VLOOKUP(Blanco!$V1,INDIRECT(Legend!$H$23,TRUE),3,FALSE), IFERROR(VLOOKUP(Blanco!$V1,INDIRECT(Legend!$H$24,TRUE),3,FALSE), IFERROR(VLOOKUP(Blanco!$V1,INDIRECT(Legend!$H$25,TRUE),3,FALSE),""))))))))))))))))))))))))</definedName>
    <definedName name="C_CP_Look_002_025" localSheetId="2">IFERROR(VLOOKUP(Blanco_Reserve!$V1,INDIRECT(Legend!$H$2,TRUE),3,FALSE), IFERROR(VLOOKUP(Blanco_Reserve!$V1,INDIRECT(Legend!$H$3,TRUE),3,FALSE), IFERROR(VLOOKUP(Blanco_Reserve!$V1,INDIRECT(Legend!$H$4,TRUE),3,FALSE), IFERROR(VLOOKUP(Blanco_Reserve!$V1,INDIRECT(Legend!$H$5,TRUE),3,FALSE), IFERROR(VLOOKUP(Blanco_Reserve!$V1,INDIRECT(Legend!$H$6,TRUE),3,FALSE), IFERROR(VLOOKUP(Blanco_Reserve!$V1,INDIRECT(Legend!$H$7,TRUE),3,FALSE), IFERROR(VLOOKUP(Blanco_Reserve!$V1,INDIRECT(Legend!$H$8,TRUE),3,FALSE), IFERROR(VLOOKUP(Blanco_Reserve!$V1,INDIRECT(Legend!$H$9,TRUE),3,FALSE), IFERROR(VLOOKUP(Blanco_Reserve!$V1,INDIRECT(Legend!$H$10,TRUE),3,FALSE), IFERROR(VLOOKUP(Blanco_Reserve!$V1,INDIRECT(Legend!$H$11,TRUE),3,FALSE), IFERROR(VLOOKUP(Blanco_Reserve!$V1,INDIRECT(Legend!$H$12,TRUE),3,FALSE), IFERROR(VLOOKUP(Blanco_Reserve!$V1,INDIRECT(Legend!$H$13,TRUE),3,FALSE), IFERROR(VLOOKUP(Blanco_Reserve!$V1,INDIRECT(Legend!$H$14,TRUE),3,FALSE), IFERROR(VLOOKUP(Blanco_Reserve!$V1,INDIRECT(Legend!$H$15,TRUE),3,FALSE), IFERROR(VLOOKUP(Blanco_Reserve!$V1,INDIRECT(Legend!$H$16,TRUE),3,FALSE), IFERROR(VLOOKUP(Blanco_Reserve!$V1,INDIRECT(Legend!$H$17,TRUE),3,FALSE), IFERROR(VLOOKUP(Blanco_Reserve!$V1,INDIRECT(Legend!$H$18,TRUE),3,FALSE), IFERROR(VLOOKUP(Blanco_Reserve!$V1,INDIRECT(Legend!$H$19,TRUE),3,FALSE), IFERROR(VLOOKUP(Blanco_Reserve!$V1,INDIRECT(Legend!$H$20,TRUE),3,FALSE), IFERROR(VLOOKUP(Blanco_Reserve!$V1,INDIRECT(Legend!$H$21,TRUE),3,FALSE), IFERROR(VLOOKUP(Blanco_Reserve!$V1,INDIRECT(Legend!$H$22,TRUE),3,FALSE), IFERROR(VLOOKUP(Blanco_Reserve!$V1,INDIRECT(Legend!$H$23,TRUE),3,FALSE), IFERROR(VLOOKUP(Blanco_Reserve!$V1,INDIRECT(Legend!$H$24,TRUE),3,FALSE), IFERROR(VLOOKUP(Blanco_Reserve!$V1,INDIRECT(Legend!$H$25,TRUE),3,FALSE),""))))))))))))))))))))))))</definedName>
    <definedName name="C_CP_Look_026_050" localSheetId="0">IFERROR(VLOOKUP(Blanco!$V1,INDIRECT(Legend!$H$26,TRUE),3,FALSE), IFERROR(VLOOKUP(Blanco!$V1,INDIRECT(Legend!$H$27,TRUE),3,FALSE), IFERROR(VLOOKUP(Blanco!$V1,INDIRECT(Legend!$H$28,TRUE),3,FALSE), IFERROR(VLOOKUP(Blanco!$V1,INDIRECT(Legend!$H$29,TRUE),3,FALSE), IFERROR(VLOOKUP(Blanco!$V1,INDIRECT(Legend!$H$30,TRUE),3,FALSE), IFERROR(VLOOKUP(Blanco!$V1,INDIRECT(Legend!$H$31,TRUE),3,FALSE), IFERROR(VLOOKUP(Blanco!$V1,INDIRECT(Legend!$H$32,TRUE),3,FALSE), IFERROR(VLOOKUP(Blanco!$V1,INDIRECT(Legend!$H$33,TRUE),3,FALSE), IFERROR(VLOOKUP(Blanco!$V1,INDIRECT(Legend!$H$34,TRUE),3,FALSE), IFERROR(VLOOKUP(Blanco!$V1,INDIRECT(Legend!$H$35,TRUE),3,FALSE), IFERROR(VLOOKUP(Blanco!$V1,INDIRECT(Legend!$H$36,TRUE),3,FALSE), IFERROR(VLOOKUP(Blanco!$V1,INDIRECT(Legend!$H$37,TRUE),3,FALSE), IFERROR(VLOOKUP(Blanco!$V1,INDIRECT(Legend!$H$38,TRUE),3,FALSE), IFERROR(VLOOKUP(Blanco!$V1,INDIRECT(Legend!$H$39,TRUE),3,FALSE), IFERROR(VLOOKUP(Blanco!$V1,INDIRECT(Legend!$H$40,TRUE),3,FALSE), IFERROR(VLOOKUP(Blanco!$V1,INDIRECT(Legend!$H$41,TRUE),3,FALSE), IFERROR(VLOOKUP(Blanco!$V1,INDIRECT(Legend!$H$42,TRUE),3,FALSE), IFERROR(VLOOKUP(Blanco!$V1,INDIRECT(Legend!$H$43,TRUE),3,FALSE), IFERROR(VLOOKUP(Blanco!$V1,INDIRECT(Legend!$H$44,TRUE),3,FALSE), IFERROR(VLOOKUP(Blanco!$V1,INDIRECT(Legend!$H$45,TRUE),3,FALSE), IFERROR(VLOOKUP(Blanco!$V1,INDIRECT(Legend!$H$46,TRUE),3,FALSE), IFERROR(VLOOKUP(Blanco!$V1,INDIRECT(Legend!$H$47,TRUE),3,FALSE), IFERROR(VLOOKUP(Blanco!$V1,INDIRECT(Legend!$H$48,TRUE),3,FALSE), IFERROR(VLOOKUP(Blanco!$V1,INDIRECT(Legend!$H$49,TRUE),3,FALSE), IFERROR(VLOOKUP(Blanco!$V1,INDIRECT(Legend!$H$50,TRUE),3,FALSE),"")))))))))))))))))))))))))</definedName>
    <definedName name="C_CP_Look_026_050" localSheetId="2">IFERROR(VLOOKUP(Blanco_Reserve!$V1,INDIRECT(Legend!$H$26,TRUE),3,FALSE), IFERROR(VLOOKUP(Blanco_Reserve!$V1,INDIRECT(Legend!$H$27,TRUE),3,FALSE), IFERROR(VLOOKUP(Blanco_Reserve!$V1,INDIRECT(Legend!$H$28,TRUE),3,FALSE), IFERROR(VLOOKUP(Blanco_Reserve!$V1,INDIRECT(Legend!$H$29,TRUE),3,FALSE), IFERROR(VLOOKUP(Blanco_Reserve!$V1,INDIRECT(Legend!$H$30,TRUE),3,FALSE), IFERROR(VLOOKUP(Blanco_Reserve!$V1,INDIRECT(Legend!$H$31,TRUE),3,FALSE), IFERROR(VLOOKUP(Blanco_Reserve!$V1,INDIRECT(Legend!$H$32,TRUE),3,FALSE), IFERROR(VLOOKUP(Blanco_Reserve!$V1,INDIRECT(Legend!$H$33,TRUE),3,FALSE), IFERROR(VLOOKUP(Blanco_Reserve!$V1,INDIRECT(Legend!$H$34,TRUE),3,FALSE), IFERROR(VLOOKUP(Blanco_Reserve!$V1,INDIRECT(Legend!$H$35,TRUE),3,FALSE), IFERROR(VLOOKUP(Blanco_Reserve!$V1,INDIRECT(Legend!$H$36,TRUE),3,FALSE), IFERROR(VLOOKUP(Blanco_Reserve!$V1,INDIRECT(Legend!$H$37,TRUE),3,FALSE), IFERROR(VLOOKUP(Blanco_Reserve!$V1,INDIRECT(Legend!$H$38,TRUE),3,FALSE), IFERROR(VLOOKUP(Blanco_Reserve!$V1,INDIRECT(Legend!$H$39,TRUE),3,FALSE), IFERROR(VLOOKUP(Blanco_Reserve!$V1,INDIRECT(Legend!$H$40,TRUE),3,FALSE), IFERROR(VLOOKUP(Blanco_Reserve!$V1,INDIRECT(Legend!$H$41,TRUE),3,FALSE), IFERROR(VLOOKUP(Blanco_Reserve!$V1,INDIRECT(Legend!$H$42,TRUE),3,FALSE), IFERROR(VLOOKUP(Blanco_Reserve!$V1,INDIRECT(Legend!$H$43,TRUE),3,FALSE), IFERROR(VLOOKUP(Blanco_Reserve!$V1,INDIRECT(Legend!$H$44,TRUE),3,FALSE), IFERROR(VLOOKUP(Blanco_Reserve!$V1,INDIRECT(Legend!$H$45,TRUE),3,FALSE), IFERROR(VLOOKUP(Blanco_Reserve!$V1,INDIRECT(Legend!$H$46,TRUE),3,FALSE), IFERROR(VLOOKUP(Blanco_Reserve!$V1,INDIRECT(Legend!$H$47,TRUE),3,FALSE), IFERROR(VLOOKUP(Blanco_Reserve!$V1,INDIRECT(Legend!$H$48,TRUE),3,FALSE), IFERROR(VLOOKUP(Blanco_Reserve!$V1,INDIRECT(Legend!$H$49,TRUE),3,FALSE), IFERROR(VLOOKUP(Blanco_Reserve!$V1,INDIRECT(Legend!$H$50,TRUE),3,FALSE),"")))))))))))))))))))))))))</definedName>
    <definedName name="C_CP_Look_051_075" localSheetId="0">IFERROR(VLOOKUP(Blanco!$V1,INDIRECT(Legend!$H$51,TRUE),3,FALSE), IFERROR(VLOOKUP(Blanco!$V1,INDIRECT(Legend!$H$52,TRUE),3,FALSE), IFERROR(VLOOKUP(Blanco!$V1,INDIRECT(Legend!$H$53,TRUE),3,FALSE), IFERROR(VLOOKUP(Blanco!$V1,INDIRECT(Legend!$H$54,TRUE),3,FALSE), IFERROR(VLOOKUP(Blanco!$V1,INDIRECT(Legend!$H$55,TRUE),3,FALSE), IFERROR(VLOOKUP(Blanco!$V1,INDIRECT(Legend!$H$56,TRUE),3,FALSE), IFERROR(VLOOKUP(Blanco!$V1,INDIRECT(Legend!$H$57,TRUE),3,FALSE), IFERROR(VLOOKUP(Blanco!$V1,INDIRECT(Legend!$H$58,TRUE),3,FALSE), IFERROR(VLOOKUP(Blanco!$V1,INDIRECT(Legend!$H$59,TRUE),3,FALSE), IFERROR(VLOOKUP(Blanco!$V1,INDIRECT(Legend!$H$60,TRUE),3,FALSE), IFERROR(VLOOKUP(Blanco!$V1,INDIRECT(Legend!$H$61,TRUE),3,FALSE), IFERROR(VLOOKUP(Blanco!$V1,INDIRECT(Legend!$H$62,TRUE),3,FALSE), IFERROR(VLOOKUP(Blanco!$V1,INDIRECT(Legend!$H$63,TRUE),3,FALSE), IFERROR(VLOOKUP(Blanco!$V1,INDIRECT(Legend!$H$64,TRUE),3,FALSE), IFERROR(VLOOKUP(Blanco!$V1,INDIRECT(Legend!$H$65,TRUE),3,FALSE), IFERROR(VLOOKUP(Blanco!$V1,INDIRECT(Legend!$H$66,TRUE),3,FALSE), IFERROR(VLOOKUP(Blanco!$V1,INDIRECT(Legend!$H$67,TRUE),3,FALSE), IFERROR(VLOOKUP(Blanco!$V1,INDIRECT(Legend!$H$68,TRUE),3,FALSE), IFERROR(VLOOKUP(Blanco!$V1,INDIRECT(Legend!$H$69,TRUE),3,FALSE), IFERROR(VLOOKUP(Blanco!$V1,INDIRECT(Legend!$H$70,TRUE),3,FALSE), IFERROR(VLOOKUP(Blanco!$V1,INDIRECT(Legend!$H$71,TRUE),3,FALSE), IFERROR(VLOOKUP(Blanco!$V1,INDIRECT(Legend!$H$72,TRUE),3,FALSE), IFERROR(VLOOKUP(Blanco!$V1,INDIRECT(Legend!$H$73,TRUE),3,FALSE), IFERROR(VLOOKUP(Blanco!$V1,INDIRECT(Legend!$H$74,TRUE),3,FALSE), IFERROR(VLOOKUP(Blanco!$V1,INDIRECT(Legend!$H$75,TRUE),3,FALSE),"")))))))))))))))))))))))))</definedName>
    <definedName name="C_CP_Look_051_075" localSheetId="2">IFERROR(VLOOKUP(Blanco_Reserve!$V1,INDIRECT(Legend!$H$51,TRUE),3,FALSE), IFERROR(VLOOKUP(Blanco_Reserve!$V1,INDIRECT(Legend!$H$52,TRUE),3,FALSE), IFERROR(VLOOKUP(Blanco_Reserve!$V1,INDIRECT(Legend!$H$53,TRUE),3,FALSE), IFERROR(VLOOKUP(Blanco_Reserve!$V1,INDIRECT(Legend!$H$54,TRUE),3,FALSE), IFERROR(VLOOKUP(Blanco_Reserve!$V1,INDIRECT(Legend!$H$55,TRUE),3,FALSE), IFERROR(VLOOKUP(Blanco_Reserve!$V1,INDIRECT(Legend!$H$56,TRUE),3,FALSE), IFERROR(VLOOKUP(Blanco_Reserve!$V1,INDIRECT(Legend!$H$57,TRUE),3,FALSE), IFERROR(VLOOKUP(Blanco_Reserve!$V1,INDIRECT(Legend!$H$58,TRUE),3,FALSE), IFERROR(VLOOKUP(Blanco_Reserve!$V1,INDIRECT(Legend!$H$59,TRUE),3,FALSE), IFERROR(VLOOKUP(Blanco_Reserve!$V1,INDIRECT(Legend!$H$60,TRUE),3,FALSE), IFERROR(VLOOKUP(Blanco_Reserve!$V1,INDIRECT(Legend!$H$61,TRUE),3,FALSE), IFERROR(VLOOKUP(Blanco_Reserve!$V1,INDIRECT(Legend!$H$62,TRUE),3,FALSE), IFERROR(VLOOKUP(Blanco_Reserve!$V1,INDIRECT(Legend!$H$63,TRUE),3,FALSE), IFERROR(VLOOKUP(Blanco_Reserve!$V1,INDIRECT(Legend!$H$64,TRUE),3,FALSE), IFERROR(VLOOKUP(Blanco_Reserve!$V1,INDIRECT(Legend!$H$65,TRUE),3,FALSE), IFERROR(VLOOKUP(Blanco_Reserve!$V1,INDIRECT(Legend!$H$66,TRUE),3,FALSE), IFERROR(VLOOKUP(Blanco_Reserve!$V1,INDIRECT(Legend!$H$67,TRUE),3,FALSE), IFERROR(VLOOKUP(Blanco_Reserve!$V1,INDIRECT(Legend!$H$68,TRUE),3,FALSE), IFERROR(VLOOKUP(Blanco_Reserve!$V1,INDIRECT(Legend!$H$69,TRUE),3,FALSE), IFERROR(VLOOKUP(Blanco_Reserve!$V1,INDIRECT(Legend!$H$70,TRUE),3,FALSE), IFERROR(VLOOKUP(Blanco_Reserve!$V1,INDIRECT(Legend!$H$71,TRUE),3,FALSE), IFERROR(VLOOKUP(Blanco_Reserve!$V1,INDIRECT(Legend!$H$72,TRUE),3,FALSE), IFERROR(VLOOKUP(Blanco_Reserve!$V1,INDIRECT(Legend!$H$73,TRUE),3,FALSE), IFERROR(VLOOKUP(Blanco_Reserve!$V1,INDIRECT(Legend!$H$74,TRUE),3,FALSE), IFERROR(VLOOKUP(Blanco_Reserve!$V1,INDIRECT(Legend!$H$75,TRUE),3,FALSE),"")))))))))))))))))))))))))</definedName>
    <definedName name="C_CP_Look_076_100" localSheetId="0">IFERROR(VLOOKUP(Blanco!$V1,INDIRECT(Legend!$H$76,TRUE),3,FALSE), IFERROR(VLOOKUP(Blanco!$V1,INDIRECT(Legend!$H$77,TRUE),3,FALSE), IFERROR(VLOOKUP(Blanco!$V1,INDIRECT(Legend!$H$78,TRUE),3,FALSE), IFERROR(VLOOKUP(Blanco!$V1,INDIRECT(Legend!$H$79,TRUE),3,FALSE), IFERROR(VLOOKUP(Blanco!$V1,INDIRECT(Legend!$H$80,TRUE),3,FALSE), IFERROR(VLOOKUP(Blanco!$V1,INDIRECT(Legend!$H$81,TRUE),3,FALSE), IFERROR(VLOOKUP(Blanco!$V1,INDIRECT(Legend!$H$82,TRUE),3,FALSE), IFERROR(VLOOKUP(Blanco!$V1,INDIRECT(Legend!$H$83,TRUE),3,FALSE), IFERROR(VLOOKUP(Blanco!$V1,INDIRECT(Legend!$H$84,TRUE),3,FALSE), IFERROR(VLOOKUP(Blanco!$V1,INDIRECT(Legend!$H$85,TRUE),3,FALSE), IFERROR(VLOOKUP(Blanco!$V1,INDIRECT(Legend!$H$86,TRUE),3,FALSE), IFERROR(VLOOKUP(Blanco!$V1,INDIRECT(Legend!$H$87,TRUE),3,FALSE), IFERROR(VLOOKUP(Blanco!$V1,INDIRECT(Legend!$H$88,TRUE),3,FALSE), IFERROR(VLOOKUP(Blanco!$V1,INDIRECT(Legend!$H$89,TRUE),3,FALSE), IFERROR(VLOOKUP(Blanco!$V1,INDIRECT(Legend!$H$90,TRUE),3,FALSE), IFERROR(VLOOKUP(Blanco!$V1,INDIRECT(Legend!$H$91,TRUE),3,FALSE), IFERROR(VLOOKUP(Blanco!$V1,INDIRECT(Legend!$H$92,TRUE),3,FALSE), IFERROR(VLOOKUP(Blanco!$V1,INDIRECT(Legend!$H$93,TRUE),3,FALSE), IFERROR(VLOOKUP(Blanco!$V1,INDIRECT(Legend!$H$94,TRUE),3,FALSE), IFERROR(VLOOKUP(Blanco!$V1,INDIRECT(Legend!$H$95,TRUE),3,FALSE), IFERROR(VLOOKUP(Blanco!$V1,INDIRECT(Legend!$H$96,TRUE),3,FALSE), IFERROR(VLOOKUP(Blanco!$V1,INDIRECT(Legend!$H$97,TRUE),3,FALSE), IFERROR(VLOOKUP(Blanco!$V1,INDIRECT(Legend!$H$98,TRUE),3,FALSE), IFERROR(VLOOKUP(Blanco!$V1,INDIRECT(Legend!$H$99,TRUE),3,FALSE), IFERROR(VLOOKUP(Blanco!$V1,INDIRECT(Legend!$H$100,TRUE),3,FALSE),"")))))))))))))))))))))))))</definedName>
    <definedName name="C_CP_Look_076_100" localSheetId="2">IFERROR(VLOOKUP(Blanco_Reserve!$V1,INDIRECT(Legend!$H$76,TRUE),3,FALSE), IFERROR(VLOOKUP(Blanco_Reserve!$V1,INDIRECT(Legend!$H$77,TRUE),3,FALSE), IFERROR(VLOOKUP(Blanco_Reserve!$V1,INDIRECT(Legend!$H$78,TRUE),3,FALSE), IFERROR(VLOOKUP(Blanco_Reserve!$V1,INDIRECT(Legend!$H$79,TRUE),3,FALSE), IFERROR(VLOOKUP(Blanco_Reserve!$V1,INDIRECT(Legend!$H$80,TRUE),3,FALSE), IFERROR(VLOOKUP(Blanco_Reserve!$V1,INDIRECT(Legend!$H$81,TRUE),3,FALSE), IFERROR(VLOOKUP(Blanco_Reserve!$V1,INDIRECT(Legend!$H$82,TRUE),3,FALSE), IFERROR(VLOOKUP(Blanco_Reserve!$V1,INDIRECT(Legend!$H$83,TRUE),3,FALSE), IFERROR(VLOOKUP(Blanco_Reserve!$V1,INDIRECT(Legend!$H$84,TRUE),3,FALSE), IFERROR(VLOOKUP(Blanco_Reserve!$V1,INDIRECT(Legend!$H$85,TRUE),3,FALSE), IFERROR(VLOOKUP(Blanco_Reserve!$V1,INDIRECT(Legend!$H$86,TRUE),3,FALSE), IFERROR(VLOOKUP(Blanco_Reserve!$V1,INDIRECT(Legend!$H$87,TRUE),3,FALSE), IFERROR(VLOOKUP(Blanco_Reserve!$V1,INDIRECT(Legend!$H$88,TRUE),3,FALSE), IFERROR(VLOOKUP(Blanco_Reserve!$V1,INDIRECT(Legend!$H$89,TRUE),3,FALSE), IFERROR(VLOOKUP(Blanco_Reserve!$V1,INDIRECT(Legend!$H$90,TRUE),3,FALSE), IFERROR(VLOOKUP(Blanco_Reserve!$V1,INDIRECT(Legend!$H$91,TRUE),3,FALSE), IFERROR(VLOOKUP(Blanco_Reserve!$V1,INDIRECT(Legend!$H$92,TRUE),3,FALSE), IFERROR(VLOOKUP(Blanco_Reserve!$V1,INDIRECT(Legend!$H$93,TRUE),3,FALSE), IFERROR(VLOOKUP(Blanco_Reserve!$V1,INDIRECT(Legend!$H$94,TRUE),3,FALSE), IFERROR(VLOOKUP(Blanco_Reserve!$V1,INDIRECT(Legend!$H$95,TRUE),3,FALSE), IFERROR(VLOOKUP(Blanco_Reserve!$V1,INDIRECT(Legend!$H$96,TRUE),3,FALSE), IFERROR(VLOOKUP(Blanco_Reserve!$V1,INDIRECT(Legend!$H$97,TRUE),3,FALSE), IFERROR(VLOOKUP(Blanco_Reserve!$V1,INDIRECT(Legend!$H$98,TRUE),3,FALSE), IFERROR(VLOOKUP(Blanco_Reserve!$V1,INDIRECT(Legend!$H$99,TRUE),3,FALSE), IFERROR(VLOOKUP(Blanco_Reserve!$V1,INDIRECT(Legend!$H$100,TRUE),3,FALSE),"")))))))))))))))))))))))))</definedName>
    <definedName name="C_CP_Look_101_125" localSheetId="0">IFERROR(VLOOKUP(Blanco!$V1,INDIRECT(Legend!$H$101,TRUE),3,FALSE), IFERROR(VLOOKUP(Blanco!$V1,INDIRECT(Legend!$H$102,TRUE),3,FALSE), IFERROR(VLOOKUP(Blanco!$V1,INDIRECT(Legend!$H$103,TRUE),3,FALSE), IFERROR(VLOOKUP(Blanco!$V1,INDIRECT(Legend!$H$104,TRUE),3,FALSE), IFERROR(VLOOKUP(Blanco!$V1,INDIRECT(Legend!$H$105,TRUE),3,FALSE), IFERROR(VLOOKUP(Blanco!$V1,INDIRECT(Legend!$H$106,TRUE),3,FALSE), IFERROR(VLOOKUP(Blanco!$V1,INDIRECT(Legend!$H$107,TRUE),3,FALSE), IFERROR(VLOOKUP(Blanco!$V1,INDIRECT(Legend!$H$108,TRUE),3,FALSE), IFERROR(VLOOKUP(Blanco!$V1,INDIRECT(Legend!$H$109,TRUE),3,FALSE), IFERROR(VLOOKUP(Blanco!$V1,INDIRECT(Legend!$H$110,TRUE),3,FALSE), IFERROR(VLOOKUP(Blanco!$V1,INDIRECT(Legend!$H$111,TRUE),3,FALSE), IFERROR(VLOOKUP(Blanco!$V1,INDIRECT(Legend!$H$112,TRUE),3,FALSE), IFERROR(VLOOKUP(Blanco!$V1,INDIRECT(Legend!$H$113,TRUE),3,FALSE), IFERROR(VLOOKUP(Blanco!$V1,INDIRECT(Legend!$H$114,TRUE),3,FALSE), IFERROR(VLOOKUP(Blanco!$V1,INDIRECT(Legend!$H$115,TRUE),3,FALSE), IFERROR(VLOOKUP(Blanco!$V1,INDIRECT(Legend!$H$116,TRUE),3,FALSE), IFERROR(VLOOKUP(Blanco!$V1,INDIRECT(Legend!$H$117,TRUE),3,FALSE), IFERROR(VLOOKUP(Blanco!$V1,INDIRECT(Legend!$H$118,TRUE),3,FALSE), IFERROR(VLOOKUP(Blanco!$V1,INDIRECT(Legend!$H$119,TRUE),3,FALSE), IFERROR(VLOOKUP(Blanco!$V1,INDIRECT(Legend!$H$120,TRUE),3,FALSE), IFERROR(VLOOKUP(Blanco!$V1,INDIRECT(Legend!$H$121,TRUE),3,FALSE), IFERROR(VLOOKUP(Blanco!$V1,INDIRECT(Legend!$H$122,TRUE),3,FALSE), IFERROR(VLOOKUP(Blanco!$V1,INDIRECT(Legend!$H$123,TRUE),3,FALSE), IFERROR(VLOOKUP(Blanco!$V1,INDIRECT(Legend!$H$124,TRUE),3,FALSE), IFERROR(VLOOKUP(Blanco!$V1,INDIRECT(Legend!$H$125,TRUE),3,FALSE),"")))))))))))))))))))))))))</definedName>
    <definedName name="C_CP_Look_101_125" localSheetId="2">IFERROR(VLOOKUP(Blanco_Reserve!$V1,INDIRECT(Legend!$H$101,TRUE),3,FALSE), IFERROR(VLOOKUP(Blanco_Reserve!$V1,INDIRECT(Legend!$H$102,TRUE),3,FALSE), IFERROR(VLOOKUP(Blanco_Reserve!$V1,INDIRECT(Legend!$H$103,TRUE),3,FALSE), IFERROR(VLOOKUP(Blanco_Reserve!$V1,INDIRECT(Legend!$H$104,TRUE),3,FALSE), IFERROR(VLOOKUP(Blanco_Reserve!$V1,INDIRECT(Legend!$H$105,TRUE),3,FALSE), IFERROR(VLOOKUP(Blanco_Reserve!$V1,INDIRECT(Legend!$H$106,TRUE),3,FALSE), IFERROR(VLOOKUP(Blanco_Reserve!$V1,INDIRECT(Legend!$H$107,TRUE),3,FALSE), IFERROR(VLOOKUP(Blanco_Reserve!$V1,INDIRECT(Legend!$H$108,TRUE),3,FALSE), IFERROR(VLOOKUP(Blanco_Reserve!$V1,INDIRECT(Legend!$H$109,TRUE),3,FALSE), IFERROR(VLOOKUP(Blanco_Reserve!$V1,INDIRECT(Legend!$H$110,TRUE),3,FALSE), IFERROR(VLOOKUP(Blanco_Reserve!$V1,INDIRECT(Legend!$H$111,TRUE),3,FALSE), IFERROR(VLOOKUP(Blanco_Reserve!$V1,INDIRECT(Legend!$H$112,TRUE),3,FALSE), IFERROR(VLOOKUP(Blanco_Reserve!$V1,INDIRECT(Legend!$H$113,TRUE),3,FALSE), IFERROR(VLOOKUP(Blanco_Reserve!$V1,INDIRECT(Legend!$H$114,TRUE),3,FALSE), IFERROR(VLOOKUP(Blanco_Reserve!$V1,INDIRECT(Legend!$H$115,TRUE),3,FALSE), IFERROR(VLOOKUP(Blanco_Reserve!$V1,INDIRECT(Legend!$H$116,TRUE),3,FALSE), IFERROR(VLOOKUP(Blanco_Reserve!$V1,INDIRECT(Legend!$H$117,TRUE),3,FALSE), IFERROR(VLOOKUP(Blanco_Reserve!$V1,INDIRECT(Legend!$H$118,TRUE),3,FALSE), IFERROR(VLOOKUP(Blanco_Reserve!$V1,INDIRECT(Legend!$H$119,TRUE),3,FALSE), IFERROR(VLOOKUP(Blanco_Reserve!$V1,INDIRECT(Legend!$H$120,TRUE),3,FALSE), IFERROR(VLOOKUP(Blanco_Reserve!$V1,INDIRECT(Legend!$H$121,TRUE),3,FALSE), IFERROR(VLOOKUP(Blanco_Reserve!$V1,INDIRECT(Legend!$H$122,TRUE),3,FALSE), IFERROR(VLOOKUP(Blanco_Reserve!$V1,INDIRECT(Legend!$H$123,TRUE),3,FALSE), IFERROR(VLOOKUP(Blanco_Reserve!$V1,INDIRECT(Legend!$H$124,TRUE),3,FALSE), IFERROR(VLOOKUP(Blanco_Reserve!$V1,INDIRECT(Legend!$H$125,TRUE),3,FALSE),"")))))))))))))))))))))))))</definedName>
    <definedName name="C_F" localSheetId="0">IF(Blanco!C_F_Look_002_025&lt;&gt;"",Blanco!C_F_Look_002_025,IF(Blanco!C_F_Look_026_050&lt;&gt;"-",Blanco!C_F_Look_026_050,IF(Blanco!C_F_Look_051_075&lt;&gt;"",Blanco!C_F_Look_051_075,IF(Blanco!C_F_Look_076_100&lt;&gt;"",Blanco!C_F_Look_076_100,IF(Blanco!C_F_Look_101_125&lt;&gt;"",Blanco!C_F_Look_101_125,"-")))))</definedName>
    <definedName name="C_F" localSheetId="2">IF(Blanco_Reserve!C_F_Look_002_025&lt;&gt;"",Blanco_Reserve!C_F_Look_002_025,IF(Blanco_Reserve!C_F_Look_026_050&lt;&gt;"-",Blanco_Reserve!C_F_Look_026_050,IF(Blanco_Reserve!C_F_Look_051_075&lt;&gt;"",Blanco_Reserve!C_F_Look_051_075,IF(Blanco_Reserve!C_F_Look_076_100&lt;&gt;"",Blanco_Reserve!C_F_Look_076_100,IF(Blanco_Reserve!C_F_Look_101_125&lt;&gt;"",Blanco_Reserve!C_F_Look_101_125,"-")))))</definedName>
    <definedName name="C_F_Look_002_025" localSheetId="0">IFERROR(VLOOKUP(Blanco!$V1,INDIRECT(Legend!$H$2,TRUE),16,FALSE), IFERROR(VLOOKUP(Blanco!$V1,INDIRECT(Legend!$H$3,TRUE),16,FALSE), IFERROR(VLOOKUP(Blanco!$V1,INDIRECT(Legend!$H$4,TRUE),16,FALSE), IFERROR(VLOOKUP(Blanco!$V1,INDIRECT(Legend!$H$5,TRUE),16,FALSE), IFERROR(VLOOKUP(Blanco!$V1,INDIRECT(Legend!$H$6,TRUE),16,FALSE), IFERROR(VLOOKUP(Blanco!$V1,INDIRECT(Legend!$H$7,TRUE),16,FALSE), IFERROR(VLOOKUP(Blanco!$V1,INDIRECT(Legend!$H$8,TRUE),16,FALSE), IFERROR(VLOOKUP(Blanco!$V1,INDIRECT(Legend!$H$9,TRUE),16,FALSE), IFERROR(VLOOKUP(Blanco!$V1,INDIRECT(Legend!$H$10,TRUE),16,FALSE), IFERROR(VLOOKUP(Blanco!$V1,INDIRECT(Legend!$H$11,TRUE),16,FALSE), IFERROR(VLOOKUP(Blanco!$V1,INDIRECT(Legend!$H$12,TRUE),16,FALSE), IFERROR(VLOOKUP(Blanco!$V1,INDIRECT(Legend!$H$13,TRUE),16,FALSE), IFERROR(VLOOKUP(Blanco!$V1,INDIRECT(Legend!$H$14,TRUE),16,FALSE), IFERROR(VLOOKUP(Blanco!$V1,INDIRECT(Legend!$H$15,TRUE),16,FALSE), IFERROR(VLOOKUP(Blanco!$V1,INDIRECT(Legend!$H$16,TRUE),16,FALSE), IFERROR(VLOOKUP(Blanco!$V1,INDIRECT(Legend!$H$17,TRUE),16,FALSE), IFERROR(VLOOKUP(Blanco!$V1,INDIRECT(Legend!$H$18,TRUE),16,FALSE), IFERROR(VLOOKUP(Blanco!$V1,INDIRECT(Legend!$H$19,TRUE),16,FALSE), IFERROR(VLOOKUP(Blanco!$V1,INDIRECT(Legend!$H$20,TRUE),16,FALSE), IFERROR(VLOOKUP(Blanco!$V1,INDIRECT(Legend!$H$21,TRUE),16,FALSE), IFERROR(VLOOKUP(Blanco!$V1,INDIRECT(Legend!$H$22,TRUE),16,FALSE), IFERROR(VLOOKUP(Blanco!$V1,INDIRECT(Legend!$H$23,TRUE),16,FALSE), IFERROR(VLOOKUP(Blanco!$V1,INDIRECT(Legend!$H$24,TRUE),16,FALSE), IFERROR(VLOOKUP(Blanco!$V1,INDIRECT(Legend!$H$25,TRUE),16,FALSE),""))))))))))))))))))))))))</definedName>
    <definedName name="C_F_Look_002_025" localSheetId="2">IFERROR(VLOOKUP(Blanco_Reserve!$V1,INDIRECT(Legend!$H$2,TRUE),16,FALSE), IFERROR(VLOOKUP(Blanco_Reserve!$V1,INDIRECT(Legend!$H$3,TRUE),16,FALSE), IFERROR(VLOOKUP(Blanco_Reserve!$V1,INDIRECT(Legend!$H$4,TRUE),16,FALSE), IFERROR(VLOOKUP(Blanco_Reserve!$V1,INDIRECT(Legend!$H$5,TRUE),16,FALSE), IFERROR(VLOOKUP(Blanco_Reserve!$V1,INDIRECT(Legend!$H$6,TRUE),16,FALSE), IFERROR(VLOOKUP(Blanco_Reserve!$V1,INDIRECT(Legend!$H$7,TRUE),16,FALSE), IFERROR(VLOOKUP(Blanco_Reserve!$V1,INDIRECT(Legend!$H$8,TRUE),16,FALSE), IFERROR(VLOOKUP(Blanco_Reserve!$V1,INDIRECT(Legend!$H$9,TRUE),16,FALSE), IFERROR(VLOOKUP(Blanco_Reserve!$V1,INDIRECT(Legend!$H$10,TRUE),16,FALSE), IFERROR(VLOOKUP(Blanco_Reserve!$V1,INDIRECT(Legend!$H$11,TRUE),16,FALSE), IFERROR(VLOOKUP(Blanco_Reserve!$V1,INDIRECT(Legend!$H$12,TRUE),16,FALSE), IFERROR(VLOOKUP(Blanco_Reserve!$V1,INDIRECT(Legend!$H$13,TRUE),16,FALSE), IFERROR(VLOOKUP(Blanco_Reserve!$V1,INDIRECT(Legend!$H$14,TRUE),16,FALSE), IFERROR(VLOOKUP(Blanco_Reserve!$V1,INDIRECT(Legend!$H$15,TRUE),16,FALSE), IFERROR(VLOOKUP(Blanco_Reserve!$V1,INDIRECT(Legend!$H$16,TRUE),16,FALSE), IFERROR(VLOOKUP(Blanco_Reserve!$V1,INDIRECT(Legend!$H$17,TRUE),16,FALSE), IFERROR(VLOOKUP(Blanco_Reserve!$V1,INDIRECT(Legend!$H$18,TRUE),16,FALSE), IFERROR(VLOOKUP(Blanco_Reserve!$V1,INDIRECT(Legend!$H$19,TRUE),16,FALSE), IFERROR(VLOOKUP(Blanco_Reserve!$V1,INDIRECT(Legend!$H$20,TRUE),16,FALSE), IFERROR(VLOOKUP(Blanco_Reserve!$V1,INDIRECT(Legend!$H$21,TRUE),16,FALSE), IFERROR(VLOOKUP(Blanco_Reserve!$V1,INDIRECT(Legend!$H$22,TRUE),16,FALSE), IFERROR(VLOOKUP(Blanco_Reserve!$V1,INDIRECT(Legend!$H$23,TRUE),16,FALSE), IFERROR(VLOOKUP(Blanco_Reserve!$V1,INDIRECT(Legend!$H$24,TRUE),16,FALSE), IFERROR(VLOOKUP(Blanco_Reserve!$V1,INDIRECT(Legend!$H$25,TRUE),16,FALSE),""))))))))))))))))))))))))</definedName>
    <definedName name="C_F_Look_026_050" localSheetId="0">IFERROR(VLOOKUP(Blanco!$V1,INDIRECT(Legend!$H$26,TRUE),16,FALSE), IFERROR(VLOOKUP(Blanco!$V1,INDIRECT(Legend!$H$27,TRUE),16,FALSE), IFERROR(VLOOKUP(Blanco!$V1,INDIRECT(Legend!$H$28,TRUE),16,FALSE), IFERROR(VLOOKUP(Blanco!$V1,INDIRECT(Legend!$H$29,TRUE),16,FALSE), IFERROR(VLOOKUP(Blanco!$V1,INDIRECT(Legend!$H$30,TRUE),16,FALSE), IFERROR(VLOOKUP(Blanco!$V1,INDIRECT(Legend!$H$31,TRUE),16,FALSE), IFERROR(VLOOKUP(Blanco!$V1,INDIRECT(Legend!$H$32,TRUE),16,FALSE), IFERROR(VLOOKUP(Blanco!$V1,INDIRECT(Legend!$H$33,TRUE),16,FALSE), IFERROR(VLOOKUP(Blanco!$V1,INDIRECT(Legend!$H$34,TRUE),16,FALSE), IFERROR(VLOOKUP(Blanco!$V1,INDIRECT(Legend!$H$35,TRUE),16,FALSE), IFERROR(VLOOKUP(Blanco!$V1,INDIRECT(Legend!$H$36,TRUE),16,FALSE), IFERROR(VLOOKUP(Blanco!$V1,INDIRECT(Legend!$H$37,TRUE),16,FALSE), IFERROR(VLOOKUP(Blanco!$V1,INDIRECT(Legend!$H$38,TRUE),16,FALSE), IFERROR(VLOOKUP(Blanco!$V1,INDIRECT(Legend!$H$39,TRUE),16,FALSE), IFERROR(VLOOKUP(Blanco!$V1,INDIRECT(Legend!$H$40,TRUE),16,FALSE), IFERROR(VLOOKUP(Blanco!$V1,INDIRECT(Legend!$H$41,TRUE),16,FALSE), IFERROR(VLOOKUP(Blanco!$V1,INDIRECT(Legend!$H$42,TRUE),16,FALSE), IFERROR(VLOOKUP(Blanco!$V1,INDIRECT(Legend!$H$43,TRUE),16,FALSE), IFERROR(VLOOKUP(Blanco!$V1,INDIRECT(Legend!$H$44,TRUE),16,FALSE), IFERROR(VLOOKUP(Blanco!$V1,INDIRECT(Legend!$H$45,TRUE),16,FALSE), IFERROR(VLOOKUP(Blanco!$V1,INDIRECT(Legend!$H$46,TRUE),16,FALSE), IFERROR(VLOOKUP(Blanco!$V1,INDIRECT(Legend!$H$47,TRUE),16,FALSE), IFERROR(VLOOKUP(Blanco!$V1,INDIRECT(Legend!$H$48,TRUE),16,FALSE), IFERROR(VLOOKUP(Blanco!$V1,INDIRECT(Legend!$H$49,TRUE),16,FALSE), IFERROR(VLOOKUP(Blanco!$V1,INDIRECT(Legend!$H$50,TRUE),16,FALSE),"")))))))))))))))))))))))))</definedName>
    <definedName name="C_F_Look_026_050" localSheetId="2">IFERROR(VLOOKUP(Blanco_Reserve!$V1,INDIRECT(Legend!$H$26,TRUE),16,FALSE), IFERROR(VLOOKUP(Blanco_Reserve!$V1,INDIRECT(Legend!$H$27,TRUE),16,FALSE), IFERROR(VLOOKUP(Blanco_Reserve!$V1,INDIRECT(Legend!$H$28,TRUE),16,FALSE), IFERROR(VLOOKUP(Blanco_Reserve!$V1,INDIRECT(Legend!$H$29,TRUE),16,FALSE), IFERROR(VLOOKUP(Blanco_Reserve!$V1,INDIRECT(Legend!$H$30,TRUE),16,FALSE), IFERROR(VLOOKUP(Blanco_Reserve!$V1,INDIRECT(Legend!$H$31,TRUE),16,FALSE), IFERROR(VLOOKUP(Blanco_Reserve!$V1,INDIRECT(Legend!$H$32,TRUE),16,FALSE), IFERROR(VLOOKUP(Blanco_Reserve!$V1,INDIRECT(Legend!$H$33,TRUE),16,FALSE), IFERROR(VLOOKUP(Blanco_Reserve!$V1,INDIRECT(Legend!$H$34,TRUE),16,FALSE), IFERROR(VLOOKUP(Blanco_Reserve!$V1,INDIRECT(Legend!$H$35,TRUE),16,FALSE), IFERROR(VLOOKUP(Blanco_Reserve!$V1,INDIRECT(Legend!$H$36,TRUE),16,FALSE), IFERROR(VLOOKUP(Blanco_Reserve!$V1,INDIRECT(Legend!$H$37,TRUE),16,FALSE), IFERROR(VLOOKUP(Blanco_Reserve!$V1,INDIRECT(Legend!$H$38,TRUE),16,FALSE), IFERROR(VLOOKUP(Blanco_Reserve!$V1,INDIRECT(Legend!$H$39,TRUE),16,FALSE), IFERROR(VLOOKUP(Blanco_Reserve!$V1,INDIRECT(Legend!$H$40,TRUE),16,FALSE), IFERROR(VLOOKUP(Blanco_Reserve!$V1,INDIRECT(Legend!$H$41,TRUE),16,FALSE), IFERROR(VLOOKUP(Blanco_Reserve!$V1,INDIRECT(Legend!$H$42,TRUE),16,FALSE), IFERROR(VLOOKUP(Blanco_Reserve!$V1,INDIRECT(Legend!$H$43,TRUE),16,FALSE), IFERROR(VLOOKUP(Blanco_Reserve!$V1,INDIRECT(Legend!$H$44,TRUE),16,FALSE), IFERROR(VLOOKUP(Blanco_Reserve!$V1,INDIRECT(Legend!$H$45,TRUE),16,FALSE), IFERROR(VLOOKUP(Blanco_Reserve!$V1,INDIRECT(Legend!$H$46,TRUE),16,FALSE), IFERROR(VLOOKUP(Blanco_Reserve!$V1,INDIRECT(Legend!$H$47,TRUE),16,FALSE), IFERROR(VLOOKUP(Blanco_Reserve!$V1,INDIRECT(Legend!$H$48,TRUE),16,FALSE), IFERROR(VLOOKUP(Blanco_Reserve!$V1,INDIRECT(Legend!$H$49,TRUE),16,FALSE), IFERROR(VLOOKUP(Blanco_Reserve!$V1,INDIRECT(Legend!$H$50,TRUE),16,FALSE),"")))))))))))))))))))))))))</definedName>
    <definedName name="C_F_Look_051_075" localSheetId="0">IFERROR(VLOOKUP(Blanco!$V1,INDIRECT(Legend!$H$51,TRUE),16,FALSE), IFERROR(VLOOKUP(Blanco!$V1,INDIRECT(Legend!$H$52,TRUE),16,FALSE), IFERROR(VLOOKUP(Blanco!$V1,INDIRECT(Legend!$H$53,TRUE),16,FALSE), IFERROR(VLOOKUP(Blanco!$V1,INDIRECT(Legend!$H$54,TRUE),16,FALSE), IFERROR(VLOOKUP(Blanco!$V1,INDIRECT(Legend!$H$55,TRUE),16,FALSE), IFERROR(VLOOKUP(Blanco!$V1,INDIRECT(Legend!$H$56,TRUE),16,FALSE), IFERROR(VLOOKUP(Blanco!$V1,INDIRECT(Legend!$H$57,TRUE),16,FALSE), IFERROR(VLOOKUP(Blanco!$V1,INDIRECT(Legend!$H$58,TRUE),16,FALSE), IFERROR(VLOOKUP(Blanco!$V1,INDIRECT(Legend!$H$59,TRUE),16,FALSE), IFERROR(VLOOKUP(Blanco!$V1,INDIRECT(Legend!$H$60,TRUE),16,FALSE), IFERROR(VLOOKUP(Blanco!$V1,INDIRECT(Legend!$H$61,TRUE),16,FALSE), IFERROR(VLOOKUP(Blanco!$V1,INDIRECT(Legend!$H$62,TRUE),16,FALSE), IFERROR(VLOOKUP(Blanco!$V1,INDIRECT(Legend!$H$63,TRUE),16,FALSE), IFERROR(VLOOKUP(Blanco!$V1,INDIRECT(Legend!$H$64,TRUE),16,FALSE), IFERROR(VLOOKUP(Blanco!$V1,INDIRECT(Legend!$H$65,TRUE),16,FALSE), IFERROR(VLOOKUP(Blanco!$V1,INDIRECT(Legend!$H$66,TRUE),16,FALSE), IFERROR(VLOOKUP(Blanco!$V1,INDIRECT(Legend!$H$67,TRUE),16,FALSE), IFERROR(VLOOKUP(Blanco!$V1,INDIRECT(Legend!$H$68,TRUE),16,FALSE), IFERROR(VLOOKUP(Blanco!$V1,INDIRECT(Legend!$H$69,TRUE),16,FALSE), IFERROR(VLOOKUP(Blanco!$V1,INDIRECT(Legend!$H$70,TRUE),16,FALSE), IFERROR(VLOOKUP(Blanco!$V1,INDIRECT(Legend!$H$71,TRUE),16,FALSE), IFERROR(VLOOKUP(Blanco!$V1,INDIRECT(Legend!$H$72,TRUE),16,FALSE), IFERROR(VLOOKUP(Blanco!$V1,INDIRECT(Legend!$H$73,TRUE),16,FALSE), IFERROR(VLOOKUP(Blanco!$V1,INDIRECT(Legend!$H$74,TRUE),16,FALSE), IFERROR(VLOOKUP(Blanco!$V1,INDIRECT(Legend!$H$75,TRUE),16,FALSE),"")))))))))))))))))))))))))</definedName>
    <definedName name="C_F_Look_051_075" localSheetId="2">IFERROR(VLOOKUP(Blanco_Reserve!$V1,INDIRECT(Legend!$H$51,TRUE),16,FALSE), IFERROR(VLOOKUP(Blanco_Reserve!$V1,INDIRECT(Legend!$H$52,TRUE),16,FALSE), IFERROR(VLOOKUP(Blanco_Reserve!$V1,INDIRECT(Legend!$H$53,TRUE),16,FALSE), IFERROR(VLOOKUP(Blanco_Reserve!$V1,INDIRECT(Legend!$H$54,TRUE),16,FALSE), IFERROR(VLOOKUP(Blanco_Reserve!$V1,INDIRECT(Legend!$H$55,TRUE),16,FALSE), IFERROR(VLOOKUP(Blanco_Reserve!$V1,INDIRECT(Legend!$H$56,TRUE),16,FALSE), IFERROR(VLOOKUP(Blanco_Reserve!$V1,INDIRECT(Legend!$H$57,TRUE),16,FALSE), IFERROR(VLOOKUP(Blanco_Reserve!$V1,INDIRECT(Legend!$H$58,TRUE),16,FALSE), IFERROR(VLOOKUP(Blanco_Reserve!$V1,INDIRECT(Legend!$H$59,TRUE),16,FALSE), IFERROR(VLOOKUP(Blanco_Reserve!$V1,INDIRECT(Legend!$H$60,TRUE),16,FALSE), IFERROR(VLOOKUP(Blanco_Reserve!$V1,INDIRECT(Legend!$H$61,TRUE),16,FALSE), IFERROR(VLOOKUP(Blanco_Reserve!$V1,INDIRECT(Legend!$H$62,TRUE),16,FALSE), IFERROR(VLOOKUP(Blanco_Reserve!$V1,INDIRECT(Legend!$H$63,TRUE),16,FALSE), IFERROR(VLOOKUP(Blanco_Reserve!$V1,INDIRECT(Legend!$H$64,TRUE),16,FALSE), IFERROR(VLOOKUP(Blanco_Reserve!$V1,INDIRECT(Legend!$H$65,TRUE),16,FALSE), IFERROR(VLOOKUP(Blanco_Reserve!$V1,INDIRECT(Legend!$H$66,TRUE),16,FALSE), IFERROR(VLOOKUP(Blanco_Reserve!$V1,INDIRECT(Legend!$H$67,TRUE),16,FALSE), IFERROR(VLOOKUP(Blanco_Reserve!$V1,INDIRECT(Legend!$H$68,TRUE),16,FALSE), IFERROR(VLOOKUP(Blanco_Reserve!$V1,INDIRECT(Legend!$H$69,TRUE),16,FALSE), IFERROR(VLOOKUP(Blanco_Reserve!$V1,INDIRECT(Legend!$H$70,TRUE),16,FALSE), IFERROR(VLOOKUP(Blanco_Reserve!$V1,INDIRECT(Legend!$H$71,TRUE),16,FALSE), IFERROR(VLOOKUP(Blanco_Reserve!$V1,INDIRECT(Legend!$H$72,TRUE),16,FALSE), IFERROR(VLOOKUP(Blanco_Reserve!$V1,INDIRECT(Legend!$H$73,TRUE),16,FALSE), IFERROR(VLOOKUP(Blanco_Reserve!$V1,INDIRECT(Legend!$H$74,TRUE),16,FALSE), IFERROR(VLOOKUP(Blanco_Reserve!$V1,INDIRECT(Legend!$H$75,TRUE),16,FALSE),"")))))))))))))))))))))))))</definedName>
    <definedName name="C_F_Look_076_100" localSheetId="0">IFERROR(VLOOKUP(Blanco!$V1,INDIRECT(Legend!$H$76,TRUE),16,FALSE), IFERROR(VLOOKUP(Blanco!$V1,INDIRECT(Legend!$H$77,TRUE),16,FALSE), IFERROR(VLOOKUP(Blanco!$V1,INDIRECT(Legend!$H$78,TRUE),16,FALSE), IFERROR(VLOOKUP(Blanco!$V1,INDIRECT(Legend!$H$79,TRUE),16,FALSE), IFERROR(VLOOKUP(Blanco!$V1,INDIRECT(Legend!$H$80,TRUE),16,FALSE), IFERROR(VLOOKUP(Blanco!$V1,INDIRECT(Legend!$H$81,TRUE),16,FALSE), IFERROR(VLOOKUP(Blanco!$V1,INDIRECT(Legend!$H$82,TRUE),16,FALSE), IFERROR(VLOOKUP(Blanco!$V1,INDIRECT(Legend!$H$83,TRUE),16,FALSE), IFERROR(VLOOKUP(Blanco!$V1,INDIRECT(Legend!$H$84,TRUE),16,FALSE), IFERROR(VLOOKUP(Blanco!$V1,INDIRECT(Legend!$H$85,TRUE),16,FALSE), IFERROR(VLOOKUP(Blanco!$V1,INDIRECT(Legend!$H$86,TRUE),16,FALSE), IFERROR(VLOOKUP(Blanco!$V1,INDIRECT(Legend!$H$87,TRUE),16,FALSE), IFERROR(VLOOKUP(Blanco!$V1,INDIRECT(Legend!$H$88,TRUE),16,FALSE), IFERROR(VLOOKUP(Blanco!$V1,INDIRECT(Legend!$H$89,TRUE),16,FALSE), IFERROR(VLOOKUP(Blanco!$V1,INDIRECT(Legend!$H$90,TRUE),16,FALSE), IFERROR(VLOOKUP(Blanco!$V1,INDIRECT(Legend!$H$91,TRUE),16,FALSE), IFERROR(VLOOKUP(Blanco!$V1,INDIRECT(Legend!$H$92,TRUE),16,FALSE), IFERROR(VLOOKUP(Blanco!$V1,INDIRECT(Legend!$H$93,TRUE),16,FALSE), IFERROR(VLOOKUP(Blanco!$V1,INDIRECT(Legend!$H$94,TRUE),16,FALSE), IFERROR(VLOOKUP(Blanco!$V1,INDIRECT(Legend!$H$95,TRUE),16,FALSE), IFERROR(VLOOKUP(Blanco!$V1,INDIRECT(Legend!$H$96,TRUE),16,FALSE), IFERROR(VLOOKUP(Blanco!$V1,INDIRECT(Legend!$H$97,TRUE),16,FALSE), IFERROR(VLOOKUP(Blanco!$V1,INDIRECT(Legend!$H$98,TRUE),16,FALSE), IFERROR(VLOOKUP(Blanco!$V1,INDIRECT(Legend!$H$99,TRUE),16,FALSE), IFERROR(VLOOKUP(Blanco!$V1,INDIRECT(Legend!$H$100,TRUE),16,FALSE),"")))))))))))))))))))))))))</definedName>
    <definedName name="C_F_Look_076_100" localSheetId="2">IFERROR(VLOOKUP(Blanco_Reserve!$V1,INDIRECT(Legend!$H$76,TRUE),16,FALSE), IFERROR(VLOOKUP(Blanco_Reserve!$V1,INDIRECT(Legend!$H$77,TRUE),16,FALSE), IFERROR(VLOOKUP(Blanco_Reserve!$V1,INDIRECT(Legend!$H$78,TRUE),16,FALSE), IFERROR(VLOOKUP(Blanco_Reserve!$V1,INDIRECT(Legend!$H$79,TRUE),16,FALSE), IFERROR(VLOOKUP(Blanco_Reserve!$V1,INDIRECT(Legend!$H$80,TRUE),16,FALSE), IFERROR(VLOOKUP(Blanco_Reserve!$V1,INDIRECT(Legend!$H$81,TRUE),16,FALSE), IFERROR(VLOOKUP(Blanco_Reserve!$V1,INDIRECT(Legend!$H$82,TRUE),16,FALSE), IFERROR(VLOOKUP(Blanco_Reserve!$V1,INDIRECT(Legend!$H$83,TRUE),16,FALSE), IFERROR(VLOOKUP(Blanco_Reserve!$V1,INDIRECT(Legend!$H$84,TRUE),16,FALSE), IFERROR(VLOOKUP(Blanco_Reserve!$V1,INDIRECT(Legend!$H$85,TRUE),16,FALSE), IFERROR(VLOOKUP(Blanco_Reserve!$V1,INDIRECT(Legend!$H$86,TRUE),16,FALSE), IFERROR(VLOOKUP(Blanco_Reserve!$V1,INDIRECT(Legend!$H$87,TRUE),16,FALSE), IFERROR(VLOOKUP(Blanco_Reserve!$V1,INDIRECT(Legend!$H$88,TRUE),16,FALSE), IFERROR(VLOOKUP(Blanco_Reserve!$V1,INDIRECT(Legend!$H$89,TRUE),16,FALSE), IFERROR(VLOOKUP(Blanco_Reserve!$V1,INDIRECT(Legend!$H$90,TRUE),16,FALSE), IFERROR(VLOOKUP(Blanco_Reserve!$V1,INDIRECT(Legend!$H$91,TRUE),16,FALSE), IFERROR(VLOOKUP(Blanco_Reserve!$V1,INDIRECT(Legend!$H$92,TRUE),16,FALSE), IFERROR(VLOOKUP(Blanco_Reserve!$V1,INDIRECT(Legend!$H$93,TRUE),16,FALSE), IFERROR(VLOOKUP(Blanco_Reserve!$V1,INDIRECT(Legend!$H$94,TRUE),16,FALSE), IFERROR(VLOOKUP(Blanco_Reserve!$V1,INDIRECT(Legend!$H$95,TRUE),16,FALSE), IFERROR(VLOOKUP(Blanco_Reserve!$V1,INDIRECT(Legend!$H$96,TRUE),16,FALSE), IFERROR(VLOOKUP(Blanco_Reserve!$V1,INDIRECT(Legend!$H$97,TRUE),16,FALSE), IFERROR(VLOOKUP(Blanco_Reserve!$V1,INDIRECT(Legend!$H$98,TRUE),16,FALSE), IFERROR(VLOOKUP(Blanco_Reserve!$V1,INDIRECT(Legend!$H$99,TRUE),16,FALSE), IFERROR(VLOOKUP(Blanco_Reserve!$V1,INDIRECT(Legend!$H$100,TRUE),16,FALSE),"")))))))))))))))))))))))))</definedName>
    <definedName name="C_F_Look_101_125" localSheetId="0">IFERROR(VLOOKUP(Blanco!$V1,INDIRECT(Legend!$H$101,TRUE),16,FALSE), IFERROR(VLOOKUP(Blanco!$V1,INDIRECT(Legend!$H$102,TRUE),16,FALSE), IFERROR(VLOOKUP(Blanco!$V1,INDIRECT(Legend!$H$103,TRUE),16,FALSE), IFERROR(VLOOKUP(Blanco!$V1,INDIRECT(Legend!$H$104,TRUE),16,FALSE), IFERROR(VLOOKUP(Blanco!$V1,INDIRECT(Legend!$H$105,TRUE),16,FALSE), IFERROR(VLOOKUP(Blanco!$V1,INDIRECT(Legend!$H$106,TRUE),16,FALSE), IFERROR(VLOOKUP(Blanco!$V1,INDIRECT(Legend!$H$107,TRUE),16,FALSE), IFERROR(VLOOKUP(Blanco!$V1,INDIRECT(Legend!$H$108,TRUE),16,FALSE), IFERROR(VLOOKUP(Blanco!$V1,INDIRECT(Legend!$H$109,TRUE),16,FALSE), IFERROR(VLOOKUP(Blanco!$V1,INDIRECT(Legend!$H$110,TRUE),16,FALSE), IFERROR(VLOOKUP(Blanco!$V1,INDIRECT(Legend!$H$111,TRUE),16,FALSE), IFERROR(VLOOKUP(Blanco!$V1,INDIRECT(Legend!$H$112,TRUE),16,FALSE), IFERROR(VLOOKUP(Blanco!$V1,INDIRECT(Legend!$H$113,TRUE),16,FALSE), IFERROR(VLOOKUP(Blanco!$V1,INDIRECT(Legend!$H$114,TRUE),16,FALSE), IFERROR(VLOOKUP(Blanco!$V1,INDIRECT(Legend!$H$115,TRUE),16,FALSE), IFERROR(VLOOKUP(Blanco!$V1,INDIRECT(Legend!$H$116,TRUE),16,FALSE), IFERROR(VLOOKUP(Blanco!$V1,INDIRECT(Legend!$H$117,TRUE),16,FALSE), IFERROR(VLOOKUP(Blanco!$V1,INDIRECT(Legend!$H$118,TRUE),16,FALSE), IFERROR(VLOOKUP(Blanco!$V1,INDIRECT(Legend!$H$119,TRUE),16,FALSE), IFERROR(VLOOKUP(Blanco!$V1,INDIRECT(Legend!$H$120,TRUE),16,FALSE), IFERROR(VLOOKUP(Blanco!$V1,INDIRECT(Legend!$H$121,TRUE),16,FALSE), IFERROR(VLOOKUP(Blanco!$V1,INDIRECT(Legend!$H$122,TRUE),16,FALSE), IFERROR(VLOOKUP(Blanco!$V1,INDIRECT(Legend!$H$123,TRUE),16,FALSE), IFERROR(VLOOKUP(Blanco!$V1,INDIRECT(Legend!$H$124,TRUE),16,FALSE), IFERROR(VLOOKUP(Blanco!$V1,INDIRECT(Legend!$H$125,TRUE),16,FALSE),"")))))))))))))))))))))))))</definedName>
    <definedName name="C_F_Look_101_125" localSheetId="2">IFERROR(VLOOKUP(Blanco_Reserve!$V1,INDIRECT(Legend!$H$101,TRUE),16,FALSE), IFERROR(VLOOKUP(Blanco_Reserve!$V1,INDIRECT(Legend!$H$102,TRUE),16,FALSE), IFERROR(VLOOKUP(Blanco_Reserve!$V1,INDIRECT(Legend!$H$103,TRUE),16,FALSE), IFERROR(VLOOKUP(Blanco_Reserve!$V1,INDIRECT(Legend!$H$104,TRUE),16,FALSE), IFERROR(VLOOKUP(Blanco_Reserve!$V1,INDIRECT(Legend!$H$105,TRUE),16,FALSE), IFERROR(VLOOKUP(Blanco_Reserve!$V1,INDIRECT(Legend!$H$106,TRUE),16,FALSE), IFERROR(VLOOKUP(Blanco_Reserve!$V1,INDIRECT(Legend!$H$107,TRUE),16,FALSE), IFERROR(VLOOKUP(Blanco_Reserve!$V1,INDIRECT(Legend!$H$108,TRUE),16,FALSE), IFERROR(VLOOKUP(Blanco_Reserve!$V1,INDIRECT(Legend!$H$109,TRUE),16,FALSE), IFERROR(VLOOKUP(Blanco_Reserve!$V1,INDIRECT(Legend!$H$110,TRUE),16,FALSE), IFERROR(VLOOKUP(Blanco_Reserve!$V1,INDIRECT(Legend!$H$111,TRUE),16,FALSE), IFERROR(VLOOKUP(Blanco_Reserve!$V1,INDIRECT(Legend!$H$112,TRUE),16,FALSE), IFERROR(VLOOKUP(Blanco_Reserve!$V1,INDIRECT(Legend!$H$113,TRUE),16,FALSE), IFERROR(VLOOKUP(Blanco_Reserve!$V1,INDIRECT(Legend!$H$114,TRUE),16,FALSE), IFERROR(VLOOKUP(Blanco_Reserve!$V1,INDIRECT(Legend!$H$115,TRUE),16,FALSE), IFERROR(VLOOKUP(Blanco_Reserve!$V1,INDIRECT(Legend!$H$116,TRUE),16,FALSE), IFERROR(VLOOKUP(Blanco_Reserve!$V1,INDIRECT(Legend!$H$117,TRUE),16,FALSE), IFERROR(VLOOKUP(Blanco_Reserve!$V1,INDIRECT(Legend!$H$118,TRUE),16,FALSE), IFERROR(VLOOKUP(Blanco_Reserve!$V1,INDIRECT(Legend!$H$119,TRUE),16,FALSE), IFERROR(VLOOKUP(Blanco_Reserve!$V1,INDIRECT(Legend!$H$120,TRUE),16,FALSE), IFERROR(VLOOKUP(Blanco_Reserve!$V1,INDIRECT(Legend!$H$121,TRUE),16,FALSE), IFERROR(VLOOKUP(Blanco_Reserve!$V1,INDIRECT(Legend!$H$122,TRUE),16,FALSE), IFERROR(VLOOKUP(Blanco_Reserve!$V1,INDIRECT(Legend!$H$123,TRUE),16,FALSE), IFERROR(VLOOKUP(Blanco_Reserve!$V1,INDIRECT(Legend!$H$124,TRUE),16,FALSE), IFERROR(VLOOKUP(Blanco_Reserve!$V1,INDIRECT(Legend!$H$125,TRUE),16,FALSE),"")))))))))))))))))))))))))</definedName>
    <definedName name="C_T" localSheetId="0">IF(Blanco!C_T_Look_002_025&lt;&gt;"",Blanco!C_T_Look_002_025,IF(Blanco!C_T_Look_026_050&lt;&gt;"-",Blanco!C_T_Look_026_050,IF(Blanco!C_T_Look_051_075&lt;&gt;"",Blanco!C_T_Look_051_075,IF(Blanco!C_T_Look_076_100&lt;&gt;"",Blanco!C_T_Look_076_100,IF(Blanco!C_T_Look_101_125&lt;&gt;"",Blanco!C_T_Look_101_125,"-")))))</definedName>
    <definedName name="C_T" localSheetId="2">IF(Blanco_Reserve!C_T_Look_002_025&lt;&gt;"",Blanco_Reserve!C_T_Look_002_025,IF(Blanco_Reserve!C_T_Look_026_050&lt;&gt;"-",Blanco_Reserve!C_T_Look_026_050,IF(Blanco_Reserve!C_T_Look_051_075&lt;&gt;"",Blanco_Reserve!C_T_Look_051_075,IF(Blanco_Reserve!C_T_Look_076_100&lt;&gt;"",Blanco_Reserve!C_T_Look_076_100,IF(Blanco_Reserve!C_T_Look_101_125&lt;&gt;"",Blanco_Reserve!C_T_Look_101_125,"-")))))</definedName>
    <definedName name="C_T_Look_002_025" localSheetId="0">IFERROR(VLOOKUP(Blanco!$V1,INDIRECT(Legend!$H$2,TRUE),8,FALSE), IFERROR(VLOOKUP(Blanco!$V1,INDIRECT(Legend!$H$3,TRUE),8,FALSE), IFERROR(VLOOKUP(Blanco!$V1,INDIRECT(Legend!$H$4,TRUE),8,FALSE), IFERROR(VLOOKUP(Blanco!$V1,INDIRECT(Legend!$H$5,TRUE),8,FALSE), IFERROR(VLOOKUP(Blanco!$V1,INDIRECT(Legend!$H$6,TRUE),8,FALSE), IFERROR(VLOOKUP(Blanco!$V1,INDIRECT(Legend!$H$7,TRUE),8,FALSE), IFERROR(VLOOKUP(Blanco!$V1,INDIRECT(Legend!$H$8,TRUE),8,FALSE), IFERROR(VLOOKUP(Blanco!$V1,INDIRECT(Legend!$H$9,TRUE),8,FALSE), IFERROR(VLOOKUP(Blanco!$V1,INDIRECT(Legend!$H$10,TRUE),8,FALSE), IFERROR(VLOOKUP(Blanco!$V1,INDIRECT(Legend!$H$11,TRUE),8,FALSE), IFERROR(VLOOKUP(Blanco!$V1,INDIRECT(Legend!$H$12,TRUE),8,FALSE), IFERROR(VLOOKUP(Blanco!$V1,INDIRECT(Legend!$H$13,TRUE),8,FALSE), IFERROR(VLOOKUP(Blanco!$V1,INDIRECT(Legend!$H$14,TRUE),8,FALSE), IFERROR(VLOOKUP(Blanco!$V1,INDIRECT(Legend!$H$15,TRUE),8,FALSE), IFERROR(VLOOKUP(Blanco!$V1,INDIRECT(Legend!$H$16,TRUE),8,FALSE), IFERROR(VLOOKUP(Blanco!$V1,INDIRECT(Legend!$H$17,TRUE),8,FALSE), IFERROR(VLOOKUP(Blanco!$V1,INDIRECT(Legend!$H$18,TRUE),8,FALSE), IFERROR(VLOOKUP(Blanco!$V1,INDIRECT(Legend!$H$19,TRUE),8,FALSE), IFERROR(VLOOKUP(Blanco!$V1,INDIRECT(Legend!$H$20,TRUE),8,FALSE), IFERROR(VLOOKUP(Blanco!$V1,INDIRECT(Legend!$H$21,TRUE),8,FALSE), IFERROR(VLOOKUP(Blanco!$V1,INDIRECT(Legend!$H$22,TRUE),8,FALSE), IFERROR(VLOOKUP(Blanco!$V1,INDIRECT(Legend!$H$23,TRUE),8,FALSE), IFERROR(VLOOKUP(Blanco!$V1,INDIRECT(Legend!$H$24,TRUE),8,FALSE), IFERROR(VLOOKUP(Blanco!$V1,INDIRECT(Legend!$H$25,TRUE),8,FALSE),""))))))))))))))))))))))))</definedName>
    <definedName name="C_T_Look_002_025" localSheetId="2">IFERROR(VLOOKUP(Blanco_Reserve!$V1,INDIRECT(Legend!$H$2,TRUE),8,FALSE), IFERROR(VLOOKUP(Blanco_Reserve!$V1,INDIRECT(Legend!$H$3,TRUE),8,FALSE), IFERROR(VLOOKUP(Blanco_Reserve!$V1,INDIRECT(Legend!$H$4,TRUE),8,FALSE), IFERROR(VLOOKUP(Blanco_Reserve!$V1,INDIRECT(Legend!$H$5,TRUE),8,FALSE), IFERROR(VLOOKUP(Blanco_Reserve!$V1,INDIRECT(Legend!$H$6,TRUE),8,FALSE), IFERROR(VLOOKUP(Blanco_Reserve!$V1,INDIRECT(Legend!$H$7,TRUE),8,FALSE), IFERROR(VLOOKUP(Blanco_Reserve!$V1,INDIRECT(Legend!$H$8,TRUE),8,FALSE), IFERROR(VLOOKUP(Blanco_Reserve!$V1,INDIRECT(Legend!$H$9,TRUE),8,FALSE), IFERROR(VLOOKUP(Blanco_Reserve!$V1,INDIRECT(Legend!$H$10,TRUE),8,FALSE), IFERROR(VLOOKUP(Blanco_Reserve!$V1,INDIRECT(Legend!$H$11,TRUE),8,FALSE), IFERROR(VLOOKUP(Blanco_Reserve!$V1,INDIRECT(Legend!$H$12,TRUE),8,FALSE), IFERROR(VLOOKUP(Blanco_Reserve!$V1,INDIRECT(Legend!$H$13,TRUE),8,FALSE), IFERROR(VLOOKUP(Blanco_Reserve!$V1,INDIRECT(Legend!$H$14,TRUE),8,FALSE), IFERROR(VLOOKUP(Blanco_Reserve!$V1,INDIRECT(Legend!$H$15,TRUE),8,FALSE), IFERROR(VLOOKUP(Blanco_Reserve!$V1,INDIRECT(Legend!$H$16,TRUE),8,FALSE), IFERROR(VLOOKUP(Blanco_Reserve!$V1,INDIRECT(Legend!$H$17,TRUE),8,FALSE), IFERROR(VLOOKUP(Blanco_Reserve!$V1,INDIRECT(Legend!$H$18,TRUE),8,FALSE), IFERROR(VLOOKUP(Blanco_Reserve!$V1,INDIRECT(Legend!$H$19,TRUE),8,FALSE), IFERROR(VLOOKUP(Blanco_Reserve!$V1,INDIRECT(Legend!$H$20,TRUE),8,FALSE), IFERROR(VLOOKUP(Blanco_Reserve!$V1,INDIRECT(Legend!$H$21,TRUE),8,FALSE), IFERROR(VLOOKUP(Blanco_Reserve!$V1,INDIRECT(Legend!$H$22,TRUE),8,FALSE), IFERROR(VLOOKUP(Blanco_Reserve!$V1,INDIRECT(Legend!$H$23,TRUE),8,FALSE), IFERROR(VLOOKUP(Blanco_Reserve!$V1,INDIRECT(Legend!$H$24,TRUE),8,FALSE), IFERROR(VLOOKUP(Blanco_Reserve!$V1,INDIRECT(Legend!$H$25,TRUE),8,FALSE),""))))))))))))))))))))))))</definedName>
    <definedName name="C_T_Look_026_050" localSheetId="0">IFERROR(VLOOKUP(Blanco!$V1,INDIRECT(Legend!$H$26,TRUE),8,FALSE), IFERROR(VLOOKUP(Blanco!$V1,INDIRECT(Legend!$H$27,TRUE),8,FALSE), IFERROR(VLOOKUP(Blanco!$V1,INDIRECT(Legend!$H$28,TRUE),8,FALSE), IFERROR(VLOOKUP(Blanco!$V1,INDIRECT(Legend!$H$29,TRUE),8,FALSE), IFERROR(VLOOKUP(Blanco!$V1,INDIRECT(Legend!$H$30,TRUE),8,FALSE), IFERROR(VLOOKUP(Blanco!$V1,INDIRECT(Legend!$H$31,TRUE),8,FALSE), IFERROR(VLOOKUP(Blanco!$V1,INDIRECT(Legend!$H$32,TRUE),8,FALSE), IFERROR(VLOOKUP(Blanco!$V1,INDIRECT(Legend!$H$33,TRUE),8,FALSE), IFERROR(VLOOKUP(Blanco!$V1,INDIRECT(Legend!$H$34,TRUE),8,FALSE), IFERROR(VLOOKUP(Blanco!$V1,INDIRECT(Legend!$H$35,TRUE),8,FALSE), IFERROR(VLOOKUP(Blanco!$V1,INDIRECT(Legend!$H$36,TRUE),8,FALSE), IFERROR(VLOOKUP(Blanco!$V1,INDIRECT(Legend!$H$37,TRUE),8,FALSE), IFERROR(VLOOKUP(Blanco!$V1,INDIRECT(Legend!$H$38,TRUE),8,FALSE), IFERROR(VLOOKUP(Blanco!$V1,INDIRECT(Legend!$H$39,TRUE),8,FALSE), IFERROR(VLOOKUP(Blanco!$V1,INDIRECT(Legend!$H$40,TRUE),8,FALSE), IFERROR(VLOOKUP(Blanco!$V1,INDIRECT(Legend!$H$41,TRUE),8,FALSE), IFERROR(VLOOKUP(Blanco!$V1,INDIRECT(Legend!$H$42,TRUE),8,FALSE), IFERROR(VLOOKUP(Blanco!$V1,INDIRECT(Legend!$H$43,TRUE),8,FALSE), IFERROR(VLOOKUP(Blanco!$V1,INDIRECT(Legend!$H$44,TRUE),8,FALSE), IFERROR(VLOOKUP(Blanco!$V1,INDIRECT(Legend!$H$45,TRUE),8,FALSE), IFERROR(VLOOKUP(Blanco!$V1,INDIRECT(Legend!$H$46,TRUE),8,FALSE), IFERROR(VLOOKUP(Blanco!$V1,INDIRECT(Legend!$H$47,TRUE),8,FALSE), IFERROR(VLOOKUP(Blanco!$V1,INDIRECT(Legend!$H$48,TRUE),8,FALSE), IFERROR(VLOOKUP(Blanco!$V1,INDIRECT(Legend!$H$49,TRUE),8,FALSE), IFERROR(VLOOKUP(Blanco!$V1,INDIRECT(Legend!$H$50,TRUE),8,FALSE),"")))))))))))))))))))))))))</definedName>
    <definedName name="C_T_Look_026_050" localSheetId="2">IFERROR(VLOOKUP(Blanco_Reserve!$V1,INDIRECT(Legend!$H$26,TRUE),8,FALSE), IFERROR(VLOOKUP(Blanco_Reserve!$V1,INDIRECT(Legend!$H$27,TRUE),8,FALSE), IFERROR(VLOOKUP(Blanco_Reserve!$V1,INDIRECT(Legend!$H$28,TRUE),8,FALSE), IFERROR(VLOOKUP(Blanco_Reserve!$V1,INDIRECT(Legend!$H$29,TRUE),8,FALSE), IFERROR(VLOOKUP(Blanco_Reserve!$V1,INDIRECT(Legend!$H$30,TRUE),8,FALSE), IFERROR(VLOOKUP(Blanco_Reserve!$V1,INDIRECT(Legend!$H$31,TRUE),8,FALSE), IFERROR(VLOOKUP(Blanco_Reserve!$V1,INDIRECT(Legend!$H$32,TRUE),8,FALSE), IFERROR(VLOOKUP(Blanco_Reserve!$V1,INDIRECT(Legend!$H$33,TRUE),8,FALSE), IFERROR(VLOOKUP(Blanco_Reserve!$V1,INDIRECT(Legend!$H$34,TRUE),8,FALSE), IFERROR(VLOOKUP(Blanco_Reserve!$V1,INDIRECT(Legend!$H$35,TRUE),8,FALSE), IFERROR(VLOOKUP(Blanco_Reserve!$V1,INDIRECT(Legend!$H$36,TRUE),8,FALSE), IFERROR(VLOOKUP(Blanco_Reserve!$V1,INDIRECT(Legend!$H$37,TRUE),8,FALSE), IFERROR(VLOOKUP(Blanco_Reserve!$V1,INDIRECT(Legend!$H$38,TRUE),8,FALSE), IFERROR(VLOOKUP(Blanco_Reserve!$V1,INDIRECT(Legend!$H$39,TRUE),8,FALSE), IFERROR(VLOOKUP(Blanco_Reserve!$V1,INDIRECT(Legend!$H$40,TRUE),8,FALSE), IFERROR(VLOOKUP(Blanco_Reserve!$V1,INDIRECT(Legend!$H$41,TRUE),8,FALSE), IFERROR(VLOOKUP(Blanco_Reserve!$V1,INDIRECT(Legend!$H$42,TRUE),8,FALSE), IFERROR(VLOOKUP(Blanco_Reserve!$V1,INDIRECT(Legend!$H$43,TRUE),8,FALSE), IFERROR(VLOOKUP(Blanco_Reserve!$V1,INDIRECT(Legend!$H$44,TRUE),8,FALSE), IFERROR(VLOOKUP(Blanco_Reserve!$V1,INDIRECT(Legend!$H$45,TRUE),8,FALSE), IFERROR(VLOOKUP(Blanco_Reserve!$V1,INDIRECT(Legend!$H$46,TRUE),8,FALSE), IFERROR(VLOOKUP(Blanco_Reserve!$V1,INDIRECT(Legend!$H$47,TRUE),8,FALSE), IFERROR(VLOOKUP(Blanco_Reserve!$V1,INDIRECT(Legend!$H$48,TRUE),8,FALSE), IFERROR(VLOOKUP(Blanco_Reserve!$V1,INDIRECT(Legend!$H$49,TRUE),8,FALSE), IFERROR(VLOOKUP(Blanco_Reserve!$V1,INDIRECT(Legend!$H$50,TRUE),8,FALSE),"")))))))))))))))))))))))))</definedName>
    <definedName name="C_T_Look_051_075" localSheetId="0">IFERROR(VLOOKUP(Blanco!$V1,INDIRECT(Legend!$H$51,TRUE),8,FALSE), IFERROR(VLOOKUP(Blanco!$V1,INDIRECT(Legend!$H$52,TRUE),8,FALSE), IFERROR(VLOOKUP(Blanco!$V1,INDIRECT(Legend!$H$53,TRUE),8,FALSE), IFERROR(VLOOKUP(Blanco!$V1,INDIRECT(Legend!$H$54,TRUE),8,FALSE), IFERROR(VLOOKUP(Blanco!$V1,INDIRECT(Legend!$H$55,TRUE),8,FALSE), IFERROR(VLOOKUP(Blanco!$V1,INDIRECT(Legend!$H$56,TRUE),8,FALSE), IFERROR(VLOOKUP(Blanco!$V1,INDIRECT(Legend!$H$57,TRUE),8,FALSE), IFERROR(VLOOKUP(Blanco!$V1,INDIRECT(Legend!$H$58,TRUE),8,FALSE), IFERROR(VLOOKUP(Blanco!$V1,INDIRECT(Legend!$H$59,TRUE),8,FALSE), IFERROR(VLOOKUP(Blanco!$V1,INDIRECT(Legend!$H$60,TRUE),8,FALSE), IFERROR(VLOOKUP(Blanco!$V1,INDIRECT(Legend!$H$61,TRUE),8,FALSE), IFERROR(VLOOKUP(Blanco!$V1,INDIRECT(Legend!$H$62,TRUE),8,FALSE), IFERROR(VLOOKUP(Blanco!$V1,INDIRECT(Legend!$H$63,TRUE),8,FALSE), IFERROR(VLOOKUP(Blanco!$V1,INDIRECT(Legend!$H$64,TRUE),8,FALSE), IFERROR(VLOOKUP(Blanco!$V1,INDIRECT(Legend!$H$65,TRUE),8,FALSE), IFERROR(VLOOKUP(Blanco!$V1,INDIRECT(Legend!$H$66,TRUE),8,FALSE), IFERROR(VLOOKUP(Blanco!$V1,INDIRECT(Legend!$H$67,TRUE),8,FALSE), IFERROR(VLOOKUP(Blanco!$V1,INDIRECT(Legend!$H$68,TRUE),8,FALSE), IFERROR(VLOOKUP(Blanco!$V1,INDIRECT(Legend!$H$69,TRUE),8,FALSE), IFERROR(VLOOKUP(Blanco!$V1,INDIRECT(Legend!$H$70,TRUE),8,FALSE), IFERROR(VLOOKUP(Blanco!$V1,INDIRECT(Legend!$H$71,TRUE),8,FALSE), IFERROR(VLOOKUP(Blanco!$V1,INDIRECT(Legend!$H$72,TRUE),8,FALSE), IFERROR(VLOOKUP(Blanco!$V1,INDIRECT(Legend!$H$73,TRUE),8,FALSE), IFERROR(VLOOKUP(Blanco!$V1,INDIRECT(Legend!$H$74,TRUE),8,FALSE), IFERROR(VLOOKUP(Blanco!$V1,INDIRECT(Legend!$H$75,TRUE),8,FALSE),"")))))))))))))))))))))))))</definedName>
    <definedName name="C_T_Look_051_075" localSheetId="2">IFERROR(VLOOKUP(Blanco_Reserve!$V1,INDIRECT(Legend!$H$51,TRUE),8,FALSE), IFERROR(VLOOKUP(Blanco_Reserve!$V1,INDIRECT(Legend!$H$52,TRUE),8,FALSE), IFERROR(VLOOKUP(Blanco_Reserve!$V1,INDIRECT(Legend!$H$53,TRUE),8,FALSE), IFERROR(VLOOKUP(Blanco_Reserve!$V1,INDIRECT(Legend!$H$54,TRUE),8,FALSE), IFERROR(VLOOKUP(Blanco_Reserve!$V1,INDIRECT(Legend!$H$55,TRUE),8,FALSE), IFERROR(VLOOKUP(Blanco_Reserve!$V1,INDIRECT(Legend!$H$56,TRUE),8,FALSE), IFERROR(VLOOKUP(Blanco_Reserve!$V1,INDIRECT(Legend!$H$57,TRUE),8,FALSE), IFERROR(VLOOKUP(Blanco_Reserve!$V1,INDIRECT(Legend!$H$58,TRUE),8,FALSE), IFERROR(VLOOKUP(Blanco_Reserve!$V1,INDIRECT(Legend!$H$59,TRUE),8,FALSE), IFERROR(VLOOKUP(Blanco_Reserve!$V1,INDIRECT(Legend!$H$60,TRUE),8,FALSE), IFERROR(VLOOKUP(Blanco_Reserve!$V1,INDIRECT(Legend!$H$61,TRUE),8,FALSE), IFERROR(VLOOKUP(Blanco_Reserve!$V1,INDIRECT(Legend!$H$62,TRUE),8,FALSE), IFERROR(VLOOKUP(Blanco_Reserve!$V1,INDIRECT(Legend!$H$63,TRUE),8,FALSE), IFERROR(VLOOKUP(Blanco_Reserve!$V1,INDIRECT(Legend!$H$64,TRUE),8,FALSE), IFERROR(VLOOKUP(Blanco_Reserve!$V1,INDIRECT(Legend!$H$65,TRUE),8,FALSE), IFERROR(VLOOKUP(Blanco_Reserve!$V1,INDIRECT(Legend!$H$66,TRUE),8,FALSE), IFERROR(VLOOKUP(Blanco_Reserve!$V1,INDIRECT(Legend!$H$67,TRUE),8,FALSE), IFERROR(VLOOKUP(Blanco_Reserve!$V1,INDIRECT(Legend!$H$68,TRUE),8,FALSE), IFERROR(VLOOKUP(Blanco_Reserve!$V1,INDIRECT(Legend!$H$69,TRUE),8,FALSE), IFERROR(VLOOKUP(Blanco_Reserve!$V1,INDIRECT(Legend!$H$70,TRUE),8,FALSE), IFERROR(VLOOKUP(Blanco_Reserve!$V1,INDIRECT(Legend!$H$71,TRUE),8,FALSE), IFERROR(VLOOKUP(Blanco_Reserve!$V1,INDIRECT(Legend!$H$72,TRUE),8,FALSE), IFERROR(VLOOKUP(Blanco_Reserve!$V1,INDIRECT(Legend!$H$73,TRUE),8,FALSE), IFERROR(VLOOKUP(Blanco_Reserve!$V1,INDIRECT(Legend!$H$74,TRUE),8,FALSE), IFERROR(VLOOKUP(Blanco_Reserve!$V1,INDIRECT(Legend!$H$75,TRUE),8,FALSE),"")))))))))))))))))))))))))</definedName>
    <definedName name="C_T_Look_076_100" localSheetId="0">IFERROR(VLOOKUP(Blanco!$V1,INDIRECT(Legend!$H$76,TRUE),8,FALSE), IFERROR(VLOOKUP(Blanco!$V1,INDIRECT(Legend!$H$77,TRUE),8,FALSE), IFERROR(VLOOKUP(Blanco!$V1,INDIRECT(Legend!$H$78,TRUE),8,FALSE), IFERROR(VLOOKUP(Blanco!$V1,INDIRECT(Legend!$H$79,TRUE),8,FALSE), IFERROR(VLOOKUP(Blanco!$V1,INDIRECT(Legend!$H$80,TRUE),8,FALSE), IFERROR(VLOOKUP(Blanco!$V1,INDIRECT(Legend!$H$81,TRUE),8,FALSE), IFERROR(VLOOKUP(Blanco!$V1,INDIRECT(Legend!$H$82,TRUE),8,FALSE), IFERROR(VLOOKUP(Blanco!$V1,INDIRECT(Legend!$H$83,TRUE),8,FALSE), IFERROR(VLOOKUP(Blanco!$V1,INDIRECT(Legend!$H$84,TRUE),8,FALSE), IFERROR(VLOOKUP(Blanco!$V1,INDIRECT(Legend!$H$85,TRUE),8,FALSE), IFERROR(VLOOKUP(Blanco!$V1,INDIRECT(Legend!$H$86,TRUE),8,FALSE), IFERROR(VLOOKUP(Blanco!$V1,INDIRECT(Legend!$H$87,TRUE),8,FALSE), IFERROR(VLOOKUP(Blanco!$V1,INDIRECT(Legend!$H$88,TRUE),8,FALSE), IFERROR(VLOOKUP(Blanco!$V1,INDIRECT(Legend!$H$89,TRUE),8,FALSE), IFERROR(VLOOKUP(Blanco!$V1,INDIRECT(Legend!$H$90,TRUE),8,FALSE), IFERROR(VLOOKUP(Blanco!$V1,INDIRECT(Legend!$H$91,TRUE),8,FALSE), IFERROR(VLOOKUP(Blanco!$V1,INDIRECT(Legend!$H$92,TRUE),8,FALSE), IFERROR(VLOOKUP(Blanco!$V1,INDIRECT(Legend!$H$93,TRUE),8,FALSE), IFERROR(VLOOKUP(Blanco!$V1,INDIRECT(Legend!$H$94,TRUE),8,FALSE), IFERROR(VLOOKUP(Blanco!$V1,INDIRECT(Legend!$H$95,TRUE),8,FALSE), IFERROR(VLOOKUP(Blanco!$V1,INDIRECT(Legend!$H$96,TRUE),8,FALSE), IFERROR(VLOOKUP(Blanco!$V1,INDIRECT(Legend!$H$97,TRUE),8,FALSE), IFERROR(VLOOKUP(Blanco!$V1,INDIRECT(Legend!$H$98,TRUE),8,FALSE), IFERROR(VLOOKUP(Blanco!$V1,INDIRECT(Legend!$H$99,TRUE),8,FALSE), IFERROR(VLOOKUP(Blanco!$V1,INDIRECT(Legend!$H$100,TRUE),8,FALSE),"")))))))))))))))))))))))))</definedName>
    <definedName name="C_T_Look_076_100" localSheetId="2">IFERROR(VLOOKUP(Blanco_Reserve!$V1,INDIRECT(Legend!$H$76,TRUE),8,FALSE), IFERROR(VLOOKUP(Blanco_Reserve!$V1,INDIRECT(Legend!$H$77,TRUE),8,FALSE), IFERROR(VLOOKUP(Blanco_Reserve!$V1,INDIRECT(Legend!$H$78,TRUE),8,FALSE), IFERROR(VLOOKUP(Blanco_Reserve!$V1,INDIRECT(Legend!$H$79,TRUE),8,FALSE), IFERROR(VLOOKUP(Blanco_Reserve!$V1,INDIRECT(Legend!$H$80,TRUE),8,FALSE), IFERROR(VLOOKUP(Blanco_Reserve!$V1,INDIRECT(Legend!$H$81,TRUE),8,FALSE), IFERROR(VLOOKUP(Blanco_Reserve!$V1,INDIRECT(Legend!$H$82,TRUE),8,FALSE), IFERROR(VLOOKUP(Blanco_Reserve!$V1,INDIRECT(Legend!$H$83,TRUE),8,FALSE), IFERROR(VLOOKUP(Blanco_Reserve!$V1,INDIRECT(Legend!$H$84,TRUE),8,FALSE), IFERROR(VLOOKUP(Blanco_Reserve!$V1,INDIRECT(Legend!$H$85,TRUE),8,FALSE), IFERROR(VLOOKUP(Blanco_Reserve!$V1,INDIRECT(Legend!$H$86,TRUE),8,FALSE), IFERROR(VLOOKUP(Blanco_Reserve!$V1,INDIRECT(Legend!$H$87,TRUE),8,FALSE), IFERROR(VLOOKUP(Blanco_Reserve!$V1,INDIRECT(Legend!$H$88,TRUE),8,FALSE), IFERROR(VLOOKUP(Blanco_Reserve!$V1,INDIRECT(Legend!$H$89,TRUE),8,FALSE), IFERROR(VLOOKUP(Blanco_Reserve!$V1,INDIRECT(Legend!$H$90,TRUE),8,FALSE), IFERROR(VLOOKUP(Blanco_Reserve!$V1,INDIRECT(Legend!$H$91,TRUE),8,FALSE), IFERROR(VLOOKUP(Blanco_Reserve!$V1,INDIRECT(Legend!$H$92,TRUE),8,FALSE), IFERROR(VLOOKUP(Blanco_Reserve!$V1,INDIRECT(Legend!$H$93,TRUE),8,FALSE), IFERROR(VLOOKUP(Blanco_Reserve!$V1,INDIRECT(Legend!$H$94,TRUE),8,FALSE), IFERROR(VLOOKUP(Blanco_Reserve!$V1,INDIRECT(Legend!$H$95,TRUE),8,FALSE), IFERROR(VLOOKUP(Blanco_Reserve!$V1,INDIRECT(Legend!$H$96,TRUE),8,FALSE), IFERROR(VLOOKUP(Blanco_Reserve!$V1,INDIRECT(Legend!$H$97,TRUE),8,FALSE), IFERROR(VLOOKUP(Blanco_Reserve!$V1,INDIRECT(Legend!$H$98,TRUE),8,FALSE), IFERROR(VLOOKUP(Blanco_Reserve!$V1,INDIRECT(Legend!$H$99,TRUE),8,FALSE), IFERROR(VLOOKUP(Blanco_Reserve!$V1,INDIRECT(Legend!$H$100,TRUE),8,FALSE),"")))))))))))))))))))))))))</definedName>
    <definedName name="C_T_Look_101_125" localSheetId="0">IFERROR(VLOOKUP(Blanco!$V1,INDIRECT(Legend!$H$101,TRUE),8,FALSE), IFERROR(VLOOKUP(Blanco!$V1,INDIRECT(Legend!$H$102,TRUE),8,FALSE), IFERROR(VLOOKUP(Blanco!$V1,INDIRECT(Legend!$H$103,TRUE),8,FALSE), IFERROR(VLOOKUP(Blanco!$V1,INDIRECT(Legend!$H$104,TRUE),8,FALSE), IFERROR(VLOOKUP(Blanco!$V1,INDIRECT(Legend!$H$105,TRUE),8,FALSE), IFERROR(VLOOKUP(Blanco!$V1,INDIRECT(Legend!$H$106,TRUE),8,FALSE), IFERROR(VLOOKUP(Blanco!$V1,INDIRECT(Legend!$H$107,TRUE),8,FALSE), IFERROR(VLOOKUP(Blanco!$V1,INDIRECT(Legend!$H$108,TRUE),8,FALSE), IFERROR(VLOOKUP(Blanco!$V1,INDIRECT(Legend!$H$109,TRUE),8,FALSE), IFERROR(VLOOKUP(Blanco!$V1,INDIRECT(Legend!$H$110,TRUE),8,FALSE), IFERROR(VLOOKUP(Blanco!$V1,INDIRECT(Legend!$H$111,TRUE),8,FALSE), IFERROR(VLOOKUP(Blanco!$V1,INDIRECT(Legend!$H$112,TRUE),8,FALSE), IFERROR(VLOOKUP(Blanco!$V1,INDIRECT(Legend!$H$113,TRUE),8,FALSE), IFERROR(VLOOKUP(Blanco!$V1,INDIRECT(Legend!$H$114,TRUE),8,FALSE), IFERROR(VLOOKUP(Blanco!$V1,INDIRECT(Legend!$H$115,TRUE),8,FALSE), IFERROR(VLOOKUP(Blanco!$V1,INDIRECT(Legend!$H$116,TRUE),8,FALSE), IFERROR(VLOOKUP(Blanco!$V1,INDIRECT(Legend!$H$117,TRUE),8,FALSE), IFERROR(VLOOKUP(Blanco!$V1,INDIRECT(Legend!$H$118,TRUE),8,FALSE), IFERROR(VLOOKUP(Blanco!$V1,INDIRECT(Legend!$H$119,TRUE),8,FALSE), IFERROR(VLOOKUP(Blanco!$V1,INDIRECT(Legend!$H$120,TRUE),8,FALSE), IFERROR(VLOOKUP(Blanco!$V1,INDIRECT(Legend!$H$121,TRUE),8,FALSE), IFERROR(VLOOKUP(Blanco!$V1,INDIRECT(Legend!$H$122,TRUE),8,FALSE), IFERROR(VLOOKUP(Blanco!$V1,INDIRECT(Legend!$H$123,TRUE),8,FALSE), IFERROR(VLOOKUP(Blanco!$V1,INDIRECT(Legend!$H$124,TRUE),8,FALSE), IFERROR(VLOOKUP(Blanco!$V1,INDIRECT(Legend!$H$125,TRUE),8,FALSE),"")))))))))))))))))))))))))</definedName>
    <definedName name="C_T_Look_101_125" localSheetId="2">IFERROR(VLOOKUP(Blanco_Reserve!$V1,INDIRECT(Legend!$H$101,TRUE),8,FALSE), IFERROR(VLOOKUP(Blanco_Reserve!$V1,INDIRECT(Legend!$H$102,TRUE),8,FALSE), IFERROR(VLOOKUP(Blanco_Reserve!$V1,INDIRECT(Legend!$H$103,TRUE),8,FALSE), IFERROR(VLOOKUP(Blanco_Reserve!$V1,INDIRECT(Legend!$H$104,TRUE),8,FALSE), IFERROR(VLOOKUP(Blanco_Reserve!$V1,INDIRECT(Legend!$H$105,TRUE),8,FALSE), IFERROR(VLOOKUP(Blanco_Reserve!$V1,INDIRECT(Legend!$H$106,TRUE),8,FALSE), IFERROR(VLOOKUP(Blanco_Reserve!$V1,INDIRECT(Legend!$H$107,TRUE),8,FALSE), IFERROR(VLOOKUP(Blanco_Reserve!$V1,INDIRECT(Legend!$H$108,TRUE),8,FALSE), IFERROR(VLOOKUP(Blanco_Reserve!$V1,INDIRECT(Legend!$H$109,TRUE),8,FALSE), IFERROR(VLOOKUP(Blanco_Reserve!$V1,INDIRECT(Legend!$H$110,TRUE),8,FALSE), IFERROR(VLOOKUP(Blanco_Reserve!$V1,INDIRECT(Legend!$H$111,TRUE),8,FALSE), IFERROR(VLOOKUP(Blanco_Reserve!$V1,INDIRECT(Legend!$H$112,TRUE),8,FALSE), IFERROR(VLOOKUP(Blanco_Reserve!$V1,INDIRECT(Legend!$H$113,TRUE),8,FALSE), IFERROR(VLOOKUP(Blanco_Reserve!$V1,INDIRECT(Legend!$H$114,TRUE),8,FALSE), IFERROR(VLOOKUP(Blanco_Reserve!$V1,INDIRECT(Legend!$H$115,TRUE),8,FALSE), IFERROR(VLOOKUP(Blanco_Reserve!$V1,INDIRECT(Legend!$H$116,TRUE),8,FALSE), IFERROR(VLOOKUP(Blanco_Reserve!$V1,INDIRECT(Legend!$H$117,TRUE),8,FALSE), IFERROR(VLOOKUP(Blanco_Reserve!$V1,INDIRECT(Legend!$H$118,TRUE),8,FALSE), IFERROR(VLOOKUP(Blanco_Reserve!$V1,INDIRECT(Legend!$H$119,TRUE),8,FALSE), IFERROR(VLOOKUP(Blanco_Reserve!$V1,INDIRECT(Legend!$H$120,TRUE),8,FALSE), IFERROR(VLOOKUP(Blanco_Reserve!$V1,INDIRECT(Legend!$H$121,TRUE),8,FALSE), IFERROR(VLOOKUP(Blanco_Reserve!$V1,INDIRECT(Legend!$H$122,TRUE),8,FALSE), IFERROR(VLOOKUP(Blanco_Reserve!$V1,INDIRECT(Legend!$H$123,TRUE),8,FALSE), IFERROR(VLOOKUP(Blanco_Reserve!$V1,INDIRECT(Legend!$H$124,TRUE),8,FALSE), IFERROR(VLOOKUP(Blanco_Reserve!$V1,INDIRECT(Legend!$H$125,TRUE),8,FALSE),"")))))))))))))))))))))))))</definedName>
    <definedName name="C_WC" localSheetId="0">IF(Blanco!C_WC_Look_002_025&lt;&gt;"",Blanco!C_WC_Look_002_025,IF(Blanco!C_WC_Look_026_050&lt;&gt;"-",Blanco!C_WC_Look_026_050,IF(Blanco!C_WC_Look_051_075&lt;&gt;"",Blanco!C_WC_Look_051_075,IF(Blanco!C_WC_Look_076_100&lt;&gt;"",Blanco!C_WC_Look_076_100,IF(Blanco!C_WC_Look_101_125&lt;&gt;"",Blanco!C_WC_Look_101_125,"-")))))</definedName>
    <definedName name="C_WC" localSheetId="2">IF(Blanco_Reserve!C_WC_Look_002_025&lt;&gt;"",Blanco_Reserve!C_WC_Look_002_025,IF(Blanco_Reserve!C_WC_Look_026_050&lt;&gt;"-",Blanco_Reserve!C_WC_Look_026_050,IF(Blanco_Reserve!C_WC_Look_051_075&lt;&gt;"",Blanco_Reserve!C_WC_Look_051_075,IF(Blanco_Reserve!C_WC_Look_076_100&lt;&gt;"",Blanco_Reserve!C_WC_Look_076_100,IF(Blanco_Reserve!C_WC_Look_101_125&lt;&gt;"",Blanco_Reserve!C_WC_Look_101_125,"-")))))</definedName>
    <definedName name="C_WC_Look_002_025" localSheetId="0">IFERROR(VLOOKUP(Blanco!$V1,INDIRECT(Legend!$H$2,TRUE),15,FALSE), IFERROR(VLOOKUP(Blanco!$V1,INDIRECT(Legend!$H$3,TRUE),15,FALSE), IFERROR(VLOOKUP(Blanco!$V1,INDIRECT(Legend!$H$4,TRUE),15,FALSE), IFERROR(VLOOKUP(Blanco!$V1,INDIRECT(Legend!$H$5,TRUE),15,FALSE), IFERROR(VLOOKUP(Blanco!$V1,INDIRECT(Legend!$H$6,TRUE),15,FALSE), IFERROR(VLOOKUP(Blanco!$V1,INDIRECT(Legend!$H$7,TRUE),15,FALSE), IFERROR(VLOOKUP(Blanco!$V1,INDIRECT(Legend!$H$8,TRUE),15,FALSE), IFERROR(VLOOKUP(Blanco!$V1,INDIRECT(Legend!$H$9,TRUE),15,FALSE), IFERROR(VLOOKUP(Blanco!$V1,INDIRECT(Legend!$H$10,TRUE),15,FALSE), IFERROR(VLOOKUP(Blanco!$V1,INDIRECT(Legend!$H$11,TRUE),15,FALSE), IFERROR(VLOOKUP(Blanco!$V1,INDIRECT(Legend!$H$12,TRUE),15,FALSE), IFERROR(VLOOKUP(Blanco!$V1,INDIRECT(Legend!$H$13,TRUE),15,FALSE), IFERROR(VLOOKUP(Blanco!$V1,INDIRECT(Legend!$H$14,TRUE),15,FALSE), IFERROR(VLOOKUP(Blanco!$V1,INDIRECT(Legend!$H$15,TRUE),15,FALSE), IFERROR(VLOOKUP(Blanco!$V1,INDIRECT(Legend!$H$16,TRUE),15,FALSE), IFERROR(VLOOKUP(Blanco!$V1,INDIRECT(Legend!$H$17,TRUE),15,FALSE), IFERROR(VLOOKUP(Blanco!$V1,INDIRECT(Legend!$H$18,TRUE),15,FALSE), IFERROR(VLOOKUP(Blanco!$V1,INDIRECT(Legend!$H$19,TRUE),15,FALSE), IFERROR(VLOOKUP(Blanco!$V1,INDIRECT(Legend!$H$20,TRUE),15,FALSE), IFERROR(VLOOKUP(Blanco!$V1,INDIRECT(Legend!$H$21,TRUE),15,FALSE), IFERROR(VLOOKUP(Blanco!$V1,INDIRECT(Legend!$H$22,TRUE),15,FALSE), IFERROR(VLOOKUP(Blanco!$V1,INDIRECT(Legend!$H$23,TRUE),15,FALSE), IFERROR(VLOOKUP(Blanco!$V1,INDIRECT(Legend!$H$24,TRUE),15,FALSE), IFERROR(VLOOKUP(Blanco!$V1,INDIRECT(Legend!$H$25,TRUE),15,FALSE),""))))))))))))))))))))))))</definedName>
    <definedName name="C_WC_Look_002_025" localSheetId="2">IFERROR(VLOOKUP(Blanco_Reserve!$V1,INDIRECT(Legend!$H$2,TRUE),15,FALSE), IFERROR(VLOOKUP(Blanco_Reserve!$V1,INDIRECT(Legend!$H$3,TRUE),15,FALSE), IFERROR(VLOOKUP(Blanco_Reserve!$V1,INDIRECT(Legend!$H$4,TRUE),15,FALSE), IFERROR(VLOOKUP(Blanco_Reserve!$V1,INDIRECT(Legend!$H$5,TRUE),15,FALSE), IFERROR(VLOOKUP(Blanco_Reserve!$V1,INDIRECT(Legend!$H$6,TRUE),15,FALSE), IFERROR(VLOOKUP(Blanco_Reserve!$V1,INDIRECT(Legend!$H$7,TRUE),15,FALSE), IFERROR(VLOOKUP(Blanco_Reserve!$V1,INDIRECT(Legend!$H$8,TRUE),15,FALSE), IFERROR(VLOOKUP(Blanco_Reserve!$V1,INDIRECT(Legend!$H$9,TRUE),15,FALSE), IFERROR(VLOOKUP(Blanco_Reserve!$V1,INDIRECT(Legend!$H$10,TRUE),15,FALSE), IFERROR(VLOOKUP(Blanco_Reserve!$V1,INDIRECT(Legend!$H$11,TRUE),15,FALSE), IFERROR(VLOOKUP(Blanco_Reserve!$V1,INDIRECT(Legend!$H$12,TRUE),15,FALSE), IFERROR(VLOOKUP(Blanco_Reserve!$V1,INDIRECT(Legend!$H$13,TRUE),15,FALSE), IFERROR(VLOOKUP(Blanco_Reserve!$V1,INDIRECT(Legend!$H$14,TRUE),15,FALSE), IFERROR(VLOOKUP(Blanco_Reserve!$V1,INDIRECT(Legend!$H$15,TRUE),15,FALSE), IFERROR(VLOOKUP(Blanco_Reserve!$V1,INDIRECT(Legend!$H$16,TRUE),15,FALSE), IFERROR(VLOOKUP(Blanco_Reserve!$V1,INDIRECT(Legend!$H$17,TRUE),15,FALSE), IFERROR(VLOOKUP(Blanco_Reserve!$V1,INDIRECT(Legend!$H$18,TRUE),15,FALSE), IFERROR(VLOOKUP(Blanco_Reserve!$V1,INDIRECT(Legend!$H$19,TRUE),15,FALSE), IFERROR(VLOOKUP(Blanco_Reserve!$V1,INDIRECT(Legend!$H$20,TRUE),15,FALSE), IFERROR(VLOOKUP(Blanco_Reserve!$V1,INDIRECT(Legend!$H$21,TRUE),15,FALSE), IFERROR(VLOOKUP(Blanco_Reserve!$V1,INDIRECT(Legend!$H$22,TRUE),15,FALSE), IFERROR(VLOOKUP(Blanco_Reserve!$V1,INDIRECT(Legend!$H$23,TRUE),15,FALSE), IFERROR(VLOOKUP(Blanco_Reserve!$V1,INDIRECT(Legend!$H$24,TRUE),15,FALSE), IFERROR(VLOOKUP(Blanco_Reserve!$V1,INDIRECT(Legend!$H$25,TRUE),15,FALSE),""))))))))))))))))))))))))</definedName>
    <definedName name="C_WC_Look_026_050" localSheetId="0">IFERROR(VLOOKUP(Blanco!$V1,INDIRECT(Legend!$H$26,TRUE),15,FALSE), IFERROR(VLOOKUP(Blanco!$V1,INDIRECT(Legend!$H$27,TRUE),15,FALSE), IFERROR(VLOOKUP(Blanco!$V1,INDIRECT(Legend!$H$28,TRUE),15,FALSE), IFERROR(VLOOKUP(Blanco!$V1,INDIRECT(Legend!$H$29,TRUE),15,FALSE), IFERROR(VLOOKUP(Blanco!$V1,INDIRECT(Legend!$H$30,TRUE),15,FALSE), IFERROR(VLOOKUP(Blanco!$V1,INDIRECT(Legend!$H$31,TRUE),15,FALSE), IFERROR(VLOOKUP(Blanco!$V1,INDIRECT(Legend!$H$32,TRUE),15,FALSE), IFERROR(VLOOKUP(Blanco!$V1,INDIRECT(Legend!$H$33,TRUE),15,FALSE), IFERROR(VLOOKUP(Blanco!$V1,INDIRECT(Legend!$H$34,TRUE),15,FALSE), IFERROR(VLOOKUP(Blanco!$V1,INDIRECT(Legend!$H$35,TRUE),15,FALSE), IFERROR(VLOOKUP(Blanco!$V1,INDIRECT(Legend!$H$36,TRUE),15,FALSE), IFERROR(VLOOKUP(Blanco!$V1,INDIRECT(Legend!$H$37,TRUE),15,FALSE), IFERROR(VLOOKUP(Blanco!$V1,INDIRECT(Legend!$H$38,TRUE),15,FALSE), IFERROR(VLOOKUP(Blanco!$V1,INDIRECT(Legend!$H$39,TRUE),15,FALSE), IFERROR(VLOOKUP(Blanco!$V1,INDIRECT(Legend!$H$40,TRUE),15,FALSE), IFERROR(VLOOKUP(Blanco!$V1,INDIRECT(Legend!$H$41,TRUE),15,FALSE), IFERROR(VLOOKUP(Blanco!$V1,INDIRECT(Legend!$H$42,TRUE),15,FALSE), IFERROR(VLOOKUP(Blanco!$V1,INDIRECT(Legend!$H$43,TRUE),15,FALSE), IFERROR(VLOOKUP(Blanco!$V1,INDIRECT(Legend!$H$44,TRUE),15,FALSE), IFERROR(VLOOKUP(Blanco!$V1,INDIRECT(Legend!$H$45,TRUE),15,FALSE), IFERROR(VLOOKUP(Blanco!$V1,INDIRECT(Legend!$H$46,TRUE),15,FALSE), IFERROR(VLOOKUP(Blanco!$V1,INDIRECT(Legend!$H$47,TRUE),15,FALSE), IFERROR(VLOOKUP(Blanco!$V1,INDIRECT(Legend!$H$48,TRUE),15,FALSE), IFERROR(VLOOKUP(Blanco!$V1,INDIRECT(Legend!$H$49,TRUE),15,FALSE), IFERROR(VLOOKUP(Blanco!$V1,INDIRECT(Legend!$H$50,TRUE),15,FALSE),"")))))))))))))))))))))))))</definedName>
    <definedName name="C_WC_Look_026_050" localSheetId="2">IFERROR(VLOOKUP(Blanco_Reserve!$V1,INDIRECT(Legend!$H$26,TRUE),15,FALSE), IFERROR(VLOOKUP(Blanco_Reserve!$V1,INDIRECT(Legend!$H$27,TRUE),15,FALSE), IFERROR(VLOOKUP(Blanco_Reserve!$V1,INDIRECT(Legend!$H$28,TRUE),15,FALSE), IFERROR(VLOOKUP(Blanco_Reserve!$V1,INDIRECT(Legend!$H$29,TRUE),15,FALSE), IFERROR(VLOOKUP(Blanco_Reserve!$V1,INDIRECT(Legend!$H$30,TRUE),15,FALSE), IFERROR(VLOOKUP(Blanco_Reserve!$V1,INDIRECT(Legend!$H$31,TRUE),15,FALSE), IFERROR(VLOOKUP(Blanco_Reserve!$V1,INDIRECT(Legend!$H$32,TRUE),15,FALSE), IFERROR(VLOOKUP(Blanco_Reserve!$V1,INDIRECT(Legend!$H$33,TRUE),15,FALSE), IFERROR(VLOOKUP(Blanco_Reserve!$V1,INDIRECT(Legend!$H$34,TRUE),15,FALSE), IFERROR(VLOOKUP(Blanco_Reserve!$V1,INDIRECT(Legend!$H$35,TRUE),15,FALSE), IFERROR(VLOOKUP(Blanco_Reserve!$V1,INDIRECT(Legend!$H$36,TRUE),15,FALSE), IFERROR(VLOOKUP(Blanco_Reserve!$V1,INDIRECT(Legend!$H$37,TRUE),15,FALSE), IFERROR(VLOOKUP(Blanco_Reserve!$V1,INDIRECT(Legend!$H$38,TRUE),15,FALSE), IFERROR(VLOOKUP(Blanco_Reserve!$V1,INDIRECT(Legend!$H$39,TRUE),15,FALSE), IFERROR(VLOOKUP(Blanco_Reserve!$V1,INDIRECT(Legend!$H$40,TRUE),15,FALSE), IFERROR(VLOOKUP(Blanco_Reserve!$V1,INDIRECT(Legend!$H$41,TRUE),15,FALSE), IFERROR(VLOOKUP(Blanco_Reserve!$V1,INDIRECT(Legend!$H$42,TRUE),15,FALSE), IFERROR(VLOOKUP(Blanco_Reserve!$V1,INDIRECT(Legend!$H$43,TRUE),15,FALSE), IFERROR(VLOOKUP(Blanco_Reserve!$V1,INDIRECT(Legend!$H$44,TRUE),15,FALSE), IFERROR(VLOOKUP(Blanco_Reserve!$V1,INDIRECT(Legend!$H$45,TRUE),15,FALSE), IFERROR(VLOOKUP(Blanco_Reserve!$V1,INDIRECT(Legend!$H$46,TRUE),15,FALSE), IFERROR(VLOOKUP(Blanco_Reserve!$V1,INDIRECT(Legend!$H$47,TRUE),15,FALSE), IFERROR(VLOOKUP(Blanco_Reserve!$V1,INDIRECT(Legend!$H$48,TRUE),15,FALSE), IFERROR(VLOOKUP(Blanco_Reserve!$V1,INDIRECT(Legend!$H$49,TRUE),15,FALSE), IFERROR(VLOOKUP(Blanco_Reserve!$V1,INDIRECT(Legend!$H$50,TRUE),15,FALSE),"")))))))))))))))))))))))))</definedName>
    <definedName name="C_WC_Look_051_075" localSheetId="0">IFERROR(VLOOKUP(Blanco!$V1,INDIRECT(Legend!$H$51,TRUE),15,FALSE), IFERROR(VLOOKUP(Blanco!$V1,INDIRECT(Legend!$H$52,TRUE),15,FALSE), IFERROR(VLOOKUP(Blanco!$V1,INDIRECT(Legend!$H$53,TRUE),15,FALSE), IFERROR(VLOOKUP(Blanco!$V1,INDIRECT(Legend!$H$54,TRUE),15,FALSE), IFERROR(VLOOKUP(Blanco!$V1,INDIRECT(Legend!$H$55,TRUE),15,FALSE), IFERROR(VLOOKUP(Blanco!$V1,INDIRECT(Legend!$H$56,TRUE),15,FALSE), IFERROR(VLOOKUP(Blanco!$V1,INDIRECT(Legend!$H$57,TRUE),15,FALSE), IFERROR(VLOOKUP(Blanco!$V1,INDIRECT(Legend!$H$58,TRUE),15,FALSE), IFERROR(VLOOKUP(Blanco!$V1,INDIRECT(Legend!$H$59,TRUE),15,FALSE), IFERROR(VLOOKUP(Blanco!$V1,INDIRECT(Legend!$H$60,TRUE),15,FALSE), IFERROR(VLOOKUP(Blanco!$V1,INDIRECT(Legend!$H$61,TRUE),15,FALSE), IFERROR(VLOOKUP(Blanco!$V1,INDIRECT(Legend!$H$62,TRUE),15,FALSE), IFERROR(VLOOKUP(Blanco!$V1,INDIRECT(Legend!$H$63,TRUE),15,FALSE), IFERROR(VLOOKUP(Blanco!$V1,INDIRECT(Legend!$H$64,TRUE),15,FALSE), IFERROR(VLOOKUP(Blanco!$V1,INDIRECT(Legend!$H$65,TRUE),15,FALSE), IFERROR(VLOOKUP(Blanco!$V1,INDIRECT(Legend!$H$66,TRUE),15,FALSE), IFERROR(VLOOKUP(Blanco!$V1,INDIRECT(Legend!$H$67,TRUE),15,FALSE), IFERROR(VLOOKUP(Blanco!$V1,INDIRECT(Legend!$H$68,TRUE),15,FALSE), IFERROR(VLOOKUP(Blanco!$V1,INDIRECT(Legend!$H$69,TRUE),15,FALSE), IFERROR(VLOOKUP(Blanco!$V1,INDIRECT(Legend!$H$70,TRUE),15,FALSE), IFERROR(VLOOKUP(Blanco!$V1,INDIRECT(Legend!$H$71,TRUE),15,FALSE), IFERROR(VLOOKUP(Blanco!$V1,INDIRECT(Legend!$H$72,TRUE),15,FALSE), IFERROR(VLOOKUP(Blanco!$V1,INDIRECT(Legend!$H$73,TRUE),15,FALSE), IFERROR(VLOOKUP(Blanco!$V1,INDIRECT(Legend!$H$74,TRUE),15,FALSE), IFERROR(VLOOKUP(Blanco!$V1,INDIRECT(Legend!$H$75,TRUE),15,FALSE),"")))))))))))))))))))))))))</definedName>
    <definedName name="C_WC_Look_051_075" localSheetId="2">IFERROR(VLOOKUP(Blanco_Reserve!$V1,INDIRECT(Legend!$H$51,TRUE),15,FALSE), IFERROR(VLOOKUP(Blanco_Reserve!$V1,INDIRECT(Legend!$H$52,TRUE),15,FALSE), IFERROR(VLOOKUP(Blanco_Reserve!$V1,INDIRECT(Legend!$H$53,TRUE),15,FALSE), IFERROR(VLOOKUP(Blanco_Reserve!$V1,INDIRECT(Legend!$H$54,TRUE),15,FALSE), IFERROR(VLOOKUP(Blanco_Reserve!$V1,INDIRECT(Legend!$H$55,TRUE),15,FALSE), IFERROR(VLOOKUP(Blanco_Reserve!$V1,INDIRECT(Legend!$H$56,TRUE),15,FALSE), IFERROR(VLOOKUP(Blanco_Reserve!$V1,INDIRECT(Legend!$H$57,TRUE),15,FALSE), IFERROR(VLOOKUP(Blanco_Reserve!$V1,INDIRECT(Legend!$H$58,TRUE),15,FALSE), IFERROR(VLOOKUP(Blanco_Reserve!$V1,INDIRECT(Legend!$H$59,TRUE),15,FALSE), IFERROR(VLOOKUP(Blanco_Reserve!$V1,INDIRECT(Legend!$H$60,TRUE),15,FALSE), IFERROR(VLOOKUP(Blanco_Reserve!$V1,INDIRECT(Legend!$H$61,TRUE),15,FALSE), IFERROR(VLOOKUP(Blanco_Reserve!$V1,INDIRECT(Legend!$H$62,TRUE),15,FALSE), IFERROR(VLOOKUP(Blanco_Reserve!$V1,INDIRECT(Legend!$H$63,TRUE),15,FALSE), IFERROR(VLOOKUP(Blanco_Reserve!$V1,INDIRECT(Legend!$H$64,TRUE),15,FALSE), IFERROR(VLOOKUP(Blanco_Reserve!$V1,INDIRECT(Legend!$H$65,TRUE),15,FALSE), IFERROR(VLOOKUP(Blanco_Reserve!$V1,INDIRECT(Legend!$H$66,TRUE),15,FALSE), IFERROR(VLOOKUP(Blanco_Reserve!$V1,INDIRECT(Legend!$H$67,TRUE),15,FALSE), IFERROR(VLOOKUP(Blanco_Reserve!$V1,INDIRECT(Legend!$H$68,TRUE),15,FALSE), IFERROR(VLOOKUP(Blanco_Reserve!$V1,INDIRECT(Legend!$H$69,TRUE),15,FALSE), IFERROR(VLOOKUP(Blanco_Reserve!$V1,INDIRECT(Legend!$H$70,TRUE),15,FALSE), IFERROR(VLOOKUP(Blanco_Reserve!$V1,INDIRECT(Legend!$H$71,TRUE),15,FALSE), IFERROR(VLOOKUP(Blanco_Reserve!$V1,INDIRECT(Legend!$H$72,TRUE),15,FALSE), IFERROR(VLOOKUP(Blanco_Reserve!$V1,INDIRECT(Legend!$H$73,TRUE),15,FALSE), IFERROR(VLOOKUP(Blanco_Reserve!$V1,INDIRECT(Legend!$H$74,TRUE),15,FALSE), IFERROR(VLOOKUP(Blanco_Reserve!$V1,INDIRECT(Legend!$H$75,TRUE),15,FALSE),"")))))))))))))))))))))))))</definedName>
    <definedName name="C_WC_Look_076_100" localSheetId="0">IFERROR(VLOOKUP(Blanco!$V1,INDIRECT(Legend!$H$76,TRUE),15,FALSE), IFERROR(VLOOKUP(Blanco!$V1,INDIRECT(Legend!$H$77,TRUE),15,FALSE), IFERROR(VLOOKUP(Blanco!$V1,INDIRECT(Legend!$H$78,TRUE),15,FALSE), IFERROR(VLOOKUP(Blanco!$V1,INDIRECT(Legend!$H$79,TRUE),15,FALSE), IFERROR(VLOOKUP(Blanco!$V1,INDIRECT(Legend!$H$80,TRUE),15,FALSE), IFERROR(VLOOKUP(Blanco!$V1,INDIRECT(Legend!$H$81,TRUE),15,FALSE), IFERROR(VLOOKUP(Blanco!$V1,INDIRECT(Legend!$H$82,TRUE),15,FALSE), IFERROR(VLOOKUP(Blanco!$V1,INDIRECT(Legend!$H$83,TRUE),15,FALSE), IFERROR(VLOOKUP(Blanco!$V1,INDIRECT(Legend!$H$84,TRUE),15,FALSE), IFERROR(VLOOKUP(Blanco!$V1,INDIRECT(Legend!$H$85,TRUE),15,FALSE), IFERROR(VLOOKUP(Blanco!$V1,INDIRECT(Legend!$H$86,TRUE),15,FALSE), IFERROR(VLOOKUP(Blanco!$V1,INDIRECT(Legend!$H$87,TRUE),15,FALSE), IFERROR(VLOOKUP(Blanco!$V1,INDIRECT(Legend!$H$88,TRUE),15,FALSE), IFERROR(VLOOKUP(Blanco!$V1,INDIRECT(Legend!$H$89,TRUE),15,FALSE), IFERROR(VLOOKUP(Blanco!$V1,INDIRECT(Legend!$H$90,TRUE),15,FALSE), IFERROR(VLOOKUP(Blanco!$V1,INDIRECT(Legend!$H$91,TRUE),15,FALSE), IFERROR(VLOOKUP(Blanco!$V1,INDIRECT(Legend!$H$92,TRUE),15,FALSE), IFERROR(VLOOKUP(Blanco!$V1,INDIRECT(Legend!$H$93,TRUE),15,FALSE), IFERROR(VLOOKUP(Blanco!$V1,INDIRECT(Legend!$H$94,TRUE),15,FALSE), IFERROR(VLOOKUP(Blanco!$V1,INDIRECT(Legend!$H$95,TRUE),15,FALSE), IFERROR(VLOOKUP(Blanco!$V1,INDIRECT(Legend!$H$96,TRUE),15,FALSE), IFERROR(VLOOKUP(Blanco!$V1,INDIRECT(Legend!$H$97,TRUE),15,FALSE), IFERROR(VLOOKUP(Blanco!$V1,INDIRECT(Legend!$H$98,TRUE),15,FALSE), IFERROR(VLOOKUP(Blanco!$V1,INDIRECT(Legend!$H$99,TRUE),15,FALSE), IFERROR(VLOOKUP(Blanco!$V1,INDIRECT(Legend!$H$100,TRUE),15,FALSE),"")))))))))))))))))))))))))</definedName>
    <definedName name="C_WC_Look_076_100" localSheetId="2">IFERROR(VLOOKUP(Blanco_Reserve!$V1,INDIRECT(Legend!$H$76,TRUE),15,FALSE), IFERROR(VLOOKUP(Blanco_Reserve!$V1,INDIRECT(Legend!$H$77,TRUE),15,FALSE), IFERROR(VLOOKUP(Blanco_Reserve!$V1,INDIRECT(Legend!$H$78,TRUE),15,FALSE), IFERROR(VLOOKUP(Blanco_Reserve!$V1,INDIRECT(Legend!$H$79,TRUE),15,FALSE), IFERROR(VLOOKUP(Blanco_Reserve!$V1,INDIRECT(Legend!$H$80,TRUE),15,FALSE), IFERROR(VLOOKUP(Blanco_Reserve!$V1,INDIRECT(Legend!$H$81,TRUE),15,FALSE), IFERROR(VLOOKUP(Blanco_Reserve!$V1,INDIRECT(Legend!$H$82,TRUE),15,FALSE), IFERROR(VLOOKUP(Blanco_Reserve!$V1,INDIRECT(Legend!$H$83,TRUE),15,FALSE), IFERROR(VLOOKUP(Blanco_Reserve!$V1,INDIRECT(Legend!$H$84,TRUE),15,FALSE), IFERROR(VLOOKUP(Blanco_Reserve!$V1,INDIRECT(Legend!$H$85,TRUE),15,FALSE), IFERROR(VLOOKUP(Blanco_Reserve!$V1,INDIRECT(Legend!$H$86,TRUE),15,FALSE), IFERROR(VLOOKUP(Blanco_Reserve!$V1,INDIRECT(Legend!$H$87,TRUE),15,FALSE), IFERROR(VLOOKUP(Blanco_Reserve!$V1,INDIRECT(Legend!$H$88,TRUE),15,FALSE), IFERROR(VLOOKUP(Blanco_Reserve!$V1,INDIRECT(Legend!$H$89,TRUE),15,FALSE), IFERROR(VLOOKUP(Blanco_Reserve!$V1,INDIRECT(Legend!$H$90,TRUE),15,FALSE), IFERROR(VLOOKUP(Blanco_Reserve!$V1,INDIRECT(Legend!$H$91,TRUE),15,FALSE), IFERROR(VLOOKUP(Blanco_Reserve!$V1,INDIRECT(Legend!$H$92,TRUE),15,FALSE), IFERROR(VLOOKUP(Blanco_Reserve!$V1,INDIRECT(Legend!$H$93,TRUE),15,FALSE), IFERROR(VLOOKUP(Blanco_Reserve!$V1,INDIRECT(Legend!$H$94,TRUE),15,FALSE), IFERROR(VLOOKUP(Blanco_Reserve!$V1,INDIRECT(Legend!$H$95,TRUE),15,FALSE), IFERROR(VLOOKUP(Blanco_Reserve!$V1,INDIRECT(Legend!$H$96,TRUE),15,FALSE), IFERROR(VLOOKUP(Blanco_Reserve!$V1,INDIRECT(Legend!$H$97,TRUE),15,FALSE), IFERROR(VLOOKUP(Blanco_Reserve!$V1,INDIRECT(Legend!$H$98,TRUE),15,FALSE), IFERROR(VLOOKUP(Blanco_Reserve!$V1,INDIRECT(Legend!$H$99,TRUE),15,FALSE), IFERROR(VLOOKUP(Blanco_Reserve!$V1,INDIRECT(Legend!$H$100,TRUE),15,FALSE),"")))))))))))))))))))))))))</definedName>
    <definedName name="C_WC_Look_101_125" localSheetId="0">IFERROR(VLOOKUP(Blanco!$V1,INDIRECT(Legend!$H$101,TRUE),15,FALSE), IFERROR(VLOOKUP(Blanco!$V1,INDIRECT(Legend!$H$102,TRUE),15,FALSE), IFERROR(VLOOKUP(Blanco!$V1,INDIRECT(Legend!$H$103,TRUE),15,FALSE), IFERROR(VLOOKUP(Blanco!$V1,INDIRECT(Legend!$H$104,TRUE),15,FALSE), IFERROR(VLOOKUP(Blanco!$V1,INDIRECT(Legend!$H$105,TRUE),15,FALSE), IFERROR(VLOOKUP(Blanco!$V1,INDIRECT(Legend!$H$106,TRUE),15,FALSE), IFERROR(VLOOKUP(Blanco!$V1,INDIRECT(Legend!$H$107,TRUE),15,FALSE), IFERROR(VLOOKUP(Blanco!$V1,INDIRECT(Legend!$H$108,TRUE),15,FALSE), IFERROR(VLOOKUP(Blanco!$V1,INDIRECT(Legend!$H$109,TRUE),15,FALSE), IFERROR(VLOOKUP(Blanco!$V1,INDIRECT(Legend!$H$110,TRUE),15,FALSE), IFERROR(VLOOKUP(Blanco!$V1,INDIRECT(Legend!$H$111,TRUE),15,FALSE), IFERROR(VLOOKUP(Blanco!$V1,INDIRECT(Legend!$H$112,TRUE),15,FALSE), IFERROR(VLOOKUP(Blanco!$V1,INDIRECT(Legend!$H$113,TRUE),15,FALSE), IFERROR(VLOOKUP(Blanco!$V1,INDIRECT(Legend!$H$114,TRUE),15,FALSE), IFERROR(VLOOKUP(Blanco!$V1,INDIRECT(Legend!$H$115,TRUE),15,FALSE), IFERROR(VLOOKUP(Blanco!$V1,INDIRECT(Legend!$H$116,TRUE),15,FALSE), IFERROR(VLOOKUP(Blanco!$V1,INDIRECT(Legend!$H$117,TRUE),15,FALSE), IFERROR(VLOOKUP(Blanco!$V1,INDIRECT(Legend!$H$118,TRUE),15,FALSE), IFERROR(VLOOKUP(Blanco!$V1,INDIRECT(Legend!$H$119,TRUE),15,FALSE), IFERROR(VLOOKUP(Blanco!$V1,INDIRECT(Legend!$H$120,TRUE),15,FALSE), IFERROR(VLOOKUP(Blanco!$V1,INDIRECT(Legend!$H$121,TRUE),15,FALSE), IFERROR(VLOOKUP(Blanco!$V1,INDIRECT(Legend!$H$122,TRUE),15,FALSE), IFERROR(VLOOKUP(Blanco!$V1,INDIRECT(Legend!$H$123,TRUE),15,FALSE), IFERROR(VLOOKUP(Blanco!$V1,INDIRECT(Legend!$H$124,TRUE),15,FALSE), IFERROR(VLOOKUP(Blanco!$V1,INDIRECT(Legend!$H$125,TRUE),15,FALSE),"")))))))))))))))))))))))))</definedName>
    <definedName name="C_WC_Look_101_125" localSheetId="2">IFERROR(VLOOKUP(Blanco_Reserve!$V1,INDIRECT(Legend!$H$101,TRUE),15,FALSE), IFERROR(VLOOKUP(Blanco_Reserve!$V1,INDIRECT(Legend!$H$102,TRUE),15,FALSE), IFERROR(VLOOKUP(Blanco_Reserve!$V1,INDIRECT(Legend!$H$103,TRUE),15,FALSE), IFERROR(VLOOKUP(Blanco_Reserve!$V1,INDIRECT(Legend!$H$104,TRUE),15,FALSE), IFERROR(VLOOKUP(Blanco_Reserve!$V1,INDIRECT(Legend!$H$105,TRUE),15,FALSE), IFERROR(VLOOKUP(Blanco_Reserve!$V1,INDIRECT(Legend!$H$106,TRUE),15,FALSE), IFERROR(VLOOKUP(Blanco_Reserve!$V1,INDIRECT(Legend!$H$107,TRUE),15,FALSE), IFERROR(VLOOKUP(Blanco_Reserve!$V1,INDIRECT(Legend!$H$108,TRUE),15,FALSE), IFERROR(VLOOKUP(Blanco_Reserve!$V1,INDIRECT(Legend!$H$109,TRUE),15,FALSE), IFERROR(VLOOKUP(Blanco_Reserve!$V1,INDIRECT(Legend!$H$110,TRUE),15,FALSE), IFERROR(VLOOKUP(Blanco_Reserve!$V1,INDIRECT(Legend!$H$111,TRUE),15,FALSE), IFERROR(VLOOKUP(Blanco_Reserve!$V1,INDIRECT(Legend!$H$112,TRUE),15,FALSE), IFERROR(VLOOKUP(Blanco_Reserve!$V1,INDIRECT(Legend!$H$113,TRUE),15,FALSE), IFERROR(VLOOKUP(Blanco_Reserve!$V1,INDIRECT(Legend!$H$114,TRUE),15,FALSE), IFERROR(VLOOKUP(Blanco_Reserve!$V1,INDIRECT(Legend!$H$115,TRUE),15,FALSE), IFERROR(VLOOKUP(Blanco_Reserve!$V1,INDIRECT(Legend!$H$116,TRUE),15,FALSE), IFERROR(VLOOKUP(Blanco_Reserve!$V1,INDIRECT(Legend!$H$117,TRUE),15,FALSE), IFERROR(VLOOKUP(Blanco_Reserve!$V1,INDIRECT(Legend!$H$118,TRUE),15,FALSE), IFERROR(VLOOKUP(Blanco_Reserve!$V1,INDIRECT(Legend!$H$119,TRUE),15,FALSE), IFERROR(VLOOKUP(Blanco_Reserve!$V1,INDIRECT(Legend!$H$120,TRUE),15,FALSE), IFERROR(VLOOKUP(Blanco_Reserve!$V1,INDIRECT(Legend!$H$121,TRUE),15,FALSE), IFERROR(VLOOKUP(Blanco_Reserve!$V1,INDIRECT(Legend!$H$122,TRUE),15,FALSE), IFERROR(VLOOKUP(Blanco_Reserve!$V1,INDIRECT(Legend!$H$123,TRUE),15,FALSE), IFERROR(VLOOKUP(Blanco_Reserve!$V1,INDIRECT(Legend!$H$124,TRUE),15,FALSE), IFERROR(VLOOKUP(Blanco_Reserve!$V1,INDIRECT(Legend!$H$125,TRUE),15,FALSE),"")))))))))))))))))))))))))</definedName>
    <definedName name="COM" localSheetId="0">IF(Blanco!COM_Look_002_to_025&lt;&gt;"",Blanco!COM_Look_002_to_025,IF(Blanco!COM_Look_026_to_050&lt;&gt;"-",Blanco!COM_Look_026_to_050,IF(Blanco!COM_Look_051_to_075&lt;&gt;"",Blanco!COM_Look_051_to_075,IF(Blanco!COM_Look_076_to_100&lt;&gt;"",Blanco!COM_Look_076_to_100,IF(Blanco!COM_Look_101_to_125&lt;&gt;"",Blanco!COM_Look_101_to_125,"-")))))</definedName>
    <definedName name="COM">IF(COM_Look_002_to_025&lt;&gt;"",COM_Look_002_to_025,IF(COM_Look_026_to_050&lt;&gt;"-",COM_Look_026_to_050,IF(COM_Look_051_to_075&lt;&gt;"",COM_Look_051_to_075,IF(COM_Look_076_to_100&lt;&gt;"",COM_Look_076_to_100,IF(COM_Look_101_to_125&lt;&gt;"",COM_Look_101_to_125,"-")))))</definedName>
    <definedName name="COM_C" localSheetId="0">IF(Blanco!COM_C_Look_002_025&lt;&gt;"",Blanco!COM_C_Look_002_025,IF(Blanco!COM_C_Look_026_050&lt;&gt;"-",Blanco!COM_C_Look_026_050,IF(Blanco!COM_C_Look_051_075&lt;&gt;"",Blanco!COM_C_Look_051_075,IF(Blanco!COM_C_Look_076_100&lt;&gt;"",Blanco!COM_C_Look_076_100,IF(Blanco!COM_C_Look_101_125&lt;&gt;"",Blanco!COM_C_Look_101_125,"-")))))</definedName>
    <definedName name="COM_C">IF(COM_C_Look_002_025&lt;&gt;"",COM_C_Look_002_025,IF(COM_C_Look_026_050&lt;&gt;"-",COM_C_Look_026_050,IF(COM_C_Look_051_075&lt;&gt;"",COM_C_Look_051_075,IF(COM_C_Look_076_100&lt;&gt;"",COM_C_Look_076_100,IF(COM_C_Look_101_125&lt;&gt;"",COM_C_Look_101_125,"-")))))</definedName>
    <definedName name="COM_C_Look_002_025" localSheetId="0">IFERROR(VLOOKUP(Blanco!$V1,INDIRECT(Legend!$H$2,TRUE),32,FALSE), IFERROR(VLOOKUP(Blanco!$V1,INDIRECT(Legend!$H$3,TRUE),32,FALSE), IFERROR(VLOOKUP(Blanco!$V1,INDIRECT(Legend!$H$4,TRUE),32,FALSE), IFERROR(VLOOKUP(Blanco!$V1,INDIRECT(Legend!$H$5,TRUE),32,FALSE), IFERROR(VLOOKUP(Blanco!$V1,INDIRECT(Legend!$H$6,TRUE),32,FALSE), IFERROR(VLOOKUP(Blanco!$V1,INDIRECT(Legend!$H$7,TRUE),32,FALSE), IFERROR(VLOOKUP(Blanco!$V1,INDIRECT(Legend!$H$8,TRUE),32,FALSE), IFERROR(VLOOKUP(Blanco!$V1,INDIRECT(Legend!$H$9,TRUE),32,FALSE), IFERROR(VLOOKUP(Blanco!$V1,INDIRECT(Legend!$H$10,TRUE),32,FALSE), IFERROR(VLOOKUP(Blanco!$V1,INDIRECT(Legend!$H$11,TRUE),32,FALSE), IFERROR(VLOOKUP(Blanco!$V1,INDIRECT(Legend!$H$12,TRUE),32,FALSE), IFERROR(VLOOKUP(Blanco!$V1,INDIRECT(Legend!$H$13,TRUE),32,FALSE), IFERROR(VLOOKUP(Blanco!$V1,INDIRECT(Legend!$H$14,TRUE),32,FALSE), IFERROR(VLOOKUP(Blanco!$V1,INDIRECT(Legend!$H$15,TRUE),32,FALSE), IFERROR(VLOOKUP(Blanco!$V1,INDIRECT(Legend!$H$16,TRUE),32,FALSE), IFERROR(VLOOKUP(Blanco!$V1,INDIRECT(Legend!$H$17,TRUE),32,FALSE), IFERROR(VLOOKUP(Blanco!$V1,INDIRECT(Legend!$H$18,TRUE),32,FALSE), IFERROR(VLOOKUP(Blanco!$V1,INDIRECT(Legend!$H$19,TRUE),32,FALSE), IFERROR(VLOOKUP(Blanco!$V1,INDIRECT(Legend!$H$20,TRUE),32,FALSE), IFERROR(VLOOKUP(Blanco!$V1,INDIRECT(Legend!$H$21,TRUE),32,FALSE), IFERROR(VLOOKUP(Blanco!$V1,INDIRECT(Legend!$H$22,TRUE),32,FALSE), IFERROR(VLOOKUP(Blanco!$V1,INDIRECT(Legend!$H$23,TRUE),32,FALSE), IFERROR(VLOOKUP(Blanco!$V1,INDIRECT(Legend!$H$24,TRUE),32,FALSE), IFERROR(VLOOKUP(Blanco!$V1,INDIRECT(Legend!$H$25,TRUE),32,FALSE),""))))))))))))))))))))))))</definedName>
    <definedName name="COM_C_Look_002_025">IFERROR(VLOOKUP(Blanco_Reserve!$V1,INDIRECT(Legend!$H$2,TRUE),32,FALSE), IFERROR(VLOOKUP(Blanco_Reserve!$V1,INDIRECT(Legend!$H$3,TRUE),32,FALSE), IFERROR(VLOOKUP(Blanco_Reserve!$V1,INDIRECT(Legend!$H$4,TRUE),32,FALSE), IFERROR(VLOOKUP(Blanco_Reserve!$V1,INDIRECT(Legend!$H$5,TRUE),32,FALSE), IFERROR(VLOOKUP(Blanco_Reserve!$V1,INDIRECT(Legend!$H$6,TRUE),32,FALSE), IFERROR(VLOOKUP(Blanco_Reserve!$V1,INDIRECT(Legend!$H$7,TRUE),32,FALSE), IFERROR(VLOOKUP(Blanco_Reserve!$V1,INDIRECT(Legend!$H$8,TRUE),32,FALSE), IFERROR(VLOOKUP(Blanco_Reserve!$V1,INDIRECT(Legend!$H$9,TRUE),32,FALSE), IFERROR(VLOOKUP(Blanco_Reserve!$V1,INDIRECT(Legend!$H$10,TRUE),32,FALSE), IFERROR(VLOOKUP(Blanco_Reserve!$V1,INDIRECT(Legend!$H$11,TRUE),32,FALSE), IFERROR(VLOOKUP(Blanco_Reserve!$V1,INDIRECT(Legend!$H$12,TRUE),32,FALSE), IFERROR(VLOOKUP(Blanco_Reserve!$V1,INDIRECT(Legend!$H$13,TRUE),32,FALSE), IFERROR(VLOOKUP(Blanco_Reserve!$V1,INDIRECT(Legend!$H$14,TRUE),32,FALSE), IFERROR(VLOOKUP(Blanco_Reserve!$V1,INDIRECT(Legend!$H$15,TRUE),32,FALSE), IFERROR(VLOOKUP(Blanco_Reserve!$V1,INDIRECT(Legend!$H$16,TRUE),32,FALSE), IFERROR(VLOOKUP(Blanco_Reserve!$V1,INDIRECT(Legend!$H$17,TRUE),32,FALSE), IFERROR(VLOOKUP(Blanco_Reserve!$V1,INDIRECT(Legend!$H$18,TRUE),32,FALSE), IFERROR(VLOOKUP(Blanco_Reserve!$V1,INDIRECT(Legend!$H$19,TRUE),32,FALSE), IFERROR(VLOOKUP(Blanco_Reserve!$V1,INDIRECT(Legend!$H$20,TRUE),32,FALSE), IFERROR(VLOOKUP(Blanco_Reserve!$V1,INDIRECT(Legend!$H$21,TRUE),32,FALSE), IFERROR(VLOOKUP(Blanco_Reserve!$V1,INDIRECT(Legend!$H$22,TRUE),32,FALSE), IFERROR(VLOOKUP(Blanco_Reserve!$V1,INDIRECT(Legend!$H$23,TRUE),32,FALSE), IFERROR(VLOOKUP(Blanco_Reserve!$V1,INDIRECT(Legend!$H$24,TRUE),32,FALSE), IFERROR(VLOOKUP(Blanco_Reserve!$V1,INDIRECT(Legend!$H$25,TRUE),32,FALSE),""))))))))))))))))))))))))</definedName>
    <definedName name="COM_C_Look_026_050" localSheetId="0">IFERROR(VLOOKUP(Blanco!$V1,INDIRECT(Legend!$H$26,TRUE),32,FALSE), IFERROR(VLOOKUP(Blanco!$V1,INDIRECT(Legend!$H$27,TRUE),32,FALSE), IFERROR(VLOOKUP(Blanco!$V1,INDIRECT(Legend!$H$28,TRUE),32,FALSE), IFERROR(VLOOKUP(Blanco!$V1,INDIRECT(Legend!$H$29,TRUE),32,FALSE), IFERROR(VLOOKUP(Blanco!$V1,INDIRECT(Legend!$H$30,TRUE),32,FALSE), IFERROR(VLOOKUP(Blanco!$V1,INDIRECT(Legend!$H$31,TRUE),32,FALSE), IFERROR(VLOOKUP(Blanco!$V1,INDIRECT(Legend!$H$32,TRUE),32,FALSE), IFERROR(VLOOKUP(Blanco!$V1,INDIRECT(Legend!$H$33,TRUE),32,FALSE), IFERROR(VLOOKUP(Blanco!$V1,INDIRECT(Legend!$H$34,TRUE),32,FALSE), IFERROR(VLOOKUP(Blanco!$V1,INDIRECT(Legend!$H$35,TRUE),32,FALSE), IFERROR(VLOOKUP(Blanco!$V1,INDIRECT(Legend!$H$36,TRUE),32,FALSE), IFERROR(VLOOKUP(Blanco!$V1,INDIRECT(Legend!$H$37,TRUE),32,FALSE), IFERROR(VLOOKUP(Blanco!$V1,INDIRECT(Legend!$H$38,TRUE),32,FALSE), IFERROR(VLOOKUP(Blanco!$V1,INDIRECT(Legend!$H$39,TRUE),32,FALSE), IFERROR(VLOOKUP(Blanco!$V1,INDIRECT(Legend!$H$40,TRUE),32,FALSE), IFERROR(VLOOKUP(Blanco!$V1,INDIRECT(Legend!$H$41,TRUE),32,FALSE), IFERROR(VLOOKUP(Blanco!$V1,INDIRECT(Legend!$H$42,TRUE),32,FALSE), IFERROR(VLOOKUP(Blanco!$V1,INDIRECT(Legend!$H$43,TRUE),32,FALSE), IFERROR(VLOOKUP(Blanco!$V1,INDIRECT(Legend!$H$44,TRUE),32,FALSE), IFERROR(VLOOKUP(Blanco!$V1,INDIRECT(Legend!$H$45,TRUE),32,FALSE), IFERROR(VLOOKUP(Blanco!$V1,INDIRECT(Legend!$H$46,TRUE),32,FALSE), IFERROR(VLOOKUP(Blanco!$V1,INDIRECT(Legend!$H$47,TRUE),32,FALSE), IFERROR(VLOOKUP(Blanco!$V1,INDIRECT(Legend!$H$48,TRUE),32,FALSE), IFERROR(VLOOKUP(Blanco!$V1,INDIRECT(Legend!$H$49,TRUE),32,FALSE), IFERROR(VLOOKUP(Blanco!$V1,INDIRECT(Legend!$H$50,TRUE),32,FALSE),"")))))))))))))))))))))))))</definedName>
    <definedName name="COM_C_Look_026_050">IFERROR(VLOOKUP(Blanco_Reserve!$V1,INDIRECT(Legend!$H$26,TRUE),32,FALSE), IFERROR(VLOOKUP(Blanco_Reserve!$V1,INDIRECT(Legend!$H$27,TRUE),32,FALSE), IFERROR(VLOOKUP(Blanco_Reserve!$V1,INDIRECT(Legend!$H$28,TRUE),32,FALSE), IFERROR(VLOOKUP(Blanco_Reserve!$V1,INDIRECT(Legend!$H$29,TRUE),32,FALSE), IFERROR(VLOOKUP(Blanco_Reserve!$V1,INDIRECT(Legend!$H$30,TRUE),32,FALSE), IFERROR(VLOOKUP(Blanco_Reserve!$V1,INDIRECT(Legend!$H$31,TRUE),32,FALSE), IFERROR(VLOOKUP(Blanco_Reserve!$V1,INDIRECT(Legend!$H$32,TRUE),32,FALSE), IFERROR(VLOOKUP(Blanco_Reserve!$V1,INDIRECT(Legend!$H$33,TRUE),32,FALSE), IFERROR(VLOOKUP(Blanco_Reserve!$V1,INDIRECT(Legend!$H$34,TRUE),32,FALSE), IFERROR(VLOOKUP(Blanco_Reserve!$V1,INDIRECT(Legend!$H$35,TRUE),32,FALSE), IFERROR(VLOOKUP(Blanco_Reserve!$V1,INDIRECT(Legend!$H$36,TRUE),32,FALSE), IFERROR(VLOOKUP(Blanco_Reserve!$V1,INDIRECT(Legend!$H$37,TRUE),32,FALSE), IFERROR(VLOOKUP(Blanco_Reserve!$V1,INDIRECT(Legend!$H$38,TRUE),32,FALSE), IFERROR(VLOOKUP(Blanco_Reserve!$V1,INDIRECT(Legend!$H$39,TRUE),32,FALSE), IFERROR(VLOOKUP(Blanco_Reserve!$V1,INDIRECT(Legend!$H$40,TRUE),32,FALSE), IFERROR(VLOOKUP(Blanco_Reserve!$V1,INDIRECT(Legend!$H$41,TRUE),32,FALSE), IFERROR(VLOOKUP(Blanco_Reserve!$V1,INDIRECT(Legend!$H$42,TRUE),32,FALSE), IFERROR(VLOOKUP(Blanco_Reserve!$V1,INDIRECT(Legend!$H$43,TRUE),32,FALSE), IFERROR(VLOOKUP(Blanco_Reserve!$V1,INDIRECT(Legend!$H$44,TRUE),32,FALSE), IFERROR(VLOOKUP(Blanco_Reserve!$V1,INDIRECT(Legend!$H$45,TRUE),32,FALSE), IFERROR(VLOOKUP(Blanco_Reserve!$V1,INDIRECT(Legend!$H$46,TRUE),32,FALSE), IFERROR(VLOOKUP(Blanco_Reserve!$V1,INDIRECT(Legend!$H$47,TRUE),32,FALSE), IFERROR(VLOOKUP(Blanco_Reserve!$V1,INDIRECT(Legend!$H$48,TRUE),32,FALSE), IFERROR(VLOOKUP(Blanco_Reserve!$V1,INDIRECT(Legend!$H$49,TRUE),32,FALSE), IFERROR(VLOOKUP(Blanco_Reserve!$V1,INDIRECT(Legend!$H$50,TRUE),32,FALSE),"")))))))))))))))))))))))))</definedName>
    <definedName name="COM_C_Look_051_075" localSheetId="0">Blanco!#REF!=IFERROR(VLOOKUP(Blanco!$V1,INDIRECT(Legend!$H$51,TRUE),32,FALSE), IFERROR(VLOOKUP(Blanco!$V1,INDIRECT(Legend!$H$52,TRUE),32,FALSE), IFERROR(VLOOKUP(Blanco!$V1,INDIRECT(Legend!$H$53,TRUE),32,FALSE), IFERROR(VLOOKUP(Blanco!$V1,INDIRECT(Legend!$H$54,TRUE),32,FALSE), IFERROR(VLOOKUP(Blanco!$V1,INDIRECT(Legend!$H$55,TRUE),32,FALSE), IFERROR(VLOOKUP(Blanco!$V1,INDIRECT(Legend!$H$56,TRUE),32,FALSE), IFERROR(VLOOKUP(Blanco!$V1,INDIRECT(Legend!$H$57,TRUE),32,FALSE), IFERROR(VLOOKUP(Blanco!$V1,INDIRECT(Legend!$H$58,TRUE),32,FALSE), IFERROR(VLOOKUP(Blanco!$V1,INDIRECT(Legend!$H$59,TRUE),32,FALSE), IFERROR(VLOOKUP(Blanco!$V1,INDIRECT(Legend!$H$60,TRUE),32,FALSE), IFERROR(VLOOKUP(Blanco!$V1,INDIRECT(Legend!$H$61,TRUE),32,FALSE), IFERROR(VLOOKUP(Blanco!$V1,INDIRECT(Legend!$H$62,TRUE),32,FALSE), IFERROR(VLOOKUP(Blanco!$V1,INDIRECT(Legend!$H$63,TRUE),32,FALSE), IFERROR(VLOOKUP(Blanco!$V1,INDIRECT(Legend!$H$64,TRUE),32,FALSE), IFERROR(VLOOKUP(Blanco!$V1,INDIRECT(Legend!$H$65,TRUE),32,FALSE), IFERROR(VLOOKUP(Blanco!$V1,INDIRECT(Legend!$H$66,TRUE),32,FALSE), IFERROR(VLOOKUP(Blanco!$V1,INDIRECT(Legend!$H$67,TRUE),32,FALSE), IFERROR(VLOOKUP(Blanco!$V1,INDIRECT(Legend!$H$68,TRUE),32,FALSE), IFERROR(VLOOKUP(Blanco!$V1,INDIRECT(Legend!$H$69,TRUE),32,FALSE), IFERROR(VLOOKUP(Blanco!$V1,INDIRECT(Legend!$H$70,TRUE),32,FALSE), IFERROR(VLOOKUP(Blanco!$V1,INDIRECT(Legend!$H$71,TRUE),32,FALSE), IFERROR(VLOOKUP(Blanco!$V1,INDIRECT(Legend!$H$72,TRUE),32,FALSE), IFERROR(VLOOKUP(Blanco!$V1,INDIRECT(Legend!$H$73,TRUE),32,FALSE), IFERROR(VLOOKUP(Blanco!$V1,INDIRECT(Legend!$H$74,TRUE),32,FALSE), IFERROR(VLOOKUP(Blanco!$V1,INDIRECT(Legend!$H$75,TRUE),32,FALSE),"")))))))))))))))))))))))))</definedName>
    <definedName name="COM_C_Look_051_075">Blanco_Reserve!$BC$30=IFERROR(VLOOKUP(Blanco_Reserve!$V1,INDIRECT(Legend!$H$51,TRUE),32,FALSE), IFERROR(VLOOKUP(Blanco_Reserve!$V1,INDIRECT(Legend!$H$52,TRUE),32,FALSE), IFERROR(VLOOKUP(Blanco_Reserve!$V1,INDIRECT(Legend!$H$53,TRUE),32,FALSE), IFERROR(VLOOKUP(Blanco_Reserve!$V1,INDIRECT(Legend!$H$54,TRUE),32,FALSE), IFERROR(VLOOKUP(Blanco_Reserve!$V1,INDIRECT(Legend!$H$55,TRUE),32,FALSE), IFERROR(VLOOKUP(Blanco_Reserve!$V1,INDIRECT(Legend!$H$56,TRUE),32,FALSE), IFERROR(VLOOKUP(Blanco_Reserve!$V1,INDIRECT(Legend!$H$57,TRUE),32,FALSE), IFERROR(VLOOKUP(Blanco_Reserve!$V1,INDIRECT(Legend!$H$58,TRUE),32,FALSE), IFERROR(VLOOKUP(Blanco_Reserve!$V1,INDIRECT(Legend!$H$59,TRUE),32,FALSE), IFERROR(VLOOKUP(Blanco_Reserve!$V1,INDIRECT(Legend!$H$60,TRUE),32,FALSE), IFERROR(VLOOKUP(Blanco_Reserve!$V1,INDIRECT(Legend!$H$61,TRUE),32,FALSE), IFERROR(VLOOKUP(Blanco_Reserve!$V1,INDIRECT(Legend!$H$62,TRUE),32,FALSE), IFERROR(VLOOKUP(Blanco_Reserve!$V1,INDIRECT(Legend!$H$63,TRUE),32,FALSE), IFERROR(VLOOKUP(Blanco_Reserve!$V1,INDIRECT(Legend!$H$64,TRUE),32,FALSE), IFERROR(VLOOKUP(Blanco_Reserve!$V1,INDIRECT(Legend!$H$65,TRUE),32,FALSE), IFERROR(VLOOKUP(Blanco_Reserve!$V1,INDIRECT(Legend!$H$66,TRUE),32,FALSE), IFERROR(VLOOKUP(Blanco_Reserve!$V1,INDIRECT(Legend!$H$67,TRUE),32,FALSE), IFERROR(VLOOKUP(Blanco_Reserve!$V1,INDIRECT(Legend!$H$68,TRUE),32,FALSE), IFERROR(VLOOKUP(Blanco_Reserve!$V1,INDIRECT(Legend!$H$69,TRUE),32,FALSE), IFERROR(VLOOKUP(Blanco_Reserve!$V1,INDIRECT(Legend!$H$70,TRUE),32,FALSE), IFERROR(VLOOKUP(Blanco_Reserve!$V1,INDIRECT(Legend!$H$71,TRUE),32,FALSE), IFERROR(VLOOKUP(Blanco_Reserve!$V1,INDIRECT(Legend!$H$72,TRUE),32,FALSE), IFERROR(VLOOKUP(Blanco_Reserve!$V1,INDIRECT(Legend!$H$73,TRUE),32,FALSE), IFERROR(VLOOKUP(Blanco_Reserve!$V1,INDIRECT(Legend!$H$74,TRUE),32,FALSE), IFERROR(VLOOKUP(Blanco_Reserve!$V1,INDIRECT(Legend!$H$75,TRUE),32,FALSE),"")))))))))))))))))))))))))</definedName>
    <definedName name="COM_C_Look_076_100" localSheetId="0">IFERROR(VLOOKUP(Blanco!$V1,INDIRECT(Legend!$H$76,TRUE),32,FALSE), IFERROR(VLOOKUP(Blanco!$V1,INDIRECT(Legend!$H$77,TRUE),32,FALSE), IFERROR(VLOOKUP(Blanco!$V1,INDIRECT(Legend!$H$78,TRUE),32,FALSE), IFERROR(VLOOKUP(Blanco!$V1,INDIRECT(Legend!$H$79,TRUE),32,FALSE), IFERROR(VLOOKUP(Blanco!$V1,INDIRECT(Legend!$H$80,TRUE),32,FALSE), IFERROR(VLOOKUP(Blanco!$V1,INDIRECT(Legend!$H$81,TRUE),32,FALSE), IFERROR(VLOOKUP(Blanco!$V1,INDIRECT(Legend!$H$82,TRUE),32,FALSE), IFERROR(VLOOKUP(Blanco!$V1,INDIRECT(Legend!$H$83,TRUE),32,FALSE), IFERROR(VLOOKUP(Blanco!$V1,INDIRECT(Legend!$H$84,TRUE),32,FALSE), IFERROR(VLOOKUP(Blanco!$V1,INDIRECT(Legend!$H$85,TRUE),32,FALSE), IFERROR(VLOOKUP(Blanco!$V1,INDIRECT(Legend!$H$86,TRUE),32,FALSE), IFERROR(VLOOKUP(Blanco!$V1,INDIRECT(Legend!$H$87,TRUE),32,FALSE), IFERROR(VLOOKUP(Blanco!$V1,INDIRECT(Legend!$H$88,TRUE),32,FALSE), IFERROR(VLOOKUP(Blanco!$V1,INDIRECT(Legend!$H$89,TRUE),32,FALSE), IFERROR(VLOOKUP(Blanco!$V1,INDIRECT(Legend!$H$90,TRUE),32,FALSE), IFERROR(VLOOKUP(Blanco!$V1,INDIRECT(Legend!$H$91,TRUE),32,FALSE), IFERROR(VLOOKUP(Blanco!$V1,INDIRECT(Legend!$H$92,TRUE),32,FALSE), IFERROR(VLOOKUP(Blanco!$V1,INDIRECT(Legend!$H$93,TRUE),32,FALSE), IFERROR(VLOOKUP(Blanco!$V1,INDIRECT(Legend!$H$94,TRUE),32,FALSE), IFERROR(VLOOKUP(Blanco!$V1,INDIRECT(Legend!$H$95,TRUE),32,FALSE), IFERROR(VLOOKUP(Blanco!$V1,INDIRECT(Legend!$H$96,TRUE),32,FALSE), IFERROR(VLOOKUP(Blanco!$V1,INDIRECT(Legend!$H$97,TRUE),32,FALSE), IFERROR(VLOOKUP(Blanco!$V1,INDIRECT(Legend!$H$98,TRUE),32,FALSE), IFERROR(VLOOKUP(Blanco!$V1,INDIRECT(Legend!$H$99,TRUE),32,FALSE), IFERROR(VLOOKUP(Blanco!$V1,INDIRECT(Legend!$H$100,TRUE),32,FALSE),"")))))))))))))))))))))))))</definedName>
    <definedName name="COM_C_Look_076_100">IFERROR(VLOOKUP(Blanco_Reserve!$V1,INDIRECT(Legend!$H$76,TRUE),32,FALSE), IFERROR(VLOOKUP(Blanco_Reserve!$V1,INDIRECT(Legend!$H$77,TRUE),32,FALSE), IFERROR(VLOOKUP(Blanco_Reserve!$V1,INDIRECT(Legend!$H$78,TRUE),32,FALSE), IFERROR(VLOOKUP(Blanco_Reserve!$V1,INDIRECT(Legend!$H$79,TRUE),32,FALSE), IFERROR(VLOOKUP(Blanco_Reserve!$V1,INDIRECT(Legend!$H$80,TRUE),32,FALSE), IFERROR(VLOOKUP(Blanco_Reserve!$V1,INDIRECT(Legend!$H$81,TRUE),32,FALSE), IFERROR(VLOOKUP(Blanco_Reserve!$V1,INDIRECT(Legend!$H$82,TRUE),32,FALSE), IFERROR(VLOOKUP(Blanco_Reserve!$V1,INDIRECT(Legend!$H$83,TRUE),32,FALSE), IFERROR(VLOOKUP(Blanco_Reserve!$V1,INDIRECT(Legend!$H$84,TRUE),32,FALSE), IFERROR(VLOOKUP(Blanco_Reserve!$V1,INDIRECT(Legend!$H$85,TRUE),32,FALSE), IFERROR(VLOOKUP(Blanco_Reserve!$V1,INDIRECT(Legend!$H$86,TRUE),32,FALSE), IFERROR(VLOOKUP(Blanco_Reserve!$V1,INDIRECT(Legend!$H$87,TRUE),32,FALSE), IFERROR(VLOOKUP(Blanco_Reserve!$V1,INDIRECT(Legend!$H$88,TRUE),32,FALSE), IFERROR(VLOOKUP(Blanco_Reserve!$V1,INDIRECT(Legend!$H$89,TRUE),32,FALSE), IFERROR(VLOOKUP(Blanco_Reserve!$V1,INDIRECT(Legend!$H$90,TRUE),32,FALSE), IFERROR(VLOOKUP(Blanco_Reserve!$V1,INDIRECT(Legend!$H$91,TRUE),32,FALSE), IFERROR(VLOOKUP(Blanco_Reserve!$V1,INDIRECT(Legend!$H$92,TRUE),32,FALSE), IFERROR(VLOOKUP(Blanco_Reserve!$V1,INDIRECT(Legend!$H$93,TRUE),32,FALSE), IFERROR(VLOOKUP(Blanco_Reserve!$V1,INDIRECT(Legend!$H$94,TRUE),32,FALSE), IFERROR(VLOOKUP(Blanco_Reserve!$V1,INDIRECT(Legend!$H$95,TRUE),32,FALSE), IFERROR(VLOOKUP(Blanco_Reserve!$V1,INDIRECT(Legend!$H$96,TRUE),32,FALSE), IFERROR(VLOOKUP(Blanco_Reserve!$V1,INDIRECT(Legend!$H$97,TRUE),32,FALSE), IFERROR(VLOOKUP(Blanco_Reserve!$V1,INDIRECT(Legend!$H$98,TRUE),32,FALSE), IFERROR(VLOOKUP(Blanco_Reserve!$V1,INDIRECT(Legend!$H$99,TRUE),32,FALSE), IFERROR(VLOOKUP(Blanco_Reserve!$V1,INDIRECT(Legend!$H$100,TRUE),32,FALSE),"")))))))))))))))))))))))))</definedName>
    <definedName name="COM_C_Look_101_125" localSheetId="0">IFERROR(VLOOKUP(Blanco!$V1,INDIRECT(Legend!$H$101,TRUE),32,FALSE), IFERROR(VLOOKUP(Blanco!$V1,INDIRECT(Legend!$H$102,TRUE),32,FALSE), IFERROR(VLOOKUP(Blanco!$V1,INDIRECT(Legend!$H$103,TRUE),32,FALSE), IFERROR(VLOOKUP(Blanco!$V1,INDIRECT(Legend!$H$104,TRUE),32,FALSE), IFERROR(VLOOKUP(Blanco!$V1,INDIRECT(Legend!$H$105,TRUE),32,FALSE), IFERROR(VLOOKUP(Blanco!$V1,INDIRECT(Legend!$H$106,TRUE),32,FALSE), IFERROR(VLOOKUP(Blanco!$V1,INDIRECT(Legend!$H$107,TRUE),32,FALSE), IFERROR(VLOOKUP(Blanco!$V1,INDIRECT(Legend!$H$108,TRUE),32,FALSE), IFERROR(VLOOKUP(Blanco!$V1,INDIRECT(Legend!$H$109,TRUE),32,FALSE), IFERROR(VLOOKUP(Blanco!$V1,INDIRECT(Legend!$H$110,TRUE),32,FALSE), IFERROR(VLOOKUP(Blanco!$V1,INDIRECT(Legend!$H$111,TRUE),32,FALSE), IFERROR(VLOOKUP(Blanco!$V1,INDIRECT(Legend!$H$112,TRUE),32,FALSE), IFERROR(VLOOKUP(Blanco!$V1,INDIRECT(Legend!$H$113,TRUE),32,FALSE), IFERROR(VLOOKUP(Blanco!$V1,INDIRECT(Legend!$H$114,TRUE),32,FALSE), IFERROR(VLOOKUP(Blanco!$V1,INDIRECT(Legend!$H$115,TRUE),32,FALSE), IFERROR(VLOOKUP(Blanco!$V1,INDIRECT(Legend!$H$116,TRUE),32,FALSE), IFERROR(VLOOKUP(Blanco!$V1,INDIRECT(Legend!$H$117,TRUE),32,FALSE), IFERROR(VLOOKUP(Blanco!$V1,INDIRECT(Legend!$H$118,TRUE),32,FALSE), IFERROR(VLOOKUP(Blanco!$V1,INDIRECT(Legend!$H$119,TRUE),32,FALSE), IFERROR(VLOOKUP(Blanco!$V1,INDIRECT(Legend!$H$120,TRUE),32,FALSE), IFERROR(VLOOKUP(Blanco!$V1,INDIRECT(Legend!$H$121,TRUE),32,FALSE), IFERROR(VLOOKUP(Blanco!$V1,INDIRECT(Legend!$H$122,TRUE),32,FALSE), IFERROR(VLOOKUP(Blanco!$V1,INDIRECT(Legend!$H$123,TRUE),32,FALSE), IFERROR(VLOOKUP(Blanco!$V1,INDIRECT(Legend!$H$124,TRUE),32,FALSE), IFERROR(VLOOKUP(Blanco!$V1,INDIRECT(Legend!$H$125,TRUE),32,FALSE),"")))))))))))))))))))))))))</definedName>
    <definedName name="COM_C_Look_101_125">IFERROR(VLOOKUP(Blanco_Reserve!$V1,INDIRECT(Legend!$H$101,TRUE),32,FALSE), IFERROR(VLOOKUP(Blanco_Reserve!$V1,INDIRECT(Legend!$H$102,TRUE),32,FALSE), IFERROR(VLOOKUP(Blanco_Reserve!$V1,INDIRECT(Legend!$H$103,TRUE),32,FALSE), IFERROR(VLOOKUP(Blanco_Reserve!$V1,INDIRECT(Legend!$H$104,TRUE),32,FALSE), IFERROR(VLOOKUP(Blanco_Reserve!$V1,INDIRECT(Legend!$H$105,TRUE),32,FALSE), IFERROR(VLOOKUP(Blanco_Reserve!$V1,INDIRECT(Legend!$H$106,TRUE),32,FALSE), IFERROR(VLOOKUP(Blanco_Reserve!$V1,INDIRECT(Legend!$H$107,TRUE),32,FALSE), IFERROR(VLOOKUP(Blanco_Reserve!$V1,INDIRECT(Legend!$H$108,TRUE),32,FALSE), IFERROR(VLOOKUP(Blanco_Reserve!$V1,INDIRECT(Legend!$H$109,TRUE),32,FALSE), IFERROR(VLOOKUP(Blanco_Reserve!$V1,INDIRECT(Legend!$H$110,TRUE),32,FALSE), IFERROR(VLOOKUP(Blanco_Reserve!$V1,INDIRECT(Legend!$H$111,TRUE),32,FALSE), IFERROR(VLOOKUP(Blanco_Reserve!$V1,INDIRECT(Legend!$H$112,TRUE),32,FALSE), IFERROR(VLOOKUP(Blanco_Reserve!$V1,INDIRECT(Legend!$H$113,TRUE),32,FALSE), IFERROR(VLOOKUP(Blanco_Reserve!$V1,INDIRECT(Legend!$H$114,TRUE),32,FALSE), IFERROR(VLOOKUP(Blanco_Reserve!$V1,INDIRECT(Legend!$H$115,TRUE),32,FALSE), IFERROR(VLOOKUP(Blanco_Reserve!$V1,INDIRECT(Legend!$H$116,TRUE),32,FALSE), IFERROR(VLOOKUP(Blanco_Reserve!$V1,INDIRECT(Legend!$H$117,TRUE),32,FALSE), IFERROR(VLOOKUP(Blanco_Reserve!$V1,INDIRECT(Legend!$H$118,TRUE),32,FALSE), IFERROR(VLOOKUP(Blanco_Reserve!$V1,INDIRECT(Legend!$H$119,TRUE),32,FALSE), IFERROR(VLOOKUP(Blanco_Reserve!$V1,INDIRECT(Legend!$H$120,TRUE),32,FALSE), IFERROR(VLOOKUP(Blanco_Reserve!$V1,INDIRECT(Legend!$H$121,TRUE),32,FALSE), IFERROR(VLOOKUP(Blanco_Reserve!$V1,INDIRECT(Legend!$H$122,TRUE),32,FALSE), IFERROR(VLOOKUP(Blanco_Reserve!$V1,INDIRECT(Legend!$H$123,TRUE),32,FALSE), IFERROR(VLOOKUP(Blanco_Reserve!$V1,INDIRECT(Legend!$H$124,TRUE),32,FALSE), IFERROR(VLOOKUP(Blanco_Reserve!$V1,INDIRECT(Legend!$H$125,TRUE),32,FALSE),"")))))))))))))))))))))))))</definedName>
    <definedName name="COM_Look_002_to_025" localSheetId="0">IFERROR(VLOOKUP(Blanco!$V1,INDIRECT(Legend!$H$2,TRUE),23,FALSE), IFERROR(VLOOKUP(Blanco!$V1,INDIRECT(Legend!$H$3,TRUE),23,FALSE), IFERROR(VLOOKUP(Blanco!$V1,INDIRECT(Legend!$H$4,TRUE),23,FALSE), IFERROR(VLOOKUP(Blanco!$V1,INDIRECT(Legend!$H$5,TRUE),23,FALSE), IFERROR(VLOOKUP(Blanco!$V1,INDIRECT(Legend!$H$6,TRUE),23,FALSE), IFERROR(VLOOKUP(Blanco!$V1,INDIRECT(Legend!$H$7,TRUE),23,FALSE), IFERROR(VLOOKUP(Blanco!$V1,INDIRECT(Legend!$H$8,TRUE),23,FALSE), IFERROR(VLOOKUP(Blanco!$V1,INDIRECT(Legend!$H$9,TRUE),23,FALSE), IFERROR(VLOOKUP(Blanco!$V1,INDIRECT(Legend!$H$10,TRUE),23,FALSE), IFERROR(VLOOKUP(Blanco!$V1,INDIRECT(Legend!$H$11,TRUE),23,FALSE), IFERROR(VLOOKUP(Blanco!$V1,INDIRECT(Legend!$H$12,TRUE),23,FALSE), IFERROR(VLOOKUP(Blanco!$V1,INDIRECT(Legend!$H$13,TRUE),23,FALSE), IFERROR(VLOOKUP(Blanco!$V1,INDIRECT(Legend!$H$14,TRUE),23,FALSE), IFERROR(VLOOKUP(Blanco!$V1,INDIRECT(Legend!$H$15,TRUE),23,FALSE), IFERROR(VLOOKUP(Blanco!$V1,INDIRECT(Legend!$H$16,TRUE),23,FALSE), IFERROR(VLOOKUP(Blanco!$V1,INDIRECT(Legend!$H$17,TRUE),23,FALSE), IFERROR(VLOOKUP(Blanco!$V1,INDIRECT(Legend!$H$18,TRUE),23,FALSE), IFERROR(VLOOKUP(Blanco!$V1,INDIRECT(Legend!$H$19,TRUE),23,FALSE), IFERROR(VLOOKUP(Blanco!$V1,INDIRECT(Legend!$H$20,TRUE),23,FALSE), IFERROR(VLOOKUP(Blanco!$V1,INDIRECT(Legend!$H$21,TRUE),23,FALSE), IFERROR(VLOOKUP(Blanco!$V1,INDIRECT(Legend!$H$22,TRUE),23,FALSE), IFERROR(VLOOKUP(Blanco!$V1,INDIRECT(Legend!$H$23,TRUE),23,FALSE), IFERROR(VLOOKUP(Blanco!$V1,INDIRECT(Legend!$H$24,TRUE),23,FALSE), IFERROR(VLOOKUP(Blanco!$V1,INDIRECT(Legend!$H$25,TRUE),23,FALSE),""))))))))))))))))))))))))</definedName>
    <definedName name="COM_Look_002_to_025">IFERROR(VLOOKUP(Blanco_Reserve!$V1,INDIRECT(Legend!$H$2,TRUE),23,FALSE), IFERROR(VLOOKUP(Blanco_Reserve!$V1,INDIRECT(Legend!$H$3,TRUE),23,FALSE), IFERROR(VLOOKUP(Blanco_Reserve!$V1,INDIRECT(Legend!$H$4,TRUE),23,FALSE), IFERROR(VLOOKUP(Blanco_Reserve!$V1,INDIRECT(Legend!$H$5,TRUE),23,FALSE), IFERROR(VLOOKUP(Blanco_Reserve!$V1,INDIRECT(Legend!$H$6,TRUE),23,FALSE), IFERROR(VLOOKUP(Blanco_Reserve!$V1,INDIRECT(Legend!$H$7,TRUE),23,FALSE), IFERROR(VLOOKUP(Blanco_Reserve!$V1,INDIRECT(Legend!$H$8,TRUE),23,FALSE), IFERROR(VLOOKUP(Blanco_Reserve!$V1,INDIRECT(Legend!$H$9,TRUE),23,FALSE), IFERROR(VLOOKUP(Blanco_Reserve!$V1,INDIRECT(Legend!$H$10,TRUE),23,FALSE), IFERROR(VLOOKUP(Blanco_Reserve!$V1,INDIRECT(Legend!$H$11,TRUE),23,FALSE), IFERROR(VLOOKUP(Blanco_Reserve!$V1,INDIRECT(Legend!$H$12,TRUE),23,FALSE), IFERROR(VLOOKUP(Blanco_Reserve!$V1,INDIRECT(Legend!$H$13,TRUE),23,FALSE), IFERROR(VLOOKUP(Blanco_Reserve!$V1,INDIRECT(Legend!$H$14,TRUE),23,FALSE), IFERROR(VLOOKUP(Blanco_Reserve!$V1,INDIRECT(Legend!$H$15,TRUE),23,FALSE), IFERROR(VLOOKUP(Blanco_Reserve!$V1,INDIRECT(Legend!$H$16,TRUE),23,FALSE), IFERROR(VLOOKUP(Blanco_Reserve!$V1,INDIRECT(Legend!$H$17,TRUE),23,FALSE), IFERROR(VLOOKUP(Blanco_Reserve!$V1,INDIRECT(Legend!$H$18,TRUE),23,FALSE), IFERROR(VLOOKUP(Blanco_Reserve!$V1,INDIRECT(Legend!$H$19,TRUE),23,FALSE), IFERROR(VLOOKUP(Blanco_Reserve!$V1,INDIRECT(Legend!$H$20,TRUE),23,FALSE), IFERROR(VLOOKUP(Blanco_Reserve!$V1,INDIRECT(Legend!$H$21,TRUE),23,FALSE), IFERROR(VLOOKUP(Blanco_Reserve!$V1,INDIRECT(Legend!$H$22,TRUE),23,FALSE), IFERROR(VLOOKUP(Blanco_Reserve!$V1,INDIRECT(Legend!$H$23,TRUE),23,FALSE), IFERROR(VLOOKUP(Blanco_Reserve!$V1,INDIRECT(Legend!$H$24,TRUE),23,FALSE), IFERROR(VLOOKUP(Blanco_Reserve!$V1,INDIRECT(Legend!$H$25,TRUE),23,FALSE),""))))))))))))))))))))))))</definedName>
    <definedName name="COM_Look_026_to_050" localSheetId="0">IFERROR(VLOOKUP(Blanco!$V1,INDIRECT(Legend!$H$26,TRUE),23,FALSE), IFERROR(VLOOKUP(Blanco!$V1,INDIRECT(Legend!$H$27,TRUE),23,FALSE), IFERROR(VLOOKUP(Blanco!$V1,INDIRECT(Legend!$H$28,TRUE),23,FALSE), IFERROR(VLOOKUP(Blanco!$V1,INDIRECT(Legend!$H$29,TRUE),23,FALSE), IFERROR(VLOOKUP(Blanco!$V1,INDIRECT(Legend!$H$30,TRUE),23,FALSE), IFERROR(VLOOKUP(Blanco!$V1,INDIRECT(Legend!$H$31,TRUE),23,FALSE), IFERROR(VLOOKUP(Blanco!$V1,INDIRECT(Legend!$H$32,TRUE),23,FALSE), IFERROR(VLOOKUP(Blanco!$V1,INDIRECT(Legend!$H$33,TRUE),23,FALSE), IFERROR(VLOOKUP(Blanco!$V1,INDIRECT(Legend!$H$34,TRUE),23,FALSE), IFERROR(VLOOKUP(Blanco!$V1,INDIRECT(Legend!$H$35,TRUE),23,FALSE), IFERROR(VLOOKUP(Blanco!$V1,INDIRECT(Legend!$H$36,TRUE),23,FALSE), IFERROR(VLOOKUP(Blanco!$V1,INDIRECT(Legend!$H$37,TRUE),23,FALSE), IFERROR(VLOOKUP(Blanco!$V1,INDIRECT(Legend!$H$38,TRUE),23,FALSE), IFERROR(VLOOKUP(Blanco!$V1,INDIRECT(Legend!$H$39,TRUE),23,FALSE), IFERROR(VLOOKUP(Blanco!$V1,INDIRECT(Legend!$H$40,TRUE),23,FALSE), IFERROR(VLOOKUP(Blanco!$V1,INDIRECT(Legend!$H$41,TRUE),23,FALSE), IFERROR(VLOOKUP(Blanco!$V1,INDIRECT(Legend!$H$42,TRUE),23,FALSE), IFERROR(VLOOKUP(Blanco!$V1,INDIRECT(Legend!$H$43,TRUE),23,FALSE), IFERROR(VLOOKUP(Blanco!$V1,INDIRECT(Legend!$H$44,TRUE),23,FALSE), IFERROR(VLOOKUP(Blanco!$V1,INDIRECT(Legend!$H$45,TRUE),23,FALSE), IFERROR(VLOOKUP(Blanco!$V1,INDIRECT(Legend!$H$46,TRUE),23,FALSE), IFERROR(VLOOKUP(Blanco!$V1,INDIRECT(Legend!$H$47,TRUE),23,FALSE), IFERROR(VLOOKUP(Blanco!$V1,INDIRECT(Legend!$H$48,TRUE),23,FALSE), IFERROR(VLOOKUP(Blanco!$V1,INDIRECT(Legend!$H$49,TRUE),23,FALSE), IFERROR(VLOOKUP(Blanco!$V1,INDIRECT(Legend!$H$50,TRUE),23,FALSE),"")))))))))))))))))))))))))</definedName>
    <definedName name="COM_Look_026_to_050">IFERROR(VLOOKUP(Blanco_Reserve!$V1,INDIRECT(Legend!$H$26,TRUE),23,FALSE), IFERROR(VLOOKUP(Blanco_Reserve!$V1,INDIRECT(Legend!$H$27,TRUE),23,FALSE), IFERROR(VLOOKUP(Blanco_Reserve!$V1,INDIRECT(Legend!$H$28,TRUE),23,FALSE), IFERROR(VLOOKUP(Blanco_Reserve!$V1,INDIRECT(Legend!$H$29,TRUE),23,FALSE), IFERROR(VLOOKUP(Blanco_Reserve!$V1,INDIRECT(Legend!$H$30,TRUE),23,FALSE), IFERROR(VLOOKUP(Blanco_Reserve!$V1,INDIRECT(Legend!$H$31,TRUE),23,FALSE), IFERROR(VLOOKUP(Blanco_Reserve!$V1,INDIRECT(Legend!$H$32,TRUE),23,FALSE), IFERROR(VLOOKUP(Blanco_Reserve!$V1,INDIRECT(Legend!$H$33,TRUE),23,FALSE), IFERROR(VLOOKUP(Blanco_Reserve!$V1,INDIRECT(Legend!$H$34,TRUE),23,FALSE), IFERROR(VLOOKUP(Blanco_Reserve!$V1,INDIRECT(Legend!$H$35,TRUE),23,FALSE), IFERROR(VLOOKUP(Blanco_Reserve!$V1,INDIRECT(Legend!$H$36,TRUE),23,FALSE), IFERROR(VLOOKUP(Blanco_Reserve!$V1,INDIRECT(Legend!$H$37,TRUE),23,FALSE), IFERROR(VLOOKUP(Blanco_Reserve!$V1,INDIRECT(Legend!$H$38,TRUE),23,FALSE), IFERROR(VLOOKUP(Blanco_Reserve!$V1,INDIRECT(Legend!$H$39,TRUE),23,FALSE), IFERROR(VLOOKUP(Blanco_Reserve!$V1,INDIRECT(Legend!$H$40,TRUE),23,FALSE), IFERROR(VLOOKUP(Blanco_Reserve!$V1,INDIRECT(Legend!$H$41,TRUE),23,FALSE), IFERROR(VLOOKUP(Blanco_Reserve!$V1,INDIRECT(Legend!$H$42,TRUE),23,FALSE), IFERROR(VLOOKUP(Blanco_Reserve!$V1,INDIRECT(Legend!$H$43,TRUE),23,FALSE), IFERROR(VLOOKUP(Blanco_Reserve!$V1,INDIRECT(Legend!$H$44,TRUE),23,FALSE), IFERROR(VLOOKUP(Blanco_Reserve!$V1,INDIRECT(Legend!$H$45,TRUE),23,FALSE), IFERROR(VLOOKUP(Blanco_Reserve!$V1,INDIRECT(Legend!$H$46,TRUE),23,FALSE), IFERROR(VLOOKUP(Blanco_Reserve!$V1,INDIRECT(Legend!$H$47,TRUE),23,FALSE), IFERROR(VLOOKUP(Blanco_Reserve!$V1,INDIRECT(Legend!$H$48,TRUE),23,FALSE), IFERROR(VLOOKUP(Blanco_Reserve!$V1,INDIRECT(Legend!$H$49,TRUE),23,FALSE), IFERROR(VLOOKUP(Blanco_Reserve!$V1,INDIRECT(Legend!$H$50,TRUE),23,FALSE),"")))))))))))))))))))))))))</definedName>
    <definedName name="COM_Look_051_to_075" localSheetId="0">IFERROR(VLOOKUP(Blanco!$V1,INDIRECT(Legend!$H$51,TRUE),23,FALSE), IFERROR(VLOOKUP(Blanco!$V1,INDIRECT(Legend!$H$52,TRUE),23,FALSE), IFERROR(VLOOKUP(Blanco!$V1,INDIRECT(Legend!$H$53,TRUE),23,FALSE), IFERROR(VLOOKUP(Blanco!$V1,INDIRECT(Legend!$H$54,TRUE),23,FALSE), IFERROR(VLOOKUP(Blanco!$V1,INDIRECT(Legend!$H$55,TRUE),23,FALSE), IFERROR(VLOOKUP(Blanco!$V1,INDIRECT(Legend!$H$56,TRUE),23,FALSE), IFERROR(VLOOKUP(Blanco!$V1,INDIRECT(Legend!$H$57,TRUE),23,FALSE), IFERROR(VLOOKUP(Blanco!$V1,INDIRECT(Legend!$H$58,TRUE),23,FALSE), IFERROR(VLOOKUP(Blanco!$V1,INDIRECT(Legend!$H$59,TRUE),23,FALSE), IFERROR(VLOOKUP(Blanco!$V1,INDIRECT(Legend!$H$60,TRUE),23,FALSE), IFERROR(VLOOKUP(Blanco!$V1,INDIRECT(Legend!$H$61,TRUE),23,FALSE), IFERROR(VLOOKUP(Blanco!$V1,INDIRECT(Legend!$H$62,TRUE),23,FALSE), IFERROR(VLOOKUP(Blanco!$V1,INDIRECT(Legend!$H$63,TRUE),23,FALSE), IFERROR(VLOOKUP(Blanco!$V1,INDIRECT(Legend!$H$64,TRUE),23,FALSE), IFERROR(VLOOKUP(Blanco!$V1,INDIRECT(Legend!$H$65,TRUE),23,FALSE), IFERROR(VLOOKUP(Blanco!$V1,INDIRECT(Legend!$H$66,TRUE),23,FALSE), IFERROR(VLOOKUP(Blanco!$V1,INDIRECT(Legend!$H$67,TRUE),23,FALSE), IFERROR(VLOOKUP(Blanco!$V1,INDIRECT(Legend!$H$68,TRUE),23,FALSE), IFERROR(VLOOKUP(Blanco!$V1,INDIRECT(Legend!$H$69,TRUE),23,FALSE), IFERROR(VLOOKUP(Blanco!$V1,INDIRECT(Legend!$H$70,TRUE),23,FALSE), IFERROR(VLOOKUP(Blanco!$V1,INDIRECT(Legend!$H$71,TRUE),23,FALSE), IFERROR(VLOOKUP(Blanco!$V1,INDIRECT(Legend!$H$72,TRUE),23,FALSE), IFERROR(VLOOKUP(Blanco!$V1,INDIRECT(Legend!$H$73,TRUE),23,FALSE), IFERROR(VLOOKUP(Blanco!$V1,INDIRECT(Legend!$H$74,TRUE),23,FALSE), IFERROR(VLOOKUP(Blanco!$V1,INDIRECT(Legend!$H$75,TRUE),23,FALSE),"")))))))))))))))))))))))))</definedName>
    <definedName name="COM_Look_051_to_075">IFERROR(VLOOKUP(Blanco_Reserve!$V1,INDIRECT(Legend!$H$51,TRUE),23,FALSE), IFERROR(VLOOKUP(Blanco_Reserve!$V1,INDIRECT(Legend!$H$52,TRUE),23,FALSE), IFERROR(VLOOKUP(Blanco_Reserve!$V1,INDIRECT(Legend!$H$53,TRUE),23,FALSE), IFERROR(VLOOKUP(Blanco_Reserve!$V1,INDIRECT(Legend!$H$54,TRUE),23,FALSE), IFERROR(VLOOKUP(Blanco_Reserve!$V1,INDIRECT(Legend!$H$55,TRUE),23,FALSE), IFERROR(VLOOKUP(Blanco_Reserve!$V1,INDIRECT(Legend!$H$56,TRUE),23,FALSE), IFERROR(VLOOKUP(Blanco_Reserve!$V1,INDIRECT(Legend!$H$57,TRUE),23,FALSE), IFERROR(VLOOKUP(Blanco_Reserve!$V1,INDIRECT(Legend!$H$58,TRUE),23,FALSE), IFERROR(VLOOKUP(Blanco_Reserve!$V1,INDIRECT(Legend!$H$59,TRUE),23,FALSE), IFERROR(VLOOKUP(Blanco_Reserve!$V1,INDIRECT(Legend!$H$60,TRUE),23,FALSE), IFERROR(VLOOKUP(Blanco_Reserve!$V1,INDIRECT(Legend!$H$61,TRUE),23,FALSE), IFERROR(VLOOKUP(Blanco_Reserve!$V1,INDIRECT(Legend!$H$62,TRUE),23,FALSE), IFERROR(VLOOKUP(Blanco_Reserve!$V1,INDIRECT(Legend!$H$63,TRUE),23,FALSE), IFERROR(VLOOKUP(Blanco_Reserve!$V1,INDIRECT(Legend!$H$64,TRUE),23,FALSE), IFERROR(VLOOKUP(Blanco_Reserve!$V1,INDIRECT(Legend!$H$65,TRUE),23,FALSE), IFERROR(VLOOKUP(Blanco_Reserve!$V1,INDIRECT(Legend!$H$66,TRUE),23,FALSE), IFERROR(VLOOKUP(Blanco_Reserve!$V1,INDIRECT(Legend!$H$67,TRUE),23,FALSE), IFERROR(VLOOKUP(Blanco_Reserve!$V1,INDIRECT(Legend!$H$68,TRUE),23,FALSE), IFERROR(VLOOKUP(Blanco_Reserve!$V1,INDIRECT(Legend!$H$69,TRUE),23,FALSE), IFERROR(VLOOKUP(Blanco_Reserve!$V1,INDIRECT(Legend!$H$70,TRUE),23,FALSE), IFERROR(VLOOKUP(Blanco_Reserve!$V1,INDIRECT(Legend!$H$71,TRUE),23,FALSE), IFERROR(VLOOKUP(Blanco_Reserve!$V1,INDIRECT(Legend!$H$72,TRUE),23,FALSE), IFERROR(VLOOKUP(Blanco_Reserve!$V1,INDIRECT(Legend!$H$73,TRUE),23,FALSE), IFERROR(VLOOKUP(Blanco_Reserve!$V1,INDIRECT(Legend!$H$74,TRUE),23,FALSE), IFERROR(VLOOKUP(Blanco_Reserve!$V1,INDIRECT(Legend!$H$75,TRUE),23,FALSE),"")))))))))))))))))))))))))</definedName>
    <definedName name="COM_Look_076_to_100" localSheetId="0">IFERROR(VLOOKUP(Blanco!$V1,INDIRECT(Legend!$H$76,TRUE),23,FALSE), IFERROR(VLOOKUP(Blanco!$V1,INDIRECT(Legend!$H$77,TRUE),23,FALSE), IFERROR(VLOOKUP(Blanco!$V1,INDIRECT(Legend!$H$78,TRUE),23,FALSE), IFERROR(VLOOKUP(Blanco!$V1,INDIRECT(Legend!$H$79,TRUE),23,FALSE), IFERROR(VLOOKUP(Blanco!$V1,INDIRECT(Legend!$H$80,TRUE),23,FALSE), IFERROR(VLOOKUP(Blanco!$V1,INDIRECT(Legend!$H$81,TRUE),23,FALSE), IFERROR(VLOOKUP(Blanco!$V1,INDIRECT(Legend!$H$82,TRUE),23,FALSE), IFERROR(VLOOKUP(Blanco!$V1,INDIRECT(Legend!$H$83,TRUE),23,FALSE), IFERROR(VLOOKUP(Blanco!$V1,INDIRECT(Legend!$H$84,TRUE),23,FALSE), IFERROR(VLOOKUP(Blanco!$V1,INDIRECT(Legend!$H$85,TRUE),23,FALSE), IFERROR(VLOOKUP(Blanco!$V1,INDIRECT(Legend!$H$86,TRUE),23,FALSE), IFERROR(VLOOKUP(Blanco!$V1,INDIRECT(Legend!$H$87,TRUE),23,FALSE), IFERROR(VLOOKUP(Blanco!$V1,INDIRECT(Legend!$H$88,TRUE),23,FALSE), IFERROR(VLOOKUP(Blanco!$V1,INDIRECT(Legend!$H$89,TRUE),23,FALSE), IFERROR(VLOOKUP(Blanco!$V1,INDIRECT(Legend!$H$90,TRUE),23,FALSE), IFERROR(VLOOKUP(Blanco!$V1,INDIRECT(Legend!$H$91,TRUE),23,FALSE), IFERROR(VLOOKUP(Blanco!$V1,INDIRECT(Legend!$H$92,TRUE),23,FALSE), IFERROR(VLOOKUP(Blanco!$V1,INDIRECT(Legend!$H$93,TRUE),23,FALSE), IFERROR(VLOOKUP(Blanco!$V1,INDIRECT(Legend!$H$94,TRUE),23,FALSE), IFERROR(VLOOKUP(Blanco!$V1,INDIRECT(Legend!$H$95,TRUE),23,FALSE), IFERROR(VLOOKUP(Blanco!$V1,INDIRECT(Legend!$H$96,TRUE),23,FALSE), IFERROR(VLOOKUP(Blanco!$V1,INDIRECT(Legend!$H$97,TRUE),23,FALSE), IFERROR(VLOOKUP(Blanco!$V1,INDIRECT(Legend!$H$98,TRUE),23,FALSE), IFERROR(VLOOKUP(Blanco!$V1,INDIRECT(Legend!$H$99,TRUE),23,FALSE), IFERROR(VLOOKUP(Blanco!$V1,INDIRECT(Legend!$H$100,TRUE),23,FALSE),"")))))))))))))))))))))))))</definedName>
    <definedName name="COM_Look_076_to_100">IFERROR(VLOOKUP(Blanco_Reserve!$V1,INDIRECT(Legend!$H$76,TRUE),23,FALSE), IFERROR(VLOOKUP(Blanco_Reserve!$V1,INDIRECT(Legend!$H$77,TRUE),23,FALSE), IFERROR(VLOOKUP(Blanco_Reserve!$V1,INDIRECT(Legend!$H$78,TRUE),23,FALSE), IFERROR(VLOOKUP(Blanco_Reserve!$V1,INDIRECT(Legend!$H$79,TRUE),23,FALSE), IFERROR(VLOOKUP(Blanco_Reserve!$V1,INDIRECT(Legend!$H$80,TRUE),23,FALSE), IFERROR(VLOOKUP(Blanco_Reserve!$V1,INDIRECT(Legend!$H$81,TRUE),23,FALSE), IFERROR(VLOOKUP(Blanco_Reserve!$V1,INDIRECT(Legend!$H$82,TRUE),23,FALSE), IFERROR(VLOOKUP(Blanco_Reserve!$V1,INDIRECT(Legend!$H$83,TRUE),23,FALSE), IFERROR(VLOOKUP(Blanco_Reserve!$V1,INDIRECT(Legend!$H$84,TRUE),23,FALSE), IFERROR(VLOOKUP(Blanco_Reserve!$V1,INDIRECT(Legend!$H$85,TRUE),23,FALSE), IFERROR(VLOOKUP(Blanco_Reserve!$V1,INDIRECT(Legend!$H$86,TRUE),23,FALSE), IFERROR(VLOOKUP(Blanco_Reserve!$V1,INDIRECT(Legend!$H$87,TRUE),23,FALSE), IFERROR(VLOOKUP(Blanco_Reserve!$V1,INDIRECT(Legend!$H$88,TRUE),23,FALSE), IFERROR(VLOOKUP(Blanco_Reserve!$V1,INDIRECT(Legend!$H$89,TRUE),23,FALSE), IFERROR(VLOOKUP(Blanco_Reserve!$V1,INDIRECT(Legend!$H$90,TRUE),23,FALSE), IFERROR(VLOOKUP(Blanco_Reserve!$V1,INDIRECT(Legend!$H$91,TRUE),23,FALSE), IFERROR(VLOOKUP(Blanco_Reserve!$V1,INDIRECT(Legend!$H$92,TRUE),23,FALSE), IFERROR(VLOOKUP(Blanco_Reserve!$V1,INDIRECT(Legend!$H$93,TRUE),23,FALSE), IFERROR(VLOOKUP(Blanco_Reserve!$V1,INDIRECT(Legend!$H$94,TRUE),23,FALSE), IFERROR(VLOOKUP(Blanco_Reserve!$V1,INDIRECT(Legend!$H$95,TRUE),23,FALSE), IFERROR(VLOOKUP(Blanco_Reserve!$V1,INDIRECT(Legend!$H$96,TRUE),23,FALSE), IFERROR(VLOOKUP(Blanco_Reserve!$V1,INDIRECT(Legend!$H$97,TRUE),23,FALSE), IFERROR(VLOOKUP(Blanco_Reserve!$V1,INDIRECT(Legend!$H$98,TRUE),23,FALSE), IFERROR(VLOOKUP(Blanco_Reserve!$V1,INDIRECT(Legend!$H$99,TRUE),23,FALSE), IFERROR(VLOOKUP(Blanco_Reserve!$V1,INDIRECT(Legend!$H$100,TRUE),23,FALSE),"")))))))))))))))))))))))))</definedName>
    <definedName name="COM_Look_101_to_125" localSheetId="0">IFERROR(VLOOKUP(Blanco!$V1,INDIRECT(Legend!$H$101,TRUE),23,FALSE), IFERROR(VLOOKUP(Blanco!$V1,INDIRECT(Legend!$H$102,TRUE),23,FALSE), IFERROR(VLOOKUP(Blanco!$V1,INDIRECT(Legend!$H$103,TRUE),23,FALSE), IFERROR(VLOOKUP(Blanco!$V1,INDIRECT(Legend!$H$104,TRUE),23,FALSE), IFERROR(VLOOKUP(Blanco!$V1,INDIRECT(Legend!$H$105,TRUE),23,FALSE), IFERROR(VLOOKUP(Blanco!$V1,INDIRECT(Legend!$H$106,TRUE),23,FALSE), IFERROR(VLOOKUP(Blanco!$V1,INDIRECT(Legend!$H$107,TRUE),23,FALSE), IFERROR(VLOOKUP(Blanco!$V1,INDIRECT(Legend!$H$108,TRUE),23,FALSE), IFERROR(VLOOKUP(Blanco!$V1,INDIRECT(Legend!$H$109,TRUE),23,FALSE), IFERROR(VLOOKUP(Blanco!$V1,INDIRECT(Legend!$H$110,TRUE),23,FALSE), IFERROR(VLOOKUP(Blanco!$V1,INDIRECT(Legend!$H$111,TRUE),23,FALSE), IFERROR(VLOOKUP(Blanco!$V1,INDIRECT(Legend!$H$112,TRUE),23,FALSE), IFERROR(VLOOKUP(Blanco!$V1,INDIRECT(Legend!$H$113,TRUE),23,FALSE), IFERROR(VLOOKUP(Blanco!$V1,INDIRECT(Legend!$H$114,TRUE),23,FALSE), IFERROR(VLOOKUP(Blanco!$V1,INDIRECT(Legend!$H$115,TRUE),23,FALSE), IFERROR(VLOOKUP(Blanco!$V1,INDIRECT(Legend!$H$116,TRUE),23,FALSE), IFERROR(VLOOKUP(Blanco!$V1,INDIRECT(Legend!$H$117,TRUE),23,FALSE), IFERROR(VLOOKUP(Blanco!$V1,INDIRECT(Legend!$H$118,TRUE),23,FALSE), IFERROR(VLOOKUP(Blanco!$V1,INDIRECT(Legend!$H$119,TRUE),23,FALSE), IFERROR(VLOOKUP(Blanco!$V1,INDIRECT(Legend!$H$120,TRUE),23,FALSE), IFERROR(VLOOKUP(Blanco!$V1,INDIRECT(Legend!$H$121,TRUE),23,FALSE), IFERROR(VLOOKUP(Blanco!$V1,INDIRECT(Legend!$H$122,TRUE),23,FALSE), IFERROR(VLOOKUP(Blanco!$V1,INDIRECT(Legend!$H$123,TRUE),23,FALSE), IFERROR(VLOOKUP(Blanco!$V1,INDIRECT(Legend!$H$124,TRUE),23,FALSE), IFERROR(VLOOKUP(Blanco!$V1,INDIRECT(Legend!$H$125,TRUE),23,FALSE),"")))))))))))))))))))))))))</definedName>
    <definedName name="COM_Look_101_to_125">IFERROR(VLOOKUP(Blanco_Reserve!$V1,INDIRECT(Legend!$H$101,TRUE),23,FALSE), IFERROR(VLOOKUP(Blanco_Reserve!$V1,INDIRECT(Legend!$H$102,TRUE),23,FALSE), IFERROR(VLOOKUP(Blanco_Reserve!$V1,INDIRECT(Legend!$H$103,TRUE),23,FALSE), IFERROR(VLOOKUP(Blanco_Reserve!$V1,INDIRECT(Legend!$H$104,TRUE),23,FALSE), IFERROR(VLOOKUP(Blanco_Reserve!$V1,INDIRECT(Legend!$H$105,TRUE),23,FALSE), IFERROR(VLOOKUP(Blanco_Reserve!$V1,INDIRECT(Legend!$H$106,TRUE),23,FALSE), IFERROR(VLOOKUP(Blanco_Reserve!$V1,INDIRECT(Legend!$H$107,TRUE),23,FALSE), IFERROR(VLOOKUP(Blanco_Reserve!$V1,INDIRECT(Legend!$H$108,TRUE),23,FALSE), IFERROR(VLOOKUP(Blanco_Reserve!$V1,INDIRECT(Legend!$H$109,TRUE),23,FALSE), IFERROR(VLOOKUP(Blanco_Reserve!$V1,INDIRECT(Legend!$H$110,TRUE),23,FALSE), IFERROR(VLOOKUP(Blanco_Reserve!$V1,INDIRECT(Legend!$H$111,TRUE),23,FALSE), IFERROR(VLOOKUP(Blanco_Reserve!$V1,INDIRECT(Legend!$H$112,TRUE),23,FALSE), IFERROR(VLOOKUP(Blanco_Reserve!$V1,INDIRECT(Legend!$H$113,TRUE),23,FALSE), IFERROR(VLOOKUP(Blanco_Reserve!$V1,INDIRECT(Legend!$H$114,TRUE),23,FALSE), IFERROR(VLOOKUP(Blanco_Reserve!$V1,INDIRECT(Legend!$H$115,TRUE),23,FALSE), IFERROR(VLOOKUP(Blanco_Reserve!$V1,INDIRECT(Legend!$H$116,TRUE),23,FALSE), IFERROR(VLOOKUP(Blanco_Reserve!$V1,INDIRECT(Legend!$H$117,TRUE),23,FALSE), IFERROR(VLOOKUP(Blanco_Reserve!$V1,INDIRECT(Legend!$H$118,TRUE),23,FALSE), IFERROR(VLOOKUP(Blanco_Reserve!$V1,INDIRECT(Legend!$H$119,TRUE),23,FALSE), IFERROR(VLOOKUP(Blanco_Reserve!$V1,INDIRECT(Legend!$H$120,TRUE),23,FALSE), IFERROR(VLOOKUP(Blanco_Reserve!$V1,INDIRECT(Legend!$H$121,TRUE),23,FALSE), IFERROR(VLOOKUP(Blanco_Reserve!$V1,INDIRECT(Legend!$H$122,TRUE),23,FALSE), IFERROR(VLOOKUP(Blanco_Reserve!$V1,INDIRECT(Legend!$H$123,TRUE),23,FALSE), IFERROR(VLOOKUP(Blanco_Reserve!$V1,INDIRECT(Legend!$H$124,TRUE),23,FALSE), IFERROR(VLOOKUP(Blanco_Reserve!$V1,INDIRECT(Legend!$H$125,TRUE),23,FALSE),"")))))))))))))))))))))))))</definedName>
    <definedName name="P_F" localSheetId="0">IF(Blanco!P_F_Look_002_025&lt;&gt;"",Blanco!P_F_Look_002_025,IF(Blanco!P_F_Look_026_050&lt;&gt;"-",Blanco!P_F_Look_026_050,IF(Blanco!P_F_Look_051_075&lt;&gt;"",Blanco!P_F_Look_051_075,IF(Blanco!P_F_Look_076_100&lt;&gt;"",Blanco!P_F_Look_076_100,IF(Blanco!P_F_Look_101_125&lt;&gt;"",Blanco!P_F_Look_101_125,"-")))))</definedName>
    <definedName name="P_F" localSheetId="2">IF(Blanco_Reserve!P_F_Look_002_025&lt;&gt;"",Blanco_Reserve!P_F_Look_002_025,IF(Blanco_Reserve!P_F_Look_026_050&lt;&gt;"-",Blanco_Reserve!P_F_Look_026_050,IF(Blanco_Reserve!P_F_Look_051_075&lt;&gt;"",Blanco_Reserve!P_F_Look_051_075,IF(Blanco_Reserve!P_F_Look_076_100&lt;&gt;"",Blanco_Reserve!P_F_Look_076_100,IF(Blanco_Reserve!P_F_Look_101_125&lt;&gt;"",Blanco_Reserve!P_F_Look_101_125,"-")))))</definedName>
    <definedName name="P_F_Look_002_025" localSheetId="0">IFERROR(VLOOKUP(Blanco!$V1,INDIRECT(Legend!$H$2,TRUE),16,FALSE), IFERROR(VLOOKUP(Blanco!$V1,INDIRECT(Legend!$H$3,TRUE),16,FALSE), IFERROR(VLOOKUP(Blanco!$V1,INDIRECT(Legend!$H$4,TRUE),16,FALSE), IFERROR(VLOOKUP(Blanco!$V1,INDIRECT(Legend!$H$5,TRUE),16,FALSE), IFERROR(VLOOKUP(Blanco!$V1,INDIRECT(Legend!$H$6,TRUE),16,FALSE), IFERROR(VLOOKUP(Blanco!$V1,INDIRECT(Legend!$H$7,TRUE),16,FALSE), IFERROR(VLOOKUP(Blanco!$V1,INDIRECT(Legend!$H$8,TRUE),16,FALSE), IFERROR(VLOOKUP(Blanco!$V1,INDIRECT(Legend!$H$9,TRUE),16,FALSE), IFERROR(VLOOKUP(Blanco!$V1,INDIRECT(Legend!$H$10,TRUE),16,FALSE), IFERROR(VLOOKUP(Blanco!$V1,INDIRECT(Legend!$H$11,TRUE),16,FALSE), IFERROR(VLOOKUP(Blanco!$V1,INDIRECT(Legend!$H$12,TRUE),16,FALSE), IFERROR(VLOOKUP(Blanco!$V1,INDIRECT(Legend!$H$13,TRUE),16,FALSE), IFERROR(VLOOKUP(Blanco!$V1,INDIRECT(Legend!$H$14,TRUE),16,FALSE), IFERROR(VLOOKUP(Blanco!$V1,INDIRECT(Legend!$H$15,TRUE),16,FALSE), IFERROR(VLOOKUP(Blanco!$V1,INDIRECT(Legend!$H$16,TRUE),16,FALSE), IFERROR(VLOOKUP(Blanco!$V1,INDIRECT(Legend!$H$17,TRUE),16,FALSE), IFERROR(VLOOKUP(Blanco!$V1,INDIRECT(Legend!$H$18,TRUE),16,FALSE), IFERROR(VLOOKUP(Blanco!$V1,INDIRECT(Legend!$H$19,TRUE),16,FALSE), IFERROR(VLOOKUP(Blanco!$V1,INDIRECT(Legend!$H$20,TRUE),16,FALSE), IFERROR(VLOOKUP(Blanco!$V1,INDIRECT(Legend!$H$21,TRUE),16,FALSE), IFERROR(VLOOKUP(Blanco!$V1,INDIRECT(Legend!$H$22,TRUE),16,FALSE), IFERROR(VLOOKUP(Blanco!$V1,INDIRECT(Legend!$H$23,TRUE),16,FALSE), IFERROR(VLOOKUP(Blanco!$V1,INDIRECT(Legend!$H$24,TRUE),16,FALSE), IFERROR(VLOOKUP(Blanco!$V1,INDIRECT(Legend!$H$25,TRUE),16,FALSE),""))))))))))))))))))))))))</definedName>
    <definedName name="P_F_Look_002_025" localSheetId="2">IFERROR(VLOOKUP(Blanco_Reserve!$V1,INDIRECT(Legend!$H$2,TRUE),16,FALSE), IFERROR(VLOOKUP(Blanco_Reserve!$V1,INDIRECT(Legend!$H$3,TRUE),16,FALSE), IFERROR(VLOOKUP(Blanco_Reserve!$V1,INDIRECT(Legend!$H$4,TRUE),16,FALSE), IFERROR(VLOOKUP(Blanco_Reserve!$V1,INDIRECT(Legend!$H$5,TRUE),16,FALSE), IFERROR(VLOOKUP(Blanco_Reserve!$V1,INDIRECT(Legend!$H$6,TRUE),16,FALSE), IFERROR(VLOOKUP(Blanco_Reserve!$V1,INDIRECT(Legend!$H$7,TRUE),16,FALSE), IFERROR(VLOOKUP(Blanco_Reserve!$V1,INDIRECT(Legend!$H$8,TRUE),16,FALSE), IFERROR(VLOOKUP(Blanco_Reserve!$V1,INDIRECT(Legend!$H$9,TRUE),16,FALSE), IFERROR(VLOOKUP(Blanco_Reserve!$V1,INDIRECT(Legend!$H$10,TRUE),16,FALSE), IFERROR(VLOOKUP(Blanco_Reserve!$V1,INDIRECT(Legend!$H$11,TRUE),16,FALSE), IFERROR(VLOOKUP(Blanco_Reserve!$V1,INDIRECT(Legend!$H$12,TRUE),16,FALSE), IFERROR(VLOOKUP(Blanco_Reserve!$V1,INDIRECT(Legend!$H$13,TRUE),16,FALSE), IFERROR(VLOOKUP(Blanco_Reserve!$V1,INDIRECT(Legend!$H$14,TRUE),16,FALSE), IFERROR(VLOOKUP(Blanco_Reserve!$V1,INDIRECT(Legend!$H$15,TRUE),16,FALSE), IFERROR(VLOOKUP(Blanco_Reserve!$V1,INDIRECT(Legend!$H$16,TRUE),16,FALSE), IFERROR(VLOOKUP(Blanco_Reserve!$V1,INDIRECT(Legend!$H$17,TRUE),16,FALSE), IFERROR(VLOOKUP(Blanco_Reserve!$V1,INDIRECT(Legend!$H$18,TRUE),16,FALSE), IFERROR(VLOOKUP(Blanco_Reserve!$V1,INDIRECT(Legend!$H$19,TRUE),16,FALSE), IFERROR(VLOOKUP(Blanco_Reserve!$V1,INDIRECT(Legend!$H$20,TRUE),16,FALSE), IFERROR(VLOOKUP(Blanco_Reserve!$V1,INDIRECT(Legend!$H$21,TRUE),16,FALSE), IFERROR(VLOOKUP(Blanco_Reserve!$V1,INDIRECT(Legend!$H$22,TRUE),16,FALSE), IFERROR(VLOOKUP(Blanco_Reserve!$V1,INDIRECT(Legend!$H$23,TRUE),16,FALSE), IFERROR(VLOOKUP(Blanco_Reserve!$V1,INDIRECT(Legend!$H$24,TRUE),16,FALSE), IFERROR(VLOOKUP(Blanco_Reserve!$V1,INDIRECT(Legend!$H$25,TRUE),16,FALSE),""))))))))))))))))))))))))</definedName>
    <definedName name="P_F_Look_026_050" localSheetId="0">IFERROR(VLOOKUP(Blanco!$V1,INDIRECT(Legend!$H$26,TRUE),16,FALSE), IFERROR(VLOOKUP(Blanco!$V1,INDIRECT(Legend!$H$27,TRUE),16,FALSE), IFERROR(VLOOKUP(Blanco!$V1,INDIRECT(Legend!$H$28,TRUE),16,FALSE), IFERROR(VLOOKUP(Blanco!$V1,INDIRECT(Legend!$H$29,TRUE),16,FALSE), IFERROR(VLOOKUP(Blanco!$V1,INDIRECT(Legend!$H$30,TRUE),16,FALSE), IFERROR(VLOOKUP(Blanco!$V1,INDIRECT(Legend!$H$31,TRUE),16,FALSE), IFERROR(VLOOKUP(Blanco!$V1,INDIRECT(Legend!$H$32,TRUE),16,FALSE), IFERROR(VLOOKUP(Blanco!$V1,INDIRECT(Legend!$H$33,TRUE),16,FALSE), IFERROR(VLOOKUP(Blanco!$V1,INDIRECT(Legend!$H$34,TRUE),16,FALSE), IFERROR(VLOOKUP(Blanco!$V1,INDIRECT(Legend!$H$35,TRUE),16,FALSE), IFERROR(VLOOKUP(Blanco!$V1,INDIRECT(Legend!$H$36,TRUE),16,FALSE), IFERROR(VLOOKUP(Blanco!$V1,INDIRECT(Legend!$H$37,TRUE),16,FALSE), IFERROR(VLOOKUP(Blanco!$V1,INDIRECT(Legend!$H$38,TRUE),16,FALSE), IFERROR(VLOOKUP(Blanco!$V1,INDIRECT(Legend!$H$39,TRUE),16,FALSE), IFERROR(VLOOKUP(Blanco!$V1,INDIRECT(Legend!$H$40,TRUE),16,FALSE), IFERROR(VLOOKUP(Blanco!$V1,INDIRECT(Legend!$H$41,TRUE),16,FALSE), IFERROR(VLOOKUP(Blanco!$V1,INDIRECT(Legend!$H$42,TRUE),16,FALSE), IFERROR(VLOOKUP(Blanco!$V1,INDIRECT(Legend!$H$43,TRUE),16,FALSE), IFERROR(VLOOKUP(Blanco!$V1,INDIRECT(Legend!$H$44,TRUE),16,FALSE), IFERROR(VLOOKUP(Blanco!$V1,INDIRECT(Legend!$H$45,TRUE),16,FALSE), IFERROR(VLOOKUP(Blanco!$V1,INDIRECT(Legend!$H$46,TRUE),16,FALSE), IFERROR(VLOOKUP(Blanco!$V1,INDIRECT(Legend!$H$47,TRUE),16,FALSE), IFERROR(VLOOKUP(Blanco!$V1,INDIRECT(Legend!$H$48,TRUE),16,FALSE), IFERROR(VLOOKUP(Blanco!$V1,INDIRECT(Legend!$H$49,TRUE),16,FALSE), IFERROR(VLOOKUP(Blanco!$V1,INDIRECT(Legend!$H$50,TRUE),16,FALSE),"")))))))))))))))))))))))))</definedName>
    <definedName name="P_F_Look_026_050" localSheetId="2">IFERROR(VLOOKUP(Blanco_Reserve!$V1,INDIRECT(Legend!$H$26,TRUE),16,FALSE), IFERROR(VLOOKUP(Blanco_Reserve!$V1,INDIRECT(Legend!$H$27,TRUE),16,FALSE), IFERROR(VLOOKUP(Blanco_Reserve!$V1,INDIRECT(Legend!$H$28,TRUE),16,FALSE), IFERROR(VLOOKUP(Blanco_Reserve!$V1,INDIRECT(Legend!$H$29,TRUE),16,FALSE), IFERROR(VLOOKUP(Blanco_Reserve!$V1,INDIRECT(Legend!$H$30,TRUE),16,FALSE), IFERROR(VLOOKUP(Blanco_Reserve!$V1,INDIRECT(Legend!$H$31,TRUE),16,FALSE), IFERROR(VLOOKUP(Blanco_Reserve!$V1,INDIRECT(Legend!$H$32,TRUE),16,FALSE), IFERROR(VLOOKUP(Blanco_Reserve!$V1,INDIRECT(Legend!$H$33,TRUE),16,FALSE), IFERROR(VLOOKUP(Blanco_Reserve!$V1,INDIRECT(Legend!$H$34,TRUE),16,FALSE), IFERROR(VLOOKUP(Blanco_Reserve!$V1,INDIRECT(Legend!$H$35,TRUE),16,FALSE), IFERROR(VLOOKUP(Blanco_Reserve!$V1,INDIRECT(Legend!$H$36,TRUE),16,FALSE), IFERROR(VLOOKUP(Blanco_Reserve!$V1,INDIRECT(Legend!$H$37,TRUE),16,FALSE), IFERROR(VLOOKUP(Blanco_Reserve!$V1,INDIRECT(Legend!$H$38,TRUE),16,FALSE), IFERROR(VLOOKUP(Blanco_Reserve!$V1,INDIRECT(Legend!$H$39,TRUE),16,FALSE), IFERROR(VLOOKUP(Blanco_Reserve!$V1,INDIRECT(Legend!$H$40,TRUE),16,FALSE), IFERROR(VLOOKUP(Blanco_Reserve!$V1,INDIRECT(Legend!$H$41,TRUE),16,FALSE), IFERROR(VLOOKUP(Blanco_Reserve!$V1,INDIRECT(Legend!$H$42,TRUE),16,FALSE), IFERROR(VLOOKUP(Blanco_Reserve!$V1,INDIRECT(Legend!$H$43,TRUE),16,FALSE), IFERROR(VLOOKUP(Blanco_Reserve!$V1,INDIRECT(Legend!$H$44,TRUE),16,FALSE), IFERROR(VLOOKUP(Blanco_Reserve!$V1,INDIRECT(Legend!$H$45,TRUE),16,FALSE), IFERROR(VLOOKUP(Blanco_Reserve!$V1,INDIRECT(Legend!$H$46,TRUE),16,FALSE), IFERROR(VLOOKUP(Blanco_Reserve!$V1,INDIRECT(Legend!$H$47,TRUE),16,FALSE), IFERROR(VLOOKUP(Blanco_Reserve!$V1,INDIRECT(Legend!$H$48,TRUE),16,FALSE), IFERROR(VLOOKUP(Blanco_Reserve!$V1,INDIRECT(Legend!$H$49,TRUE),16,FALSE), IFERROR(VLOOKUP(Blanco_Reserve!$V1,INDIRECT(Legend!$H$50,TRUE),16,FALSE),"")))))))))))))))))))))))))</definedName>
    <definedName name="P_F_Look_051_075" localSheetId="0">IFERROR(VLOOKUP(Blanco!$V1,INDIRECT(Legend!$H$51,TRUE),16,FALSE), IFERROR(VLOOKUP(Blanco!$V1,INDIRECT(Legend!$H$52,TRUE),16,FALSE), IFERROR(VLOOKUP(Blanco!$V1,INDIRECT(Legend!$H$53,TRUE),16,FALSE), IFERROR(VLOOKUP(Blanco!$V1,INDIRECT(Legend!$H$54,TRUE),16,FALSE), IFERROR(VLOOKUP(Blanco!$V1,INDIRECT(Legend!$H$55,TRUE),16,FALSE), IFERROR(VLOOKUP(Blanco!$V1,INDIRECT(Legend!$H$56,TRUE),16,FALSE), IFERROR(VLOOKUP(Blanco!$V1,INDIRECT(Legend!$H$57,TRUE),16,FALSE), IFERROR(VLOOKUP(Blanco!$V1,INDIRECT(Legend!$H$58,TRUE),16,FALSE), IFERROR(VLOOKUP(Blanco!$V1,INDIRECT(Legend!$H$59,TRUE),16,FALSE), IFERROR(VLOOKUP(Blanco!$V1,INDIRECT(Legend!$H$60,TRUE),16,FALSE), IFERROR(VLOOKUP(Blanco!$V1,INDIRECT(Legend!$H$61,TRUE),16,FALSE), IFERROR(VLOOKUP(Blanco!$V1,INDIRECT(Legend!$H$62,TRUE),16,FALSE), IFERROR(VLOOKUP(Blanco!$V1,INDIRECT(Legend!$H$63,TRUE),16,FALSE), IFERROR(VLOOKUP(Blanco!$V1,INDIRECT(Legend!$H$64,TRUE),16,FALSE), IFERROR(VLOOKUP(Blanco!$V1,INDIRECT(Legend!$H$65,TRUE),16,FALSE), IFERROR(VLOOKUP(Blanco!$V1,INDIRECT(Legend!$H$66,TRUE),16,FALSE), IFERROR(VLOOKUP(Blanco!$V1,INDIRECT(Legend!$H$67,TRUE),16,FALSE), IFERROR(VLOOKUP(Blanco!$V1,INDIRECT(Legend!$H$68,TRUE),16,FALSE), IFERROR(VLOOKUP(Blanco!$V1,INDIRECT(Legend!$H$69,TRUE),16,FALSE), IFERROR(VLOOKUP(Blanco!$V1,INDIRECT(Legend!$H$70,TRUE),16,FALSE), IFERROR(VLOOKUP(Blanco!$V1,INDIRECT(Legend!$H$71,TRUE),16,FALSE), IFERROR(VLOOKUP(Blanco!$V1,INDIRECT(Legend!$H$72,TRUE),16,FALSE), IFERROR(VLOOKUP(Blanco!$V1,INDIRECT(Legend!$H$73,TRUE),16,FALSE), IFERROR(VLOOKUP(Blanco!$V1,INDIRECT(Legend!$H$74,TRUE),16,FALSE), IFERROR(VLOOKUP(Blanco!$V1,INDIRECT(Legend!$H$75,TRUE),16,FALSE),"")))))))))))))))))))))))))</definedName>
    <definedName name="P_F_Look_051_075" localSheetId="2">IFERROR(VLOOKUP(Blanco_Reserve!$V1,INDIRECT(Legend!$H$51,TRUE),16,FALSE), IFERROR(VLOOKUP(Blanco_Reserve!$V1,INDIRECT(Legend!$H$52,TRUE),16,FALSE), IFERROR(VLOOKUP(Blanco_Reserve!$V1,INDIRECT(Legend!$H$53,TRUE),16,FALSE), IFERROR(VLOOKUP(Blanco_Reserve!$V1,INDIRECT(Legend!$H$54,TRUE),16,FALSE), IFERROR(VLOOKUP(Blanco_Reserve!$V1,INDIRECT(Legend!$H$55,TRUE),16,FALSE), IFERROR(VLOOKUP(Blanco_Reserve!$V1,INDIRECT(Legend!$H$56,TRUE),16,FALSE), IFERROR(VLOOKUP(Blanco_Reserve!$V1,INDIRECT(Legend!$H$57,TRUE),16,FALSE), IFERROR(VLOOKUP(Blanco_Reserve!$V1,INDIRECT(Legend!$H$58,TRUE),16,FALSE), IFERROR(VLOOKUP(Blanco_Reserve!$V1,INDIRECT(Legend!$H$59,TRUE),16,FALSE), IFERROR(VLOOKUP(Blanco_Reserve!$V1,INDIRECT(Legend!$H$60,TRUE),16,FALSE), IFERROR(VLOOKUP(Blanco_Reserve!$V1,INDIRECT(Legend!$H$61,TRUE),16,FALSE), IFERROR(VLOOKUP(Blanco_Reserve!$V1,INDIRECT(Legend!$H$62,TRUE),16,FALSE), IFERROR(VLOOKUP(Blanco_Reserve!$V1,INDIRECT(Legend!$H$63,TRUE),16,FALSE), IFERROR(VLOOKUP(Blanco_Reserve!$V1,INDIRECT(Legend!$H$64,TRUE),16,FALSE), IFERROR(VLOOKUP(Blanco_Reserve!$V1,INDIRECT(Legend!$H$65,TRUE),16,FALSE), IFERROR(VLOOKUP(Blanco_Reserve!$V1,INDIRECT(Legend!$H$66,TRUE),16,FALSE), IFERROR(VLOOKUP(Blanco_Reserve!$V1,INDIRECT(Legend!$H$67,TRUE),16,FALSE), IFERROR(VLOOKUP(Blanco_Reserve!$V1,INDIRECT(Legend!$H$68,TRUE),16,FALSE), IFERROR(VLOOKUP(Blanco_Reserve!$V1,INDIRECT(Legend!$H$69,TRUE),16,FALSE), IFERROR(VLOOKUP(Blanco_Reserve!$V1,INDIRECT(Legend!$H$70,TRUE),16,FALSE), IFERROR(VLOOKUP(Blanco_Reserve!$V1,INDIRECT(Legend!$H$71,TRUE),16,FALSE), IFERROR(VLOOKUP(Blanco_Reserve!$V1,INDIRECT(Legend!$H$72,TRUE),16,FALSE), IFERROR(VLOOKUP(Blanco_Reserve!$V1,INDIRECT(Legend!$H$73,TRUE),16,FALSE), IFERROR(VLOOKUP(Blanco_Reserve!$V1,INDIRECT(Legend!$H$74,TRUE),16,FALSE), IFERROR(VLOOKUP(Blanco_Reserve!$V1,INDIRECT(Legend!$H$75,TRUE),16,FALSE),"")))))))))))))))))))))))))</definedName>
    <definedName name="P_F_Look_076_100" localSheetId="0">IFERROR(VLOOKUP(Blanco!$V1,INDIRECT(Legend!$H$76,TRUE),16,FALSE), IFERROR(VLOOKUP(Blanco!$V1,INDIRECT(Legend!$H$77,TRUE),16,FALSE), IFERROR(VLOOKUP(Blanco!$V1,INDIRECT(Legend!$H$78,TRUE),16,FALSE), IFERROR(VLOOKUP(Blanco!$V1,INDIRECT(Legend!$H$79,TRUE),16,FALSE), IFERROR(VLOOKUP(Blanco!$V1,INDIRECT(Legend!$H$80,TRUE),16,FALSE), IFERROR(VLOOKUP(Blanco!$V1,INDIRECT(Legend!$H$81,TRUE),16,FALSE), IFERROR(VLOOKUP(Blanco!$V1,INDIRECT(Legend!$H$82,TRUE),16,FALSE), IFERROR(VLOOKUP(Blanco!$V1,INDIRECT(Legend!$H$83,TRUE),16,FALSE), IFERROR(VLOOKUP(Blanco!$V1,INDIRECT(Legend!$H$84,TRUE),16,FALSE), IFERROR(VLOOKUP(Blanco!$V1,INDIRECT(Legend!$H$85,TRUE),16,FALSE), IFERROR(VLOOKUP(Blanco!$V1,INDIRECT(Legend!$H$86,TRUE),16,FALSE), IFERROR(VLOOKUP(Blanco!$V1,INDIRECT(Legend!$H$87,TRUE),16,FALSE), IFERROR(VLOOKUP(Blanco!$V1,INDIRECT(Legend!$H$88,TRUE),16,FALSE), IFERROR(VLOOKUP(Blanco!$V1,INDIRECT(Legend!$H$89,TRUE),16,FALSE), IFERROR(VLOOKUP(Blanco!$V1,INDIRECT(Legend!$H$90,TRUE),16,FALSE), IFERROR(VLOOKUP(Blanco!$V1,INDIRECT(Legend!$H$91,TRUE),16,FALSE), IFERROR(VLOOKUP(Blanco!$V1,INDIRECT(Legend!$H$92,TRUE),16,FALSE), IFERROR(VLOOKUP(Blanco!$V1,INDIRECT(Legend!$H$93,TRUE),16,FALSE), IFERROR(VLOOKUP(Blanco!$V1,INDIRECT(Legend!$H$94,TRUE),16,FALSE), IFERROR(VLOOKUP(Blanco!$V1,INDIRECT(Legend!$H$95,TRUE),16,FALSE), IFERROR(VLOOKUP(Blanco!$V1,INDIRECT(Legend!$H$96,TRUE),16,FALSE), IFERROR(VLOOKUP(Blanco!$V1,INDIRECT(Legend!$H$97,TRUE),16,FALSE), IFERROR(VLOOKUP(Blanco!$V1,INDIRECT(Legend!$H$98,TRUE),16,FALSE), IFERROR(VLOOKUP(Blanco!$V1,INDIRECT(Legend!$H$99,TRUE),16,FALSE), IFERROR(VLOOKUP(Blanco!$V1,INDIRECT(Legend!$H$100,TRUE),16,FALSE),"")))))))))))))))))))))))))</definedName>
    <definedName name="P_F_Look_076_100" localSheetId="2">IFERROR(VLOOKUP(Blanco_Reserve!$V1,INDIRECT(Legend!$H$76,TRUE),16,FALSE), IFERROR(VLOOKUP(Blanco_Reserve!$V1,INDIRECT(Legend!$H$77,TRUE),16,FALSE), IFERROR(VLOOKUP(Blanco_Reserve!$V1,INDIRECT(Legend!$H$78,TRUE),16,FALSE), IFERROR(VLOOKUP(Blanco_Reserve!$V1,INDIRECT(Legend!$H$79,TRUE),16,FALSE), IFERROR(VLOOKUP(Blanco_Reserve!$V1,INDIRECT(Legend!$H$80,TRUE),16,FALSE), IFERROR(VLOOKUP(Blanco_Reserve!$V1,INDIRECT(Legend!$H$81,TRUE),16,FALSE), IFERROR(VLOOKUP(Blanco_Reserve!$V1,INDIRECT(Legend!$H$82,TRUE),16,FALSE), IFERROR(VLOOKUP(Blanco_Reserve!$V1,INDIRECT(Legend!$H$83,TRUE),16,FALSE), IFERROR(VLOOKUP(Blanco_Reserve!$V1,INDIRECT(Legend!$H$84,TRUE),16,FALSE), IFERROR(VLOOKUP(Blanco_Reserve!$V1,INDIRECT(Legend!$H$85,TRUE),16,FALSE), IFERROR(VLOOKUP(Blanco_Reserve!$V1,INDIRECT(Legend!$H$86,TRUE),16,FALSE), IFERROR(VLOOKUP(Blanco_Reserve!$V1,INDIRECT(Legend!$H$87,TRUE),16,FALSE), IFERROR(VLOOKUP(Blanco_Reserve!$V1,INDIRECT(Legend!$H$88,TRUE),16,FALSE), IFERROR(VLOOKUP(Blanco_Reserve!$V1,INDIRECT(Legend!$H$89,TRUE),16,FALSE), IFERROR(VLOOKUP(Blanco_Reserve!$V1,INDIRECT(Legend!$H$90,TRUE),16,FALSE), IFERROR(VLOOKUP(Blanco_Reserve!$V1,INDIRECT(Legend!$H$91,TRUE),16,FALSE), IFERROR(VLOOKUP(Blanco_Reserve!$V1,INDIRECT(Legend!$H$92,TRUE),16,FALSE), IFERROR(VLOOKUP(Blanco_Reserve!$V1,INDIRECT(Legend!$H$93,TRUE),16,FALSE), IFERROR(VLOOKUP(Blanco_Reserve!$V1,INDIRECT(Legend!$H$94,TRUE),16,FALSE), IFERROR(VLOOKUP(Blanco_Reserve!$V1,INDIRECT(Legend!$H$95,TRUE),16,FALSE), IFERROR(VLOOKUP(Blanco_Reserve!$V1,INDIRECT(Legend!$H$96,TRUE),16,FALSE), IFERROR(VLOOKUP(Blanco_Reserve!$V1,INDIRECT(Legend!$H$97,TRUE),16,FALSE), IFERROR(VLOOKUP(Blanco_Reserve!$V1,INDIRECT(Legend!$H$98,TRUE),16,FALSE), IFERROR(VLOOKUP(Blanco_Reserve!$V1,INDIRECT(Legend!$H$99,TRUE),16,FALSE), IFERROR(VLOOKUP(Blanco_Reserve!$V1,INDIRECT(Legend!$H$100,TRUE),16,FALSE),"")))))))))))))))))))))))))</definedName>
    <definedName name="P_F_Look_101_125" localSheetId="0">IFERROR(VLOOKUP(Blanco!$V1,INDIRECT(Legend!$H$101,TRUE),16,FALSE), IFERROR(VLOOKUP(Blanco!$V1,INDIRECT(Legend!$H$102,TRUE),16,FALSE), IFERROR(VLOOKUP(Blanco!$V1,INDIRECT(Legend!$H$103,TRUE),16,FALSE), IFERROR(VLOOKUP(Blanco!$V1,INDIRECT(Legend!$H$104,TRUE),16,FALSE), IFERROR(VLOOKUP(Blanco!$V1,INDIRECT(Legend!$H$105,TRUE),16,FALSE), IFERROR(VLOOKUP(Blanco!$V1,INDIRECT(Legend!$H$106,TRUE),16,FALSE), IFERROR(VLOOKUP(Blanco!$V1,INDIRECT(Legend!$H$107,TRUE),16,FALSE), IFERROR(VLOOKUP(Blanco!$V1,INDIRECT(Legend!$H$108,TRUE),16,FALSE), IFERROR(VLOOKUP(Blanco!$V1,INDIRECT(Legend!$H$109,TRUE),16,FALSE), IFERROR(VLOOKUP(Blanco!$V1,INDIRECT(Legend!$H$110,TRUE),16,FALSE), IFERROR(VLOOKUP(Blanco!$V1,INDIRECT(Legend!$H$111,TRUE),16,FALSE), IFERROR(VLOOKUP(Blanco!$V1,INDIRECT(Legend!$H$112,TRUE),16,FALSE), IFERROR(VLOOKUP(Blanco!$V1,INDIRECT(Legend!$H$113,TRUE),16,FALSE), IFERROR(VLOOKUP(Blanco!$V1,INDIRECT(Legend!$H$114,TRUE),16,FALSE), IFERROR(VLOOKUP(Blanco!$V1,INDIRECT(Legend!$H$115,TRUE),16,FALSE), IFERROR(VLOOKUP(Blanco!$V1,INDIRECT(Legend!$H$116,TRUE),16,FALSE), IFERROR(VLOOKUP(Blanco!$V1,INDIRECT(Legend!$H$117,TRUE),16,FALSE), IFERROR(VLOOKUP(Blanco!$V1,INDIRECT(Legend!$H$118,TRUE),16,FALSE), IFERROR(VLOOKUP(Blanco!$V1,INDIRECT(Legend!$H$119,TRUE),16,FALSE), IFERROR(VLOOKUP(Blanco!$V1,INDIRECT(Legend!$H$120,TRUE),16,FALSE), IFERROR(VLOOKUP(Blanco!$V1,INDIRECT(Legend!$H$121,TRUE),16,FALSE), IFERROR(VLOOKUP(Blanco!$V1,INDIRECT(Legend!$H$122,TRUE),16,FALSE), IFERROR(VLOOKUP(Blanco!$V1,INDIRECT(Legend!$H$123,TRUE),16,FALSE), IFERROR(VLOOKUP(Blanco!$V1,INDIRECT(Legend!$H$124,TRUE),16,FALSE), IFERROR(VLOOKUP(Blanco!$V1,INDIRECT(Legend!$H$125,TRUE),16,FALSE),"")))))))))))))))))))))))))</definedName>
    <definedName name="P_F_Look_101_125" localSheetId="2">IFERROR(VLOOKUP(Blanco_Reserve!$V1,INDIRECT(Legend!$H$101,TRUE),16,FALSE), IFERROR(VLOOKUP(Blanco_Reserve!$V1,INDIRECT(Legend!$H$102,TRUE),16,FALSE), IFERROR(VLOOKUP(Blanco_Reserve!$V1,INDIRECT(Legend!$H$103,TRUE),16,FALSE), IFERROR(VLOOKUP(Blanco_Reserve!$V1,INDIRECT(Legend!$H$104,TRUE),16,FALSE), IFERROR(VLOOKUP(Blanco_Reserve!$V1,INDIRECT(Legend!$H$105,TRUE),16,FALSE), IFERROR(VLOOKUP(Blanco_Reserve!$V1,INDIRECT(Legend!$H$106,TRUE),16,FALSE), IFERROR(VLOOKUP(Blanco_Reserve!$V1,INDIRECT(Legend!$H$107,TRUE),16,FALSE), IFERROR(VLOOKUP(Blanco_Reserve!$V1,INDIRECT(Legend!$H$108,TRUE),16,FALSE), IFERROR(VLOOKUP(Blanco_Reserve!$V1,INDIRECT(Legend!$H$109,TRUE),16,FALSE), IFERROR(VLOOKUP(Blanco_Reserve!$V1,INDIRECT(Legend!$H$110,TRUE),16,FALSE), IFERROR(VLOOKUP(Blanco_Reserve!$V1,INDIRECT(Legend!$H$111,TRUE),16,FALSE), IFERROR(VLOOKUP(Blanco_Reserve!$V1,INDIRECT(Legend!$H$112,TRUE),16,FALSE), IFERROR(VLOOKUP(Blanco_Reserve!$V1,INDIRECT(Legend!$H$113,TRUE),16,FALSE), IFERROR(VLOOKUP(Blanco_Reserve!$V1,INDIRECT(Legend!$H$114,TRUE),16,FALSE), IFERROR(VLOOKUP(Blanco_Reserve!$V1,INDIRECT(Legend!$H$115,TRUE),16,FALSE), IFERROR(VLOOKUP(Blanco_Reserve!$V1,INDIRECT(Legend!$H$116,TRUE),16,FALSE), IFERROR(VLOOKUP(Blanco_Reserve!$V1,INDIRECT(Legend!$H$117,TRUE),16,FALSE), IFERROR(VLOOKUP(Blanco_Reserve!$V1,INDIRECT(Legend!$H$118,TRUE),16,FALSE), IFERROR(VLOOKUP(Blanco_Reserve!$V1,INDIRECT(Legend!$H$119,TRUE),16,FALSE), IFERROR(VLOOKUP(Blanco_Reserve!$V1,INDIRECT(Legend!$H$120,TRUE),16,FALSE), IFERROR(VLOOKUP(Blanco_Reserve!$V1,INDIRECT(Legend!$H$121,TRUE),16,FALSE), IFERROR(VLOOKUP(Blanco_Reserve!$V1,INDIRECT(Legend!$H$122,TRUE),16,FALSE), IFERROR(VLOOKUP(Blanco_Reserve!$V1,INDIRECT(Legend!$H$123,TRUE),16,FALSE), IFERROR(VLOOKUP(Blanco_Reserve!$V1,INDIRECT(Legend!$H$124,TRUE),16,FALSE), IFERROR(VLOOKUP(Blanco_Reserve!$V1,INDIRECT(Legend!$H$125,TRUE),16,FALSE),"")))))))))))))))))))))))))</definedName>
    <definedName name="P_LB" localSheetId="0">IF(Blanco!P_LB_Look_002_025&lt;&gt;"",Blanco!P_LB_Look_002_025,IF(Blanco!P_LB_Look_026_050&lt;&gt;"-",Blanco!P_LB_Look_026_050,IF(Blanco!P_LB_Look_051_075&lt;&gt;"",Blanco!P_LB_Look_051_075,IF(Blanco!P_LB_Look_076_100&lt;&gt;"",Blanco!P_LB_Look_076_100,IF(Blanco!P_LB_Look_101_125&lt;&gt;"",Blanco!P_LB_Look_101_125,"-")))))</definedName>
    <definedName name="P_LB" localSheetId="2">IF(Blanco_Reserve!P_LB_Look_002_025&lt;&gt;"",Blanco_Reserve!P_LB_Look_002_025,IF(Blanco_Reserve!P_LB_Look_026_050&lt;&gt;"-",Blanco_Reserve!P_LB_Look_026_050,IF(Blanco_Reserve!P_LB_Look_051_075&lt;&gt;"",Blanco_Reserve!P_LB_Look_051_075,IF(Blanco_Reserve!P_LB_Look_076_100&lt;&gt;"",Blanco_Reserve!P_LB_Look_076_100,IF(Blanco_Reserve!P_LB_Look_101_125&lt;&gt;"",Blanco_Reserve!P_LB_Look_101_125,"-")))))</definedName>
    <definedName name="P_LB_Look_002_025" localSheetId="0">IFERROR(VLOOKUP(Blanco!$V1,INDIRECT(Legend!$H$2,TRUE),11,FALSE), IFERROR(VLOOKUP(Blanco!$V1,INDIRECT(Legend!$H$3,TRUE),11,FALSE), IFERROR(VLOOKUP(Blanco!$V1,INDIRECT(Legend!$H$4,TRUE),11,FALSE), IFERROR(VLOOKUP(Blanco!$V1,INDIRECT(Legend!$H$5,TRUE),11,FALSE), IFERROR(VLOOKUP(Blanco!$V1,INDIRECT(Legend!$H$6,TRUE),11,FALSE), IFERROR(VLOOKUP(Blanco!$V1,INDIRECT(Legend!$H$7,TRUE),11,FALSE), IFERROR(VLOOKUP(Blanco!$V1,INDIRECT(Legend!$H$8,TRUE),11,FALSE), IFERROR(VLOOKUP(Blanco!$V1,INDIRECT(Legend!$H$9,TRUE),11,FALSE), IFERROR(VLOOKUP(Blanco!$V1,INDIRECT(Legend!$H$10,TRUE),11,FALSE), IFERROR(VLOOKUP(Blanco!$V1,INDIRECT(Legend!$H$11,TRUE),11,FALSE), IFERROR(VLOOKUP(Blanco!$V1,INDIRECT(Legend!$H$12,TRUE),11,FALSE), IFERROR(VLOOKUP(Blanco!$V1,INDIRECT(Legend!$H$13,TRUE),11,FALSE), IFERROR(VLOOKUP(Blanco!$V1,INDIRECT(Legend!$H$14,TRUE),11,FALSE), IFERROR(VLOOKUP(Blanco!$V1,INDIRECT(Legend!$H$15,TRUE),11,FALSE), IFERROR(VLOOKUP(Blanco!$V1,INDIRECT(Legend!$H$16,TRUE),11,FALSE), IFERROR(VLOOKUP(Blanco!$V1,INDIRECT(Legend!$H$17,TRUE),11,FALSE), IFERROR(VLOOKUP(Blanco!$V1,INDIRECT(Legend!$H$18,TRUE),11,FALSE), IFERROR(VLOOKUP(Blanco!$V1,INDIRECT(Legend!$H$19,TRUE),11,FALSE), IFERROR(VLOOKUP(Blanco!$V1,INDIRECT(Legend!$H$20,TRUE),11,FALSE), IFERROR(VLOOKUP(Blanco!$V1,INDIRECT(Legend!$H$21,TRUE),11,FALSE), IFERROR(VLOOKUP(Blanco!$V1,INDIRECT(Legend!$H$22,TRUE),11,FALSE), IFERROR(VLOOKUP(Blanco!$V1,INDIRECT(Legend!$H$23,TRUE),11,FALSE), IFERROR(VLOOKUP(Blanco!$V1,INDIRECT(Legend!$H$24,TRUE),11,FALSE), IFERROR(VLOOKUP(Blanco!$V1,INDIRECT(Legend!$H$25,TRUE),11,FALSE),""))))))))))))))))))))))))</definedName>
    <definedName name="P_LB_Look_002_025" localSheetId="2">IFERROR(VLOOKUP(Blanco_Reserve!$V1,INDIRECT(Legend!$H$2,TRUE),11,FALSE), IFERROR(VLOOKUP(Blanco_Reserve!$V1,INDIRECT(Legend!$H$3,TRUE),11,FALSE), IFERROR(VLOOKUP(Blanco_Reserve!$V1,INDIRECT(Legend!$H$4,TRUE),11,FALSE), IFERROR(VLOOKUP(Blanco_Reserve!$V1,INDIRECT(Legend!$H$5,TRUE),11,FALSE), IFERROR(VLOOKUP(Blanco_Reserve!$V1,INDIRECT(Legend!$H$6,TRUE),11,FALSE), IFERROR(VLOOKUP(Blanco_Reserve!$V1,INDIRECT(Legend!$H$7,TRUE),11,FALSE), IFERROR(VLOOKUP(Blanco_Reserve!$V1,INDIRECT(Legend!$H$8,TRUE),11,FALSE), IFERROR(VLOOKUP(Blanco_Reserve!$V1,INDIRECT(Legend!$H$9,TRUE),11,FALSE), IFERROR(VLOOKUP(Blanco_Reserve!$V1,INDIRECT(Legend!$H$10,TRUE),11,FALSE), IFERROR(VLOOKUP(Blanco_Reserve!$V1,INDIRECT(Legend!$H$11,TRUE),11,FALSE), IFERROR(VLOOKUP(Blanco_Reserve!$V1,INDIRECT(Legend!$H$12,TRUE),11,FALSE), IFERROR(VLOOKUP(Blanco_Reserve!$V1,INDIRECT(Legend!$H$13,TRUE),11,FALSE), IFERROR(VLOOKUP(Blanco_Reserve!$V1,INDIRECT(Legend!$H$14,TRUE),11,FALSE), IFERROR(VLOOKUP(Blanco_Reserve!$V1,INDIRECT(Legend!$H$15,TRUE),11,FALSE), IFERROR(VLOOKUP(Blanco_Reserve!$V1,INDIRECT(Legend!$H$16,TRUE),11,FALSE), IFERROR(VLOOKUP(Blanco_Reserve!$V1,INDIRECT(Legend!$H$17,TRUE),11,FALSE), IFERROR(VLOOKUP(Blanco_Reserve!$V1,INDIRECT(Legend!$H$18,TRUE),11,FALSE), IFERROR(VLOOKUP(Blanco_Reserve!$V1,INDIRECT(Legend!$H$19,TRUE),11,FALSE), IFERROR(VLOOKUP(Blanco_Reserve!$V1,INDIRECT(Legend!$H$20,TRUE),11,FALSE), IFERROR(VLOOKUP(Blanco_Reserve!$V1,INDIRECT(Legend!$H$21,TRUE),11,FALSE), IFERROR(VLOOKUP(Blanco_Reserve!$V1,INDIRECT(Legend!$H$22,TRUE),11,FALSE), IFERROR(VLOOKUP(Blanco_Reserve!$V1,INDIRECT(Legend!$H$23,TRUE),11,FALSE), IFERROR(VLOOKUP(Blanco_Reserve!$V1,INDIRECT(Legend!$H$24,TRUE),11,FALSE), IFERROR(VLOOKUP(Blanco_Reserve!$V1,INDIRECT(Legend!$H$25,TRUE),11,FALSE),""))))))))))))))))))))))))</definedName>
    <definedName name="P_LB_Look_026_050" localSheetId="0">IFERROR(VLOOKUP(Blanco!$V1,INDIRECT(Legend!$H$26,TRUE),11,FALSE), IFERROR(VLOOKUP(Blanco!$V1,INDIRECT(Legend!$H$27,TRUE),11,FALSE), IFERROR(VLOOKUP(Blanco!$V1,INDIRECT(Legend!$H$28,TRUE),11,FALSE), IFERROR(VLOOKUP(Blanco!$V1,INDIRECT(Legend!$H$29,TRUE),11,FALSE), IFERROR(VLOOKUP(Blanco!$V1,INDIRECT(Legend!$H$30,TRUE),11,FALSE), IFERROR(VLOOKUP(Blanco!$V1,INDIRECT(Legend!$H$31,TRUE),11,FALSE), IFERROR(VLOOKUP(Blanco!$V1,INDIRECT(Legend!$H$32,TRUE),11,FALSE), IFERROR(VLOOKUP(Blanco!$V1,INDIRECT(Legend!$H$33,TRUE),11,FALSE), IFERROR(VLOOKUP(Blanco!$V1,INDIRECT(Legend!$H$34,TRUE),11,FALSE), IFERROR(VLOOKUP(Blanco!$V1,INDIRECT(Legend!$H$35,TRUE),11,FALSE), IFERROR(VLOOKUP(Blanco!$V1,INDIRECT(Legend!$H$36,TRUE),11,FALSE), IFERROR(VLOOKUP(Blanco!$V1,INDIRECT(Legend!$H$37,TRUE),11,FALSE), IFERROR(VLOOKUP(Blanco!$V1,INDIRECT(Legend!$H$38,TRUE),11,FALSE), IFERROR(VLOOKUP(Blanco!$V1,INDIRECT(Legend!$H$39,TRUE),11,FALSE), IFERROR(VLOOKUP(Blanco!$V1,INDIRECT(Legend!$H$40,TRUE),11,FALSE), IFERROR(VLOOKUP(Blanco!$V1,INDIRECT(Legend!$H$41,TRUE),11,FALSE), IFERROR(VLOOKUP(Blanco!$V1,INDIRECT(Legend!$H$42,TRUE),11,FALSE), IFERROR(VLOOKUP(Blanco!$V1,INDIRECT(Legend!$H$43,TRUE),11,FALSE), IFERROR(VLOOKUP(Blanco!$V1,INDIRECT(Legend!$H$44,TRUE),11,FALSE), IFERROR(VLOOKUP(Blanco!$V1,INDIRECT(Legend!$H$45,TRUE),11,FALSE), IFERROR(VLOOKUP(Blanco!$V1,INDIRECT(Legend!$H$46,TRUE),11,FALSE), IFERROR(VLOOKUP(Blanco!$V1,INDIRECT(Legend!$H$47,TRUE),11,FALSE), IFERROR(VLOOKUP(Blanco!$V1,INDIRECT(Legend!$H$48,TRUE),11,FALSE), IFERROR(VLOOKUP(Blanco!$V1,INDIRECT(Legend!$H$49,TRUE),11,FALSE), IFERROR(VLOOKUP(Blanco!$V1,INDIRECT(Legend!$H$50,TRUE),11,FALSE),"")))))))))))))))))))))))))</definedName>
    <definedName name="P_LB_Look_026_050" localSheetId="2">IFERROR(VLOOKUP(Blanco_Reserve!$V1,INDIRECT(Legend!$H$26,TRUE),11,FALSE), IFERROR(VLOOKUP(Blanco_Reserve!$V1,INDIRECT(Legend!$H$27,TRUE),11,FALSE), IFERROR(VLOOKUP(Blanco_Reserve!$V1,INDIRECT(Legend!$H$28,TRUE),11,FALSE), IFERROR(VLOOKUP(Blanco_Reserve!$V1,INDIRECT(Legend!$H$29,TRUE),11,FALSE), IFERROR(VLOOKUP(Blanco_Reserve!$V1,INDIRECT(Legend!$H$30,TRUE),11,FALSE), IFERROR(VLOOKUP(Blanco_Reserve!$V1,INDIRECT(Legend!$H$31,TRUE),11,FALSE), IFERROR(VLOOKUP(Blanco_Reserve!$V1,INDIRECT(Legend!$H$32,TRUE),11,FALSE), IFERROR(VLOOKUP(Blanco_Reserve!$V1,INDIRECT(Legend!$H$33,TRUE),11,FALSE), IFERROR(VLOOKUP(Blanco_Reserve!$V1,INDIRECT(Legend!$H$34,TRUE),11,FALSE), IFERROR(VLOOKUP(Blanco_Reserve!$V1,INDIRECT(Legend!$H$35,TRUE),11,FALSE), IFERROR(VLOOKUP(Blanco_Reserve!$V1,INDIRECT(Legend!$H$36,TRUE),11,FALSE), IFERROR(VLOOKUP(Blanco_Reserve!$V1,INDIRECT(Legend!$H$37,TRUE),11,FALSE), IFERROR(VLOOKUP(Blanco_Reserve!$V1,INDIRECT(Legend!$H$38,TRUE),11,FALSE), IFERROR(VLOOKUP(Blanco_Reserve!$V1,INDIRECT(Legend!$H$39,TRUE),11,FALSE), IFERROR(VLOOKUP(Blanco_Reserve!$V1,INDIRECT(Legend!$H$40,TRUE),11,FALSE), IFERROR(VLOOKUP(Blanco_Reserve!$V1,INDIRECT(Legend!$H$41,TRUE),11,FALSE), IFERROR(VLOOKUP(Blanco_Reserve!$V1,INDIRECT(Legend!$H$42,TRUE),11,FALSE), IFERROR(VLOOKUP(Blanco_Reserve!$V1,INDIRECT(Legend!$H$43,TRUE),11,FALSE), IFERROR(VLOOKUP(Blanco_Reserve!$V1,INDIRECT(Legend!$H$44,TRUE),11,FALSE), IFERROR(VLOOKUP(Blanco_Reserve!$V1,INDIRECT(Legend!$H$45,TRUE),11,FALSE), IFERROR(VLOOKUP(Blanco_Reserve!$V1,INDIRECT(Legend!$H$46,TRUE),11,FALSE), IFERROR(VLOOKUP(Blanco_Reserve!$V1,INDIRECT(Legend!$H$47,TRUE),11,FALSE), IFERROR(VLOOKUP(Blanco_Reserve!$V1,INDIRECT(Legend!$H$48,TRUE),11,FALSE), IFERROR(VLOOKUP(Blanco_Reserve!$V1,INDIRECT(Legend!$H$49,TRUE),11,FALSE), IFERROR(VLOOKUP(Blanco_Reserve!$V1,INDIRECT(Legend!$H$50,TRUE),11,FALSE),"")))))))))))))))))))))))))</definedName>
    <definedName name="P_LB_Look_051_075" localSheetId="0">IFERROR(VLOOKUP(Blanco!$V1,INDIRECT(Legend!$H$51,TRUE),11,FALSE), IFERROR(VLOOKUP(Blanco!$V1,INDIRECT(Legend!$H$52,TRUE),11,FALSE), IFERROR(VLOOKUP(Blanco!$V1,INDIRECT(Legend!$H$53,TRUE),11,FALSE), IFERROR(VLOOKUP(Blanco!$V1,INDIRECT(Legend!$H$54,TRUE),11,FALSE), IFERROR(VLOOKUP(Blanco!$V1,INDIRECT(Legend!$H$55,TRUE),11,FALSE), IFERROR(VLOOKUP(Blanco!$V1,INDIRECT(Legend!$H$56,TRUE),11,FALSE), IFERROR(VLOOKUP(Blanco!$V1,INDIRECT(Legend!$H$57,TRUE),11,FALSE), IFERROR(VLOOKUP(Blanco!$V1,INDIRECT(Legend!$H$58,TRUE),11,FALSE), IFERROR(VLOOKUP(Blanco!$V1,INDIRECT(Legend!$H$59,TRUE),11,FALSE), IFERROR(VLOOKUP(Blanco!$V1,INDIRECT(Legend!$H$60,TRUE),11,FALSE), IFERROR(VLOOKUP(Blanco!$V1,INDIRECT(Legend!$H$61,TRUE),11,FALSE), IFERROR(VLOOKUP(Blanco!$V1,INDIRECT(Legend!$H$62,TRUE),11,FALSE), IFERROR(VLOOKUP(Blanco!$V1,INDIRECT(Legend!$H$63,TRUE),11,FALSE), IFERROR(VLOOKUP(Blanco!$V1,INDIRECT(Legend!$H$64,TRUE),11,FALSE), IFERROR(VLOOKUP(Blanco!$V1,INDIRECT(Legend!$H$65,TRUE),11,FALSE), IFERROR(VLOOKUP(Blanco!$V1,INDIRECT(Legend!$H$66,TRUE),11,FALSE), IFERROR(VLOOKUP(Blanco!$V1,INDIRECT(Legend!$H$67,TRUE),11,FALSE), IFERROR(VLOOKUP(Blanco!$V1,INDIRECT(Legend!$H$68,TRUE),11,FALSE), IFERROR(VLOOKUP(Blanco!$V1,INDIRECT(Legend!$H$69,TRUE),11,FALSE), IFERROR(VLOOKUP(Blanco!$V1,INDIRECT(Legend!$H$70,TRUE),11,FALSE), IFERROR(VLOOKUP(Blanco!$V1,INDIRECT(Legend!$H$71,TRUE),11,FALSE), IFERROR(VLOOKUP(Blanco!$V1,INDIRECT(Legend!$H$72,TRUE),11,FALSE), IFERROR(VLOOKUP(Blanco!$V1,INDIRECT(Legend!$H$73,TRUE),11,FALSE), IFERROR(VLOOKUP(Blanco!$V1,INDIRECT(Legend!$H$74,TRUE),11,FALSE), IFERROR(VLOOKUP(Blanco!$V1,INDIRECT(Legend!$H$75,TRUE),11,FALSE),"")))))))))))))))))))))))))</definedName>
    <definedName name="P_LB_Look_051_075" localSheetId="2">IFERROR(VLOOKUP(Blanco_Reserve!$V1,INDIRECT(Legend!$H$51,TRUE),11,FALSE), IFERROR(VLOOKUP(Blanco_Reserve!$V1,INDIRECT(Legend!$H$52,TRUE),11,FALSE), IFERROR(VLOOKUP(Blanco_Reserve!$V1,INDIRECT(Legend!$H$53,TRUE),11,FALSE), IFERROR(VLOOKUP(Blanco_Reserve!$V1,INDIRECT(Legend!$H$54,TRUE),11,FALSE), IFERROR(VLOOKUP(Blanco_Reserve!$V1,INDIRECT(Legend!$H$55,TRUE),11,FALSE), IFERROR(VLOOKUP(Blanco_Reserve!$V1,INDIRECT(Legend!$H$56,TRUE),11,FALSE), IFERROR(VLOOKUP(Blanco_Reserve!$V1,INDIRECT(Legend!$H$57,TRUE),11,FALSE), IFERROR(VLOOKUP(Blanco_Reserve!$V1,INDIRECT(Legend!$H$58,TRUE),11,FALSE), IFERROR(VLOOKUP(Blanco_Reserve!$V1,INDIRECT(Legend!$H$59,TRUE),11,FALSE), IFERROR(VLOOKUP(Blanco_Reserve!$V1,INDIRECT(Legend!$H$60,TRUE),11,FALSE), IFERROR(VLOOKUP(Blanco_Reserve!$V1,INDIRECT(Legend!$H$61,TRUE),11,FALSE), IFERROR(VLOOKUP(Blanco_Reserve!$V1,INDIRECT(Legend!$H$62,TRUE),11,FALSE), IFERROR(VLOOKUP(Blanco_Reserve!$V1,INDIRECT(Legend!$H$63,TRUE),11,FALSE), IFERROR(VLOOKUP(Blanco_Reserve!$V1,INDIRECT(Legend!$H$64,TRUE),11,FALSE), IFERROR(VLOOKUP(Blanco_Reserve!$V1,INDIRECT(Legend!$H$65,TRUE),11,FALSE), IFERROR(VLOOKUP(Blanco_Reserve!$V1,INDIRECT(Legend!$H$66,TRUE),11,FALSE), IFERROR(VLOOKUP(Blanco_Reserve!$V1,INDIRECT(Legend!$H$67,TRUE),11,FALSE), IFERROR(VLOOKUP(Blanco_Reserve!$V1,INDIRECT(Legend!$H$68,TRUE),11,FALSE), IFERROR(VLOOKUP(Blanco_Reserve!$V1,INDIRECT(Legend!$H$69,TRUE),11,FALSE), IFERROR(VLOOKUP(Blanco_Reserve!$V1,INDIRECT(Legend!$H$70,TRUE),11,FALSE), IFERROR(VLOOKUP(Blanco_Reserve!$V1,INDIRECT(Legend!$H$71,TRUE),11,FALSE), IFERROR(VLOOKUP(Blanco_Reserve!$V1,INDIRECT(Legend!$H$72,TRUE),11,FALSE), IFERROR(VLOOKUP(Blanco_Reserve!$V1,INDIRECT(Legend!$H$73,TRUE),11,FALSE), IFERROR(VLOOKUP(Blanco_Reserve!$V1,INDIRECT(Legend!$H$74,TRUE),11,FALSE), IFERROR(VLOOKUP(Blanco_Reserve!$V1,INDIRECT(Legend!$H$75,TRUE),11,FALSE),"")))))))))))))))))))))))))</definedName>
    <definedName name="P_LB_Look_076_100" localSheetId="0">IFERROR(VLOOKUP(Blanco!$V1,INDIRECT(Legend!$H$76,TRUE),11,FALSE), IFERROR(VLOOKUP(Blanco!$V1,INDIRECT(Legend!$H$77,TRUE),11,FALSE), IFERROR(VLOOKUP(Blanco!$V1,INDIRECT(Legend!$H$78,TRUE),11,FALSE), IFERROR(VLOOKUP(Blanco!$V1,INDIRECT(Legend!$H$79,TRUE),11,FALSE), IFERROR(VLOOKUP(Blanco!$V1,INDIRECT(Legend!$H$80,TRUE),11,FALSE), IFERROR(VLOOKUP(Blanco!$V1,INDIRECT(Legend!$H$81,TRUE),11,FALSE), IFERROR(VLOOKUP(Blanco!$V1,INDIRECT(Legend!$H$82,TRUE),11,FALSE), IFERROR(VLOOKUP(Blanco!$V1,INDIRECT(Legend!$H$83,TRUE),11,FALSE), IFERROR(VLOOKUP(Blanco!$V1,INDIRECT(Legend!$H$84,TRUE),11,FALSE), IFERROR(VLOOKUP(Blanco!$V1,INDIRECT(Legend!$H$85,TRUE),11,FALSE), IFERROR(VLOOKUP(Blanco!$V1,INDIRECT(Legend!$H$86,TRUE),11,FALSE), IFERROR(VLOOKUP(Blanco!$V1,INDIRECT(Legend!$H$87,TRUE),11,FALSE), IFERROR(VLOOKUP(Blanco!$V1,INDIRECT(Legend!$H$88,TRUE),11,FALSE), IFERROR(VLOOKUP(Blanco!$V1,INDIRECT(Legend!$H$89,TRUE),11,FALSE), IFERROR(VLOOKUP(Blanco!$V1,INDIRECT(Legend!$H$90,TRUE),11,FALSE), IFERROR(VLOOKUP(Blanco!$V1,INDIRECT(Legend!$H$91,TRUE),11,FALSE), IFERROR(VLOOKUP(Blanco!$V1,INDIRECT(Legend!$H$92,TRUE),11,FALSE), IFERROR(VLOOKUP(Blanco!$V1,INDIRECT(Legend!$H$93,TRUE),11,FALSE), IFERROR(VLOOKUP(Blanco!$V1,INDIRECT(Legend!$H$94,TRUE),11,FALSE), IFERROR(VLOOKUP(Blanco!$V1,INDIRECT(Legend!$H$95,TRUE),11,FALSE), IFERROR(VLOOKUP(Blanco!$V1,INDIRECT(Legend!$H$96,TRUE),11,FALSE), IFERROR(VLOOKUP(Blanco!$V1,INDIRECT(Legend!$H$97,TRUE),11,FALSE), IFERROR(VLOOKUP(Blanco!$V1,INDIRECT(Legend!$H$98,TRUE),11,FALSE), IFERROR(VLOOKUP(Blanco!$V1,INDIRECT(Legend!$H$99,TRUE),11,FALSE), IFERROR(VLOOKUP(Blanco!$V1,INDIRECT(Legend!$H$100,TRUE),11,FALSE),"")))))))))))))))))))))))))</definedName>
    <definedName name="P_LB_Look_076_100" localSheetId="2">IFERROR(VLOOKUP(Blanco_Reserve!$V1,INDIRECT(Legend!$H$76,TRUE),11,FALSE), IFERROR(VLOOKUP(Blanco_Reserve!$V1,INDIRECT(Legend!$H$77,TRUE),11,FALSE), IFERROR(VLOOKUP(Blanco_Reserve!$V1,INDIRECT(Legend!$H$78,TRUE),11,FALSE), IFERROR(VLOOKUP(Blanco_Reserve!$V1,INDIRECT(Legend!$H$79,TRUE),11,FALSE), IFERROR(VLOOKUP(Blanco_Reserve!$V1,INDIRECT(Legend!$H$80,TRUE),11,FALSE), IFERROR(VLOOKUP(Blanco_Reserve!$V1,INDIRECT(Legend!$H$81,TRUE),11,FALSE), IFERROR(VLOOKUP(Blanco_Reserve!$V1,INDIRECT(Legend!$H$82,TRUE),11,FALSE), IFERROR(VLOOKUP(Blanco_Reserve!$V1,INDIRECT(Legend!$H$83,TRUE),11,FALSE), IFERROR(VLOOKUP(Blanco_Reserve!$V1,INDIRECT(Legend!$H$84,TRUE),11,FALSE), IFERROR(VLOOKUP(Blanco_Reserve!$V1,INDIRECT(Legend!$H$85,TRUE),11,FALSE), IFERROR(VLOOKUP(Blanco_Reserve!$V1,INDIRECT(Legend!$H$86,TRUE),11,FALSE), IFERROR(VLOOKUP(Blanco_Reserve!$V1,INDIRECT(Legend!$H$87,TRUE),11,FALSE), IFERROR(VLOOKUP(Blanco_Reserve!$V1,INDIRECT(Legend!$H$88,TRUE),11,FALSE), IFERROR(VLOOKUP(Blanco_Reserve!$V1,INDIRECT(Legend!$H$89,TRUE),11,FALSE), IFERROR(VLOOKUP(Blanco_Reserve!$V1,INDIRECT(Legend!$H$90,TRUE),11,FALSE), IFERROR(VLOOKUP(Blanco_Reserve!$V1,INDIRECT(Legend!$H$91,TRUE),11,FALSE), IFERROR(VLOOKUP(Blanco_Reserve!$V1,INDIRECT(Legend!$H$92,TRUE),11,FALSE), IFERROR(VLOOKUP(Blanco_Reserve!$V1,INDIRECT(Legend!$H$93,TRUE),11,FALSE), IFERROR(VLOOKUP(Blanco_Reserve!$V1,INDIRECT(Legend!$H$94,TRUE),11,FALSE), IFERROR(VLOOKUP(Blanco_Reserve!$V1,INDIRECT(Legend!$H$95,TRUE),11,FALSE), IFERROR(VLOOKUP(Blanco_Reserve!$V1,INDIRECT(Legend!$H$96,TRUE),11,FALSE), IFERROR(VLOOKUP(Blanco_Reserve!$V1,INDIRECT(Legend!$H$97,TRUE),11,FALSE), IFERROR(VLOOKUP(Blanco_Reserve!$V1,INDIRECT(Legend!$H$98,TRUE),11,FALSE), IFERROR(VLOOKUP(Blanco_Reserve!$V1,INDIRECT(Legend!$H$99,TRUE),11,FALSE), IFERROR(VLOOKUP(Blanco_Reserve!$V1,INDIRECT(Legend!$H$100,TRUE),11,FALSE),"")))))))))))))))))))))))))</definedName>
    <definedName name="P_LB_Look_101_125" localSheetId="0">IFERROR(VLOOKUP(Blanco!$V1,INDIRECT(Legend!$H$101,TRUE),11,FALSE), IFERROR(VLOOKUP(Blanco!$V1,INDIRECT(Legend!$H$102,TRUE),11,FALSE), IFERROR(VLOOKUP(Blanco!$V1,INDIRECT(Legend!$H$103,TRUE),11,FALSE), IFERROR(VLOOKUP(Blanco!$V1,INDIRECT(Legend!$H$104,TRUE),11,FALSE), IFERROR(VLOOKUP(Blanco!$V1,INDIRECT(Legend!$H$105,TRUE),11,FALSE), IFERROR(VLOOKUP(Blanco!$V1,INDIRECT(Legend!$H$106,TRUE),11,FALSE), IFERROR(VLOOKUP(Blanco!$V1,INDIRECT(Legend!$H$107,TRUE),11,FALSE), IFERROR(VLOOKUP(Blanco!$V1,INDIRECT(Legend!$H$108,TRUE),11,FALSE), IFERROR(VLOOKUP(Blanco!$V1,INDIRECT(Legend!$H$109,TRUE),11,FALSE), IFERROR(VLOOKUP(Blanco!$V1,INDIRECT(Legend!$H$110,TRUE),11,FALSE), IFERROR(VLOOKUP(Blanco!$V1,INDIRECT(Legend!$H$111,TRUE),11,FALSE), IFERROR(VLOOKUP(Blanco!$V1,INDIRECT(Legend!$H$112,TRUE),11,FALSE), IFERROR(VLOOKUP(Blanco!$V1,INDIRECT(Legend!$H$113,TRUE),11,FALSE), IFERROR(VLOOKUP(Blanco!$V1,INDIRECT(Legend!$H$114,TRUE),11,FALSE), IFERROR(VLOOKUP(Blanco!$V1,INDIRECT(Legend!$H$115,TRUE),11,FALSE), IFERROR(VLOOKUP(Blanco!$V1,INDIRECT(Legend!$H$116,TRUE),11,FALSE), IFERROR(VLOOKUP(Blanco!$V1,INDIRECT(Legend!$H$117,TRUE),11,FALSE), IFERROR(VLOOKUP(Blanco!$V1,INDIRECT(Legend!$H$118,TRUE),11,FALSE), IFERROR(VLOOKUP(Blanco!$V1,INDIRECT(Legend!$H$119,TRUE),11,FALSE), IFERROR(VLOOKUP(Blanco!$V1,INDIRECT(Legend!$H$120,TRUE),11,FALSE), IFERROR(VLOOKUP(Blanco!$V1,INDIRECT(Legend!$H$121,TRUE),11,FALSE), IFERROR(VLOOKUP(Blanco!$V1,INDIRECT(Legend!$H$122,TRUE),11,FALSE), IFERROR(VLOOKUP(Blanco!$V1,INDIRECT(Legend!$H$123,TRUE),11,FALSE), IFERROR(VLOOKUP(Blanco!$V1,INDIRECT(Legend!$H$124,TRUE),11,FALSE), IFERROR(VLOOKUP(Blanco!$V1,INDIRECT(Legend!$H$125,TRUE),11,FALSE),"")))))))))))))))))))))))))</definedName>
    <definedName name="P_LB_Look_101_125" localSheetId="2">IFERROR(VLOOKUP(Blanco_Reserve!$V1,INDIRECT(Legend!$H$101,TRUE),11,FALSE), IFERROR(VLOOKUP(Blanco_Reserve!$V1,INDIRECT(Legend!$H$102,TRUE),11,FALSE), IFERROR(VLOOKUP(Blanco_Reserve!$V1,INDIRECT(Legend!$H$103,TRUE),11,FALSE), IFERROR(VLOOKUP(Blanco_Reserve!$V1,INDIRECT(Legend!$H$104,TRUE),11,FALSE), IFERROR(VLOOKUP(Blanco_Reserve!$V1,INDIRECT(Legend!$H$105,TRUE),11,FALSE), IFERROR(VLOOKUP(Blanco_Reserve!$V1,INDIRECT(Legend!$H$106,TRUE),11,FALSE), IFERROR(VLOOKUP(Blanco_Reserve!$V1,INDIRECT(Legend!$H$107,TRUE),11,FALSE), IFERROR(VLOOKUP(Blanco_Reserve!$V1,INDIRECT(Legend!$H$108,TRUE),11,FALSE), IFERROR(VLOOKUP(Blanco_Reserve!$V1,INDIRECT(Legend!$H$109,TRUE),11,FALSE), IFERROR(VLOOKUP(Blanco_Reserve!$V1,INDIRECT(Legend!$H$110,TRUE),11,FALSE), IFERROR(VLOOKUP(Blanco_Reserve!$V1,INDIRECT(Legend!$H$111,TRUE),11,FALSE), IFERROR(VLOOKUP(Blanco_Reserve!$V1,INDIRECT(Legend!$H$112,TRUE),11,FALSE), IFERROR(VLOOKUP(Blanco_Reserve!$V1,INDIRECT(Legend!$H$113,TRUE),11,FALSE), IFERROR(VLOOKUP(Blanco_Reserve!$V1,INDIRECT(Legend!$H$114,TRUE),11,FALSE), IFERROR(VLOOKUP(Blanco_Reserve!$V1,INDIRECT(Legend!$H$115,TRUE),11,FALSE), IFERROR(VLOOKUP(Blanco_Reserve!$V1,INDIRECT(Legend!$H$116,TRUE),11,FALSE), IFERROR(VLOOKUP(Blanco_Reserve!$V1,INDIRECT(Legend!$H$117,TRUE),11,FALSE), IFERROR(VLOOKUP(Blanco_Reserve!$V1,INDIRECT(Legend!$H$118,TRUE),11,FALSE), IFERROR(VLOOKUP(Blanco_Reserve!$V1,INDIRECT(Legend!$H$119,TRUE),11,FALSE), IFERROR(VLOOKUP(Blanco_Reserve!$V1,INDIRECT(Legend!$H$120,TRUE),11,FALSE), IFERROR(VLOOKUP(Blanco_Reserve!$V1,INDIRECT(Legend!$H$121,TRUE),11,FALSE), IFERROR(VLOOKUP(Blanco_Reserve!$V1,INDIRECT(Legend!$H$122,TRUE),11,FALSE), IFERROR(VLOOKUP(Blanco_Reserve!$V1,INDIRECT(Legend!$H$123,TRUE),11,FALSE), IFERROR(VLOOKUP(Blanco_Reserve!$V1,INDIRECT(Legend!$H$124,TRUE),11,FALSE), IFERROR(VLOOKUP(Blanco_Reserve!$V1,INDIRECT(Legend!$H$125,TRUE),11,FALSE),"")))))))))))))))))))))))))</definedName>
    <definedName name="P_P" localSheetId="0">IF(Blanco!P_P_Look_002_025&lt;&gt;"",Blanco!P_P_Look_002_025,IF(Blanco!P_P_Look_026_050&lt;&gt;"-",Blanco!P_P_Look_026_050,IF(Blanco!P_P_Look_051_075&lt;&gt;"",Blanco!P_P_Look_051_075,IF(Blanco!P_P_Look_076_100&lt;&gt;"",Blanco!P_P_Look_076_100,IF(Blanco!P_P_Look_101_125&lt;&gt;"",Blanco!P_P_Look_101_125,"-")))))</definedName>
    <definedName name="P_P" localSheetId="2">IF(Blanco_Reserve!P_P_Look_002_025&lt;&gt;"",Blanco_Reserve!P_P_Look_002_025,IF(Blanco_Reserve!P_P_Look_026_050&lt;&gt;"-",Blanco_Reserve!P_P_Look_026_050,IF(Blanco_Reserve!P_P_Look_051_075&lt;&gt;"",Blanco_Reserve!P_P_Look_051_075,IF(Blanco_Reserve!P_P_Look_076_100&lt;&gt;"",Blanco_Reserve!P_P_Look_076_100,IF(Blanco_Reserve!P_P_Look_101_125&lt;&gt;"",Blanco_Reserve!P_P_Look_101_125,"-")))))</definedName>
    <definedName name="P_P_Look_002_025" localSheetId="0">IFERROR(VLOOKUP(Blanco!$V1,INDIRECT(Legend!$H$2,TRUE),10,FALSE), IFERROR(VLOOKUP(Blanco!$V1,INDIRECT(Legend!$H$3,TRUE),10,FALSE), IFERROR(VLOOKUP(Blanco!$V1,INDIRECT(Legend!$H$4,TRUE),10,FALSE), IFERROR(VLOOKUP(Blanco!$V1,INDIRECT(Legend!$H$5,TRUE),10,FALSE), IFERROR(VLOOKUP(Blanco!$V1,INDIRECT(Legend!$H$6,TRUE),10,FALSE), IFERROR(VLOOKUP(Blanco!$V1,INDIRECT(Legend!$H$7,TRUE),10,FALSE), IFERROR(VLOOKUP(Blanco!$V1,INDIRECT(Legend!$H$8,TRUE),10,FALSE), IFERROR(VLOOKUP(Blanco!$V1,INDIRECT(Legend!$H$9,TRUE),10,FALSE), IFERROR(VLOOKUP(Blanco!$V1,INDIRECT(Legend!$H$10,TRUE),10,FALSE), IFERROR(VLOOKUP(Blanco!$V1,INDIRECT(Legend!$H$11,TRUE),10,FALSE), IFERROR(VLOOKUP(Blanco!$V1,INDIRECT(Legend!$H$12,TRUE),10,FALSE), IFERROR(VLOOKUP(Blanco!$V1,INDIRECT(Legend!$H$13,TRUE),10,FALSE), IFERROR(VLOOKUP(Blanco!$V1,INDIRECT(Legend!$H$14,TRUE),10,FALSE), IFERROR(VLOOKUP(Blanco!$V1,INDIRECT(Legend!$H$15,TRUE),10,FALSE), IFERROR(VLOOKUP(Blanco!$V1,INDIRECT(Legend!$H$16,TRUE),10,FALSE), IFERROR(VLOOKUP(Blanco!$V1,INDIRECT(Legend!$H$17,TRUE),10,FALSE), IFERROR(VLOOKUP(Blanco!$V1,INDIRECT(Legend!$H$18,TRUE),10,FALSE), IFERROR(VLOOKUP(Blanco!$V1,INDIRECT(Legend!$H$19,TRUE),10,FALSE), IFERROR(VLOOKUP(Blanco!$V1,INDIRECT(Legend!$H$20,TRUE),10,FALSE), IFERROR(VLOOKUP(Blanco!$V1,INDIRECT(Legend!$H$21,TRUE),10,FALSE), IFERROR(VLOOKUP(Blanco!$V1,INDIRECT(Legend!$H$22,TRUE),10,FALSE), IFERROR(VLOOKUP(Blanco!$V1,INDIRECT(Legend!$H$23,TRUE),10,FALSE), IFERROR(VLOOKUP(Blanco!$V1,INDIRECT(Legend!$H$24,TRUE),10,FALSE), IFERROR(VLOOKUP(Blanco!$V1,INDIRECT(Legend!$H$25,TRUE),10,FALSE),""))))))))))))))))))))))))</definedName>
    <definedName name="P_P_Look_002_025" localSheetId="2">IFERROR(VLOOKUP(Blanco_Reserve!$V1,INDIRECT(Legend!$H$2,TRUE),10,FALSE), IFERROR(VLOOKUP(Blanco_Reserve!$V1,INDIRECT(Legend!$H$3,TRUE),10,FALSE), IFERROR(VLOOKUP(Blanco_Reserve!$V1,INDIRECT(Legend!$H$4,TRUE),10,FALSE), IFERROR(VLOOKUP(Blanco_Reserve!$V1,INDIRECT(Legend!$H$5,TRUE),10,FALSE), IFERROR(VLOOKUP(Blanco_Reserve!$V1,INDIRECT(Legend!$H$6,TRUE),10,FALSE), IFERROR(VLOOKUP(Blanco_Reserve!$V1,INDIRECT(Legend!$H$7,TRUE),10,FALSE), IFERROR(VLOOKUP(Blanco_Reserve!$V1,INDIRECT(Legend!$H$8,TRUE),10,FALSE), IFERROR(VLOOKUP(Blanco_Reserve!$V1,INDIRECT(Legend!$H$9,TRUE),10,FALSE), IFERROR(VLOOKUP(Blanco_Reserve!$V1,INDIRECT(Legend!$H$10,TRUE),10,FALSE), IFERROR(VLOOKUP(Blanco_Reserve!$V1,INDIRECT(Legend!$H$11,TRUE),10,FALSE), IFERROR(VLOOKUP(Blanco_Reserve!$V1,INDIRECT(Legend!$H$12,TRUE),10,FALSE), IFERROR(VLOOKUP(Blanco_Reserve!$V1,INDIRECT(Legend!$H$13,TRUE),10,FALSE), IFERROR(VLOOKUP(Blanco_Reserve!$V1,INDIRECT(Legend!$H$14,TRUE),10,FALSE), IFERROR(VLOOKUP(Blanco_Reserve!$V1,INDIRECT(Legend!$H$15,TRUE),10,FALSE), IFERROR(VLOOKUP(Blanco_Reserve!$V1,INDIRECT(Legend!$H$16,TRUE),10,FALSE), IFERROR(VLOOKUP(Blanco_Reserve!$V1,INDIRECT(Legend!$H$17,TRUE),10,FALSE), IFERROR(VLOOKUP(Blanco_Reserve!$V1,INDIRECT(Legend!$H$18,TRUE),10,FALSE), IFERROR(VLOOKUP(Blanco_Reserve!$V1,INDIRECT(Legend!$H$19,TRUE),10,FALSE), IFERROR(VLOOKUP(Blanco_Reserve!$V1,INDIRECT(Legend!$H$20,TRUE),10,FALSE), IFERROR(VLOOKUP(Blanco_Reserve!$V1,INDIRECT(Legend!$H$21,TRUE),10,FALSE), IFERROR(VLOOKUP(Blanco_Reserve!$V1,INDIRECT(Legend!$H$22,TRUE),10,FALSE), IFERROR(VLOOKUP(Blanco_Reserve!$V1,INDIRECT(Legend!$H$23,TRUE),10,FALSE), IFERROR(VLOOKUP(Blanco_Reserve!$V1,INDIRECT(Legend!$H$24,TRUE),10,FALSE), IFERROR(VLOOKUP(Blanco_Reserve!$V1,INDIRECT(Legend!$H$25,TRUE),10,FALSE),""))))))))))))))))))))))))</definedName>
    <definedName name="P_P_Look_026_050" localSheetId="0">IFERROR(VLOOKUP(Blanco!$V1,INDIRECT(Legend!$H$26,TRUE),10,FALSE), IFERROR(VLOOKUP(Blanco!$V1,INDIRECT(Legend!$H$27,TRUE),10,FALSE), IFERROR(VLOOKUP(Blanco!$V1,INDIRECT(Legend!$H$28,TRUE),10,FALSE), IFERROR(VLOOKUP(Blanco!$V1,INDIRECT(Legend!$H$29,TRUE),10,FALSE), IFERROR(VLOOKUP(Blanco!$V1,INDIRECT(Legend!$H$30,TRUE),10,FALSE), IFERROR(VLOOKUP(Blanco!$V1,INDIRECT(Legend!$H$31,TRUE),10,FALSE), IFERROR(VLOOKUP(Blanco!$V1,INDIRECT(Legend!$H$32,TRUE),10,FALSE), IFERROR(VLOOKUP(Blanco!$V1,INDIRECT(Legend!$H$33,TRUE),10,FALSE), IFERROR(VLOOKUP(Blanco!$V1,INDIRECT(Legend!$H$34,TRUE),10,FALSE), IFERROR(VLOOKUP(Blanco!$V1,INDIRECT(Legend!$H$35,TRUE),10,FALSE), IFERROR(VLOOKUP(Blanco!$V1,INDIRECT(Legend!$H$36,TRUE),10,FALSE), IFERROR(VLOOKUP(Blanco!$V1,INDIRECT(Legend!$H$37,TRUE),10,FALSE), IFERROR(VLOOKUP(Blanco!$V1,INDIRECT(Legend!$H$38,TRUE),10,FALSE), IFERROR(VLOOKUP(Blanco!$V1,INDIRECT(Legend!$H$39,TRUE),10,FALSE), IFERROR(VLOOKUP(Blanco!$V1,INDIRECT(Legend!$H$40,TRUE),10,FALSE), IFERROR(VLOOKUP(Blanco!$V1,INDIRECT(Legend!$H$41,TRUE),10,FALSE), IFERROR(VLOOKUP(Blanco!$V1,INDIRECT(Legend!$H$42,TRUE),10,FALSE), IFERROR(VLOOKUP(Blanco!$V1,INDIRECT(Legend!$H$43,TRUE),10,FALSE), IFERROR(VLOOKUP(Blanco!$V1,INDIRECT(Legend!$H$44,TRUE),10,FALSE), IFERROR(VLOOKUP(Blanco!$V1,INDIRECT(Legend!$H$45,TRUE),10,FALSE), IFERROR(VLOOKUP(Blanco!$V1,INDIRECT(Legend!$H$46,TRUE),10,FALSE), IFERROR(VLOOKUP(Blanco!$V1,INDIRECT(Legend!$H$47,TRUE),10,FALSE), IFERROR(VLOOKUP(Blanco!$V1,INDIRECT(Legend!$H$48,TRUE),10,FALSE), IFERROR(VLOOKUP(Blanco!$V1,INDIRECT(Legend!$H$49,TRUE),10,FALSE), IFERROR(VLOOKUP(Blanco!$V1,INDIRECT(Legend!$H$50,TRUE),10,FALSE),"")))))))))))))))))))))))))</definedName>
    <definedName name="P_P_Look_026_050" localSheetId="2">IFERROR(VLOOKUP(Blanco_Reserve!$V1,INDIRECT(Legend!$H$26,TRUE),10,FALSE), IFERROR(VLOOKUP(Blanco_Reserve!$V1,INDIRECT(Legend!$H$27,TRUE),10,FALSE), IFERROR(VLOOKUP(Blanco_Reserve!$V1,INDIRECT(Legend!$H$28,TRUE),10,FALSE), IFERROR(VLOOKUP(Blanco_Reserve!$V1,INDIRECT(Legend!$H$29,TRUE),10,FALSE), IFERROR(VLOOKUP(Blanco_Reserve!$V1,INDIRECT(Legend!$H$30,TRUE),10,FALSE), IFERROR(VLOOKUP(Blanco_Reserve!$V1,INDIRECT(Legend!$H$31,TRUE),10,FALSE), IFERROR(VLOOKUP(Blanco_Reserve!$V1,INDIRECT(Legend!$H$32,TRUE),10,FALSE), IFERROR(VLOOKUP(Blanco_Reserve!$V1,INDIRECT(Legend!$H$33,TRUE),10,FALSE), IFERROR(VLOOKUP(Blanco_Reserve!$V1,INDIRECT(Legend!$H$34,TRUE),10,FALSE), IFERROR(VLOOKUP(Blanco_Reserve!$V1,INDIRECT(Legend!$H$35,TRUE),10,FALSE), IFERROR(VLOOKUP(Blanco_Reserve!$V1,INDIRECT(Legend!$H$36,TRUE),10,FALSE), IFERROR(VLOOKUP(Blanco_Reserve!$V1,INDIRECT(Legend!$H$37,TRUE),10,FALSE), IFERROR(VLOOKUP(Blanco_Reserve!$V1,INDIRECT(Legend!$H$38,TRUE),10,FALSE), IFERROR(VLOOKUP(Blanco_Reserve!$V1,INDIRECT(Legend!$H$39,TRUE),10,FALSE), IFERROR(VLOOKUP(Blanco_Reserve!$V1,INDIRECT(Legend!$H$40,TRUE),10,FALSE), IFERROR(VLOOKUP(Blanco_Reserve!$V1,INDIRECT(Legend!$H$41,TRUE),10,FALSE), IFERROR(VLOOKUP(Blanco_Reserve!$V1,INDIRECT(Legend!$H$42,TRUE),10,FALSE), IFERROR(VLOOKUP(Blanco_Reserve!$V1,INDIRECT(Legend!$H$43,TRUE),10,FALSE), IFERROR(VLOOKUP(Blanco_Reserve!$V1,INDIRECT(Legend!$H$44,TRUE),10,FALSE), IFERROR(VLOOKUP(Blanco_Reserve!$V1,INDIRECT(Legend!$H$45,TRUE),10,FALSE), IFERROR(VLOOKUP(Blanco_Reserve!$V1,INDIRECT(Legend!$H$46,TRUE),10,FALSE), IFERROR(VLOOKUP(Blanco_Reserve!$V1,INDIRECT(Legend!$H$47,TRUE),10,FALSE), IFERROR(VLOOKUP(Blanco_Reserve!$V1,INDIRECT(Legend!$H$48,TRUE),10,FALSE), IFERROR(VLOOKUP(Blanco_Reserve!$V1,INDIRECT(Legend!$H$49,TRUE),10,FALSE), IFERROR(VLOOKUP(Blanco_Reserve!$V1,INDIRECT(Legend!$H$50,TRUE),10,FALSE),"")))))))))))))))))))))))))</definedName>
    <definedName name="P_P_Look_051_075" localSheetId="0">IFERROR(VLOOKUP(Blanco!$V1,INDIRECT(Legend!$H$51,TRUE),10,FALSE), IFERROR(VLOOKUP(Blanco!$V1,INDIRECT(Legend!$H$52,TRUE),10,FALSE), IFERROR(VLOOKUP(Blanco!$V1,INDIRECT(Legend!$H$53,TRUE),10,FALSE), IFERROR(VLOOKUP(Blanco!$V1,INDIRECT(Legend!$H$54,TRUE),10,FALSE), IFERROR(VLOOKUP(Blanco!$V1,INDIRECT(Legend!$H$55,TRUE),10,FALSE), IFERROR(VLOOKUP(Blanco!$V1,INDIRECT(Legend!$H$56,TRUE),10,FALSE), IFERROR(VLOOKUP(Blanco!$V1,INDIRECT(Legend!$H$57,TRUE),10,FALSE), IFERROR(VLOOKUP(Blanco!$V1,INDIRECT(Legend!$H$58,TRUE),10,FALSE), IFERROR(VLOOKUP(Blanco!$V1,INDIRECT(Legend!$H$59,TRUE),10,FALSE), IFERROR(VLOOKUP(Blanco!$V1,INDIRECT(Legend!$H$60,TRUE),10,FALSE), IFERROR(VLOOKUP(Blanco!$V1,INDIRECT(Legend!$H$61,TRUE),10,FALSE), IFERROR(VLOOKUP(Blanco!$V1,INDIRECT(Legend!$H$62,TRUE),10,FALSE), IFERROR(VLOOKUP(Blanco!$V1,INDIRECT(Legend!$H$63,TRUE),10,FALSE), IFERROR(VLOOKUP(Blanco!$V1,INDIRECT(Legend!$H$64,TRUE),10,FALSE), IFERROR(VLOOKUP(Blanco!$V1,INDIRECT(Legend!$H$65,TRUE),10,FALSE), IFERROR(VLOOKUP(Blanco!$V1,INDIRECT(Legend!$H$66,TRUE),10,FALSE), IFERROR(VLOOKUP(Blanco!$V1,INDIRECT(Legend!$H$67,TRUE),10,FALSE), IFERROR(VLOOKUP(Blanco!$V1,INDIRECT(Legend!$H$68,TRUE),10,FALSE), IFERROR(VLOOKUP(Blanco!$V1,INDIRECT(Legend!$H$69,TRUE),10,FALSE), IFERROR(VLOOKUP(Blanco!$V1,INDIRECT(Legend!$H$70,TRUE),10,FALSE), IFERROR(VLOOKUP(Blanco!$V1,INDIRECT(Legend!$H$71,TRUE),10,FALSE), IFERROR(VLOOKUP(Blanco!$V1,INDIRECT(Legend!$H$72,TRUE),10,FALSE), IFERROR(VLOOKUP(Blanco!$V1,INDIRECT(Legend!$H$73,TRUE),10,FALSE), IFERROR(VLOOKUP(Blanco!$V1,INDIRECT(Legend!$H$74,TRUE),10,FALSE), IFERROR(VLOOKUP(Blanco!$V1,INDIRECT(Legend!$H$75,TRUE),10,FALSE),"")))))))))))))))))))))))))</definedName>
    <definedName name="P_P_Look_051_075" localSheetId="2">IFERROR(VLOOKUP(Blanco_Reserve!$V1,INDIRECT(Legend!$H$51,TRUE),10,FALSE), IFERROR(VLOOKUP(Blanco_Reserve!$V1,INDIRECT(Legend!$H$52,TRUE),10,FALSE), IFERROR(VLOOKUP(Blanco_Reserve!$V1,INDIRECT(Legend!$H$53,TRUE),10,FALSE), IFERROR(VLOOKUP(Blanco_Reserve!$V1,INDIRECT(Legend!$H$54,TRUE),10,FALSE), IFERROR(VLOOKUP(Blanco_Reserve!$V1,INDIRECT(Legend!$H$55,TRUE),10,FALSE), IFERROR(VLOOKUP(Blanco_Reserve!$V1,INDIRECT(Legend!$H$56,TRUE),10,FALSE), IFERROR(VLOOKUP(Blanco_Reserve!$V1,INDIRECT(Legend!$H$57,TRUE),10,FALSE), IFERROR(VLOOKUP(Blanco_Reserve!$V1,INDIRECT(Legend!$H$58,TRUE),10,FALSE), IFERROR(VLOOKUP(Blanco_Reserve!$V1,INDIRECT(Legend!$H$59,TRUE),10,FALSE), IFERROR(VLOOKUP(Blanco_Reserve!$V1,INDIRECT(Legend!$H$60,TRUE),10,FALSE), IFERROR(VLOOKUP(Blanco_Reserve!$V1,INDIRECT(Legend!$H$61,TRUE),10,FALSE), IFERROR(VLOOKUP(Blanco_Reserve!$V1,INDIRECT(Legend!$H$62,TRUE),10,FALSE), IFERROR(VLOOKUP(Blanco_Reserve!$V1,INDIRECT(Legend!$H$63,TRUE),10,FALSE), IFERROR(VLOOKUP(Blanco_Reserve!$V1,INDIRECT(Legend!$H$64,TRUE),10,FALSE), IFERROR(VLOOKUP(Blanco_Reserve!$V1,INDIRECT(Legend!$H$65,TRUE),10,FALSE), IFERROR(VLOOKUP(Blanco_Reserve!$V1,INDIRECT(Legend!$H$66,TRUE),10,FALSE), IFERROR(VLOOKUP(Blanco_Reserve!$V1,INDIRECT(Legend!$H$67,TRUE),10,FALSE), IFERROR(VLOOKUP(Blanco_Reserve!$V1,INDIRECT(Legend!$H$68,TRUE),10,FALSE), IFERROR(VLOOKUP(Blanco_Reserve!$V1,INDIRECT(Legend!$H$69,TRUE),10,FALSE), IFERROR(VLOOKUP(Blanco_Reserve!$V1,INDIRECT(Legend!$H$70,TRUE),10,FALSE), IFERROR(VLOOKUP(Blanco_Reserve!$V1,INDIRECT(Legend!$H$71,TRUE),10,FALSE), IFERROR(VLOOKUP(Blanco_Reserve!$V1,INDIRECT(Legend!$H$72,TRUE),10,FALSE), IFERROR(VLOOKUP(Blanco_Reserve!$V1,INDIRECT(Legend!$H$73,TRUE),10,FALSE), IFERROR(VLOOKUP(Blanco_Reserve!$V1,INDIRECT(Legend!$H$74,TRUE),10,FALSE), IFERROR(VLOOKUP(Blanco_Reserve!$V1,INDIRECT(Legend!$H$75,TRUE),10,FALSE),"")))))))))))))))))))))))))</definedName>
    <definedName name="P_P_Look_076_100" localSheetId="0">IFERROR(VLOOKUP(Blanco!$V1,INDIRECT(Legend!$H$76,TRUE),10,FALSE), IFERROR(VLOOKUP(Blanco!$V1,INDIRECT(Legend!$H$77,TRUE),10,FALSE), IFERROR(VLOOKUP(Blanco!$V1,INDIRECT(Legend!$H$78,TRUE),10,FALSE), IFERROR(VLOOKUP(Blanco!$V1,INDIRECT(Legend!$H$79,TRUE),10,FALSE), IFERROR(VLOOKUP(Blanco!$V1,INDIRECT(Legend!$H$80,TRUE),10,FALSE), IFERROR(VLOOKUP(Blanco!$V1,INDIRECT(Legend!$H$81,TRUE),10,FALSE), IFERROR(VLOOKUP(Blanco!$V1,INDIRECT(Legend!$H$82,TRUE),10,FALSE), IFERROR(VLOOKUP(Blanco!$V1,INDIRECT(Legend!$H$83,TRUE),10,FALSE), IFERROR(VLOOKUP(Blanco!$V1,INDIRECT(Legend!$H$84,TRUE),10,FALSE), IFERROR(VLOOKUP(Blanco!$V1,INDIRECT(Legend!$H$85,TRUE),10,FALSE), IFERROR(VLOOKUP(Blanco!$V1,INDIRECT(Legend!$H$86,TRUE),10,FALSE), IFERROR(VLOOKUP(Blanco!$V1,INDIRECT(Legend!$H$87,TRUE),10,FALSE), IFERROR(VLOOKUP(Blanco!$V1,INDIRECT(Legend!$H$88,TRUE),10,FALSE), IFERROR(VLOOKUP(Blanco!$V1,INDIRECT(Legend!$H$89,TRUE),10,FALSE), IFERROR(VLOOKUP(Blanco!$V1,INDIRECT(Legend!$H$90,TRUE),10,FALSE), IFERROR(VLOOKUP(Blanco!$V1,INDIRECT(Legend!$H$91,TRUE),10,FALSE), IFERROR(VLOOKUP(Blanco!$V1,INDIRECT(Legend!$H$92,TRUE),10,FALSE), IFERROR(VLOOKUP(Blanco!$V1,INDIRECT(Legend!$H$93,TRUE),10,FALSE), IFERROR(VLOOKUP(Blanco!$V1,INDIRECT(Legend!$H$94,TRUE),10,FALSE), IFERROR(VLOOKUP(Blanco!$V1,INDIRECT(Legend!$H$95,TRUE),10,FALSE), IFERROR(VLOOKUP(Blanco!$V1,INDIRECT(Legend!$H$96,TRUE),10,FALSE), IFERROR(VLOOKUP(Blanco!$V1,INDIRECT(Legend!$H$97,TRUE),10,FALSE), IFERROR(VLOOKUP(Blanco!$V1,INDIRECT(Legend!$H$98,TRUE),10,FALSE), IFERROR(VLOOKUP(Blanco!$V1,INDIRECT(Legend!$H$99,TRUE),10,FALSE), IFERROR(VLOOKUP(Blanco!$V1,INDIRECT(Legend!$H$100,TRUE),10,FALSE),"")))))))))))))))))))))))))</definedName>
    <definedName name="P_P_Look_076_100" localSheetId="2">IFERROR(VLOOKUP(Blanco_Reserve!$V1,INDIRECT(Legend!$H$76,TRUE),10,FALSE), IFERROR(VLOOKUP(Blanco_Reserve!$V1,INDIRECT(Legend!$H$77,TRUE),10,FALSE), IFERROR(VLOOKUP(Blanco_Reserve!$V1,INDIRECT(Legend!$H$78,TRUE),10,FALSE), IFERROR(VLOOKUP(Blanco_Reserve!$V1,INDIRECT(Legend!$H$79,TRUE),10,FALSE), IFERROR(VLOOKUP(Blanco_Reserve!$V1,INDIRECT(Legend!$H$80,TRUE),10,FALSE), IFERROR(VLOOKUP(Blanco_Reserve!$V1,INDIRECT(Legend!$H$81,TRUE),10,FALSE), IFERROR(VLOOKUP(Blanco_Reserve!$V1,INDIRECT(Legend!$H$82,TRUE),10,FALSE), IFERROR(VLOOKUP(Blanco_Reserve!$V1,INDIRECT(Legend!$H$83,TRUE),10,FALSE), IFERROR(VLOOKUP(Blanco_Reserve!$V1,INDIRECT(Legend!$H$84,TRUE),10,FALSE), IFERROR(VLOOKUP(Blanco_Reserve!$V1,INDIRECT(Legend!$H$85,TRUE),10,FALSE), IFERROR(VLOOKUP(Blanco_Reserve!$V1,INDIRECT(Legend!$H$86,TRUE),10,FALSE), IFERROR(VLOOKUP(Blanco_Reserve!$V1,INDIRECT(Legend!$H$87,TRUE),10,FALSE), IFERROR(VLOOKUP(Blanco_Reserve!$V1,INDIRECT(Legend!$H$88,TRUE),10,FALSE), IFERROR(VLOOKUP(Blanco_Reserve!$V1,INDIRECT(Legend!$H$89,TRUE),10,FALSE), IFERROR(VLOOKUP(Blanco_Reserve!$V1,INDIRECT(Legend!$H$90,TRUE),10,FALSE), IFERROR(VLOOKUP(Blanco_Reserve!$V1,INDIRECT(Legend!$H$91,TRUE),10,FALSE), IFERROR(VLOOKUP(Blanco_Reserve!$V1,INDIRECT(Legend!$H$92,TRUE),10,FALSE), IFERROR(VLOOKUP(Blanco_Reserve!$V1,INDIRECT(Legend!$H$93,TRUE),10,FALSE), IFERROR(VLOOKUP(Blanco_Reserve!$V1,INDIRECT(Legend!$H$94,TRUE),10,FALSE), IFERROR(VLOOKUP(Blanco_Reserve!$V1,INDIRECT(Legend!$H$95,TRUE),10,FALSE), IFERROR(VLOOKUP(Blanco_Reserve!$V1,INDIRECT(Legend!$H$96,TRUE),10,FALSE), IFERROR(VLOOKUP(Blanco_Reserve!$V1,INDIRECT(Legend!$H$97,TRUE),10,FALSE), IFERROR(VLOOKUP(Blanco_Reserve!$V1,INDIRECT(Legend!$H$98,TRUE),10,FALSE), IFERROR(VLOOKUP(Blanco_Reserve!$V1,INDIRECT(Legend!$H$99,TRUE),10,FALSE), IFERROR(VLOOKUP(Blanco_Reserve!$V1,INDIRECT(Legend!$H$100,TRUE),10,FALSE),"")))))))))))))))))))))))))</definedName>
    <definedName name="P_P_Look_101_125" localSheetId="0">IFERROR(VLOOKUP(Blanco!$V1,INDIRECT(Legend!$H$101,TRUE),10,FALSE), IFERROR(VLOOKUP(Blanco!$V1,INDIRECT(Legend!$H$102,TRUE),10,FALSE), IFERROR(VLOOKUP(Blanco!$V1,INDIRECT(Legend!$H$103,TRUE),10,FALSE), IFERROR(VLOOKUP(Blanco!$V1,INDIRECT(Legend!$H$104,TRUE),10,FALSE), IFERROR(VLOOKUP(Blanco!$V1,INDIRECT(Legend!$H$105,TRUE),10,FALSE), IFERROR(VLOOKUP(Blanco!$V1,INDIRECT(Legend!$H$106,TRUE),10,FALSE), IFERROR(VLOOKUP(Blanco!$V1,INDIRECT(Legend!$H$107,TRUE),10,FALSE), IFERROR(VLOOKUP(Blanco!$V1,INDIRECT(Legend!$H$108,TRUE),10,FALSE), IFERROR(VLOOKUP(Blanco!$V1,INDIRECT(Legend!$H$109,TRUE),10,FALSE), IFERROR(VLOOKUP(Blanco!$V1,INDIRECT(Legend!$H$110,TRUE),10,FALSE), IFERROR(VLOOKUP(Blanco!$V1,INDIRECT(Legend!$H$111,TRUE),10,FALSE), IFERROR(VLOOKUP(Blanco!$V1,INDIRECT(Legend!$H$112,TRUE),10,FALSE), IFERROR(VLOOKUP(Blanco!$V1,INDIRECT(Legend!$H$113,TRUE),10,FALSE), IFERROR(VLOOKUP(Blanco!$V1,INDIRECT(Legend!$H$114,TRUE),10,FALSE), IFERROR(VLOOKUP(Blanco!$V1,INDIRECT(Legend!$H$115,TRUE),10,FALSE), IFERROR(VLOOKUP(Blanco!$V1,INDIRECT(Legend!$H$116,TRUE),10,FALSE), IFERROR(VLOOKUP(Blanco!$V1,INDIRECT(Legend!$H$117,TRUE),10,FALSE), IFERROR(VLOOKUP(Blanco!$V1,INDIRECT(Legend!$H$118,TRUE),10,FALSE), IFERROR(VLOOKUP(Blanco!$V1,INDIRECT(Legend!$H$119,TRUE),10,FALSE), IFERROR(VLOOKUP(Blanco!$V1,INDIRECT(Legend!$H$120,TRUE),10,FALSE), IFERROR(VLOOKUP(Blanco!$V1,INDIRECT(Legend!$H$121,TRUE),10,FALSE), IFERROR(VLOOKUP(Blanco!$V1,INDIRECT(Legend!$H$122,TRUE),10,FALSE), IFERROR(VLOOKUP(Blanco!$V1,INDIRECT(Legend!$H$123,TRUE),10,FALSE), IFERROR(VLOOKUP(Blanco!$V1,INDIRECT(Legend!$H$124,TRUE),10,FALSE), IFERROR(VLOOKUP(Blanco!$V1,INDIRECT(Legend!$H$125,TRUE),10,FALSE),"")))))))))))))))))))))))))</definedName>
    <definedName name="P_P_Look_101_125" localSheetId="2">IFERROR(VLOOKUP(Blanco_Reserve!$V1,INDIRECT(Legend!$H$101,TRUE),10,FALSE), IFERROR(VLOOKUP(Blanco_Reserve!$V1,INDIRECT(Legend!$H$102,TRUE),10,FALSE), IFERROR(VLOOKUP(Blanco_Reserve!$V1,INDIRECT(Legend!$H$103,TRUE),10,FALSE), IFERROR(VLOOKUP(Blanco_Reserve!$V1,INDIRECT(Legend!$H$104,TRUE),10,FALSE), IFERROR(VLOOKUP(Blanco_Reserve!$V1,INDIRECT(Legend!$H$105,TRUE),10,FALSE), IFERROR(VLOOKUP(Blanco_Reserve!$V1,INDIRECT(Legend!$H$106,TRUE),10,FALSE), IFERROR(VLOOKUP(Blanco_Reserve!$V1,INDIRECT(Legend!$H$107,TRUE),10,FALSE), IFERROR(VLOOKUP(Blanco_Reserve!$V1,INDIRECT(Legend!$H$108,TRUE),10,FALSE), IFERROR(VLOOKUP(Blanco_Reserve!$V1,INDIRECT(Legend!$H$109,TRUE),10,FALSE), IFERROR(VLOOKUP(Blanco_Reserve!$V1,INDIRECT(Legend!$H$110,TRUE),10,FALSE), IFERROR(VLOOKUP(Blanco_Reserve!$V1,INDIRECT(Legend!$H$111,TRUE),10,FALSE), IFERROR(VLOOKUP(Blanco_Reserve!$V1,INDIRECT(Legend!$H$112,TRUE),10,FALSE), IFERROR(VLOOKUP(Blanco_Reserve!$V1,INDIRECT(Legend!$H$113,TRUE),10,FALSE), IFERROR(VLOOKUP(Blanco_Reserve!$V1,INDIRECT(Legend!$H$114,TRUE),10,FALSE), IFERROR(VLOOKUP(Blanco_Reserve!$V1,INDIRECT(Legend!$H$115,TRUE),10,FALSE), IFERROR(VLOOKUP(Blanco_Reserve!$V1,INDIRECT(Legend!$H$116,TRUE),10,FALSE), IFERROR(VLOOKUP(Blanco_Reserve!$V1,INDIRECT(Legend!$H$117,TRUE),10,FALSE), IFERROR(VLOOKUP(Blanco_Reserve!$V1,INDIRECT(Legend!$H$118,TRUE),10,FALSE), IFERROR(VLOOKUP(Blanco_Reserve!$V1,INDIRECT(Legend!$H$119,TRUE),10,FALSE), IFERROR(VLOOKUP(Blanco_Reserve!$V1,INDIRECT(Legend!$H$120,TRUE),10,FALSE), IFERROR(VLOOKUP(Blanco_Reserve!$V1,INDIRECT(Legend!$H$121,TRUE),10,FALSE), IFERROR(VLOOKUP(Blanco_Reserve!$V1,INDIRECT(Legend!$H$122,TRUE),10,FALSE), IFERROR(VLOOKUP(Blanco_Reserve!$V1,INDIRECT(Legend!$H$123,TRUE),10,FALSE), IFERROR(VLOOKUP(Blanco_Reserve!$V1,INDIRECT(Legend!$H$124,TRUE),10,FALSE), IFERROR(VLOOKUP(Blanco_Reserve!$V1,INDIRECT(Legend!$H$125,TRUE),10,FALSE),"")))))))))))))))))))))))))</definedName>
    <definedName name="P_PN" localSheetId="0">IF(Blanco!P_PN_Look_002_025&lt;&gt;"",Blanco!P_PN_Look_002_025,IF(Blanco!P_PN_Look_026_050&lt;&gt;"-",Blanco!P_PN_Look_026_050,IF(Blanco!P_PN_Look_051_075&lt;&gt;"",Blanco!P_PN_Look_051_075,IF(Blanco!P_PN_Look_076_100&lt;&gt;"",Blanco!P_PN_Look_076_100,IF(Blanco!P_PN_Look_101_125&lt;&gt;"",Blanco!P_PN_Look_101_125,"-")))))</definedName>
    <definedName name="P_PN" localSheetId="2">IF(Blanco_Reserve!P_PN_Look_002_025&lt;&gt;"",Blanco_Reserve!P_PN_Look_002_025,IF(Blanco_Reserve!P_PN_Look_026_050&lt;&gt;"-",Blanco_Reserve!P_PN_Look_026_050,IF(Blanco_Reserve!P_PN_Look_051_075&lt;&gt;"",Blanco_Reserve!P_PN_Look_051_075,IF(Blanco_Reserve!P_PN_Look_076_100&lt;&gt;"",Blanco_Reserve!P_PN_Look_076_100,IF(Blanco_Reserve!P_PN_Look_101_125&lt;&gt;"",Blanco_Reserve!P_PN_Look_101_125,"-")))))</definedName>
    <definedName name="P_PN_Look_002_025" localSheetId="0">IFERROR(VLOOKUP(Blanco!$V1,INDIRECT(Legend!$H$2,TRUE),14,FALSE), IFERROR(VLOOKUP(Blanco!$V1,INDIRECT(Legend!$H$3,TRUE),14,FALSE), IFERROR(VLOOKUP(Blanco!$V1,INDIRECT(Legend!$H$4,TRUE),14,FALSE), IFERROR(VLOOKUP(Blanco!$V1,INDIRECT(Legend!$H$5,TRUE),14,FALSE), IFERROR(VLOOKUP(Blanco!$V1,INDIRECT(Legend!$H$6,TRUE),14,FALSE), IFERROR(VLOOKUP(Blanco!$V1,INDIRECT(Legend!$H$7,TRUE),14,FALSE), IFERROR(VLOOKUP(Blanco!$V1,INDIRECT(Legend!$H$8,TRUE),14,FALSE), IFERROR(VLOOKUP(Blanco!$V1,INDIRECT(Legend!$H$9,TRUE),14,FALSE), IFERROR(VLOOKUP(Blanco!$V1,INDIRECT(Legend!$H$10,TRUE),14,FALSE), IFERROR(VLOOKUP(Blanco!$V1,INDIRECT(Legend!$H$11,TRUE),14,FALSE), IFERROR(VLOOKUP(Blanco!$V1,INDIRECT(Legend!$H$12,TRUE),14,FALSE), IFERROR(VLOOKUP(Blanco!$V1,INDIRECT(Legend!$H$13,TRUE),14,FALSE), IFERROR(VLOOKUP(Blanco!$V1,INDIRECT(Legend!$H$14,TRUE),14,FALSE), IFERROR(VLOOKUP(Blanco!$V1,INDIRECT(Legend!$H$15,TRUE),14,FALSE), IFERROR(VLOOKUP(Blanco!$V1,INDIRECT(Legend!$H$16,TRUE),14,FALSE), IFERROR(VLOOKUP(Blanco!$V1,INDIRECT(Legend!$H$17,TRUE),14,FALSE), IFERROR(VLOOKUP(Blanco!$V1,INDIRECT(Legend!$H$18,TRUE),14,FALSE), IFERROR(VLOOKUP(Blanco!$V1,INDIRECT(Legend!$H$19,TRUE),14,FALSE), IFERROR(VLOOKUP(Blanco!$V1,INDIRECT(Legend!$H$20,TRUE),14,FALSE), IFERROR(VLOOKUP(Blanco!$V1,INDIRECT(Legend!$H$21,TRUE),14,FALSE), IFERROR(VLOOKUP(Blanco!$V1,INDIRECT(Legend!$H$22,TRUE),14,FALSE), IFERROR(VLOOKUP(Blanco!$V1,INDIRECT(Legend!$H$23,TRUE),14,FALSE), IFERROR(VLOOKUP(Blanco!$V1,INDIRECT(Legend!$H$24,TRUE),14,FALSE), IFERROR(VLOOKUP(Blanco!$V1,INDIRECT(Legend!$H$25,TRUE),14,FALSE),""))))))))))))))))))))))))</definedName>
    <definedName name="P_PN_Look_002_025" localSheetId="2">IFERROR(VLOOKUP(Blanco_Reserve!$V1,INDIRECT(Legend!$H$2,TRUE),14,FALSE), IFERROR(VLOOKUP(Blanco_Reserve!$V1,INDIRECT(Legend!$H$3,TRUE),14,FALSE), IFERROR(VLOOKUP(Blanco_Reserve!$V1,INDIRECT(Legend!$H$4,TRUE),14,FALSE), IFERROR(VLOOKUP(Blanco_Reserve!$V1,INDIRECT(Legend!$H$5,TRUE),14,FALSE), IFERROR(VLOOKUP(Blanco_Reserve!$V1,INDIRECT(Legend!$H$6,TRUE),14,FALSE), IFERROR(VLOOKUP(Blanco_Reserve!$V1,INDIRECT(Legend!$H$7,TRUE),14,FALSE), IFERROR(VLOOKUP(Blanco_Reserve!$V1,INDIRECT(Legend!$H$8,TRUE),14,FALSE), IFERROR(VLOOKUP(Blanco_Reserve!$V1,INDIRECT(Legend!$H$9,TRUE),14,FALSE), IFERROR(VLOOKUP(Blanco_Reserve!$V1,INDIRECT(Legend!$H$10,TRUE),14,FALSE), IFERROR(VLOOKUP(Blanco_Reserve!$V1,INDIRECT(Legend!$H$11,TRUE),14,FALSE), IFERROR(VLOOKUP(Blanco_Reserve!$V1,INDIRECT(Legend!$H$12,TRUE),14,FALSE), IFERROR(VLOOKUP(Blanco_Reserve!$V1,INDIRECT(Legend!$H$13,TRUE),14,FALSE), IFERROR(VLOOKUP(Blanco_Reserve!$V1,INDIRECT(Legend!$H$14,TRUE),14,FALSE), IFERROR(VLOOKUP(Blanco_Reserve!$V1,INDIRECT(Legend!$H$15,TRUE),14,FALSE), IFERROR(VLOOKUP(Blanco_Reserve!$V1,INDIRECT(Legend!$H$16,TRUE),14,FALSE), IFERROR(VLOOKUP(Blanco_Reserve!$V1,INDIRECT(Legend!$H$17,TRUE),14,FALSE), IFERROR(VLOOKUP(Blanco_Reserve!$V1,INDIRECT(Legend!$H$18,TRUE),14,FALSE), IFERROR(VLOOKUP(Blanco_Reserve!$V1,INDIRECT(Legend!$H$19,TRUE),14,FALSE), IFERROR(VLOOKUP(Blanco_Reserve!$V1,INDIRECT(Legend!$H$20,TRUE),14,FALSE), IFERROR(VLOOKUP(Blanco_Reserve!$V1,INDIRECT(Legend!$H$21,TRUE),14,FALSE), IFERROR(VLOOKUP(Blanco_Reserve!$V1,INDIRECT(Legend!$H$22,TRUE),14,FALSE), IFERROR(VLOOKUP(Blanco_Reserve!$V1,INDIRECT(Legend!$H$23,TRUE),14,FALSE), IFERROR(VLOOKUP(Blanco_Reserve!$V1,INDIRECT(Legend!$H$24,TRUE),14,FALSE), IFERROR(VLOOKUP(Blanco_Reserve!$V1,INDIRECT(Legend!$H$25,TRUE),14,FALSE),""))))))))))))))))))))))))</definedName>
    <definedName name="P_PN_Look_026_050" localSheetId="0">IFERROR(VLOOKUP(Blanco!$V1,INDIRECT(Legend!$H$26,TRUE),14,FALSE), IFERROR(VLOOKUP(Blanco!$V1,INDIRECT(Legend!$H$27,TRUE),14,FALSE), IFERROR(VLOOKUP(Blanco!$V1,INDIRECT(Legend!$H$28,TRUE),14,FALSE), IFERROR(VLOOKUP(Blanco!$V1,INDIRECT(Legend!$H$29,TRUE),14,FALSE), IFERROR(VLOOKUP(Blanco!$V1,INDIRECT(Legend!$H$30,TRUE),14,FALSE), IFERROR(VLOOKUP(Blanco!$V1,INDIRECT(Legend!$H$31,TRUE),14,FALSE), IFERROR(VLOOKUP(Blanco!$V1,INDIRECT(Legend!$H$32,TRUE),14,FALSE), IFERROR(VLOOKUP(Blanco!$V1,INDIRECT(Legend!$H$33,TRUE),14,FALSE), IFERROR(VLOOKUP(Blanco!$V1,INDIRECT(Legend!$H$34,TRUE),14,FALSE), IFERROR(VLOOKUP(Blanco!$V1,INDIRECT(Legend!$H$35,TRUE),14,FALSE), IFERROR(VLOOKUP(Blanco!$V1,INDIRECT(Legend!$H$36,TRUE),14,FALSE), IFERROR(VLOOKUP(Blanco!$V1,INDIRECT(Legend!$H$37,TRUE),14,FALSE), IFERROR(VLOOKUP(Blanco!$V1,INDIRECT(Legend!$H$38,TRUE),14,FALSE), IFERROR(VLOOKUP(Blanco!$V1,INDIRECT(Legend!$H$39,TRUE),14,FALSE), IFERROR(VLOOKUP(Blanco!$V1,INDIRECT(Legend!$H$40,TRUE),14,FALSE), IFERROR(VLOOKUP(Blanco!$V1,INDIRECT(Legend!$H$41,TRUE),14,FALSE), IFERROR(VLOOKUP(Blanco!$V1,INDIRECT(Legend!$H$42,TRUE),14,FALSE), IFERROR(VLOOKUP(Blanco!$V1,INDIRECT(Legend!$H$43,TRUE),14,FALSE), IFERROR(VLOOKUP(Blanco!$V1,INDIRECT(Legend!$H$44,TRUE),14,FALSE), IFERROR(VLOOKUP(Blanco!$V1,INDIRECT(Legend!$H$45,TRUE),14,FALSE), IFERROR(VLOOKUP(Blanco!$V1,INDIRECT(Legend!$H$46,TRUE),14,FALSE), IFERROR(VLOOKUP(Blanco!$V1,INDIRECT(Legend!$H$47,TRUE),14,FALSE), IFERROR(VLOOKUP(Blanco!$V1,INDIRECT(Legend!$H$48,TRUE),14,FALSE), IFERROR(VLOOKUP(Blanco!$V1,INDIRECT(Legend!$H$49,TRUE),14,FALSE), IFERROR(VLOOKUP(Blanco!$V1,INDIRECT(Legend!$H$50,TRUE),14,FALSE),"")))))))))))))))))))))))))</definedName>
    <definedName name="P_PN_Look_026_050" localSheetId="2">IFERROR(VLOOKUP(Blanco_Reserve!$V1,INDIRECT(Legend!$H$26,TRUE),14,FALSE), IFERROR(VLOOKUP(Blanco_Reserve!$V1,INDIRECT(Legend!$H$27,TRUE),14,FALSE), IFERROR(VLOOKUP(Blanco_Reserve!$V1,INDIRECT(Legend!$H$28,TRUE),14,FALSE), IFERROR(VLOOKUP(Blanco_Reserve!$V1,INDIRECT(Legend!$H$29,TRUE),14,FALSE), IFERROR(VLOOKUP(Blanco_Reserve!$V1,INDIRECT(Legend!$H$30,TRUE),14,FALSE), IFERROR(VLOOKUP(Blanco_Reserve!$V1,INDIRECT(Legend!$H$31,TRUE),14,FALSE), IFERROR(VLOOKUP(Blanco_Reserve!$V1,INDIRECT(Legend!$H$32,TRUE),14,FALSE), IFERROR(VLOOKUP(Blanco_Reserve!$V1,INDIRECT(Legend!$H$33,TRUE),14,FALSE), IFERROR(VLOOKUP(Blanco_Reserve!$V1,INDIRECT(Legend!$H$34,TRUE),14,FALSE), IFERROR(VLOOKUP(Blanco_Reserve!$V1,INDIRECT(Legend!$H$35,TRUE),14,FALSE), IFERROR(VLOOKUP(Blanco_Reserve!$V1,INDIRECT(Legend!$H$36,TRUE),14,FALSE), IFERROR(VLOOKUP(Blanco_Reserve!$V1,INDIRECT(Legend!$H$37,TRUE),14,FALSE), IFERROR(VLOOKUP(Blanco_Reserve!$V1,INDIRECT(Legend!$H$38,TRUE),14,FALSE), IFERROR(VLOOKUP(Blanco_Reserve!$V1,INDIRECT(Legend!$H$39,TRUE),14,FALSE), IFERROR(VLOOKUP(Blanco_Reserve!$V1,INDIRECT(Legend!$H$40,TRUE),14,FALSE), IFERROR(VLOOKUP(Blanco_Reserve!$V1,INDIRECT(Legend!$H$41,TRUE),14,FALSE), IFERROR(VLOOKUP(Blanco_Reserve!$V1,INDIRECT(Legend!$H$42,TRUE),14,FALSE), IFERROR(VLOOKUP(Blanco_Reserve!$V1,INDIRECT(Legend!$H$43,TRUE),14,FALSE), IFERROR(VLOOKUP(Blanco_Reserve!$V1,INDIRECT(Legend!$H$44,TRUE),14,FALSE), IFERROR(VLOOKUP(Blanco_Reserve!$V1,INDIRECT(Legend!$H$45,TRUE),14,FALSE), IFERROR(VLOOKUP(Blanco_Reserve!$V1,INDIRECT(Legend!$H$46,TRUE),14,FALSE), IFERROR(VLOOKUP(Blanco_Reserve!$V1,INDIRECT(Legend!$H$47,TRUE),14,FALSE), IFERROR(VLOOKUP(Blanco_Reserve!$V1,INDIRECT(Legend!$H$48,TRUE),14,FALSE), IFERROR(VLOOKUP(Blanco_Reserve!$V1,INDIRECT(Legend!$H$49,TRUE),14,FALSE), IFERROR(VLOOKUP(Blanco_Reserve!$V1,INDIRECT(Legend!$H$50,TRUE),14,FALSE),"")))))))))))))))))))))))))</definedName>
    <definedName name="P_PN_Look_051_075" localSheetId="0">IFERROR(VLOOKUP(Blanco!$V1,INDIRECT(Legend!$H$51,TRUE),14,FALSE), IFERROR(VLOOKUP(Blanco!$V1,INDIRECT(Legend!$H$52,TRUE),14,FALSE), IFERROR(VLOOKUP(Blanco!$V1,INDIRECT(Legend!$H$53,TRUE),14,FALSE), IFERROR(VLOOKUP(Blanco!$V1,INDIRECT(Legend!$H$54,TRUE),14,FALSE), IFERROR(VLOOKUP(Blanco!$V1,INDIRECT(Legend!$H$55,TRUE),14,FALSE), IFERROR(VLOOKUP(Blanco!$V1,INDIRECT(Legend!$H$56,TRUE),14,FALSE), IFERROR(VLOOKUP(Blanco!$V1,INDIRECT(Legend!$H$57,TRUE),14,FALSE), IFERROR(VLOOKUP(Blanco!$V1,INDIRECT(Legend!$H$58,TRUE),14,FALSE), IFERROR(VLOOKUP(Blanco!$V1,INDIRECT(Legend!$H$59,TRUE),14,FALSE), IFERROR(VLOOKUP(Blanco!$V1,INDIRECT(Legend!$H$60,TRUE),14,FALSE), IFERROR(VLOOKUP(Blanco!$V1,INDIRECT(Legend!$H$61,TRUE),14,FALSE), IFERROR(VLOOKUP(Blanco!$V1,INDIRECT(Legend!$H$62,TRUE),14,FALSE), IFERROR(VLOOKUP(Blanco!$V1,INDIRECT(Legend!$H$63,TRUE),14,FALSE), IFERROR(VLOOKUP(Blanco!$V1,INDIRECT(Legend!$H$64,TRUE),14,FALSE), IFERROR(VLOOKUP(Blanco!$V1,INDIRECT(Legend!$H$65,TRUE),14,FALSE), IFERROR(VLOOKUP(Blanco!$V1,INDIRECT(Legend!$H$66,TRUE),14,FALSE), IFERROR(VLOOKUP(Blanco!$V1,INDIRECT(Legend!$H$67,TRUE),14,FALSE), IFERROR(VLOOKUP(Blanco!$V1,INDIRECT(Legend!$H$68,TRUE),14,FALSE), IFERROR(VLOOKUP(Blanco!$V1,INDIRECT(Legend!$H$69,TRUE),14,FALSE), IFERROR(VLOOKUP(Blanco!$V1,INDIRECT(Legend!$H$70,TRUE),14,FALSE), IFERROR(VLOOKUP(Blanco!$V1,INDIRECT(Legend!$H$71,TRUE),14,FALSE), IFERROR(VLOOKUP(Blanco!$V1,INDIRECT(Legend!$H$72,TRUE),14,FALSE), IFERROR(VLOOKUP(Blanco!$V1,INDIRECT(Legend!$H$73,TRUE),14,FALSE), IFERROR(VLOOKUP(Blanco!$V1,INDIRECT(Legend!$H$74,TRUE),14,FALSE), IFERROR(VLOOKUP(Blanco!$V1,INDIRECT(Legend!$H$75,TRUE),14,FALSE),"")))))))))))))))))))))))))</definedName>
    <definedName name="P_PN_Look_051_075" localSheetId="2">IFERROR(VLOOKUP(Blanco_Reserve!$V1,INDIRECT(Legend!$H$51,TRUE),14,FALSE), IFERROR(VLOOKUP(Blanco_Reserve!$V1,INDIRECT(Legend!$H$52,TRUE),14,FALSE), IFERROR(VLOOKUP(Blanco_Reserve!$V1,INDIRECT(Legend!$H$53,TRUE),14,FALSE), IFERROR(VLOOKUP(Blanco_Reserve!$V1,INDIRECT(Legend!$H$54,TRUE),14,FALSE), IFERROR(VLOOKUP(Blanco_Reserve!$V1,INDIRECT(Legend!$H$55,TRUE),14,FALSE), IFERROR(VLOOKUP(Blanco_Reserve!$V1,INDIRECT(Legend!$H$56,TRUE),14,FALSE), IFERROR(VLOOKUP(Blanco_Reserve!$V1,INDIRECT(Legend!$H$57,TRUE),14,FALSE), IFERROR(VLOOKUP(Blanco_Reserve!$V1,INDIRECT(Legend!$H$58,TRUE),14,FALSE), IFERROR(VLOOKUP(Blanco_Reserve!$V1,INDIRECT(Legend!$H$59,TRUE),14,FALSE), IFERROR(VLOOKUP(Blanco_Reserve!$V1,INDIRECT(Legend!$H$60,TRUE),14,FALSE), IFERROR(VLOOKUP(Blanco_Reserve!$V1,INDIRECT(Legend!$H$61,TRUE),14,FALSE), IFERROR(VLOOKUP(Blanco_Reserve!$V1,INDIRECT(Legend!$H$62,TRUE),14,FALSE), IFERROR(VLOOKUP(Blanco_Reserve!$V1,INDIRECT(Legend!$H$63,TRUE),14,FALSE), IFERROR(VLOOKUP(Blanco_Reserve!$V1,INDIRECT(Legend!$H$64,TRUE),14,FALSE), IFERROR(VLOOKUP(Blanco_Reserve!$V1,INDIRECT(Legend!$H$65,TRUE),14,FALSE), IFERROR(VLOOKUP(Blanco_Reserve!$V1,INDIRECT(Legend!$H$66,TRUE),14,FALSE), IFERROR(VLOOKUP(Blanco_Reserve!$V1,INDIRECT(Legend!$H$67,TRUE),14,FALSE), IFERROR(VLOOKUP(Blanco_Reserve!$V1,INDIRECT(Legend!$H$68,TRUE),14,FALSE), IFERROR(VLOOKUP(Blanco_Reserve!$V1,INDIRECT(Legend!$H$69,TRUE),14,FALSE), IFERROR(VLOOKUP(Blanco_Reserve!$V1,INDIRECT(Legend!$H$70,TRUE),14,FALSE), IFERROR(VLOOKUP(Blanco_Reserve!$V1,INDIRECT(Legend!$H$71,TRUE),14,FALSE), IFERROR(VLOOKUP(Blanco_Reserve!$V1,INDIRECT(Legend!$H$72,TRUE),14,FALSE), IFERROR(VLOOKUP(Blanco_Reserve!$V1,INDIRECT(Legend!$H$73,TRUE),14,FALSE), IFERROR(VLOOKUP(Blanco_Reserve!$V1,INDIRECT(Legend!$H$74,TRUE),14,FALSE), IFERROR(VLOOKUP(Blanco_Reserve!$V1,INDIRECT(Legend!$H$75,TRUE),14,FALSE),"")))))))))))))))))))))))))</definedName>
    <definedName name="P_PN_Look_076_100" localSheetId="0">IFERROR(VLOOKUP(Blanco!$V1,INDIRECT(Legend!$H$76,TRUE),14,FALSE), IFERROR(VLOOKUP(Blanco!$V1,INDIRECT(Legend!$H$77,TRUE),14,FALSE), IFERROR(VLOOKUP(Blanco!$V1,INDIRECT(Legend!$H$78,TRUE),14,FALSE), IFERROR(VLOOKUP(Blanco!$V1,INDIRECT(Legend!$H$79,TRUE),14,FALSE), IFERROR(VLOOKUP(Blanco!$V1,INDIRECT(Legend!$H$80,TRUE),14,FALSE), IFERROR(VLOOKUP(Blanco!$V1,INDIRECT(Legend!$H$81,TRUE),14,FALSE), IFERROR(VLOOKUP(Blanco!$V1,INDIRECT(Legend!$H$82,TRUE),14,FALSE), IFERROR(VLOOKUP(Blanco!$V1,INDIRECT(Legend!$H$83,TRUE),14,FALSE), IFERROR(VLOOKUP(Blanco!$V1,INDIRECT(Legend!$H$84,TRUE),14,FALSE), IFERROR(VLOOKUP(Blanco!$V1,INDIRECT(Legend!$H$85,TRUE),14,FALSE), IFERROR(VLOOKUP(Blanco!$V1,INDIRECT(Legend!$H$86,TRUE),14,FALSE), IFERROR(VLOOKUP(Blanco!$V1,INDIRECT(Legend!$H$87,TRUE),14,FALSE), IFERROR(VLOOKUP(Blanco!$V1,INDIRECT(Legend!$H$88,TRUE),14,FALSE), IFERROR(VLOOKUP(Blanco!$V1,INDIRECT(Legend!$H$89,TRUE),14,FALSE), IFERROR(VLOOKUP(Blanco!$V1,INDIRECT(Legend!$H$90,TRUE),14,FALSE), IFERROR(VLOOKUP(Blanco!$V1,INDIRECT(Legend!$H$91,TRUE),14,FALSE), IFERROR(VLOOKUP(Blanco!$V1,INDIRECT(Legend!$H$92,TRUE),14,FALSE), IFERROR(VLOOKUP(Blanco!$V1,INDIRECT(Legend!$H$93,TRUE),14,FALSE), IFERROR(VLOOKUP(Blanco!$V1,INDIRECT(Legend!$H$94,TRUE),14,FALSE), IFERROR(VLOOKUP(Blanco!$V1,INDIRECT(Legend!$H$95,TRUE),14,FALSE), IFERROR(VLOOKUP(Blanco!$V1,INDIRECT(Legend!$H$96,TRUE),14,FALSE), IFERROR(VLOOKUP(Blanco!$V1,INDIRECT(Legend!$H$97,TRUE),14,FALSE), IFERROR(VLOOKUP(Blanco!$V1,INDIRECT(Legend!$H$98,TRUE),14,FALSE), IFERROR(VLOOKUP(Blanco!$V1,INDIRECT(Legend!$H$99,TRUE),14,FALSE), IFERROR(VLOOKUP(Blanco!$V1,INDIRECT(Legend!$H$100,TRUE),14,FALSE),"")))))))))))))))))))))))))</definedName>
    <definedName name="P_PN_Look_076_100" localSheetId="2">IFERROR(VLOOKUP(Blanco_Reserve!$V1,INDIRECT(Legend!$H$76,TRUE),14,FALSE), IFERROR(VLOOKUP(Blanco_Reserve!$V1,INDIRECT(Legend!$H$77,TRUE),14,FALSE), IFERROR(VLOOKUP(Blanco_Reserve!$V1,INDIRECT(Legend!$H$78,TRUE),14,FALSE), IFERROR(VLOOKUP(Blanco_Reserve!$V1,INDIRECT(Legend!$H$79,TRUE),14,FALSE), IFERROR(VLOOKUP(Blanco_Reserve!$V1,INDIRECT(Legend!$H$80,TRUE),14,FALSE), IFERROR(VLOOKUP(Blanco_Reserve!$V1,INDIRECT(Legend!$H$81,TRUE),14,FALSE), IFERROR(VLOOKUP(Blanco_Reserve!$V1,INDIRECT(Legend!$H$82,TRUE),14,FALSE), IFERROR(VLOOKUP(Blanco_Reserve!$V1,INDIRECT(Legend!$H$83,TRUE),14,FALSE), IFERROR(VLOOKUP(Blanco_Reserve!$V1,INDIRECT(Legend!$H$84,TRUE),14,FALSE), IFERROR(VLOOKUP(Blanco_Reserve!$V1,INDIRECT(Legend!$H$85,TRUE),14,FALSE), IFERROR(VLOOKUP(Blanco_Reserve!$V1,INDIRECT(Legend!$H$86,TRUE),14,FALSE), IFERROR(VLOOKUP(Blanco_Reserve!$V1,INDIRECT(Legend!$H$87,TRUE),14,FALSE), IFERROR(VLOOKUP(Blanco_Reserve!$V1,INDIRECT(Legend!$H$88,TRUE),14,FALSE), IFERROR(VLOOKUP(Blanco_Reserve!$V1,INDIRECT(Legend!$H$89,TRUE),14,FALSE), IFERROR(VLOOKUP(Blanco_Reserve!$V1,INDIRECT(Legend!$H$90,TRUE),14,FALSE), IFERROR(VLOOKUP(Blanco_Reserve!$V1,INDIRECT(Legend!$H$91,TRUE),14,FALSE), IFERROR(VLOOKUP(Blanco_Reserve!$V1,INDIRECT(Legend!$H$92,TRUE),14,FALSE), IFERROR(VLOOKUP(Blanco_Reserve!$V1,INDIRECT(Legend!$H$93,TRUE),14,FALSE), IFERROR(VLOOKUP(Blanco_Reserve!$V1,INDIRECT(Legend!$H$94,TRUE),14,FALSE), IFERROR(VLOOKUP(Blanco_Reserve!$V1,INDIRECT(Legend!$H$95,TRUE),14,FALSE), IFERROR(VLOOKUP(Blanco_Reserve!$V1,INDIRECT(Legend!$H$96,TRUE),14,FALSE), IFERROR(VLOOKUP(Blanco_Reserve!$V1,INDIRECT(Legend!$H$97,TRUE),14,FALSE), IFERROR(VLOOKUP(Blanco_Reserve!$V1,INDIRECT(Legend!$H$98,TRUE),14,FALSE), IFERROR(VLOOKUP(Blanco_Reserve!$V1,INDIRECT(Legend!$H$99,TRUE),14,FALSE), IFERROR(VLOOKUP(Blanco_Reserve!$V1,INDIRECT(Legend!$H$100,TRUE),14,FALSE),"")))))))))))))))))))))))))</definedName>
    <definedName name="P_PN_Look_101_125" localSheetId="0">IFERROR(VLOOKUP(Blanco!$V1,INDIRECT(Legend!$H$101,TRUE),14,FALSE), IFERROR(VLOOKUP(Blanco!$V1,INDIRECT(Legend!$H$102,TRUE),14,FALSE), IFERROR(VLOOKUP(Blanco!$V1,INDIRECT(Legend!$H$103,TRUE),14,FALSE), IFERROR(VLOOKUP(Blanco!$V1,INDIRECT(Legend!$H$104,TRUE),14,FALSE), IFERROR(VLOOKUP(Blanco!$V1,INDIRECT(Legend!$H$105,TRUE),14,FALSE), IFERROR(VLOOKUP(Blanco!$V1,INDIRECT(Legend!$H$106,TRUE),14,FALSE), IFERROR(VLOOKUP(Blanco!$V1,INDIRECT(Legend!$H$107,TRUE),14,FALSE), IFERROR(VLOOKUP(Blanco!$V1,INDIRECT(Legend!$H$108,TRUE),14,FALSE), IFERROR(VLOOKUP(Blanco!$V1,INDIRECT(Legend!$H$109,TRUE),14,FALSE), IFERROR(VLOOKUP(Blanco!$V1,INDIRECT(Legend!$H$110,TRUE),14,FALSE), IFERROR(VLOOKUP(Blanco!$V1,INDIRECT(Legend!$H$111,TRUE),14,FALSE), IFERROR(VLOOKUP(Blanco!$V1,INDIRECT(Legend!$H$112,TRUE),14,FALSE), IFERROR(VLOOKUP(Blanco!$V1,INDIRECT(Legend!$H$113,TRUE),14,FALSE), IFERROR(VLOOKUP(Blanco!$V1,INDIRECT(Legend!$H$114,TRUE),14,FALSE), IFERROR(VLOOKUP(Blanco!$V1,INDIRECT(Legend!$H$115,TRUE),14,FALSE), IFERROR(VLOOKUP(Blanco!$V1,INDIRECT(Legend!$H$116,TRUE),14,FALSE), IFERROR(VLOOKUP(Blanco!$V1,INDIRECT(Legend!$H$117,TRUE),14,FALSE), IFERROR(VLOOKUP(Blanco!$V1,INDIRECT(Legend!$H$118,TRUE),14,FALSE), IFERROR(VLOOKUP(Blanco!$V1,INDIRECT(Legend!$H$119,TRUE),14,FALSE), IFERROR(VLOOKUP(Blanco!$V1,INDIRECT(Legend!$H$120,TRUE),14,FALSE), IFERROR(VLOOKUP(Blanco!$V1,INDIRECT(Legend!$H$121,TRUE),14,FALSE), IFERROR(VLOOKUP(Blanco!$V1,INDIRECT(Legend!$H$122,TRUE),14,FALSE), IFERROR(VLOOKUP(Blanco!$V1,INDIRECT(Legend!$H$123,TRUE),14,FALSE), IFERROR(VLOOKUP(Blanco!$V1,INDIRECT(Legend!$H$124,TRUE),14,FALSE), IFERROR(VLOOKUP(Blanco!$V1,INDIRECT(Legend!$H$125,TRUE),14,FALSE),"")))))))))))))))))))))))))</definedName>
    <definedName name="P_PN_Look_101_125" localSheetId="2">IFERROR(VLOOKUP(Blanco_Reserve!$V1,INDIRECT(Legend!$H$101,TRUE),14,FALSE), IFERROR(VLOOKUP(Blanco_Reserve!$V1,INDIRECT(Legend!$H$102,TRUE),14,FALSE), IFERROR(VLOOKUP(Blanco_Reserve!$V1,INDIRECT(Legend!$H$103,TRUE),14,FALSE), IFERROR(VLOOKUP(Blanco_Reserve!$V1,INDIRECT(Legend!$H$104,TRUE),14,FALSE), IFERROR(VLOOKUP(Blanco_Reserve!$V1,INDIRECT(Legend!$H$105,TRUE),14,FALSE), IFERROR(VLOOKUP(Blanco_Reserve!$V1,INDIRECT(Legend!$H$106,TRUE),14,FALSE), IFERROR(VLOOKUP(Blanco_Reserve!$V1,INDIRECT(Legend!$H$107,TRUE),14,FALSE), IFERROR(VLOOKUP(Blanco_Reserve!$V1,INDIRECT(Legend!$H$108,TRUE),14,FALSE), IFERROR(VLOOKUP(Blanco_Reserve!$V1,INDIRECT(Legend!$H$109,TRUE),14,FALSE), IFERROR(VLOOKUP(Blanco_Reserve!$V1,INDIRECT(Legend!$H$110,TRUE),14,FALSE), IFERROR(VLOOKUP(Blanco_Reserve!$V1,INDIRECT(Legend!$H$111,TRUE),14,FALSE), IFERROR(VLOOKUP(Blanco_Reserve!$V1,INDIRECT(Legend!$H$112,TRUE),14,FALSE), IFERROR(VLOOKUP(Blanco_Reserve!$V1,INDIRECT(Legend!$H$113,TRUE),14,FALSE), IFERROR(VLOOKUP(Blanco_Reserve!$V1,INDIRECT(Legend!$H$114,TRUE),14,FALSE), IFERROR(VLOOKUP(Blanco_Reserve!$V1,INDIRECT(Legend!$H$115,TRUE),14,FALSE), IFERROR(VLOOKUP(Blanco_Reserve!$V1,INDIRECT(Legend!$H$116,TRUE),14,FALSE), IFERROR(VLOOKUP(Blanco_Reserve!$V1,INDIRECT(Legend!$H$117,TRUE),14,FALSE), IFERROR(VLOOKUP(Blanco_Reserve!$V1,INDIRECT(Legend!$H$118,TRUE),14,FALSE), IFERROR(VLOOKUP(Blanco_Reserve!$V1,INDIRECT(Legend!$H$119,TRUE),14,FALSE), IFERROR(VLOOKUP(Blanco_Reserve!$V1,INDIRECT(Legend!$H$120,TRUE),14,FALSE), IFERROR(VLOOKUP(Blanco_Reserve!$V1,INDIRECT(Legend!$H$121,TRUE),14,FALSE), IFERROR(VLOOKUP(Blanco_Reserve!$V1,INDIRECT(Legend!$H$122,TRUE),14,FALSE), IFERROR(VLOOKUP(Blanco_Reserve!$V1,INDIRECT(Legend!$H$123,TRUE),14,FALSE), IFERROR(VLOOKUP(Blanco_Reserve!$V1,INDIRECT(Legend!$H$124,TRUE),14,FALSE), IFERROR(VLOOKUP(Blanco_Reserve!$V1,INDIRECT(Legend!$H$125,TRUE),14,FALSE),"")))))))))))))))))))))))))</definedName>
    <definedName name="P_Pop" localSheetId="0">IF(Blanco!P_Pop_Look_002_025&lt;&gt;"",Blanco!P_Pop_Look_002_025,IF(Blanco!P_Pop_Look_026_050&lt;&gt;"-",Blanco!P_Pop_Look_026_050,IF(Blanco!P_Pop_Look_051_075&lt;&gt;"",Blanco!P_Pop_Look_051_075,IF(Blanco!P_Pop_Look_076_100&lt;&gt;"",Blanco!P_Pop_Look_076_100,IF(Blanco!P_Pop_Look_101_125&lt;&gt;"",Blanco!P_Pop_Look_101_125,"-")))))</definedName>
    <definedName name="P_Pop" localSheetId="2">IF(Blanco_Reserve!P_Pop_Look_002_025&lt;&gt;"",Blanco_Reserve!P_Pop_Look_002_025,IF(Blanco_Reserve!P_Pop_Look_026_050&lt;&gt;"-",Blanco_Reserve!P_Pop_Look_026_050,IF(Blanco_Reserve!P_Pop_Look_051_075&lt;&gt;"",Blanco_Reserve!P_Pop_Look_051_075,IF(Blanco_Reserve!P_Pop_Look_076_100&lt;&gt;"",Blanco_Reserve!P_Pop_Look_076_100,IF(Blanco_Reserve!P_Pop_Look_101_125&lt;&gt;"",Blanco_Reserve!P_Pop_Look_101_125,"-")))))</definedName>
    <definedName name="P_Pop_Look_002_025" localSheetId="0">IFERROR(VLOOKUP(Blanco!$V1,INDIRECT(Legend!$H$2,TRUE),9,FALSE), IFERROR(VLOOKUP(Blanco!$V1,INDIRECT(Legend!$H$3,TRUE),9,FALSE), IFERROR(VLOOKUP(Blanco!$V1,INDIRECT(Legend!$H$4,TRUE),9,FALSE), IFERROR(VLOOKUP(Blanco!$V1,INDIRECT(Legend!$H$5,TRUE),9,FALSE), IFERROR(VLOOKUP(Blanco!$V1,INDIRECT(Legend!$H$6,TRUE),9,FALSE), IFERROR(VLOOKUP(Blanco!$V1,INDIRECT(Legend!$H$7,TRUE),9,FALSE), IFERROR(VLOOKUP(Blanco!$V1,INDIRECT(Legend!$H$8,TRUE),9,FALSE), IFERROR(VLOOKUP(Blanco!$V1,INDIRECT(Legend!$H$9,TRUE),9,FALSE), IFERROR(VLOOKUP(Blanco!$V1,INDIRECT(Legend!$H$10,TRUE),9,FALSE), IFERROR(VLOOKUP(Blanco!$V1,INDIRECT(Legend!$H$11,TRUE),9,FALSE), IFERROR(VLOOKUP(Blanco!$V1,INDIRECT(Legend!$H$12,TRUE),9,FALSE), IFERROR(VLOOKUP(Blanco!$V1,INDIRECT(Legend!$H$13,TRUE),9,FALSE), IFERROR(VLOOKUP(Blanco!$V1,INDIRECT(Legend!$H$14,TRUE),9,FALSE), IFERROR(VLOOKUP(Blanco!$V1,INDIRECT(Legend!$H$15,TRUE),9,FALSE), IFERROR(VLOOKUP(Blanco!$V1,INDIRECT(Legend!$H$16,TRUE),9,FALSE), IFERROR(VLOOKUP(Blanco!$V1,INDIRECT(Legend!$H$17,TRUE),9,FALSE), IFERROR(VLOOKUP(Blanco!$V1,INDIRECT(Legend!$H$18,TRUE),9,FALSE), IFERROR(VLOOKUP(Blanco!$V1,INDIRECT(Legend!$H$19,TRUE),9,FALSE), IFERROR(VLOOKUP(Blanco!$V1,INDIRECT(Legend!$H$20,TRUE),9,FALSE), IFERROR(VLOOKUP(Blanco!$V1,INDIRECT(Legend!$H$21,TRUE),9,FALSE), IFERROR(VLOOKUP(Blanco!$V1,INDIRECT(Legend!$H$22,TRUE),9,FALSE), IFERROR(VLOOKUP(Blanco!$V1,INDIRECT(Legend!$H$23,TRUE),9,FALSE), IFERROR(VLOOKUP(Blanco!$V1,INDIRECT(Legend!$H$24,TRUE),9,FALSE), IFERROR(VLOOKUP(Blanco!$V1,INDIRECT(Legend!$H$25,TRUE),9,FALSE),""))))))))))))))))))))))))</definedName>
    <definedName name="P_Pop_Look_002_025" localSheetId="2">IFERROR(VLOOKUP(Blanco_Reserve!$V1,INDIRECT(Legend!$H$2,TRUE),9,FALSE), IFERROR(VLOOKUP(Blanco_Reserve!$V1,INDIRECT(Legend!$H$3,TRUE),9,FALSE), IFERROR(VLOOKUP(Blanco_Reserve!$V1,INDIRECT(Legend!$H$4,TRUE),9,FALSE), IFERROR(VLOOKUP(Blanco_Reserve!$V1,INDIRECT(Legend!$H$5,TRUE),9,FALSE), IFERROR(VLOOKUP(Blanco_Reserve!$V1,INDIRECT(Legend!$H$6,TRUE),9,FALSE), IFERROR(VLOOKUP(Blanco_Reserve!$V1,INDIRECT(Legend!$H$7,TRUE),9,FALSE), IFERROR(VLOOKUP(Blanco_Reserve!$V1,INDIRECT(Legend!$H$8,TRUE),9,FALSE), IFERROR(VLOOKUP(Blanco_Reserve!$V1,INDIRECT(Legend!$H$9,TRUE),9,FALSE), IFERROR(VLOOKUP(Blanco_Reserve!$V1,INDIRECT(Legend!$H$10,TRUE),9,FALSE), IFERROR(VLOOKUP(Blanco_Reserve!$V1,INDIRECT(Legend!$H$11,TRUE),9,FALSE), IFERROR(VLOOKUP(Blanco_Reserve!$V1,INDIRECT(Legend!$H$12,TRUE),9,FALSE), IFERROR(VLOOKUP(Blanco_Reserve!$V1,INDIRECT(Legend!$H$13,TRUE),9,FALSE), IFERROR(VLOOKUP(Blanco_Reserve!$V1,INDIRECT(Legend!$H$14,TRUE),9,FALSE), IFERROR(VLOOKUP(Blanco_Reserve!$V1,INDIRECT(Legend!$H$15,TRUE),9,FALSE), IFERROR(VLOOKUP(Blanco_Reserve!$V1,INDIRECT(Legend!$H$16,TRUE),9,FALSE), IFERROR(VLOOKUP(Blanco_Reserve!$V1,INDIRECT(Legend!$H$17,TRUE),9,FALSE), IFERROR(VLOOKUP(Blanco_Reserve!$V1,INDIRECT(Legend!$H$18,TRUE),9,FALSE), IFERROR(VLOOKUP(Blanco_Reserve!$V1,INDIRECT(Legend!$H$19,TRUE),9,FALSE), IFERROR(VLOOKUP(Blanco_Reserve!$V1,INDIRECT(Legend!$H$20,TRUE),9,FALSE), IFERROR(VLOOKUP(Blanco_Reserve!$V1,INDIRECT(Legend!$H$21,TRUE),9,FALSE), IFERROR(VLOOKUP(Blanco_Reserve!$V1,INDIRECT(Legend!$H$22,TRUE),9,FALSE), IFERROR(VLOOKUP(Blanco_Reserve!$V1,INDIRECT(Legend!$H$23,TRUE),9,FALSE), IFERROR(VLOOKUP(Blanco_Reserve!$V1,INDIRECT(Legend!$H$24,TRUE),9,FALSE), IFERROR(VLOOKUP(Blanco_Reserve!$V1,INDIRECT(Legend!$H$25,TRUE),9,FALSE),""))))))))))))))))))))))))</definedName>
    <definedName name="P_Pop_Look_026_050" localSheetId="0">IFERROR(VLOOKUP(Blanco!$V1,INDIRECT(Legend!$H$26,TRUE),9,FALSE), IFERROR(VLOOKUP(Blanco!$V1,INDIRECT(Legend!$H$27,TRUE),9,FALSE), IFERROR(VLOOKUP(Blanco!$V1,INDIRECT(Legend!$H$28,TRUE),9,FALSE), IFERROR(VLOOKUP(Blanco!$V1,INDIRECT(Legend!$H$29,TRUE),9,FALSE), IFERROR(VLOOKUP(Blanco!$V1,INDIRECT(Legend!$H$30,TRUE),9,FALSE), IFERROR(VLOOKUP(Blanco!$V1,INDIRECT(Legend!$H$31,TRUE),9,FALSE), IFERROR(VLOOKUP(Blanco!$V1,INDIRECT(Legend!$H$32,TRUE),9,FALSE), IFERROR(VLOOKUP(Blanco!$V1,INDIRECT(Legend!$H$33,TRUE),9,FALSE), IFERROR(VLOOKUP(Blanco!$V1,INDIRECT(Legend!$H$34,TRUE),9,FALSE), IFERROR(VLOOKUP(Blanco!$V1,INDIRECT(Legend!$H$35,TRUE),9,FALSE), IFERROR(VLOOKUP(Blanco!$V1,INDIRECT(Legend!$H$36,TRUE),9,FALSE), IFERROR(VLOOKUP(Blanco!$V1,INDIRECT(Legend!$H$37,TRUE),9,FALSE), IFERROR(VLOOKUP(Blanco!$V1,INDIRECT(Legend!$H$38,TRUE),9,FALSE), IFERROR(VLOOKUP(Blanco!$V1,INDIRECT(Legend!$H$39,TRUE),9,FALSE), IFERROR(VLOOKUP(Blanco!$V1,INDIRECT(Legend!$H$40,TRUE),9,FALSE), IFERROR(VLOOKUP(Blanco!$V1,INDIRECT(Legend!$H$41,TRUE),9,FALSE), IFERROR(VLOOKUP(Blanco!$V1,INDIRECT(Legend!$H$42,TRUE),9,FALSE), IFERROR(VLOOKUP(Blanco!$V1,INDIRECT(Legend!$H$43,TRUE),9,FALSE), IFERROR(VLOOKUP(Blanco!$V1,INDIRECT(Legend!$H$44,TRUE),9,FALSE), IFERROR(VLOOKUP(Blanco!$V1,INDIRECT(Legend!$H$45,TRUE),9,FALSE), IFERROR(VLOOKUP(Blanco!$V1,INDIRECT(Legend!$H$46,TRUE),9,FALSE), IFERROR(VLOOKUP(Blanco!$V1,INDIRECT(Legend!$H$47,TRUE),9,FALSE), IFERROR(VLOOKUP(Blanco!$V1,INDIRECT(Legend!$H$48,TRUE),9,FALSE), IFERROR(VLOOKUP(Blanco!$V1,INDIRECT(Legend!$H$49,TRUE),9,FALSE), IFERROR(VLOOKUP(Blanco!$V1,INDIRECT(Legend!$H$50,TRUE),9,FALSE),"")))))))))))))))))))))))))</definedName>
    <definedName name="P_Pop_Look_026_050" localSheetId="2">IFERROR(VLOOKUP(Blanco_Reserve!$V1,INDIRECT(Legend!$H$26,TRUE),9,FALSE), IFERROR(VLOOKUP(Blanco_Reserve!$V1,INDIRECT(Legend!$H$27,TRUE),9,FALSE), IFERROR(VLOOKUP(Blanco_Reserve!$V1,INDIRECT(Legend!$H$28,TRUE),9,FALSE), IFERROR(VLOOKUP(Blanco_Reserve!$V1,INDIRECT(Legend!$H$29,TRUE),9,FALSE), IFERROR(VLOOKUP(Blanco_Reserve!$V1,INDIRECT(Legend!$H$30,TRUE),9,FALSE), IFERROR(VLOOKUP(Blanco_Reserve!$V1,INDIRECT(Legend!$H$31,TRUE),9,FALSE), IFERROR(VLOOKUP(Blanco_Reserve!$V1,INDIRECT(Legend!$H$32,TRUE),9,FALSE), IFERROR(VLOOKUP(Blanco_Reserve!$V1,INDIRECT(Legend!$H$33,TRUE),9,FALSE), IFERROR(VLOOKUP(Blanco_Reserve!$V1,INDIRECT(Legend!$H$34,TRUE),9,FALSE), IFERROR(VLOOKUP(Blanco_Reserve!$V1,INDIRECT(Legend!$H$35,TRUE),9,FALSE), IFERROR(VLOOKUP(Blanco_Reserve!$V1,INDIRECT(Legend!$H$36,TRUE),9,FALSE), IFERROR(VLOOKUP(Blanco_Reserve!$V1,INDIRECT(Legend!$H$37,TRUE),9,FALSE), IFERROR(VLOOKUP(Blanco_Reserve!$V1,INDIRECT(Legend!$H$38,TRUE),9,FALSE), IFERROR(VLOOKUP(Blanco_Reserve!$V1,INDIRECT(Legend!$H$39,TRUE),9,FALSE), IFERROR(VLOOKUP(Blanco_Reserve!$V1,INDIRECT(Legend!$H$40,TRUE),9,FALSE), IFERROR(VLOOKUP(Blanco_Reserve!$V1,INDIRECT(Legend!$H$41,TRUE),9,FALSE), IFERROR(VLOOKUP(Blanco_Reserve!$V1,INDIRECT(Legend!$H$42,TRUE),9,FALSE), IFERROR(VLOOKUP(Blanco_Reserve!$V1,INDIRECT(Legend!$H$43,TRUE),9,FALSE), IFERROR(VLOOKUP(Blanco_Reserve!$V1,INDIRECT(Legend!$H$44,TRUE),9,FALSE), IFERROR(VLOOKUP(Blanco_Reserve!$V1,INDIRECT(Legend!$H$45,TRUE),9,FALSE), IFERROR(VLOOKUP(Blanco_Reserve!$V1,INDIRECT(Legend!$H$46,TRUE),9,FALSE), IFERROR(VLOOKUP(Blanco_Reserve!$V1,INDIRECT(Legend!$H$47,TRUE),9,FALSE), IFERROR(VLOOKUP(Blanco_Reserve!$V1,INDIRECT(Legend!$H$48,TRUE),9,FALSE), IFERROR(VLOOKUP(Blanco_Reserve!$V1,INDIRECT(Legend!$H$49,TRUE),9,FALSE), IFERROR(VLOOKUP(Blanco_Reserve!$V1,INDIRECT(Legend!$H$50,TRUE),9,FALSE),"")))))))))))))))))))))))))</definedName>
    <definedName name="P_Pop_Look_051_075" localSheetId="0">IFERROR(VLOOKUP(Blanco!$V1,INDIRECT(Legend!$H$51,TRUE),9,FALSE), IFERROR(VLOOKUP(Blanco!$V1,INDIRECT(Legend!$H$52,TRUE),9,FALSE), IFERROR(VLOOKUP(Blanco!$V1,INDIRECT(Legend!$H$53,TRUE),9,FALSE), IFERROR(VLOOKUP(Blanco!$V1,INDIRECT(Legend!$H$54,TRUE),9,FALSE), IFERROR(VLOOKUP(Blanco!$V1,INDIRECT(Legend!$H$55,TRUE),9,FALSE), IFERROR(VLOOKUP(Blanco!$V1,INDIRECT(Legend!$H$56,TRUE),9,FALSE), IFERROR(VLOOKUP(Blanco!$V1,INDIRECT(Legend!$H$57,TRUE),9,FALSE), IFERROR(VLOOKUP(Blanco!$V1,INDIRECT(Legend!$H$58,TRUE),9,FALSE), IFERROR(VLOOKUP(Blanco!$V1,INDIRECT(Legend!$H$59,TRUE),9,FALSE), IFERROR(VLOOKUP(Blanco!$V1,INDIRECT(Legend!$H$60,TRUE),9,FALSE), IFERROR(VLOOKUP(Blanco!$V1,INDIRECT(Legend!$H$61,TRUE),9,FALSE), IFERROR(VLOOKUP(Blanco!$V1,INDIRECT(Legend!$H$62,TRUE),9,FALSE), IFERROR(VLOOKUP(Blanco!$V1,INDIRECT(Legend!$H$63,TRUE),9,FALSE), IFERROR(VLOOKUP(Blanco!$V1,INDIRECT(Legend!$H$64,TRUE),9,FALSE), IFERROR(VLOOKUP(Blanco!$V1,INDIRECT(Legend!$H$65,TRUE),9,FALSE), IFERROR(VLOOKUP(Blanco!$V1,INDIRECT(Legend!$H$66,TRUE),9,FALSE), IFERROR(VLOOKUP(Blanco!$V1,INDIRECT(Legend!$H$67,TRUE),9,FALSE), IFERROR(VLOOKUP(Blanco!$V1,INDIRECT(Legend!$H$68,TRUE),9,FALSE), IFERROR(VLOOKUP(Blanco!$V1,INDIRECT(Legend!$H$69,TRUE),9,FALSE), IFERROR(VLOOKUP(Blanco!$V1,INDIRECT(Legend!$H$70,TRUE),9,FALSE), IFERROR(VLOOKUP(Blanco!$V1,INDIRECT(Legend!$H$71,TRUE),9,FALSE), IFERROR(VLOOKUP(Blanco!$V1,INDIRECT(Legend!$H$72,TRUE),9,FALSE), IFERROR(VLOOKUP(Blanco!$V1,INDIRECT(Legend!$H$73,TRUE),9,FALSE), IFERROR(VLOOKUP(Blanco!$V1,INDIRECT(Legend!$H$74,TRUE),9,FALSE), IFERROR(VLOOKUP(Blanco!$V1,INDIRECT(Legend!$H$75,TRUE),9,FALSE),"")))))))))))))))))))))))))</definedName>
    <definedName name="P_Pop_Look_051_075" localSheetId="2">IFERROR(VLOOKUP(Blanco_Reserve!$V1,INDIRECT(Legend!$H$51,TRUE),9,FALSE), IFERROR(VLOOKUP(Blanco_Reserve!$V1,INDIRECT(Legend!$H$52,TRUE),9,FALSE), IFERROR(VLOOKUP(Blanco_Reserve!$V1,INDIRECT(Legend!$H$53,TRUE),9,FALSE), IFERROR(VLOOKUP(Blanco_Reserve!$V1,INDIRECT(Legend!$H$54,TRUE),9,FALSE), IFERROR(VLOOKUP(Blanco_Reserve!$V1,INDIRECT(Legend!$H$55,TRUE),9,FALSE), IFERROR(VLOOKUP(Blanco_Reserve!$V1,INDIRECT(Legend!$H$56,TRUE),9,FALSE), IFERROR(VLOOKUP(Blanco_Reserve!$V1,INDIRECT(Legend!$H$57,TRUE),9,FALSE), IFERROR(VLOOKUP(Blanco_Reserve!$V1,INDIRECT(Legend!$H$58,TRUE),9,FALSE), IFERROR(VLOOKUP(Blanco_Reserve!$V1,INDIRECT(Legend!$H$59,TRUE),9,FALSE), IFERROR(VLOOKUP(Blanco_Reserve!$V1,INDIRECT(Legend!$H$60,TRUE),9,FALSE), IFERROR(VLOOKUP(Blanco_Reserve!$V1,INDIRECT(Legend!$H$61,TRUE),9,FALSE), IFERROR(VLOOKUP(Blanco_Reserve!$V1,INDIRECT(Legend!$H$62,TRUE),9,FALSE), IFERROR(VLOOKUP(Blanco_Reserve!$V1,INDIRECT(Legend!$H$63,TRUE),9,FALSE), IFERROR(VLOOKUP(Blanco_Reserve!$V1,INDIRECT(Legend!$H$64,TRUE),9,FALSE), IFERROR(VLOOKUP(Blanco_Reserve!$V1,INDIRECT(Legend!$H$65,TRUE),9,FALSE), IFERROR(VLOOKUP(Blanco_Reserve!$V1,INDIRECT(Legend!$H$66,TRUE),9,FALSE), IFERROR(VLOOKUP(Blanco_Reserve!$V1,INDIRECT(Legend!$H$67,TRUE),9,FALSE), IFERROR(VLOOKUP(Blanco_Reserve!$V1,INDIRECT(Legend!$H$68,TRUE),9,FALSE), IFERROR(VLOOKUP(Blanco_Reserve!$V1,INDIRECT(Legend!$H$69,TRUE),9,FALSE), IFERROR(VLOOKUP(Blanco_Reserve!$V1,INDIRECT(Legend!$H$70,TRUE),9,FALSE), IFERROR(VLOOKUP(Blanco_Reserve!$V1,INDIRECT(Legend!$H$71,TRUE),9,FALSE), IFERROR(VLOOKUP(Blanco_Reserve!$V1,INDIRECT(Legend!$H$72,TRUE),9,FALSE), IFERROR(VLOOKUP(Blanco_Reserve!$V1,INDIRECT(Legend!$H$73,TRUE),9,FALSE), IFERROR(VLOOKUP(Blanco_Reserve!$V1,INDIRECT(Legend!$H$74,TRUE),9,FALSE), IFERROR(VLOOKUP(Blanco_Reserve!$V1,INDIRECT(Legend!$H$75,TRUE),9,FALSE),"")))))))))))))))))))))))))</definedName>
    <definedName name="P_Pop_Look_076_100" localSheetId="0">IFERROR(VLOOKUP(Blanco!$V1,INDIRECT(Legend!$H$76,TRUE),9,FALSE), IFERROR(VLOOKUP(Blanco!$V1,INDIRECT(Legend!$H$77,TRUE),9,FALSE), IFERROR(VLOOKUP(Blanco!$V1,INDIRECT(Legend!$H$78,TRUE),9,FALSE), IFERROR(VLOOKUP(Blanco!$V1,INDIRECT(Legend!$H$79,TRUE),9,FALSE), IFERROR(VLOOKUP(Blanco!$V1,INDIRECT(Legend!$H$80,TRUE),9,FALSE), IFERROR(VLOOKUP(Blanco!$V1,INDIRECT(Legend!$H$81,TRUE),9,FALSE), IFERROR(VLOOKUP(Blanco!$V1,INDIRECT(Legend!$H$82,TRUE),9,FALSE), IFERROR(VLOOKUP(Blanco!$V1,INDIRECT(Legend!$H$83,TRUE),9,FALSE), IFERROR(VLOOKUP(Blanco!$V1,INDIRECT(Legend!$H$84,TRUE),9,FALSE), IFERROR(VLOOKUP(Blanco!$V1,INDIRECT(Legend!$H$85,TRUE),9,FALSE), IFERROR(VLOOKUP(Blanco!$V1,INDIRECT(Legend!$H$86,TRUE),9,FALSE), IFERROR(VLOOKUP(Blanco!$V1,INDIRECT(Legend!$H$87,TRUE),9,FALSE), IFERROR(VLOOKUP(Blanco!$V1,INDIRECT(Legend!$H$88,TRUE),9,FALSE), IFERROR(VLOOKUP(Blanco!$V1,INDIRECT(Legend!$H$89,TRUE),9,FALSE), IFERROR(VLOOKUP(Blanco!$V1,INDIRECT(Legend!$H$90,TRUE),9,FALSE), IFERROR(VLOOKUP(Blanco!$V1,INDIRECT(Legend!$H$91,TRUE),9,FALSE), IFERROR(VLOOKUP(Blanco!$V1,INDIRECT(Legend!$H$92,TRUE),9,FALSE), IFERROR(VLOOKUP(Blanco!$V1,INDIRECT(Legend!$H$93,TRUE),9,FALSE), IFERROR(VLOOKUP(Blanco!$V1,INDIRECT(Legend!$H$94,TRUE),9,FALSE), IFERROR(VLOOKUP(Blanco!$V1,INDIRECT(Legend!$H$95,TRUE),9,FALSE), IFERROR(VLOOKUP(Blanco!$V1,INDIRECT(Legend!$H$96,TRUE),9,FALSE), IFERROR(VLOOKUP(Blanco!$V1,INDIRECT(Legend!$H$97,TRUE),9,FALSE), IFERROR(VLOOKUP(Blanco!$V1,INDIRECT(Legend!$H$98,TRUE),9,FALSE), IFERROR(VLOOKUP(Blanco!$V1,INDIRECT(Legend!$H$99,TRUE),9,FALSE), IFERROR(VLOOKUP(Blanco!$V1,INDIRECT(Legend!$H$100,TRUE),9,FALSE),"")))))))))))))))))))))))))</definedName>
    <definedName name="P_Pop_Look_076_100" localSheetId="2">IFERROR(VLOOKUP(Blanco_Reserve!$V1,INDIRECT(Legend!$H$76,TRUE),9,FALSE), IFERROR(VLOOKUP(Blanco_Reserve!$V1,INDIRECT(Legend!$H$77,TRUE),9,FALSE), IFERROR(VLOOKUP(Blanco_Reserve!$V1,INDIRECT(Legend!$H$78,TRUE),9,FALSE), IFERROR(VLOOKUP(Blanco_Reserve!$V1,INDIRECT(Legend!$H$79,TRUE),9,FALSE), IFERROR(VLOOKUP(Blanco_Reserve!$V1,INDIRECT(Legend!$H$80,TRUE),9,FALSE), IFERROR(VLOOKUP(Blanco_Reserve!$V1,INDIRECT(Legend!$H$81,TRUE),9,FALSE), IFERROR(VLOOKUP(Blanco_Reserve!$V1,INDIRECT(Legend!$H$82,TRUE),9,FALSE), IFERROR(VLOOKUP(Blanco_Reserve!$V1,INDIRECT(Legend!$H$83,TRUE),9,FALSE), IFERROR(VLOOKUP(Blanco_Reserve!$V1,INDIRECT(Legend!$H$84,TRUE),9,FALSE), IFERROR(VLOOKUP(Blanco_Reserve!$V1,INDIRECT(Legend!$H$85,TRUE),9,FALSE), IFERROR(VLOOKUP(Blanco_Reserve!$V1,INDIRECT(Legend!$H$86,TRUE),9,FALSE), IFERROR(VLOOKUP(Blanco_Reserve!$V1,INDIRECT(Legend!$H$87,TRUE),9,FALSE), IFERROR(VLOOKUP(Blanco_Reserve!$V1,INDIRECT(Legend!$H$88,TRUE),9,FALSE), IFERROR(VLOOKUP(Blanco_Reserve!$V1,INDIRECT(Legend!$H$89,TRUE),9,FALSE), IFERROR(VLOOKUP(Blanco_Reserve!$V1,INDIRECT(Legend!$H$90,TRUE),9,FALSE), IFERROR(VLOOKUP(Blanco_Reserve!$V1,INDIRECT(Legend!$H$91,TRUE),9,FALSE), IFERROR(VLOOKUP(Blanco_Reserve!$V1,INDIRECT(Legend!$H$92,TRUE),9,FALSE), IFERROR(VLOOKUP(Blanco_Reserve!$V1,INDIRECT(Legend!$H$93,TRUE),9,FALSE), IFERROR(VLOOKUP(Blanco_Reserve!$V1,INDIRECT(Legend!$H$94,TRUE),9,FALSE), IFERROR(VLOOKUP(Blanco_Reserve!$V1,INDIRECT(Legend!$H$95,TRUE),9,FALSE), IFERROR(VLOOKUP(Blanco_Reserve!$V1,INDIRECT(Legend!$H$96,TRUE),9,FALSE), IFERROR(VLOOKUP(Blanco_Reserve!$V1,INDIRECT(Legend!$H$97,TRUE),9,FALSE), IFERROR(VLOOKUP(Blanco_Reserve!$V1,INDIRECT(Legend!$H$98,TRUE),9,FALSE), IFERROR(VLOOKUP(Blanco_Reserve!$V1,INDIRECT(Legend!$H$99,TRUE),9,FALSE), IFERROR(VLOOKUP(Blanco_Reserve!$V1,INDIRECT(Legend!$H$100,TRUE),9,FALSE),"")))))))))))))))))))))))))</definedName>
    <definedName name="P_Pop_Look_101_125" localSheetId="0">IFERROR(VLOOKUP(Blanco!$V1,INDIRECT(Legend!$H$101,TRUE),9,FALSE), IFERROR(VLOOKUP(Blanco!$V1,INDIRECT(Legend!$H$102,TRUE),9,FALSE), IFERROR(VLOOKUP(Blanco!$V1,INDIRECT(Legend!$H$103,TRUE),9,FALSE), IFERROR(VLOOKUP(Blanco!$V1,INDIRECT(Legend!$H$104,TRUE),9,FALSE), IFERROR(VLOOKUP(Blanco!$V1,INDIRECT(Legend!$H$105,TRUE),9,FALSE), IFERROR(VLOOKUP(Blanco!$V1,INDIRECT(Legend!$H$106,TRUE),9,FALSE), IFERROR(VLOOKUP(Blanco!$V1,INDIRECT(Legend!$H$107,TRUE),9,FALSE), IFERROR(VLOOKUP(Blanco!$V1,INDIRECT(Legend!$H$108,TRUE),9,FALSE), IFERROR(VLOOKUP(Blanco!$V1,INDIRECT(Legend!$H$109,TRUE),9,FALSE), IFERROR(VLOOKUP(Blanco!$V1,INDIRECT(Legend!$H$110,TRUE),9,FALSE), IFERROR(VLOOKUP(Blanco!$V1,INDIRECT(Legend!$H$111,TRUE),9,FALSE), IFERROR(VLOOKUP(Blanco!$V1,INDIRECT(Legend!$H$112,TRUE),9,FALSE), IFERROR(VLOOKUP(Blanco!$V1,INDIRECT(Legend!$H$113,TRUE),9,FALSE), IFERROR(VLOOKUP(Blanco!$V1,INDIRECT(Legend!$H$114,TRUE),9,FALSE), IFERROR(VLOOKUP(Blanco!$V1,INDIRECT(Legend!$H$115,TRUE),9,FALSE), IFERROR(VLOOKUP(Blanco!$V1,INDIRECT(Legend!$H$116,TRUE),9,FALSE), IFERROR(VLOOKUP(Blanco!$V1,INDIRECT(Legend!$H$117,TRUE),9,FALSE), IFERROR(VLOOKUP(Blanco!$V1,INDIRECT(Legend!$H$118,TRUE),9,FALSE), IFERROR(VLOOKUP(Blanco!$V1,INDIRECT(Legend!$H$119,TRUE),9,FALSE), IFERROR(VLOOKUP(Blanco!$V1,INDIRECT(Legend!$H$120,TRUE),9,FALSE), IFERROR(VLOOKUP(Blanco!$V1,INDIRECT(Legend!$H$121,TRUE),9,FALSE), IFERROR(VLOOKUP(Blanco!$V1,INDIRECT(Legend!$H$122,TRUE),9,FALSE), IFERROR(VLOOKUP(Blanco!$V1,INDIRECT(Legend!$H$123,TRUE),9,FALSE), IFERROR(VLOOKUP(Blanco!$V1,INDIRECT(Legend!$H$124,TRUE),9,FALSE), IFERROR(VLOOKUP(Blanco!$V1,INDIRECT(Legend!$H$125,TRUE),9,FALSE),"")))))))))))))))))))))))))</definedName>
    <definedName name="P_Pop_Look_101_125" localSheetId="2">IFERROR(VLOOKUP(Blanco_Reserve!$V1,INDIRECT(Legend!$H$101,TRUE),9,FALSE), IFERROR(VLOOKUP(Blanco_Reserve!$V1,INDIRECT(Legend!$H$102,TRUE),9,FALSE), IFERROR(VLOOKUP(Blanco_Reserve!$V1,INDIRECT(Legend!$H$103,TRUE),9,FALSE), IFERROR(VLOOKUP(Blanco_Reserve!$V1,INDIRECT(Legend!$H$104,TRUE),9,FALSE), IFERROR(VLOOKUP(Blanco_Reserve!$V1,INDIRECT(Legend!$H$105,TRUE),9,FALSE), IFERROR(VLOOKUP(Blanco_Reserve!$V1,INDIRECT(Legend!$H$106,TRUE),9,FALSE), IFERROR(VLOOKUP(Blanco_Reserve!$V1,INDIRECT(Legend!$H$107,TRUE),9,FALSE), IFERROR(VLOOKUP(Blanco_Reserve!$V1,INDIRECT(Legend!$H$108,TRUE),9,FALSE), IFERROR(VLOOKUP(Blanco_Reserve!$V1,INDIRECT(Legend!$H$109,TRUE),9,FALSE), IFERROR(VLOOKUP(Blanco_Reserve!$V1,INDIRECT(Legend!$H$110,TRUE),9,FALSE), IFERROR(VLOOKUP(Blanco_Reserve!$V1,INDIRECT(Legend!$H$111,TRUE),9,FALSE), IFERROR(VLOOKUP(Blanco_Reserve!$V1,INDIRECT(Legend!$H$112,TRUE),9,FALSE), IFERROR(VLOOKUP(Blanco_Reserve!$V1,INDIRECT(Legend!$H$113,TRUE),9,FALSE), IFERROR(VLOOKUP(Blanco_Reserve!$V1,INDIRECT(Legend!$H$114,TRUE),9,FALSE), IFERROR(VLOOKUP(Blanco_Reserve!$V1,INDIRECT(Legend!$H$115,TRUE),9,FALSE), IFERROR(VLOOKUP(Blanco_Reserve!$V1,INDIRECT(Legend!$H$116,TRUE),9,FALSE), IFERROR(VLOOKUP(Blanco_Reserve!$V1,INDIRECT(Legend!$H$117,TRUE),9,FALSE), IFERROR(VLOOKUP(Blanco_Reserve!$V1,INDIRECT(Legend!$H$118,TRUE),9,FALSE), IFERROR(VLOOKUP(Blanco_Reserve!$V1,INDIRECT(Legend!$H$119,TRUE),9,FALSE), IFERROR(VLOOKUP(Blanco_Reserve!$V1,INDIRECT(Legend!$H$120,TRUE),9,FALSE), IFERROR(VLOOKUP(Blanco_Reserve!$V1,INDIRECT(Legend!$H$121,TRUE),9,FALSE), IFERROR(VLOOKUP(Blanco_Reserve!$V1,INDIRECT(Legend!$H$122,TRUE),9,FALSE), IFERROR(VLOOKUP(Blanco_Reserve!$V1,INDIRECT(Legend!$H$123,TRUE),9,FALSE), IFERROR(VLOOKUP(Blanco_Reserve!$V1,INDIRECT(Legend!$H$124,TRUE),9,FALSE), IFERROR(VLOOKUP(Blanco_Reserve!$V1,INDIRECT(Legend!$H$125,TRUE),9,FALSE),"")))))))))))))))))))))))))</definedName>
    <definedName name="P_WC" localSheetId="0">IF(Blanco!P_WC_Look_002_025&lt;&gt;"",Blanco!P_WC_Look_002_025,IF(Blanco!P_WC_Look_026_050&lt;&gt;"-",Blanco!P_WC_Look_026_050,IF(Blanco!P_WC_Look_051_075&lt;&gt;"",Blanco!P_WC_Look_051_075,IF(Blanco!P_WC_Look_076_100&lt;&gt;"",Blanco!P_WC_Look_076_100,IF(Blanco!P_WC_Look_101_125&lt;&gt;"",Blanco!P_WC_Look_101_125,"-")))))</definedName>
    <definedName name="P_WC" localSheetId="2">IF(Blanco_Reserve!P_WC_Look_002_025&lt;&gt;"",Blanco_Reserve!P_WC_Look_002_025,IF(Blanco_Reserve!P_WC_Look_026_050&lt;&gt;"-",Blanco_Reserve!P_WC_Look_026_050,IF(Blanco_Reserve!P_WC_Look_051_075&lt;&gt;"",Blanco_Reserve!P_WC_Look_051_075,IF(Blanco_Reserve!P_WC_Look_076_100&lt;&gt;"",Blanco_Reserve!P_WC_Look_076_100,IF(Blanco_Reserve!P_WC_Look_101_125&lt;&gt;"",Blanco_Reserve!P_WC_Look_101_125,"-")))))</definedName>
    <definedName name="P_WC_Look_002_025" localSheetId="0">IFERROR(VLOOKUP(Blanco!$V1,INDIRECT(Legend!$H$2,TRUE),15,FALSE), IFERROR(VLOOKUP(Blanco!$V1,INDIRECT(Legend!$H$3,TRUE),15,FALSE), IFERROR(VLOOKUP(Blanco!$V1,INDIRECT(Legend!$H$4,TRUE),15,FALSE), IFERROR(VLOOKUP(Blanco!$V1,INDIRECT(Legend!$H$5,TRUE),15,FALSE), IFERROR(VLOOKUP(Blanco!$V1,INDIRECT(Legend!$H$6,TRUE),15,FALSE), IFERROR(VLOOKUP(Blanco!$V1,INDIRECT(Legend!$H$7,TRUE),15,FALSE), IFERROR(VLOOKUP(Blanco!$V1,INDIRECT(Legend!$H$8,TRUE),15,FALSE), IFERROR(VLOOKUP(Blanco!$V1,INDIRECT(Legend!$H$9,TRUE),15,FALSE), IFERROR(VLOOKUP(Blanco!$V1,INDIRECT(Legend!$H$10,TRUE),15,FALSE), IFERROR(VLOOKUP(Blanco!$V1,INDIRECT(Legend!$H$11,TRUE),15,FALSE), IFERROR(VLOOKUP(Blanco!$V1,INDIRECT(Legend!$H$12,TRUE),15,FALSE), IFERROR(VLOOKUP(Blanco!$V1,INDIRECT(Legend!$H$13,TRUE),15,FALSE), IFERROR(VLOOKUP(Blanco!$V1,INDIRECT(Legend!$H$14,TRUE),15,FALSE), IFERROR(VLOOKUP(Blanco!$V1,INDIRECT(Legend!$H$15,TRUE),15,FALSE), IFERROR(VLOOKUP(Blanco!$V1,INDIRECT(Legend!$H$16,TRUE),15,FALSE), IFERROR(VLOOKUP(Blanco!$V1,INDIRECT(Legend!$H$17,TRUE),15,FALSE), IFERROR(VLOOKUP(Blanco!$V1,INDIRECT(Legend!$H$18,TRUE),15,FALSE), IFERROR(VLOOKUP(Blanco!$V1,INDIRECT(Legend!$H$19,TRUE),15,FALSE), IFERROR(VLOOKUP(Blanco!$V1,INDIRECT(Legend!$H$20,TRUE),15,FALSE), IFERROR(VLOOKUP(Blanco!$V1,INDIRECT(Legend!$H$21,TRUE),15,FALSE), IFERROR(VLOOKUP(Blanco!$V1,INDIRECT(Legend!$H$22,TRUE),15,FALSE), IFERROR(VLOOKUP(Blanco!$V1,INDIRECT(Legend!$H$23,TRUE),15,FALSE), IFERROR(VLOOKUP(Blanco!$V1,INDIRECT(Legend!$H$24,TRUE),15,FALSE), IFERROR(VLOOKUP(Blanco!$V1,INDIRECT(Legend!$H$25,TRUE),15,FALSE),""))))))))))))))))))))))))</definedName>
    <definedName name="P_WC_Look_002_025" localSheetId="2">IFERROR(VLOOKUP(Blanco_Reserve!$V1,INDIRECT(Legend!$H$2,TRUE),15,FALSE), IFERROR(VLOOKUP(Blanco_Reserve!$V1,INDIRECT(Legend!$H$3,TRUE),15,FALSE), IFERROR(VLOOKUP(Blanco_Reserve!$V1,INDIRECT(Legend!$H$4,TRUE),15,FALSE), IFERROR(VLOOKUP(Blanco_Reserve!$V1,INDIRECT(Legend!$H$5,TRUE),15,FALSE), IFERROR(VLOOKUP(Blanco_Reserve!$V1,INDIRECT(Legend!$H$6,TRUE),15,FALSE), IFERROR(VLOOKUP(Blanco_Reserve!$V1,INDIRECT(Legend!$H$7,TRUE),15,FALSE), IFERROR(VLOOKUP(Blanco_Reserve!$V1,INDIRECT(Legend!$H$8,TRUE),15,FALSE), IFERROR(VLOOKUP(Blanco_Reserve!$V1,INDIRECT(Legend!$H$9,TRUE),15,FALSE), IFERROR(VLOOKUP(Blanco_Reserve!$V1,INDIRECT(Legend!$H$10,TRUE),15,FALSE), IFERROR(VLOOKUP(Blanco_Reserve!$V1,INDIRECT(Legend!$H$11,TRUE),15,FALSE), IFERROR(VLOOKUP(Blanco_Reserve!$V1,INDIRECT(Legend!$H$12,TRUE),15,FALSE), IFERROR(VLOOKUP(Blanco_Reserve!$V1,INDIRECT(Legend!$H$13,TRUE),15,FALSE), IFERROR(VLOOKUP(Blanco_Reserve!$V1,INDIRECT(Legend!$H$14,TRUE),15,FALSE), IFERROR(VLOOKUP(Blanco_Reserve!$V1,INDIRECT(Legend!$H$15,TRUE),15,FALSE), IFERROR(VLOOKUP(Blanco_Reserve!$V1,INDIRECT(Legend!$H$16,TRUE),15,FALSE), IFERROR(VLOOKUP(Blanco_Reserve!$V1,INDIRECT(Legend!$H$17,TRUE),15,FALSE), IFERROR(VLOOKUP(Blanco_Reserve!$V1,INDIRECT(Legend!$H$18,TRUE),15,FALSE), IFERROR(VLOOKUP(Blanco_Reserve!$V1,INDIRECT(Legend!$H$19,TRUE),15,FALSE), IFERROR(VLOOKUP(Blanco_Reserve!$V1,INDIRECT(Legend!$H$20,TRUE),15,FALSE), IFERROR(VLOOKUP(Blanco_Reserve!$V1,INDIRECT(Legend!$H$21,TRUE),15,FALSE), IFERROR(VLOOKUP(Blanco_Reserve!$V1,INDIRECT(Legend!$H$22,TRUE),15,FALSE), IFERROR(VLOOKUP(Blanco_Reserve!$V1,INDIRECT(Legend!$H$23,TRUE),15,FALSE), IFERROR(VLOOKUP(Blanco_Reserve!$V1,INDIRECT(Legend!$H$24,TRUE),15,FALSE), IFERROR(VLOOKUP(Blanco_Reserve!$V1,INDIRECT(Legend!$H$25,TRUE),15,FALSE),""))))))))))))))))))))))))</definedName>
    <definedName name="P_WC_Look_026_050" localSheetId="0">IFERROR(VLOOKUP(Blanco!$V1,INDIRECT(Legend!$H$26,TRUE),15,FALSE), IFERROR(VLOOKUP(Blanco!$V1,INDIRECT(Legend!$H$27,TRUE),15,FALSE), IFERROR(VLOOKUP(Blanco!$V1,INDIRECT(Legend!$H$28,TRUE),15,FALSE), IFERROR(VLOOKUP(Blanco!$V1,INDIRECT(Legend!$H$29,TRUE),15,FALSE), IFERROR(VLOOKUP(Blanco!$V1,INDIRECT(Legend!$H$30,TRUE),15,FALSE), IFERROR(VLOOKUP(Blanco!$V1,INDIRECT(Legend!$H$31,TRUE),15,FALSE), IFERROR(VLOOKUP(Blanco!$V1,INDIRECT(Legend!$H$32,TRUE),15,FALSE), IFERROR(VLOOKUP(Blanco!$V1,INDIRECT(Legend!$H$33,TRUE),15,FALSE), IFERROR(VLOOKUP(Blanco!$V1,INDIRECT(Legend!$H$34,TRUE),15,FALSE), IFERROR(VLOOKUP(Blanco!$V1,INDIRECT(Legend!$H$35,TRUE),15,FALSE), IFERROR(VLOOKUP(Blanco!$V1,INDIRECT(Legend!$H$36,TRUE),15,FALSE), IFERROR(VLOOKUP(Blanco!$V1,INDIRECT(Legend!$H$37,TRUE),15,FALSE), IFERROR(VLOOKUP(Blanco!$V1,INDIRECT(Legend!$H$38,TRUE),15,FALSE), IFERROR(VLOOKUP(Blanco!$V1,INDIRECT(Legend!$H$39,TRUE),15,FALSE), IFERROR(VLOOKUP(Blanco!$V1,INDIRECT(Legend!$H$40,TRUE),15,FALSE), IFERROR(VLOOKUP(Blanco!$V1,INDIRECT(Legend!$H$41,TRUE),15,FALSE), IFERROR(VLOOKUP(Blanco!$V1,INDIRECT(Legend!$H$42,TRUE),15,FALSE), IFERROR(VLOOKUP(Blanco!$V1,INDIRECT(Legend!$H$43,TRUE),15,FALSE), IFERROR(VLOOKUP(Blanco!$V1,INDIRECT(Legend!$H$44,TRUE),15,FALSE), IFERROR(VLOOKUP(Blanco!$V1,INDIRECT(Legend!$H$45,TRUE),15,FALSE), IFERROR(VLOOKUP(Blanco!$V1,INDIRECT(Legend!$H$46,TRUE),15,FALSE), IFERROR(VLOOKUP(Blanco!$V1,INDIRECT(Legend!$H$47,TRUE),15,FALSE), IFERROR(VLOOKUP(Blanco!$V1,INDIRECT(Legend!$H$48,TRUE),15,FALSE), IFERROR(VLOOKUP(Blanco!$V1,INDIRECT(Legend!$H$49,TRUE),15,FALSE), IFERROR(VLOOKUP(Blanco!$V1,INDIRECT(Legend!$H$50,TRUE),15,FALSE),"")))))))))))))))))))))))))</definedName>
    <definedName name="P_WC_Look_026_050" localSheetId="2">IFERROR(VLOOKUP(Blanco_Reserve!$V1,INDIRECT(Legend!$H$26,TRUE),15,FALSE), IFERROR(VLOOKUP(Blanco_Reserve!$V1,INDIRECT(Legend!$H$27,TRUE),15,FALSE), IFERROR(VLOOKUP(Blanco_Reserve!$V1,INDIRECT(Legend!$H$28,TRUE),15,FALSE), IFERROR(VLOOKUP(Blanco_Reserve!$V1,INDIRECT(Legend!$H$29,TRUE),15,FALSE), IFERROR(VLOOKUP(Blanco_Reserve!$V1,INDIRECT(Legend!$H$30,TRUE),15,FALSE), IFERROR(VLOOKUP(Blanco_Reserve!$V1,INDIRECT(Legend!$H$31,TRUE),15,FALSE), IFERROR(VLOOKUP(Blanco_Reserve!$V1,INDIRECT(Legend!$H$32,TRUE),15,FALSE), IFERROR(VLOOKUP(Blanco_Reserve!$V1,INDIRECT(Legend!$H$33,TRUE),15,FALSE), IFERROR(VLOOKUP(Blanco_Reserve!$V1,INDIRECT(Legend!$H$34,TRUE),15,FALSE), IFERROR(VLOOKUP(Blanco_Reserve!$V1,INDIRECT(Legend!$H$35,TRUE),15,FALSE), IFERROR(VLOOKUP(Blanco_Reserve!$V1,INDIRECT(Legend!$H$36,TRUE),15,FALSE), IFERROR(VLOOKUP(Blanco_Reserve!$V1,INDIRECT(Legend!$H$37,TRUE),15,FALSE), IFERROR(VLOOKUP(Blanco_Reserve!$V1,INDIRECT(Legend!$H$38,TRUE),15,FALSE), IFERROR(VLOOKUP(Blanco_Reserve!$V1,INDIRECT(Legend!$H$39,TRUE),15,FALSE), IFERROR(VLOOKUP(Blanco_Reserve!$V1,INDIRECT(Legend!$H$40,TRUE),15,FALSE), IFERROR(VLOOKUP(Blanco_Reserve!$V1,INDIRECT(Legend!$H$41,TRUE),15,FALSE), IFERROR(VLOOKUP(Blanco_Reserve!$V1,INDIRECT(Legend!$H$42,TRUE),15,FALSE), IFERROR(VLOOKUP(Blanco_Reserve!$V1,INDIRECT(Legend!$H$43,TRUE),15,FALSE), IFERROR(VLOOKUP(Blanco_Reserve!$V1,INDIRECT(Legend!$H$44,TRUE),15,FALSE), IFERROR(VLOOKUP(Blanco_Reserve!$V1,INDIRECT(Legend!$H$45,TRUE),15,FALSE), IFERROR(VLOOKUP(Blanco_Reserve!$V1,INDIRECT(Legend!$H$46,TRUE),15,FALSE), IFERROR(VLOOKUP(Blanco_Reserve!$V1,INDIRECT(Legend!$H$47,TRUE),15,FALSE), IFERROR(VLOOKUP(Blanco_Reserve!$V1,INDIRECT(Legend!$H$48,TRUE),15,FALSE), IFERROR(VLOOKUP(Blanco_Reserve!$V1,INDIRECT(Legend!$H$49,TRUE),15,FALSE), IFERROR(VLOOKUP(Blanco_Reserve!$V1,INDIRECT(Legend!$H$50,TRUE),15,FALSE),"")))))))))))))))))))))))))</definedName>
    <definedName name="P_WC_Look_051_075" localSheetId="0">IFERROR(VLOOKUP(Blanco!$V1,INDIRECT(Legend!$H$51,TRUE),15,FALSE), IFERROR(VLOOKUP(Blanco!$V1,INDIRECT(Legend!$H$52,TRUE),15,FALSE), IFERROR(VLOOKUP(Blanco!$V1,INDIRECT(Legend!$H$53,TRUE),15,FALSE), IFERROR(VLOOKUP(Blanco!$V1,INDIRECT(Legend!$H$54,TRUE),15,FALSE), IFERROR(VLOOKUP(Blanco!$V1,INDIRECT(Legend!$H$55,TRUE),15,FALSE), IFERROR(VLOOKUP(Blanco!$V1,INDIRECT(Legend!$H$56,TRUE),15,FALSE), IFERROR(VLOOKUP(Blanco!$V1,INDIRECT(Legend!$H$57,TRUE),15,FALSE), IFERROR(VLOOKUP(Blanco!$V1,INDIRECT(Legend!$H$58,TRUE),15,FALSE), IFERROR(VLOOKUP(Blanco!$V1,INDIRECT(Legend!$H$59,TRUE),15,FALSE), IFERROR(VLOOKUP(Blanco!$V1,INDIRECT(Legend!$H$60,TRUE),15,FALSE), IFERROR(VLOOKUP(Blanco!$V1,INDIRECT(Legend!$H$61,TRUE),15,FALSE), IFERROR(VLOOKUP(Blanco!$V1,INDIRECT(Legend!$H$62,TRUE),15,FALSE), IFERROR(VLOOKUP(Blanco!$V1,INDIRECT(Legend!$H$63,TRUE),15,FALSE), IFERROR(VLOOKUP(Blanco!$V1,INDIRECT(Legend!$H$64,TRUE),15,FALSE), IFERROR(VLOOKUP(Blanco!$V1,INDIRECT(Legend!$H$65,TRUE),15,FALSE), IFERROR(VLOOKUP(Blanco!$V1,INDIRECT(Legend!$H$66,TRUE),15,FALSE), IFERROR(VLOOKUP(Blanco!$V1,INDIRECT(Legend!$H$67,TRUE),15,FALSE), IFERROR(VLOOKUP(Blanco!$V1,INDIRECT(Legend!$H$68,TRUE),15,FALSE), IFERROR(VLOOKUP(Blanco!$V1,INDIRECT(Legend!$H$69,TRUE),15,FALSE), IFERROR(VLOOKUP(Blanco!$V1,INDIRECT(Legend!$H$70,TRUE),15,FALSE), IFERROR(VLOOKUP(Blanco!$V1,INDIRECT(Legend!$H$71,TRUE),15,FALSE), IFERROR(VLOOKUP(Blanco!$V1,INDIRECT(Legend!$H$72,TRUE),15,FALSE), IFERROR(VLOOKUP(Blanco!$V1,INDIRECT(Legend!$H$73,TRUE),15,FALSE), IFERROR(VLOOKUP(Blanco!$V1,INDIRECT(Legend!$H$74,TRUE),15,FALSE), IFERROR(VLOOKUP(Blanco!$V1,INDIRECT(Legend!$H$75,TRUE),15,FALSE),"")))))))))))))))))))))))))</definedName>
    <definedName name="P_WC_Look_051_075" localSheetId="2">IFERROR(VLOOKUP(Blanco_Reserve!$V1,INDIRECT(Legend!$H$51,TRUE),15,FALSE), IFERROR(VLOOKUP(Blanco_Reserve!$V1,INDIRECT(Legend!$H$52,TRUE),15,FALSE), IFERROR(VLOOKUP(Blanco_Reserve!$V1,INDIRECT(Legend!$H$53,TRUE),15,FALSE), IFERROR(VLOOKUP(Blanco_Reserve!$V1,INDIRECT(Legend!$H$54,TRUE),15,FALSE), IFERROR(VLOOKUP(Blanco_Reserve!$V1,INDIRECT(Legend!$H$55,TRUE),15,FALSE), IFERROR(VLOOKUP(Blanco_Reserve!$V1,INDIRECT(Legend!$H$56,TRUE),15,FALSE), IFERROR(VLOOKUP(Blanco_Reserve!$V1,INDIRECT(Legend!$H$57,TRUE),15,FALSE), IFERROR(VLOOKUP(Blanco_Reserve!$V1,INDIRECT(Legend!$H$58,TRUE),15,FALSE), IFERROR(VLOOKUP(Blanco_Reserve!$V1,INDIRECT(Legend!$H$59,TRUE),15,FALSE), IFERROR(VLOOKUP(Blanco_Reserve!$V1,INDIRECT(Legend!$H$60,TRUE),15,FALSE), IFERROR(VLOOKUP(Blanco_Reserve!$V1,INDIRECT(Legend!$H$61,TRUE),15,FALSE), IFERROR(VLOOKUP(Blanco_Reserve!$V1,INDIRECT(Legend!$H$62,TRUE),15,FALSE), IFERROR(VLOOKUP(Blanco_Reserve!$V1,INDIRECT(Legend!$H$63,TRUE),15,FALSE), IFERROR(VLOOKUP(Blanco_Reserve!$V1,INDIRECT(Legend!$H$64,TRUE),15,FALSE), IFERROR(VLOOKUP(Blanco_Reserve!$V1,INDIRECT(Legend!$H$65,TRUE),15,FALSE), IFERROR(VLOOKUP(Blanco_Reserve!$V1,INDIRECT(Legend!$H$66,TRUE),15,FALSE), IFERROR(VLOOKUP(Blanco_Reserve!$V1,INDIRECT(Legend!$H$67,TRUE),15,FALSE), IFERROR(VLOOKUP(Blanco_Reserve!$V1,INDIRECT(Legend!$H$68,TRUE),15,FALSE), IFERROR(VLOOKUP(Blanco_Reserve!$V1,INDIRECT(Legend!$H$69,TRUE),15,FALSE), IFERROR(VLOOKUP(Blanco_Reserve!$V1,INDIRECT(Legend!$H$70,TRUE),15,FALSE), IFERROR(VLOOKUP(Blanco_Reserve!$V1,INDIRECT(Legend!$H$71,TRUE),15,FALSE), IFERROR(VLOOKUP(Blanco_Reserve!$V1,INDIRECT(Legend!$H$72,TRUE),15,FALSE), IFERROR(VLOOKUP(Blanco_Reserve!$V1,INDIRECT(Legend!$H$73,TRUE),15,FALSE), IFERROR(VLOOKUP(Blanco_Reserve!$V1,INDIRECT(Legend!$H$74,TRUE),15,FALSE), IFERROR(VLOOKUP(Blanco_Reserve!$V1,INDIRECT(Legend!$H$75,TRUE),15,FALSE),"")))))))))))))))))))))))))</definedName>
    <definedName name="P_WC_Look_076_100" localSheetId="0">IFERROR(VLOOKUP(Blanco!$V1,INDIRECT(Legend!$H$76,TRUE),15,FALSE), IFERROR(VLOOKUP(Blanco!$V1,INDIRECT(Legend!$H$77,TRUE),15,FALSE), IFERROR(VLOOKUP(Blanco!$V1,INDIRECT(Legend!$H$78,TRUE),15,FALSE), IFERROR(VLOOKUP(Blanco!$V1,INDIRECT(Legend!$H$79,TRUE),15,FALSE), IFERROR(VLOOKUP(Blanco!$V1,INDIRECT(Legend!$H$80,TRUE),15,FALSE), IFERROR(VLOOKUP(Blanco!$V1,INDIRECT(Legend!$H$81,TRUE),15,FALSE), IFERROR(VLOOKUP(Blanco!$V1,INDIRECT(Legend!$H$82,TRUE),15,FALSE), IFERROR(VLOOKUP(Blanco!$V1,INDIRECT(Legend!$H$83,TRUE),15,FALSE), IFERROR(VLOOKUP(Blanco!$V1,INDIRECT(Legend!$H$84,TRUE),15,FALSE), IFERROR(VLOOKUP(Blanco!$V1,INDIRECT(Legend!$H$85,TRUE),15,FALSE), IFERROR(VLOOKUP(Blanco!$V1,INDIRECT(Legend!$H$86,TRUE),15,FALSE), IFERROR(VLOOKUP(Blanco!$V1,INDIRECT(Legend!$H$87,TRUE),15,FALSE), IFERROR(VLOOKUP(Blanco!$V1,INDIRECT(Legend!$H$88,TRUE),15,FALSE), IFERROR(VLOOKUP(Blanco!$V1,INDIRECT(Legend!$H$89,TRUE),15,FALSE), IFERROR(VLOOKUP(Blanco!$V1,INDIRECT(Legend!$H$90,TRUE),15,FALSE), IFERROR(VLOOKUP(Blanco!$V1,INDIRECT(Legend!$H$91,TRUE),15,FALSE), IFERROR(VLOOKUP(Blanco!$V1,INDIRECT(Legend!$H$92,TRUE),15,FALSE), IFERROR(VLOOKUP(Blanco!$V1,INDIRECT(Legend!$H$93,TRUE),15,FALSE), IFERROR(VLOOKUP(Blanco!$V1,INDIRECT(Legend!$H$94,TRUE),15,FALSE), IFERROR(VLOOKUP(Blanco!$V1,INDIRECT(Legend!$H$95,TRUE),15,FALSE), IFERROR(VLOOKUP(Blanco!$V1,INDIRECT(Legend!$H$96,TRUE),15,FALSE), IFERROR(VLOOKUP(Blanco!$V1,INDIRECT(Legend!$H$97,TRUE),15,FALSE), IFERROR(VLOOKUP(Blanco!$V1,INDIRECT(Legend!$H$98,TRUE),15,FALSE), IFERROR(VLOOKUP(Blanco!$V1,INDIRECT(Legend!$H$99,TRUE),15,FALSE), IFERROR(VLOOKUP(Blanco!$V1,INDIRECT(Legend!$H$100,TRUE),15,FALSE),"")))))))))))))))))))))))))</definedName>
    <definedName name="P_WC_Look_076_100" localSheetId="2">IFERROR(VLOOKUP(Blanco_Reserve!$V1,INDIRECT(Legend!$H$76,TRUE),15,FALSE), IFERROR(VLOOKUP(Blanco_Reserve!$V1,INDIRECT(Legend!$H$77,TRUE),15,FALSE), IFERROR(VLOOKUP(Blanco_Reserve!$V1,INDIRECT(Legend!$H$78,TRUE),15,FALSE), IFERROR(VLOOKUP(Blanco_Reserve!$V1,INDIRECT(Legend!$H$79,TRUE),15,FALSE), IFERROR(VLOOKUP(Blanco_Reserve!$V1,INDIRECT(Legend!$H$80,TRUE),15,FALSE), IFERROR(VLOOKUP(Blanco_Reserve!$V1,INDIRECT(Legend!$H$81,TRUE),15,FALSE), IFERROR(VLOOKUP(Blanco_Reserve!$V1,INDIRECT(Legend!$H$82,TRUE),15,FALSE), IFERROR(VLOOKUP(Blanco_Reserve!$V1,INDIRECT(Legend!$H$83,TRUE),15,FALSE), IFERROR(VLOOKUP(Blanco_Reserve!$V1,INDIRECT(Legend!$H$84,TRUE),15,FALSE), IFERROR(VLOOKUP(Blanco_Reserve!$V1,INDIRECT(Legend!$H$85,TRUE),15,FALSE), IFERROR(VLOOKUP(Blanco_Reserve!$V1,INDIRECT(Legend!$H$86,TRUE),15,FALSE), IFERROR(VLOOKUP(Blanco_Reserve!$V1,INDIRECT(Legend!$H$87,TRUE),15,FALSE), IFERROR(VLOOKUP(Blanco_Reserve!$V1,INDIRECT(Legend!$H$88,TRUE),15,FALSE), IFERROR(VLOOKUP(Blanco_Reserve!$V1,INDIRECT(Legend!$H$89,TRUE),15,FALSE), IFERROR(VLOOKUP(Blanco_Reserve!$V1,INDIRECT(Legend!$H$90,TRUE),15,FALSE), IFERROR(VLOOKUP(Blanco_Reserve!$V1,INDIRECT(Legend!$H$91,TRUE),15,FALSE), IFERROR(VLOOKUP(Blanco_Reserve!$V1,INDIRECT(Legend!$H$92,TRUE),15,FALSE), IFERROR(VLOOKUP(Blanco_Reserve!$V1,INDIRECT(Legend!$H$93,TRUE),15,FALSE), IFERROR(VLOOKUP(Blanco_Reserve!$V1,INDIRECT(Legend!$H$94,TRUE),15,FALSE), IFERROR(VLOOKUP(Blanco_Reserve!$V1,INDIRECT(Legend!$H$95,TRUE),15,FALSE), IFERROR(VLOOKUP(Blanco_Reserve!$V1,INDIRECT(Legend!$H$96,TRUE),15,FALSE), IFERROR(VLOOKUP(Blanco_Reserve!$V1,INDIRECT(Legend!$H$97,TRUE),15,FALSE), IFERROR(VLOOKUP(Blanco_Reserve!$V1,INDIRECT(Legend!$H$98,TRUE),15,FALSE), IFERROR(VLOOKUP(Blanco_Reserve!$V1,INDIRECT(Legend!$H$99,TRUE),15,FALSE), IFERROR(VLOOKUP(Blanco_Reserve!$V1,INDIRECT(Legend!$H$100,TRUE),15,FALSE),"")))))))))))))))))))))))))</definedName>
    <definedName name="P_WC_Look_101_125" localSheetId="0">IFERROR(VLOOKUP(Blanco!$V1,INDIRECT(Legend!$H$101,TRUE),15,FALSE), IFERROR(VLOOKUP(Blanco!$V1,INDIRECT(Legend!$H$102,TRUE),15,FALSE), IFERROR(VLOOKUP(Blanco!$V1,INDIRECT(Legend!$H$103,TRUE),15,FALSE), IFERROR(VLOOKUP(Blanco!$V1,INDIRECT(Legend!$H$104,TRUE),15,FALSE), IFERROR(VLOOKUP(Blanco!$V1,INDIRECT(Legend!$H$105,TRUE),15,FALSE), IFERROR(VLOOKUP(Blanco!$V1,INDIRECT(Legend!$H$106,TRUE),15,FALSE), IFERROR(VLOOKUP(Blanco!$V1,INDIRECT(Legend!$H$107,TRUE),15,FALSE), IFERROR(VLOOKUP(Blanco!$V1,INDIRECT(Legend!$H$108,TRUE),15,FALSE), IFERROR(VLOOKUP(Blanco!$V1,INDIRECT(Legend!$H$109,TRUE),15,FALSE), IFERROR(VLOOKUP(Blanco!$V1,INDIRECT(Legend!$H$110,TRUE),15,FALSE), IFERROR(VLOOKUP(Blanco!$V1,INDIRECT(Legend!$H$111,TRUE),15,FALSE), IFERROR(VLOOKUP(Blanco!$V1,INDIRECT(Legend!$H$112,TRUE),15,FALSE), IFERROR(VLOOKUP(Blanco!$V1,INDIRECT(Legend!$H$113,TRUE),15,FALSE), IFERROR(VLOOKUP(Blanco!$V1,INDIRECT(Legend!$H$114,TRUE),15,FALSE), IFERROR(VLOOKUP(Blanco!$V1,INDIRECT(Legend!$H$115,TRUE),15,FALSE), IFERROR(VLOOKUP(Blanco!$V1,INDIRECT(Legend!$H$116,TRUE),15,FALSE), IFERROR(VLOOKUP(Blanco!$V1,INDIRECT(Legend!$H$117,TRUE),15,FALSE), IFERROR(VLOOKUP(Blanco!$V1,INDIRECT(Legend!$H$118,TRUE),15,FALSE), IFERROR(VLOOKUP(Blanco!$V1,INDIRECT(Legend!$H$119,TRUE),15,FALSE), IFERROR(VLOOKUP(Blanco!$V1,INDIRECT(Legend!$H$120,TRUE),15,FALSE), IFERROR(VLOOKUP(Blanco!$V1,INDIRECT(Legend!$H$121,TRUE),15,FALSE), IFERROR(VLOOKUP(Blanco!$V1,INDIRECT(Legend!$H$122,TRUE),15,FALSE), IFERROR(VLOOKUP(Blanco!$V1,INDIRECT(Legend!$H$123,TRUE),15,FALSE), IFERROR(VLOOKUP(Blanco!$V1,INDIRECT(Legend!$H$124,TRUE),15,FALSE), IFERROR(VLOOKUP(Blanco!$V1,INDIRECT(Legend!$H$125,TRUE),15,FALSE),"")))))))))))))))))))))))))</definedName>
    <definedName name="P_WC_Look_101_125" localSheetId="2">IFERROR(VLOOKUP(Blanco_Reserve!$V1,INDIRECT(Legend!$H$101,TRUE),15,FALSE), IFERROR(VLOOKUP(Blanco_Reserve!$V1,INDIRECT(Legend!$H$102,TRUE),15,FALSE), IFERROR(VLOOKUP(Blanco_Reserve!$V1,INDIRECT(Legend!$H$103,TRUE),15,FALSE), IFERROR(VLOOKUP(Blanco_Reserve!$V1,INDIRECT(Legend!$H$104,TRUE),15,FALSE), IFERROR(VLOOKUP(Blanco_Reserve!$V1,INDIRECT(Legend!$H$105,TRUE),15,FALSE), IFERROR(VLOOKUP(Blanco_Reserve!$V1,INDIRECT(Legend!$H$106,TRUE),15,FALSE), IFERROR(VLOOKUP(Blanco_Reserve!$V1,INDIRECT(Legend!$H$107,TRUE),15,FALSE), IFERROR(VLOOKUP(Blanco_Reserve!$V1,INDIRECT(Legend!$H$108,TRUE),15,FALSE), IFERROR(VLOOKUP(Blanco_Reserve!$V1,INDIRECT(Legend!$H$109,TRUE),15,FALSE), IFERROR(VLOOKUP(Blanco_Reserve!$V1,INDIRECT(Legend!$H$110,TRUE),15,FALSE), IFERROR(VLOOKUP(Blanco_Reserve!$V1,INDIRECT(Legend!$H$111,TRUE),15,FALSE), IFERROR(VLOOKUP(Blanco_Reserve!$V1,INDIRECT(Legend!$H$112,TRUE),15,FALSE), IFERROR(VLOOKUP(Blanco_Reserve!$V1,INDIRECT(Legend!$H$113,TRUE),15,FALSE), IFERROR(VLOOKUP(Blanco_Reserve!$V1,INDIRECT(Legend!$H$114,TRUE),15,FALSE), IFERROR(VLOOKUP(Blanco_Reserve!$V1,INDIRECT(Legend!$H$115,TRUE),15,FALSE), IFERROR(VLOOKUP(Blanco_Reserve!$V1,INDIRECT(Legend!$H$116,TRUE),15,FALSE), IFERROR(VLOOKUP(Blanco_Reserve!$V1,INDIRECT(Legend!$H$117,TRUE),15,FALSE), IFERROR(VLOOKUP(Blanco_Reserve!$V1,INDIRECT(Legend!$H$118,TRUE),15,FALSE), IFERROR(VLOOKUP(Blanco_Reserve!$V1,INDIRECT(Legend!$H$119,TRUE),15,FALSE), IFERROR(VLOOKUP(Blanco_Reserve!$V1,INDIRECT(Legend!$H$120,TRUE),15,FALSE), IFERROR(VLOOKUP(Blanco_Reserve!$V1,INDIRECT(Legend!$H$121,TRUE),15,FALSE), IFERROR(VLOOKUP(Blanco_Reserve!$V1,INDIRECT(Legend!$H$122,TRUE),15,FALSE), IFERROR(VLOOKUP(Blanco_Reserve!$V1,INDIRECT(Legend!$H$123,TRUE),15,FALSE), IFERROR(VLOOKUP(Blanco_Reserve!$V1,INDIRECT(Legend!$H$124,TRUE),15,FALSE), IFERROR(VLOOKUP(Blanco_Reserve!$V1,INDIRECT(Legend!$H$125,TRUE),15,FALSE),"")))))))))))))))))))))))))</definedName>
    <definedName name="PIE" localSheetId="0">IF(Blanco!PIE_Look_002_to_025&lt;&gt;"",Blanco!PIE_Look_002_to_025,IF(Blanco!PIE_Look_026_to_050&lt;&gt;"-",Blanco!PIE_Look_026_to_050,IF(Blanco!PIE_Look_051_to_075&lt;&gt;"",Blanco!PIE_Look_051_to_075,IF(Blanco!PIE_Look_076_to_100&lt;&gt;"",Blanco!PIE_Look_076_to_100,IF(Blanco!PIE_Look_101_to_125&lt;&gt;"",Blanco!PIE_Look_101_to_125,"-")))))</definedName>
    <definedName name="PIE">IF(PIE_Look_002_to_025&lt;&gt;"",PIE_Look_002_to_025,IF(PIE_Look_026_to_050&lt;&gt;"-",PIE_Look_026_to_050,IF(PIE_Look_051_to_075&lt;&gt;"",PIE_Look_051_to_075,IF(PIE_Look_076_to_100&lt;&gt;"",PIE_Look_076_to_100,IF(PIE_Look_101_to_125&lt;&gt;"",PIE_Look_101_to_125,"-")))))</definedName>
    <definedName name="PIE_Look_002_to_025" localSheetId="0">IFERROR(VLOOKUP(Blanco!$V1,INDIRECT(Legend!$H$2,TRUE),26,FALSE), IFERROR(VLOOKUP(Blanco!$V1,INDIRECT(Legend!$H$3,TRUE),26,FALSE), IFERROR(VLOOKUP(Blanco!$V1,INDIRECT(Legend!$H$4,TRUE),26,FALSE), IFERROR(VLOOKUP(Blanco!$V1,INDIRECT(Legend!$H$5,TRUE),26,FALSE), IFERROR(VLOOKUP(Blanco!$V1,INDIRECT(Legend!$H$6,TRUE),26,FALSE), IFERROR(VLOOKUP(Blanco!$V1,INDIRECT(Legend!$H$7,TRUE),26,FALSE), IFERROR(VLOOKUP(Blanco!$V1,INDIRECT(Legend!$H$8,TRUE),26,FALSE), IFERROR(VLOOKUP(Blanco!$V1,INDIRECT(Legend!$H$9,TRUE),26,FALSE), IFERROR(VLOOKUP(Blanco!$V1,INDIRECT(Legend!$H$10,TRUE),26,FALSE), IFERROR(VLOOKUP(Blanco!$V1,INDIRECT(Legend!$H$11,TRUE),26,FALSE), IFERROR(VLOOKUP(Blanco!$V1,INDIRECT(Legend!$H$12,TRUE),26,FALSE), IFERROR(VLOOKUP(Blanco!$V1,INDIRECT(Legend!$H$13,TRUE),26,FALSE), IFERROR(VLOOKUP(Blanco!$V1,INDIRECT(Legend!$H$14,TRUE),26,FALSE), IFERROR(VLOOKUP(Blanco!$V1,INDIRECT(Legend!$H$15,TRUE),26,FALSE), IFERROR(VLOOKUP(Blanco!$V1,INDIRECT(Legend!$H$16,TRUE),26,FALSE), IFERROR(VLOOKUP(Blanco!$V1,INDIRECT(Legend!$H$17,TRUE),26,FALSE), IFERROR(VLOOKUP(Blanco!$V1,INDIRECT(Legend!$H$18,TRUE),26,FALSE), IFERROR(VLOOKUP(Blanco!$V1,INDIRECT(Legend!$H$19,TRUE),26,FALSE), IFERROR(VLOOKUP(Blanco!$V1,INDIRECT(Legend!$H$20,TRUE),26,FALSE), IFERROR(VLOOKUP(Blanco!$V1,INDIRECT(Legend!$H$21,TRUE),26,FALSE), IFERROR(VLOOKUP(Blanco!$V1,INDIRECT(Legend!$H$22,TRUE),26,FALSE), IFERROR(VLOOKUP(Blanco!$V1,INDIRECT(Legend!$H$23,TRUE),26,FALSE), IFERROR(VLOOKUP(Blanco!$V1,INDIRECT(Legend!$H$24,TRUE),26,FALSE), IFERROR(VLOOKUP(Blanco!$V1,INDIRECT(Legend!$H$25,TRUE),26,FALSE),""))))))))))))))))))))))))</definedName>
    <definedName name="PIE_Look_002_to_025">IFERROR(VLOOKUP(Blanco_Reserve!$V1,INDIRECT(Legend!$H$2,TRUE),26,FALSE), IFERROR(VLOOKUP(Blanco_Reserve!$V1,INDIRECT(Legend!$H$3,TRUE),26,FALSE), IFERROR(VLOOKUP(Blanco_Reserve!$V1,INDIRECT(Legend!$H$4,TRUE),26,FALSE), IFERROR(VLOOKUP(Blanco_Reserve!$V1,INDIRECT(Legend!$H$5,TRUE),26,FALSE), IFERROR(VLOOKUP(Blanco_Reserve!$V1,INDIRECT(Legend!$H$6,TRUE),26,FALSE), IFERROR(VLOOKUP(Blanco_Reserve!$V1,INDIRECT(Legend!$H$7,TRUE),26,FALSE), IFERROR(VLOOKUP(Blanco_Reserve!$V1,INDIRECT(Legend!$H$8,TRUE),26,FALSE), IFERROR(VLOOKUP(Blanco_Reserve!$V1,INDIRECT(Legend!$H$9,TRUE),26,FALSE), IFERROR(VLOOKUP(Blanco_Reserve!$V1,INDIRECT(Legend!$H$10,TRUE),26,FALSE), IFERROR(VLOOKUP(Blanco_Reserve!$V1,INDIRECT(Legend!$H$11,TRUE),26,FALSE), IFERROR(VLOOKUP(Blanco_Reserve!$V1,INDIRECT(Legend!$H$12,TRUE),26,FALSE), IFERROR(VLOOKUP(Blanco_Reserve!$V1,INDIRECT(Legend!$H$13,TRUE),26,FALSE), IFERROR(VLOOKUP(Blanco_Reserve!$V1,INDIRECT(Legend!$H$14,TRUE),26,FALSE), IFERROR(VLOOKUP(Blanco_Reserve!$V1,INDIRECT(Legend!$H$15,TRUE),26,FALSE), IFERROR(VLOOKUP(Blanco_Reserve!$V1,INDIRECT(Legend!$H$16,TRUE),26,FALSE), IFERROR(VLOOKUP(Blanco_Reserve!$V1,INDIRECT(Legend!$H$17,TRUE),26,FALSE), IFERROR(VLOOKUP(Blanco_Reserve!$V1,INDIRECT(Legend!$H$18,TRUE),26,FALSE), IFERROR(VLOOKUP(Blanco_Reserve!$V1,INDIRECT(Legend!$H$19,TRUE),26,FALSE), IFERROR(VLOOKUP(Blanco_Reserve!$V1,INDIRECT(Legend!$H$20,TRUE),26,FALSE), IFERROR(VLOOKUP(Blanco_Reserve!$V1,INDIRECT(Legend!$H$21,TRUE),26,FALSE), IFERROR(VLOOKUP(Blanco_Reserve!$V1,INDIRECT(Legend!$H$22,TRUE),26,FALSE), IFERROR(VLOOKUP(Blanco_Reserve!$V1,INDIRECT(Legend!$H$23,TRUE),26,FALSE), IFERROR(VLOOKUP(Blanco_Reserve!$V1,INDIRECT(Legend!$H$24,TRUE),26,FALSE), IFERROR(VLOOKUP(Blanco_Reserve!$V1,INDIRECT(Legend!$H$25,TRUE),26,FALSE),""))))))))))))))))))))))))</definedName>
    <definedName name="PIE_Look_026_to_050" localSheetId="0">IFERROR(VLOOKUP(Blanco!$V1,INDIRECT(Legend!$H$26,TRUE),26,FALSE), IFERROR(VLOOKUP(Blanco!$V1,INDIRECT(Legend!$H$27,TRUE),26,FALSE), IFERROR(VLOOKUP(Blanco!$V1,INDIRECT(Legend!$H$28,TRUE),26,FALSE), IFERROR(VLOOKUP(Blanco!$V1,INDIRECT(Legend!$H$29,TRUE),26,FALSE), IFERROR(VLOOKUP(Blanco!$V1,INDIRECT(Legend!$H$30,TRUE),26,FALSE), IFERROR(VLOOKUP(Blanco!$V1,INDIRECT(Legend!$H$31,TRUE),26,FALSE), IFERROR(VLOOKUP(Blanco!$V1,INDIRECT(Legend!$H$32,TRUE),26,FALSE), IFERROR(VLOOKUP(Blanco!$V1,INDIRECT(Legend!$H$33,TRUE),26,FALSE), IFERROR(VLOOKUP(Blanco!$V1,INDIRECT(Legend!$H$34,TRUE),26,FALSE), IFERROR(VLOOKUP(Blanco!$V1,INDIRECT(Legend!$H$35,TRUE),26,FALSE), IFERROR(VLOOKUP(Blanco!$V1,INDIRECT(Legend!$H$36,TRUE),26,FALSE), IFERROR(VLOOKUP(Blanco!$V1,INDIRECT(Legend!$H$37,TRUE),26,FALSE), IFERROR(VLOOKUP(Blanco!$V1,INDIRECT(Legend!$H$38,TRUE),26,FALSE), IFERROR(VLOOKUP(Blanco!$V1,INDIRECT(Legend!$H$39,TRUE),26,FALSE), IFERROR(VLOOKUP(Blanco!$V1,INDIRECT(Legend!$H$40,TRUE),26,FALSE), IFERROR(VLOOKUP(Blanco!$V1,INDIRECT(Legend!$H$41,TRUE),26,FALSE), IFERROR(VLOOKUP(Blanco!$V1,INDIRECT(Legend!$H$42,TRUE),26,FALSE), IFERROR(VLOOKUP(Blanco!$V1,INDIRECT(Legend!$H$43,TRUE),26,FALSE), IFERROR(VLOOKUP(Blanco!$V1,INDIRECT(Legend!$H$44,TRUE),26,FALSE), IFERROR(VLOOKUP(Blanco!$V1,INDIRECT(Legend!$H$45,TRUE),26,FALSE), IFERROR(VLOOKUP(Blanco!$V1,INDIRECT(Legend!$H$46,TRUE),26,FALSE), IFERROR(VLOOKUP(Blanco!$V1,INDIRECT(Legend!$H$47,TRUE),26,FALSE), IFERROR(VLOOKUP(Blanco!$V1,INDIRECT(Legend!$H$48,TRUE),26,FALSE), IFERROR(VLOOKUP(Blanco!$V1,INDIRECT(Legend!$H$49,TRUE),26,FALSE), IFERROR(VLOOKUP(Blanco!$V1,INDIRECT(Legend!$H$50,TRUE),26,FALSE),"")))))))))))))))))))))))))</definedName>
    <definedName name="PIE_Look_026_to_050">IFERROR(VLOOKUP(Blanco_Reserve!$V1,INDIRECT(Legend!$H$26,TRUE),26,FALSE), IFERROR(VLOOKUP(Blanco_Reserve!$V1,INDIRECT(Legend!$H$27,TRUE),26,FALSE), IFERROR(VLOOKUP(Blanco_Reserve!$V1,INDIRECT(Legend!$H$28,TRUE),26,FALSE), IFERROR(VLOOKUP(Blanco_Reserve!$V1,INDIRECT(Legend!$H$29,TRUE),26,FALSE), IFERROR(VLOOKUP(Blanco_Reserve!$V1,INDIRECT(Legend!$H$30,TRUE),26,FALSE), IFERROR(VLOOKUP(Blanco_Reserve!$V1,INDIRECT(Legend!$H$31,TRUE),26,FALSE), IFERROR(VLOOKUP(Blanco_Reserve!$V1,INDIRECT(Legend!$H$32,TRUE),26,FALSE), IFERROR(VLOOKUP(Blanco_Reserve!$V1,INDIRECT(Legend!$H$33,TRUE),26,FALSE), IFERROR(VLOOKUP(Blanco_Reserve!$V1,INDIRECT(Legend!$H$34,TRUE),26,FALSE), IFERROR(VLOOKUP(Blanco_Reserve!$V1,INDIRECT(Legend!$H$35,TRUE),26,FALSE), IFERROR(VLOOKUP(Blanco_Reserve!$V1,INDIRECT(Legend!$H$36,TRUE),26,FALSE), IFERROR(VLOOKUP(Blanco_Reserve!$V1,INDIRECT(Legend!$H$37,TRUE),26,FALSE), IFERROR(VLOOKUP(Blanco_Reserve!$V1,INDIRECT(Legend!$H$38,TRUE),26,FALSE), IFERROR(VLOOKUP(Blanco_Reserve!$V1,INDIRECT(Legend!$H$39,TRUE),26,FALSE), IFERROR(VLOOKUP(Blanco_Reserve!$V1,INDIRECT(Legend!$H$40,TRUE),26,FALSE), IFERROR(VLOOKUP(Blanco_Reserve!$V1,INDIRECT(Legend!$H$41,TRUE),26,FALSE), IFERROR(VLOOKUP(Blanco_Reserve!$V1,INDIRECT(Legend!$H$42,TRUE),26,FALSE), IFERROR(VLOOKUP(Blanco_Reserve!$V1,INDIRECT(Legend!$H$43,TRUE),26,FALSE), IFERROR(VLOOKUP(Blanco_Reserve!$V1,INDIRECT(Legend!$H$44,TRUE),26,FALSE), IFERROR(VLOOKUP(Blanco_Reserve!$V1,INDIRECT(Legend!$H$45,TRUE),26,FALSE), IFERROR(VLOOKUP(Blanco_Reserve!$V1,INDIRECT(Legend!$H$46,TRUE),26,FALSE), IFERROR(VLOOKUP(Blanco_Reserve!$V1,INDIRECT(Legend!$H$47,TRUE),26,FALSE), IFERROR(VLOOKUP(Blanco_Reserve!$V1,INDIRECT(Legend!$H$48,TRUE),26,FALSE), IFERROR(VLOOKUP(Blanco_Reserve!$V1,INDIRECT(Legend!$H$49,TRUE),26,FALSE), IFERROR(VLOOKUP(Blanco_Reserve!$V1,INDIRECT(Legend!$H$50,TRUE),26,FALSE),"")))))))))))))))))))))))))</definedName>
    <definedName name="PIE_Look_051_to_075" localSheetId="0">IFERROR(VLOOKUP(Blanco!$V1,INDIRECT(Legend!$H$51,TRUE),26,FALSE), IFERROR(VLOOKUP(Blanco!$V1,INDIRECT(Legend!$H$52,TRUE),26,FALSE), IFERROR(VLOOKUP(Blanco!$V1,INDIRECT(Legend!$H$53,TRUE),26,FALSE), IFERROR(VLOOKUP(Blanco!$V1,INDIRECT(Legend!$H$54,TRUE),26,FALSE), IFERROR(VLOOKUP(Blanco!$V1,INDIRECT(Legend!$H$55,TRUE),26,FALSE), IFERROR(VLOOKUP(Blanco!$V1,INDIRECT(Legend!$H$56,TRUE),26,FALSE), IFERROR(VLOOKUP(Blanco!$V1,INDIRECT(Legend!$H$57,TRUE),26,FALSE), IFERROR(VLOOKUP(Blanco!$V1,INDIRECT(Legend!$H$58,TRUE),26,FALSE), IFERROR(VLOOKUP(Blanco!$V1,INDIRECT(Legend!$H$59,TRUE),26,FALSE), IFERROR(VLOOKUP(Blanco!$V1,INDIRECT(Legend!$H$60,TRUE),26,FALSE), IFERROR(VLOOKUP(Blanco!$V1,INDIRECT(Legend!$H$61,TRUE),26,FALSE), IFERROR(VLOOKUP(Blanco!$V1,INDIRECT(Legend!$H$62,TRUE),26,FALSE), IFERROR(VLOOKUP(Blanco!$V1,INDIRECT(Legend!$H$63,TRUE),26,FALSE), IFERROR(VLOOKUP(Blanco!$V1,INDIRECT(Legend!$H$64,TRUE),26,FALSE), IFERROR(VLOOKUP(Blanco!$V1,INDIRECT(Legend!$H$65,TRUE),26,FALSE), IFERROR(VLOOKUP(Blanco!$V1,INDIRECT(Legend!$H$66,TRUE),26,FALSE), IFERROR(VLOOKUP(Blanco!$V1,INDIRECT(Legend!$H$67,TRUE),26,FALSE), IFERROR(VLOOKUP(Blanco!$V1,INDIRECT(Legend!$H$68,TRUE),26,FALSE), IFERROR(VLOOKUP(Blanco!$V1,INDIRECT(Legend!$H$69,TRUE),26,FALSE), IFERROR(VLOOKUP(Blanco!$V1,INDIRECT(Legend!$H$70,TRUE),26,FALSE), IFERROR(VLOOKUP(Blanco!$V1,INDIRECT(Legend!$H$71,TRUE),26,FALSE), IFERROR(VLOOKUP(Blanco!$V1,INDIRECT(Legend!$H$72,TRUE),26,FALSE), IFERROR(VLOOKUP(Blanco!$V1,INDIRECT(Legend!$H$73,TRUE),26,FALSE), IFERROR(VLOOKUP(Blanco!$V1,INDIRECT(Legend!$H$74,TRUE),26,FALSE), IFERROR(VLOOKUP(Blanco!$V1,INDIRECT(Legend!$H$75,TRUE),26,FALSE),"")))))))))))))))))))))))))</definedName>
    <definedName name="PIE_Look_051_to_075">IFERROR(VLOOKUP(Blanco_Reserve!$V1,INDIRECT(Legend!$H$51,TRUE),26,FALSE), IFERROR(VLOOKUP(Blanco_Reserve!$V1,INDIRECT(Legend!$H$52,TRUE),26,FALSE), IFERROR(VLOOKUP(Blanco_Reserve!$V1,INDIRECT(Legend!$H$53,TRUE),26,FALSE), IFERROR(VLOOKUP(Blanco_Reserve!$V1,INDIRECT(Legend!$H$54,TRUE),26,FALSE), IFERROR(VLOOKUP(Blanco_Reserve!$V1,INDIRECT(Legend!$H$55,TRUE),26,FALSE), IFERROR(VLOOKUP(Blanco_Reserve!$V1,INDIRECT(Legend!$H$56,TRUE),26,FALSE), IFERROR(VLOOKUP(Blanco_Reserve!$V1,INDIRECT(Legend!$H$57,TRUE),26,FALSE), IFERROR(VLOOKUP(Blanco_Reserve!$V1,INDIRECT(Legend!$H$58,TRUE),26,FALSE), IFERROR(VLOOKUP(Blanco_Reserve!$V1,INDIRECT(Legend!$H$59,TRUE),26,FALSE), IFERROR(VLOOKUP(Blanco_Reserve!$V1,INDIRECT(Legend!$H$60,TRUE),26,FALSE), IFERROR(VLOOKUP(Blanco_Reserve!$V1,INDIRECT(Legend!$H$61,TRUE),26,FALSE), IFERROR(VLOOKUP(Blanco_Reserve!$V1,INDIRECT(Legend!$H$62,TRUE),26,FALSE), IFERROR(VLOOKUP(Blanco_Reserve!$V1,INDIRECT(Legend!$H$63,TRUE),26,FALSE), IFERROR(VLOOKUP(Blanco_Reserve!$V1,INDIRECT(Legend!$H$64,TRUE),26,FALSE), IFERROR(VLOOKUP(Blanco_Reserve!$V1,INDIRECT(Legend!$H$65,TRUE),26,FALSE), IFERROR(VLOOKUP(Blanco_Reserve!$V1,INDIRECT(Legend!$H$66,TRUE),26,FALSE), IFERROR(VLOOKUP(Blanco_Reserve!$V1,INDIRECT(Legend!$H$67,TRUE),26,FALSE), IFERROR(VLOOKUP(Blanco_Reserve!$V1,INDIRECT(Legend!$H$68,TRUE),26,FALSE), IFERROR(VLOOKUP(Blanco_Reserve!$V1,INDIRECT(Legend!$H$69,TRUE),26,FALSE), IFERROR(VLOOKUP(Blanco_Reserve!$V1,INDIRECT(Legend!$H$70,TRUE),26,FALSE), IFERROR(VLOOKUP(Blanco_Reserve!$V1,INDIRECT(Legend!$H$71,TRUE),26,FALSE), IFERROR(VLOOKUP(Blanco_Reserve!$V1,INDIRECT(Legend!$H$72,TRUE),26,FALSE), IFERROR(VLOOKUP(Blanco_Reserve!$V1,INDIRECT(Legend!$H$73,TRUE),26,FALSE), IFERROR(VLOOKUP(Blanco_Reserve!$V1,INDIRECT(Legend!$H$74,TRUE),26,FALSE), IFERROR(VLOOKUP(Blanco_Reserve!$V1,INDIRECT(Legend!$H$75,TRUE),26,FALSE),"")))))))))))))))))))))))))</definedName>
    <definedName name="PIE_Look_076_to_100" localSheetId="0">IFERROR(VLOOKUP(Blanco!$V1,INDIRECT(Legend!$H$76,TRUE),26,FALSE), IFERROR(VLOOKUP(Blanco!$V1,INDIRECT(Legend!$H$77,TRUE),26,FALSE), IFERROR(VLOOKUP(Blanco!$V1,INDIRECT(Legend!$H$78,TRUE),26,FALSE), IFERROR(VLOOKUP(Blanco!$V1,INDIRECT(Legend!$H$79,TRUE),26,FALSE), IFERROR(VLOOKUP(Blanco!$V1,INDIRECT(Legend!$H$80,TRUE),26,FALSE), IFERROR(VLOOKUP(Blanco!$V1,INDIRECT(Legend!$H$81,TRUE),26,FALSE), IFERROR(VLOOKUP(Blanco!$V1,INDIRECT(Legend!$H$82,TRUE),26,FALSE), IFERROR(VLOOKUP(Blanco!$V1,INDIRECT(Legend!$H$83,TRUE),26,FALSE), IFERROR(VLOOKUP(Blanco!$V1,INDIRECT(Legend!$H$84,TRUE),26,FALSE), IFERROR(VLOOKUP(Blanco!$V1,INDIRECT(Legend!$H$85,TRUE),26,FALSE), IFERROR(VLOOKUP(Blanco!$V1,INDIRECT(Legend!$H$86,TRUE),26,FALSE), IFERROR(VLOOKUP(Blanco!$V1,INDIRECT(Legend!$H$87,TRUE),26,FALSE), IFERROR(VLOOKUP(Blanco!$V1,INDIRECT(Legend!$H$88,TRUE),26,FALSE), IFERROR(VLOOKUP(Blanco!$V1,INDIRECT(Legend!$H$89,TRUE),26,FALSE), IFERROR(VLOOKUP(Blanco!$V1,INDIRECT(Legend!$H$90,TRUE),26,FALSE), IFERROR(VLOOKUP(Blanco!$V1,INDIRECT(Legend!$H$91,TRUE),26,FALSE), IFERROR(VLOOKUP(Blanco!$V1,INDIRECT(Legend!$H$92,TRUE),26,FALSE), IFERROR(VLOOKUP(Blanco!$V1,INDIRECT(Legend!$H$93,TRUE),26,FALSE), IFERROR(VLOOKUP(Blanco!$V1,INDIRECT(Legend!$H$94,TRUE),26,FALSE), IFERROR(VLOOKUP(Blanco!$V1,INDIRECT(Legend!$H$95,TRUE),26,FALSE), IFERROR(VLOOKUP(Blanco!$V1,INDIRECT(Legend!$H$96,TRUE),26,FALSE), IFERROR(VLOOKUP(Blanco!$V1,INDIRECT(Legend!$H$97,TRUE),26,FALSE), IFERROR(VLOOKUP(Blanco!$V1,INDIRECT(Legend!$H$98,TRUE),26,FALSE), IFERROR(VLOOKUP(Blanco!$V1,INDIRECT(Legend!$H$99,TRUE),26,FALSE), IFERROR(VLOOKUP(Blanco!$V1,INDIRECT(Legend!$H$100,TRUE),26,FALSE),"")))))))))))))))))))))))))</definedName>
    <definedName name="PIE_Look_076_to_100">IFERROR(VLOOKUP(Blanco_Reserve!$V1,INDIRECT(Legend!$H$76,TRUE),26,FALSE), IFERROR(VLOOKUP(Blanco_Reserve!$V1,INDIRECT(Legend!$H$77,TRUE),26,FALSE), IFERROR(VLOOKUP(Blanco_Reserve!$V1,INDIRECT(Legend!$H$78,TRUE),26,FALSE), IFERROR(VLOOKUP(Blanco_Reserve!$V1,INDIRECT(Legend!$H$79,TRUE),26,FALSE), IFERROR(VLOOKUP(Blanco_Reserve!$V1,INDIRECT(Legend!$H$80,TRUE),26,FALSE), IFERROR(VLOOKUP(Blanco_Reserve!$V1,INDIRECT(Legend!$H$81,TRUE),26,FALSE), IFERROR(VLOOKUP(Blanco_Reserve!$V1,INDIRECT(Legend!$H$82,TRUE),26,FALSE), IFERROR(VLOOKUP(Blanco_Reserve!$V1,INDIRECT(Legend!$H$83,TRUE),26,FALSE), IFERROR(VLOOKUP(Blanco_Reserve!$V1,INDIRECT(Legend!$H$84,TRUE),26,FALSE), IFERROR(VLOOKUP(Blanco_Reserve!$V1,INDIRECT(Legend!$H$85,TRUE),26,FALSE), IFERROR(VLOOKUP(Blanco_Reserve!$V1,INDIRECT(Legend!$H$86,TRUE),26,FALSE), IFERROR(VLOOKUP(Blanco_Reserve!$V1,INDIRECT(Legend!$H$87,TRUE),26,FALSE), IFERROR(VLOOKUP(Blanco_Reserve!$V1,INDIRECT(Legend!$H$88,TRUE),26,FALSE), IFERROR(VLOOKUP(Blanco_Reserve!$V1,INDIRECT(Legend!$H$89,TRUE),26,FALSE), IFERROR(VLOOKUP(Blanco_Reserve!$V1,INDIRECT(Legend!$H$90,TRUE),26,FALSE), IFERROR(VLOOKUP(Blanco_Reserve!$V1,INDIRECT(Legend!$H$91,TRUE),26,FALSE), IFERROR(VLOOKUP(Blanco_Reserve!$V1,INDIRECT(Legend!$H$92,TRUE),26,FALSE), IFERROR(VLOOKUP(Blanco_Reserve!$V1,INDIRECT(Legend!$H$93,TRUE),26,FALSE), IFERROR(VLOOKUP(Blanco_Reserve!$V1,INDIRECT(Legend!$H$94,TRUE),26,FALSE), IFERROR(VLOOKUP(Blanco_Reserve!$V1,INDIRECT(Legend!$H$95,TRUE),26,FALSE), IFERROR(VLOOKUP(Blanco_Reserve!$V1,INDIRECT(Legend!$H$96,TRUE),26,FALSE), IFERROR(VLOOKUP(Blanco_Reserve!$V1,INDIRECT(Legend!$H$97,TRUE),26,FALSE), IFERROR(VLOOKUP(Blanco_Reserve!$V1,INDIRECT(Legend!$H$98,TRUE),26,FALSE), IFERROR(VLOOKUP(Blanco_Reserve!$V1,INDIRECT(Legend!$H$99,TRUE),26,FALSE), IFERROR(VLOOKUP(Blanco_Reserve!$V1,INDIRECT(Legend!$H$100,TRUE),26,FALSE),"")))))))))))))))))))))))))</definedName>
    <definedName name="PIE_Look_101_to_125" localSheetId="0">IFERROR(VLOOKUP(Blanco!$V1,INDIRECT(Legend!$H$101,TRUE),26,FALSE), IFERROR(VLOOKUP(Blanco!$V1,INDIRECT(Legend!$H$102,TRUE),26,FALSE), IFERROR(VLOOKUP(Blanco!$V1,INDIRECT(Legend!$H$103,TRUE),26,FALSE), IFERROR(VLOOKUP(Blanco!$V1,INDIRECT(Legend!$H$104,TRUE),26,FALSE), IFERROR(VLOOKUP(Blanco!$V1,INDIRECT(Legend!$H$105,TRUE),26,FALSE), IFERROR(VLOOKUP(Blanco!$V1,INDIRECT(Legend!$H$106,TRUE),26,FALSE), IFERROR(VLOOKUP(Blanco!$V1,INDIRECT(Legend!$H$107,TRUE),26,FALSE), IFERROR(VLOOKUP(Blanco!$V1,INDIRECT(Legend!$H$108,TRUE),26,FALSE), IFERROR(VLOOKUP(Blanco!$V1,INDIRECT(Legend!$H$109,TRUE),26,FALSE), IFERROR(VLOOKUP(Blanco!$V1,INDIRECT(Legend!$H$110,TRUE),26,FALSE), IFERROR(VLOOKUP(Blanco!$V1,INDIRECT(Legend!$H$111,TRUE),26,FALSE), IFERROR(VLOOKUP(Blanco!$V1,INDIRECT(Legend!$H$112,TRUE),26,FALSE), IFERROR(VLOOKUP(Blanco!$V1,INDIRECT(Legend!$H$113,TRUE),26,FALSE), IFERROR(VLOOKUP(Blanco!$V1,INDIRECT(Legend!$H$114,TRUE),26,FALSE), IFERROR(VLOOKUP(Blanco!$V1,INDIRECT(Legend!$H$115,TRUE),26,FALSE), IFERROR(VLOOKUP(Blanco!$V1,INDIRECT(Legend!$H$116,TRUE),26,FALSE), IFERROR(VLOOKUP(Blanco!$V1,INDIRECT(Legend!$H$117,TRUE),26,FALSE), IFERROR(VLOOKUP(Blanco!$V1,INDIRECT(Legend!$H$118,TRUE),26,FALSE), IFERROR(VLOOKUP(Blanco!$V1,INDIRECT(Legend!$H$119,TRUE),26,FALSE), IFERROR(VLOOKUP(Blanco!$V1,INDIRECT(Legend!$H$120,TRUE),26,FALSE), IFERROR(VLOOKUP(Blanco!$V1,INDIRECT(Legend!$H$121,TRUE),26,FALSE), IFERROR(VLOOKUP(Blanco!$V1,INDIRECT(Legend!$H$122,TRUE),26,FALSE), IFERROR(VLOOKUP(Blanco!$V1,INDIRECT(Legend!$H$123,TRUE),26,FALSE), IFERROR(VLOOKUP(Blanco!$V1,INDIRECT(Legend!$H$124,TRUE),26,FALSE), IFERROR(VLOOKUP(Blanco!$V1,INDIRECT(Legend!$H$125,TRUE),26,FALSE),"")))))))))))))))))))))))))</definedName>
    <definedName name="PIE_Look_101_to_125">IFERROR(VLOOKUP(Blanco_Reserve!$V1,INDIRECT(Legend!$H$101,TRUE),26,FALSE), IFERROR(VLOOKUP(Blanco_Reserve!$V1,INDIRECT(Legend!$H$102,TRUE),26,FALSE), IFERROR(VLOOKUP(Blanco_Reserve!$V1,INDIRECT(Legend!$H$103,TRUE),26,FALSE), IFERROR(VLOOKUP(Blanco_Reserve!$V1,INDIRECT(Legend!$H$104,TRUE),26,FALSE), IFERROR(VLOOKUP(Blanco_Reserve!$V1,INDIRECT(Legend!$H$105,TRUE),26,FALSE), IFERROR(VLOOKUP(Blanco_Reserve!$V1,INDIRECT(Legend!$H$106,TRUE),26,FALSE), IFERROR(VLOOKUP(Blanco_Reserve!$V1,INDIRECT(Legend!$H$107,TRUE),26,FALSE), IFERROR(VLOOKUP(Blanco_Reserve!$V1,INDIRECT(Legend!$H$108,TRUE),26,FALSE), IFERROR(VLOOKUP(Blanco_Reserve!$V1,INDIRECT(Legend!$H$109,TRUE),26,FALSE), IFERROR(VLOOKUP(Blanco_Reserve!$V1,INDIRECT(Legend!$H$110,TRUE),26,FALSE), IFERROR(VLOOKUP(Blanco_Reserve!$V1,INDIRECT(Legend!$H$111,TRUE),26,FALSE), IFERROR(VLOOKUP(Blanco_Reserve!$V1,INDIRECT(Legend!$H$112,TRUE),26,FALSE), IFERROR(VLOOKUP(Blanco_Reserve!$V1,INDIRECT(Legend!$H$113,TRUE),26,FALSE), IFERROR(VLOOKUP(Blanco_Reserve!$V1,INDIRECT(Legend!$H$114,TRUE),26,FALSE), IFERROR(VLOOKUP(Blanco_Reserve!$V1,INDIRECT(Legend!$H$115,TRUE),26,FALSE), IFERROR(VLOOKUP(Blanco_Reserve!$V1,INDIRECT(Legend!$H$116,TRUE),26,FALSE), IFERROR(VLOOKUP(Blanco_Reserve!$V1,INDIRECT(Legend!$H$117,TRUE),26,FALSE), IFERROR(VLOOKUP(Blanco_Reserve!$V1,INDIRECT(Legend!$H$118,TRUE),26,FALSE), IFERROR(VLOOKUP(Blanco_Reserve!$V1,INDIRECT(Legend!$H$119,TRUE),26,FALSE), IFERROR(VLOOKUP(Blanco_Reserve!$V1,INDIRECT(Legend!$H$120,TRUE),26,FALSE), IFERROR(VLOOKUP(Blanco_Reserve!$V1,INDIRECT(Legend!$H$121,TRUE),26,FALSE), IFERROR(VLOOKUP(Blanco_Reserve!$V1,INDIRECT(Legend!$H$122,TRUE),26,FALSE), IFERROR(VLOOKUP(Blanco_Reserve!$V1,INDIRECT(Legend!$H$123,TRUE),26,FALSE), IFERROR(VLOOKUP(Blanco_Reserve!$V1,INDIRECT(Legend!$H$124,TRUE),26,FALSE), IFERROR(VLOOKUP(Blanco_Reserve!$V1,INDIRECT(Legend!$H$125,TRUE),26,FALSE),"")))))))))))))))))))))))))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27" i="14" l="1"/>
  <c r="Y27" i="14"/>
  <c r="AE27" i="14"/>
  <c r="AL27" i="14"/>
  <c r="AM27" i="14"/>
  <c r="BE27" i="14"/>
  <c r="V28" i="14"/>
  <c r="AL28" i="14" s="1"/>
  <c r="Y28" i="14"/>
  <c r="AE28" i="14"/>
  <c r="AM28" i="14"/>
  <c r="V29" i="14"/>
  <c r="Y29" i="14"/>
  <c r="AE29" i="14"/>
  <c r="AM29" i="14"/>
  <c r="BE29" i="14"/>
  <c r="V30" i="14"/>
  <c r="Y30" i="14"/>
  <c r="AE30" i="14"/>
  <c r="AL30" i="14"/>
  <c r="AM30" i="14"/>
  <c r="BE30" i="14"/>
  <c r="V31" i="14"/>
  <c r="AL31" i="14" s="1"/>
  <c r="Y31" i="14"/>
  <c r="AE31" i="14"/>
  <c r="AM31" i="14"/>
  <c r="V32" i="14"/>
  <c r="Y32" i="14"/>
  <c r="AE32" i="14"/>
  <c r="AL32" i="14"/>
  <c r="AM32" i="14"/>
  <c r="V33" i="14"/>
  <c r="Y33" i="14"/>
  <c r="AE33" i="14"/>
  <c r="AL33" i="14"/>
  <c r="AM33" i="14"/>
  <c r="BE33" i="14"/>
  <c r="V34" i="14"/>
  <c r="AL34" i="14" s="1"/>
  <c r="Y34" i="14"/>
  <c r="BE34" i="14" s="1"/>
  <c r="AE34" i="14"/>
  <c r="AM34" i="14"/>
  <c r="V35" i="14"/>
  <c r="Y35" i="14"/>
  <c r="BE35" i="14" s="1"/>
  <c r="AE35" i="14"/>
  <c r="AL35" i="14"/>
  <c r="AM35" i="14"/>
  <c r="V36" i="14"/>
  <c r="Y36" i="14"/>
  <c r="AE36" i="14"/>
  <c r="AL36" i="14"/>
  <c r="AM36" i="14"/>
  <c r="V37" i="14"/>
  <c r="AL37" i="14" s="1"/>
  <c r="Y37" i="14"/>
  <c r="BE37" i="14" s="1"/>
  <c r="AE37" i="14"/>
  <c r="AM37" i="14"/>
  <c r="V38" i="14"/>
  <c r="Y38" i="14"/>
  <c r="AE38" i="14"/>
  <c r="AM38" i="14"/>
  <c r="BE38" i="14"/>
  <c r="V39" i="14"/>
  <c r="Y39" i="14"/>
  <c r="AE39" i="14"/>
  <c r="AL39" i="14"/>
  <c r="AM39" i="14"/>
  <c r="V40" i="14"/>
  <c r="AL40" i="14" s="1"/>
  <c r="Y40" i="14"/>
  <c r="AE40" i="14"/>
  <c r="AM40" i="14"/>
  <c r="V41" i="14"/>
  <c r="Y41" i="14"/>
  <c r="AE41" i="14"/>
  <c r="AL41" i="14"/>
  <c r="AM41" i="14"/>
  <c r="BE41" i="14"/>
  <c r="V42" i="14"/>
  <c r="Y42" i="14"/>
  <c r="AE42" i="14"/>
  <c r="AL42" i="14"/>
  <c r="AM42" i="14"/>
  <c r="BE42" i="14"/>
  <c r="V43" i="14"/>
  <c r="AL43" i="14" s="1"/>
  <c r="Y43" i="14"/>
  <c r="BE43" i="14" s="1"/>
  <c r="AE43" i="14"/>
  <c r="AM43" i="14"/>
  <c r="V44" i="14"/>
  <c r="Y44" i="14"/>
  <c r="AE44" i="14"/>
  <c r="AL44" i="14"/>
  <c r="AM44" i="14"/>
  <c r="V45" i="14"/>
  <c r="Y45" i="14"/>
  <c r="AE45" i="14"/>
  <c r="AL45" i="14"/>
  <c r="AM45" i="14"/>
  <c r="BE45" i="14"/>
  <c r="V46" i="14"/>
  <c r="Y46" i="14"/>
  <c r="BE46" i="14" s="1"/>
  <c r="AE46" i="14"/>
  <c r="AM46" i="14"/>
  <c r="V47" i="14"/>
  <c r="Y47" i="14"/>
  <c r="BE47" i="14" s="1"/>
  <c r="AE47" i="14"/>
  <c r="AL47" i="14"/>
  <c r="AM47" i="14"/>
  <c r="V48" i="14"/>
  <c r="Y48" i="14"/>
  <c r="AE48" i="14"/>
  <c r="AL48" i="14"/>
  <c r="AM48" i="14"/>
  <c r="V49" i="14"/>
  <c r="AL49" i="14" s="1"/>
  <c r="Y49" i="14"/>
  <c r="BE49" i="14" s="1"/>
  <c r="AE49" i="14"/>
  <c r="AM49" i="14"/>
  <c r="V50" i="14"/>
  <c r="Y50" i="14"/>
  <c r="BE50" i="14" s="1"/>
  <c r="AE50" i="14"/>
  <c r="AL50" i="14"/>
  <c r="AM50" i="14"/>
  <c r="V51" i="14"/>
  <c r="Y51" i="14"/>
  <c r="AE51" i="14"/>
  <c r="AL51" i="14"/>
  <c r="AM51" i="14"/>
  <c r="BE51" i="14"/>
  <c r="V52" i="14"/>
  <c r="AL52" i="14" s="1"/>
  <c r="Y52" i="14"/>
  <c r="AE52" i="14"/>
  <c r="AM52" i="14"/>
  <c r="BE52" i="14"/>
  <c r="V53" i="14"/>
  <c r="AL53" i="14" s="1"/>
  <c r="Y53" i="14"/>
  <c r="BE53" i="14" s="1"/>
  <c r="AE53" i="14"/>
  <c r="AM53" i="14"/>
  <c r="V54" i="14"/>
  <c r="Y54" i="14"/>
  <c r="AE54" i="14"/>
  <c r="AM54" i="14"/>
  <c r="BE54" i="14"/>
  <c r="V55" i="14"/>
  <c r="Y55" i="14"/>
  <c r="AE55" i="14"/>
  <c r="AM55" i="14"/>
  <c r="BE55" i="14"/>
  <c r="V56" i="14"/>
  <c r="Y56" i="14"/>
  <c r="AE56" i="14"/>
  <c r="AL56" i="14"/>
  <c r="AM56" i="14"/>
  <c r="V57" i="14"/>
  <c r="Y57" i="14"/>
  <c r="AE57" i="14"/>
  <c r="AL57" i="14"/>
  <c r="AM57" i="14"/>
  <c r="V58" i="14"/>
  <c r="AL58" i="14" s="1"/>
  <c r="Y58" i="14"/>
  <c r="BE58" i="14" s="1"/>
  <c r="AE58" i="14"/>
  <c r="AM58" i="14"/>
  <c r="V59" i="14"/>
  <c r="Y59" i="14"/>
  <c r="BE59" i="14" s="1"/>
  <c r="AE59" i="14"/>
  <c r="AL59" i="14"/>
  <c r="AM59" i="14"/>
  <c r="V60" i="14"/>
  <c r="Y60" i="14"/>
  <c r="AE60" i="14"/>
  <c r="AL60" i="14"/>
  <c r="AM60" i="14"/>
  <c r="BE60" i="14"/>
  <c r="V61" i="14"/>
  <c r="Y61" i="14"/>
  <c r="AE61" i="14"/>
  <c r="AL61" i="14"/>
  <c r="AM61" i="14"/>
  <c r="V62" i="14"/>
  <c r="AL62" i="14" s="1"/>
  <c r="Y62" i="14"/>
  <c r="BE62" i="14" s="1"/>
  <c r="AE62" i="14"/>
  <c r="AM62" i="14"/>
  <c r="V63" i="14"/>
  <c r="Y63" i="14"/>
  <c r="BE63" i="14" s="1"/>
  <c r="AE63" i="14"/>
  <c r="AL63" i="14"/>
  <c r="AM63" i="14"/>
  <c r="V64" i="14"/>
  <c r="Y64" i="14"/>
  <c r="AE64" i="14"/>
  <c r="AL64" i="14"/>
  <c r="AM64" i="14"/>
  <c r="V65" i="14"/>
  <c r="AL65" i="14" s="1"/>
  <c r="Y65" i="14"/>
  <c r="BE65" i="14" s="1"/>
  <c r="AE65" i="14"/>
  <c r="AM65" i="14"/>
  <c r="V66" i="14"/>
  <c r="Y66" i="14"/>
  <c r="BE66" i="14" s="1"/>
  <c r="AE66" i="14"/>
  <c r="AL66" i="14"/>
  <c r="AM66" i="14"/>
  <c r="V67" i="14"/>
  <c r="Y67" i="14"/>
  <c r="AE67" i="14"/>
  <c r="AM67" i="14"/>
  <c r="BE67" i="14"/>
  <c r="V68" i="14"/>
  <c r="AL68" i="14" s="1"/>
  <c r="Y68" i="14"/>
  <c r="AE68" i="14"/>
  <c r="AM68" i="14"/>
  <c r="BE68" i="14"/>
  <c r="V69" i="14"/>
  <c r="AL69" i="14" s="1"/>
  <c r="Y69" i="14"/>
  <c r="AE69" i="14"/>
  <c r="AM69" i="14"/>
  <c r="V70" i="14"/>
  <c r="Y70" i="14"/>
  <c r="AE70" i="14"/>
  <c r="AL70" i="14"/>
  <c r="AM70" i="14"/>
  <c r="BE70" i="14"/>
  <c r="V71" i="14"/>
  <c r="AL71" i="14" s="1"/>
  <c r="Y71" i="14"/>
  <c r="BE71" i="14" s="1"/>
  <c r="AE71" i="14"/>
  <c r="AM71" i="14"/>
  <c r="V72" i="14"/>
  <c r="AL72" i="14" s="1"/>
  <c r="Y72" i="14"/>
  <c r="BE72" i="14" s="1"/>
  <c r="AE72" i="14"/>
  <c r="AM72" i="14"/>
  <c r="V73" i="14"/>
  <c r="Y73" i="14"/>
  <c r="BE73" i="14" s="1"/>
  <c r="AE73" i="14"/>
  <c r="AL73" i="14"/>
  <c r="AM73" i="14"/>
  <c r="V74" i="14"/>
  <c r="Y74" i="14"/>
  <c r="AE74" i="14"/>
  <c r="AL74" i="14"/>
  <c r="AM74" i="14"/>
  <c r="V75" i="14"/>
  <c r="AL75" i="14" s="1"/>
  <c r="Y75" i="14"/>
  <c r="BE75" i="14" s="1"/>
  <c r="AE75" i="14"/>
  <c r="AM75" i="14"/>
  <c r="V76" i="14"/>
  <c r="Y76" i="14"/>
  <c r="BE76" i="14" s="1"/>
  <c r="AE76" i="14"/>
  <c r="AL76" i="14"/>
  <c r="AM76" i="14"/>
  <c r="V77" i="14"/>
  <c r="Y77" i="14"/>
  <c r="AE77" i="14"/>
  <c r="AL77" i="14"/>
  <c r="AM77" i="14"/>
  <c r="V78" i="14"/>
  <c r="AL78" i="14" s="1"/>
  <c r="Y78" i="14"/>
  <c r="AE78" i="14"/>
  <c r="AM78" i="14"/>
  <c r="BE78" i="14"/>
  <c r="V79" i="14"/>
  <c r="AL79" i="14" s="1"/>
  <c r="Y79" i="14"/>
  <c r="BE79" i="14" s="1"/>
  <c r="AE79" i="14"/>
  <c r="AM79" i="14"/>
  <c r="V80" i="14"/>
  <c r="AL80" i="14" s="1"/>
  <c r="Y80" i="14"/>
  <c r="AE80" i="14"/>
  <c r="AM80" i="14"/>
  <c r="BE80" i="14"/>
  <c r="V81" i="14"/>
  <c r="AL81" i="14" s="1"/>
  <c r="Y81" i="14"/>
  <c r="AE81" i="14"/>
  <c r="AM81" i="14"/>
  <c r="BE81" i="14"/>
  <c r="V82" i="14"/>
  <c r="AL82" i="14" s="1"/>
  <c r="Y82" i="14"/>
  <c r="AE82" i="14"/>
  <c r="AM82" i="14"/>
  <c r="V83" i="14"/>
  <c r="Y83" i="14"/>
  <c r="AE83" i="14"/>
  <c r="AL83" i="14"/>
  <c r="AM83" i="14"/>
  <c r="BE83" i="14"/>
  <c r="V84" i="14"/>
  <c r="AL84" i="14" s="1"/>
  <c r="Y84" i="14"/>
  <c r="AE84" i="14"/>
  <c r="AM84" i="14"/>
  <c r="BE84" i="14"/>
  <c r="V85" i="14"/>
  <c r="AL85" i="14" s="1"/>
  <c r="Y85" i="14"/>
  <c r="AE85" i="14"/>
  <c r="AM85" i="14"/>
  <c r="V86" i="14"/>
  <c r="Y86" i="14"/>
  <c r="BE86" i="14" s="1"/>
  <c r="AE86" i="14"/>
  <c r="AL86" i="14"/>
  <c r="AM86" i="14"/>
  <c r="V87" i="14"/>
  <c r="Y87" i="14"/>
  <c r="BE87" i="14" s="1"/>
  <c r="AE87" i="14"/>
  <c r="AL87" i="14"/>
  <c r="AM87" i="14"/>
  <c r="V88" i="14"/>
  <c r="AL88" i="14" s="1"/>
  <c r="Y88" i="14"/>
  <c r="BE88" i="14" s="1"/>
  <c r="AE88" i="14"/>
  <c r="AM88" i="14"/>
  <c r="V89" i="14"/>
  <c r="Y89" i="14"/>
  <c r="BE89" i="14" s="1"/>
  <c r="AE89" i="14"/>
  <c r="AL89" i="14"/>
  <c r="AM89" i="14"/>
  <c r="V90" i="14"/>
  <c r="Y90" i="14"/>
  <c r="AE90" i="14"/>
  <c r="AL90" i="14"/>
  <c r="AM90" i="14"/>
  <c r="V91" i="14"/>
  <c r="Y91" i="14"/>
  <c r="AE91" i="14"/>
  <c r="AM91" i="14"/>
  <c r="BE91" i="14"/>
  <c r="V92" i="14"/>
  <c r="Y92" i="14"/>
  <c r="BE92" i="14" s="1"/>
  <c r="AE92" i="14"/>
  <c r="AL92" i="14"/>
  <c r="AM92" i="14"/>
  <c r="V93" i="14"/>
  <c r="Y93" i="14"/>
  <c r="AE93" i="14"/>
  <c r="AL93" i="14"/>
  <c r="AM93" i="14"/>
  <c r="BE93" i="14"/>
  <c r="V94" i="14"/>
  <c r="AL94" i="14" s="1"/>
  <c r="Y94" i="14"/>
  <c r="AE94" i="14"/>
  <c r="AM94" i="14"/>
  <c r="V95" i="14"/>
  <c r="AL95" i="14" s="1"/>
  <c r="Y95" i="14"/>
  <c r="BE95" i="14" s="1"/>
  <c r="AE95" i="14"/>
  <c r="AM95" i="14"/>
  <c r="V96" i="14"/>
  <c r="Y96" i="14"/>
  <c r="AE96" i="14"/>
  <c r="AL96" i="14"/>
  <c r="AM96" i="14"/>
  <c r="BE96" i="14"/>
  <c r="V97" i="14"/>
  <c r="AL97" i="14" s="1"/>
  <c r="Y97" i="14"/>
  <c r="AE97" i="14"/>
  <c r="AM97" i="14"/>
  <c r="BE97" i="14"/>
  <c r="V98" i="14"/>
  <c r="AL98" i="14" s="1"/>
  <c r="Y98" i="14"/>
  <c r="BE98" i="14" s="1"/>
  <c r="AE98" i="14"/>
  <c r="AM98" i="14"/>
  <c r="V99" i="14"/>
  <c r="Y99" i="14"/>
  <c r="BE99" i="14" s="1"/>
  <c r="AE99" i="14"/>
  <c r="AM99" i="14"/>
  <c r="V100" i="14"/>
  <c r="Y100" i="14"/>
  <c r="AE100" i="14"/>
  <c r="AL100" i="14"/>
  <c r="AM100" i="14"/>
  <c r="BE100" i="14"/>
  <c r="V101" i="14"/>
  <c r="AL101" i="14" s="1"/>
  <c r="Y101" i="14"/>
  <c r="AE101" i="14"/>
  <c r="AM101" i="14"/>
  <c r="V102" i="14"/>
  <c r="Y102" i="14"/>
  <c r="AE102" i="14"/>
  <c r="AL102" i="14"/>
  <c r="AM102" i="14"/>
  <c r="V103" i="14"/>
  <c r="Y103" i="14"/>
  <c r="AE103" i="14"/>
  <c r="AL103" i="14"/>
  <c r="AM103" i="14"/>
  <c r="BE103" i="14"/>
  <c r="V104" i="14"/>
  <c r="AL104" i="14" s="1"/>
  <c r="Y104" i="14"/>
  <c r="AE104" i="14"/>
  <c r="AM104" i="14"/>
  <c r="BE104" i="14"/>
  <c r="V105" i="14"/>
  <c r="Y105" i="14"/>
  <c r="BE105" i="14" s="1"/>
  <c r="AE105" i="14"/>
  <c r="AL105" i="14"/>
  <c r="AM105" i="14"/>
  <c r="V106" i="14"/>
  <c r="Y106" i="14"/>
  <c r="AE106" i="14"/>
  <c r="AL106" i="14"/>
  <c r="AM106" i="14"/>
  <c r="V107" i="14"/>
  <c r="AL107" i="14" s="1"/>
  <c r="Y107" i="14"/>
  <c r="BE107" i="14" s="1"/>
  <c r="AE107" i="14"/>
  <c r="AM107" i="14"/>
  <c r="V108" i="14"/>
  <c r="Y108" i="14"/>
  <c r="BE108" i="14" s="1"/>
  <c r="AE108" i="14"/>
  <c r="AL108" i="14"/>
  <c r="AM108" i="14"/>
  <c r="V109" i="14"/>
  <c r="Y109" i="14"/>
  <c r="AE109" i="14"/>
  <c r="AL109" i="14"/>
  <c r="AM109" i="14"/>
  <c r="V110" i="14"/>
  <c r="AL110" i="14" s="1"/>
  <c r="Y110" i="14"/>
  <c r="AE110" i="14"/>
  <c r="AM110" i="14"/>
  <c r="V111" i="14"/>
  <c r="Y111" i="14"/>
  <c r="BE111" i="14" s="1"/>
  <c r="AE111" i="14"/>
  <c r="AL111" i="14"/>
  <c r="AM111" i="14"/>
  <c r="V112" i="14"/>
  <c r="Y112" i="14"/>
  <c r="AE112" i="14"/>
  <c r="AL112" i="14"/>
  <c r="AM112" i="14"/>
  <c r="BE112" i="14"/>
  <c r="V113" i="14"/>
  <c r="AL113" i="14" s="1"/>
  <c r="Y113" i="14"/>
  <c r="BE113" i="14" s="1"/>
  <c r="AE113" i="14"/>
  <c r="AM113" i="14"/>
  <c r="V114" i="14"/>
  <c r="AL114" i="14" s="1"/>
  <c r="Y114" i="14"/>
  <c r="AE114" i="14"/>
  <c r="AM114" i="14"/>
  <c r="V115" i="14"/>
  <c r="AL115" i="14" s="1"/>
  <c r="Y115" i="14"/>
  <c r="AE115" i="14"/>
  <c r="AM115" i="14"/>
  <c r="BE115" i="14"/>
  <c r="V116" i="14"/>
  <c r="Y116" i="14"/>
  <c r="BE116" i="14" s="1"/>
  <c r="AE116" i="14"/>
  <c r="AM116" i="14"/>
  <c r="V117" i="14"/>
  <c r="Y117" i="14"/>
  <c r="AE117" i="14"/>
  <c r="AL117" i="14"/>
  <c r="AM117" i="14"/>
  <c r="V118" i="14"/>
  <c r="Y118" i="14"/>
  <c r="AE118" i="14"/>
  <c r="AL118" i="14"/>
  <c r="AM118" i="14"/>
  <c r="V119" i="14"/>
  <c r="AL119" i="14" s="1"/>
  <c r="Y119" i="14"/>
  <c r="BE119" i="14" s="1"/>
  <c r="AE119" i="14"/>
  <c r="AM119" i="14"/>
  <c r="V120" i="14"/>
  <c r="Y120" i="14"/>
  <c r="BE120" i="14" s="1"/>
  <c r="AE120" i="14"/>
  <c r="AL120" i="14"/>
  <c r="AM120" i="14"/>
  <c r="V121" i="14"/>
  <c r="Y121" i="14"/>
  <c r="AE121" i="14"/>
  <c r="AL121" i="14"/>
  <c r="AM121" i="14"/>
  <c r="V122" i="14"/>
  <c r="AL122" i="14" s="1"/>
  <c r="Y122" i="14"/>
  <c r="AE122" i="14"/>
  <c r="AM122" i="14"/>
  <c r="V123" i="14"/>
  <c r="AL123" i="14" s="1"/>
  <c r="Y123" i="14"/>
  <c r="BE123" i="14" s="1"/>
  <c r="AE123" i="14"/>
  <c r="AM123" i="14"/>
  <c r="V124" i="14"/>
  <c r="Y124" i="14"/>
  <c r="BE124" i="14" s="1"/>
  <c r="AE124" i="14"/>
  <c r="AL124" i="14"/>
  <c r="AM124" i="14"/>
  <c r="V125" i="14"/>
  <c r="AL125" i="14" s="1"/>
  <c r="Y125" i="14"/>
  <c r="BE125" i="14" s="1"/>
  <c r="AE125" i="14"/>
  <c r="AM125" i="14"/>
  <c r="V126" i="14"/>
  <c r="Y126" i="14"/>
  <c r="BE126" i="14" s="1"/>
  <c r="AE126" i="14"/>
  <c r="AL126" i="14"/>
  <c r="AM126" i="14"/>
  <c r="V127" i="14"/>
  <c r="Y127" i="14"/>
  <c r="AE127" i="14"/>
  <c r="AL127" i="14"/>
  <c r="AM127" i="14"/>
  <c r="V128" i="14"/>
  <c r="Y128" i="14"/>
  <c r="BE128" i="14" s="1"/>
  <c r="AE128" i="14"/>
  <c r="AM128" i="14"/>
  <c r="V129" i="14"/>
  <c r="Y129" i="14"/>
  <c r="AE129" i="14"/>
  <c r="AM129" i="14"/>
  <c r="BE129" i="14"/>
  <c r="V130" i="14"/>
  <c r="Y130" i="14"/>
  <c r="BE130" i="14" s="1"/>
  <c r="AE130" i="14"/>
  <c r="AM130" i="14"/>
  <c r="V131" i="14"/>
  <c r="Y131" i="14"/>
  <c r="BE131" i="14" s="1"/>
  <c r="AE131" i="14"/>
  <c r="AL131" i="14"/>
  <c r="AM131" i="14"/>
  <c r="V132" i="14"/>
  <c r="Y132" i="14"/>
  <c r="BE132" i="14" s="1"/>
  <c r="AE132" i="14"/>
  <c r="AL132" i="14"/>
  <c r="AM132" i="14"/>
  <c r="V133" i="14"/>
  <c r="AL133" i="14" s="1"/>
  <c r="Y133" i="14"/>
  <c r="AE133" i="14"/>
  <c r="AM133" i="14"/>
  <c r="V134" i="14"/>
  <c r="Y134" i="14"/>
  <c r="BE134" i="14" s="1"/>
  <c r="AE134" i="14"/>
  <c r="AL134" i="14"/>
  <c r="AM134" i="14"/>
  <c r="V135" i="14"/>
  <c r="Y135" i="14"/>
  <c r="AE135" i="14"/>
  <c r="AL135" i="14"/>
  <c r="AM135" i="14"/>
  <c r="BE135" i="14"/>
  <c r="V136" i="14"/>
  <c r="Y136" i="14"/>
  <c r="AE136" i="14"/>
  <c r="AM136" i="14"/>
  <c r="BE136" i="14"/>
  <c r="V137" i="14"/>
  <c r="AL137" i="14" s="1"/>
  <c r="Y137" i="14"/>
  <c r="BE137" i="14" s="1"/>
  <c r="AE137" i="14"/>
  <c r="AM137" i="14"/>
  <c r="V138" i="14"/>
  <c r="Y138" i="14"/>
  <c r="AE138" i="14"/>
  <c r="AL138" i="14"/>
  <c r="AM138" i="14"/>
  <c r="V139" i="14"/>
  <c r="AL139" i="14" s="1"/>
  <c r="Y139" i="14"/>
  <c r="AE139" i="14"/>
  <c r="AM139" i="14"/>
  <c r="BE139" i="14"/>
  <c r="V140" i="14"/>
  <c r="AL140" i="14" s="1"/>
  <c r="Y140" i="14"/>
  <c r="BE140" i="14" s="1"/>
  <c r="AE140" i="14"/>
  <c r="AM140" i="14"/>
  <c r="V141" i="14"/>
  <c r="Y141" i="14"/>
  <c r="BE141" i="14" s="1"/>
  <c r="AE141" i="14"/>
  <c r="AL141" i="14"/>
  <c r="AM141" i="14"/>
  <c r="V142" i="14"/>
  <c r="Y142" i="14"/>
  <c r="AE142" i="14"/>
  <c r="AL142" i="14"/>
  <c r="AM142" i="14"/>
  <c r="BE142" i="14"/>
  <c r="V143" i="14"/>
  <c r="AL143" i="14" s="1"/>
  <c r="Y143" i="14"/>
  <c r="AE143" i="14"/>
  <c r="AM143" i="14"/>
  <c r="BE143" i="14"/>
  <c r="V144" i="14"/>
  <c r="AL144" i="14" s="1"/>
  <c r="Y144" i="14"/>
  <c r="BE144" i="14" s="1"/>
  <c r="AE144" i="14"/>
  <c r="AM144" i="14"/>
  <c r="V145" i="14"/>
  <c r="Y145" i="14"/>
  <c r="BE145" i="14" s="1"/>
  <c r="AE145" i="14"/>
  <c r="AL145" i="14"/>
  <c r="AM145" i="14"/>
  <c r="V146" i="14"/>
  <c r="Y146" i="14"/>
  <c r="AE146" i="14"/>
  <c r="AL146" i="14"/>
  <c r="AM146" i="14"/>
  <c r="V147" i="14"/>
  <c r="AL147" i="14" s="1"/>
  <c r="Y147" i="14"/>
  <c r="AE147" i="14"/>
  <c r="AM147" i="14"/>
  <c r="BE147" i="14"/>
  <c r="V148" i="14"/>
  <c r="AL148" i="14" s="1"/>
  <c r="Y148" i="14"/>
  <c r="BE148" i="14" s="1"/>
  <c r="AE148" i="14"/>
  <c r="AM148" i="14"/>
  <c r="V149" i="14"/>
  <c r="Y149" i="14"/>
  <c r="BE149" i="14" s="1"/>
  <c r="AE149" i="14"/>
  <c r="AL149" i="14"/>
  <c r="AM149" i="14"/>
  <c r="V150" i="14"/>
  <c r="Y150" i="14"/>
  <c r="AE150" i="14"/>
  <c r="AL150" i="14"/>
  <c r="AM150" i="14"/>
  <c r="BE150" i="14"/>
  <c r="V151" i="14"/>
  <c r="AL151" i="14" s="1"/>
  <c r="Y151" i="14"/>
  <c r="AE151" i="14"/>
  <c r="AM151" i="14"/>
  <c r="BE151" i="14"/>
  <c r="V152" i="14"/>
  <c r="Y152" i="14"/>
  <c r="BE152" i="14" s="1"/>
  <c r="AE152" i="14"/>
  <c r="AM152" i="14"/>
  <c r="V153" i="14"/>
  <c r="Y153" i="14"/>
  <c r="AE153" i="14"/>
  <c r="AL153" i="14"/>
  <c r="AM153" i="14"/>
  <c r="BE153" i="14"/>
  <c r="V154" i="14"/>
  <c r="AL154" i="14" s="1"/>
  <c r="Y154" i="14"/>
  <c r="AE154" i="14"/>
  <c r="AM154" i="14"/>
  <c r="V155" i="14"/>
  <c r="AL155" i="14" s="1"/>
  <c r="Y155" i="14"/>
  <c r="BE155" i="14" s="1"/>
  <c r="AE155" i="14"/>
  <c r="AM155" i="14"/>
  <c r="V156" i="14"/>
  <c r="Y156" i="14"/>
  <c r="BE156" i="14" s="1"/>
  <c r="AE156" i="14"/>
  <c r="AL156" i="14"/>
  <c r="AM156" i="14"/>
  <c r="V157" i="14"/>
  <c r="Y157" i="14"/>
  <c r="AE157" i="14"/>
  <c r="AL157" i="14"/>
  <c r="AM157" i="14"/>
  <c r="BE157" i="14"/>
  <c r="V158" i="14"/>
  <c r="AL158" i="14" s="1"/>
  <c r="Y158" i="14"/>
  <c r="AE158" i="14"/>
  <c r="AM158" i="14"/>
  <c r="BE158" i="14"/>
  <c r="V159" i="14"/>
  <c r="AL159" i="14" s="1"/>
  <c r="Y159" i="14"/>
  <c r="BE159" i="14" s="1"/>
  <c r="AE159" i="14"/>
  <c r="AM159" i="14"/>
  <c r="V160" i="14"/>
  <c r="Y160" i="14"/>
  <c r="BE160" i="14" s="1"/>
  <c r="AE160" i="14"/>
  <c r="AL160" i="14"/>
  <c r="AM160" i="14"/>
  <c r="V161" i="14"/>
  <c r="Y161" i="14"/>
  <c r="AE161" i="14"/>
  <c r="AL161" i="14"/>
  <c r="AM161" i="14"/>
  <c r="BE161" i="14"/>
  <c r="V162" i="14"/>
  <c r="AL162" i="14" s="1"/>
  <c r="Y162" i="14"/>
  <c r="AE162" i="14"/>
  <c r="AM162" i="14"/>
  <c r="V163" i="14"/>
  <c r="Y163" i="14"/>
  <c r="AE163" i="14"/>
  <c r="AL163" i="14"/>
  <c r="AM163" i="14"/>
  <c r="V164" i="14"/>
  <c r="Y164" i="14"/>
  <c r="AE164" i="14"/>
  <c r="AL164" i="14"/>
  <c r="AM164" i="14"/>
  <c r="BE164" i="14"/>
  <c r="V165" i="14"/>
  <c r="AL165" i="14" s="1"/>
  <c r="Y165" i="14"/>
  <c r="AE165" i="14"/>
  <c r="AM165" i="14"/>
  <c r="BE165" i="14"/>
  <c r="V166" i="14"/>
  <c r="AL166" i="14" s="1"/>
  <c r="Y166" i="14"/>
  <c r="AE166" i="14"/>
  <c r="AM166" i="14"/>
  <c r="V167" i="14"/>
  <c r="AL167" i="14" s="1"/>
  <c r="Y167" i="14"/>
  <c r="AE167" i="14"/>
  <c r="AM167" i="14"/>
  <c r="V168" i="14"/>
  <c r="AL168" i="14" s="1"/>
  <c r="Y168" i="14"/>
  <c r="AE168" i="14"/>
  <c r="AM168" i="14"/>
  <c r="BE168" i="14"/>
  <c r="V169" i="14"/>
  <c r="AL169" i="14" s="1"/>
  <c r="Y169" i="14"/>
  <c r="BE169" i="14" s="1"/>
  <c r="AE169" i="14"/>
  <c r="AM169" i="14"/>
  <c r="V170" i="14"/>
  <c r="Y170" i="14"/>
  <c r="BE170" i="14" s="1"/>
  <c r="AE170" i="14"/>
  <c r="AL170" i="14"/>
  <c r="AM170" i="14"/>
  <c r="V171" i="14"/>
  <c r="Y171" i="14"/>
  <c r="AE171" i="14"/>
  <c r="AL171" i="14"/>
  <c r="AM171" i="14"/>
  <c r="V172" i="14"/>
  <c r="AL172" i="14" s="1"/>
  <c r="Y172" i="14"/>
  <c r="BE172" i="14" s="1"/>
  <c r="AE172" i="14"/>
  <c r="AM172" i="14"/>
  <c r="V173" i="14"/>
  <c r="Y173" i="14"/>
  <c r="BE173" i="14" s="1"/>
  <c r="AE173" i="14"/>
  <c r="AL173" i="14"/>
  <c r="AM173" i="14"/>
  <c r="V174" i="14"/>
  <c r="Y174" i="14"/>
  <c r="AE174" i="14"/>
  <c r="AL174" i="14"/>
  <c r="AM174" i="14"/>
  <c r="V175" i="14"/>
  <c r="AL175" i="14" s="1"/>
  <c r="Y175" i="14"/>
  <c r="AE175" i="14"/>
  <c r="AM175" i="14"/>
  <c r="BE175" i="14"/>
  <c r="V176" i="14"/>
  <c r="AL176" i="14" s="1"/>
  <c r="Y176" i="14"/>
  <c r="BE176" i="14" s="1"/>
  <c r="AE176" i="14"/>
  <c r="AM176" i="14"/>
  <c r="V177" i="14"/>
  <c r="Y177" i="14"/>
  <c r="AE177" i="14"/>
  <c r="AM177" i="14"/>
  <c r="BE177" i="14"/>
  <c r="V178" i="14"/>
  <c r="Y178" i="14"/>
  <c r="AE178" i="14"/>
  <c r="AL178" i="14"/>
  <c r="AM178" i="14"/>
  <c r="BE178" i="14"/>
  <c r="V179" i="14"/>
  <c r="AL179" i="14" s="1"/>
  <c r="Y179" i="14"/>
  <c r="AE179" i="14"/>
  <c r="AM179" i="14"/>
  <c r="V180" i="14"/>
  <c r="Y180" i="14"/>
  <c r="BE180" i="14" s="1"/>
  <c r="AE180" i="14"/>
  <c r="AL180" i="14"/>
  <c r="AM180" i="14"/>
  <c r="V181" i="14"/>
  <c r="Y181" i="14"/>
  <c r="AE181" i="14"/>
  <c r="AL181" i="14"/>
  <c r="AM181" i="14"/>
  <c r="BE181" i="14"/>
  <c r="V182" i="14"/>
  <c r="AL182" i="14" s="1"/>
  <c r="Y182" i="14"/>
  <c r="AE182" i="14"/>
  <c r="AM182" i="14"/>
  <c r="V183" i="14"/>
  <c r="Y183" i="14"/>
  <c r="BE183" i="14" s="1"/>
  <c r="AE183" i="14"/>
  <c r="AL183" i="14"/>
  <c r="AM183" i="14"/>
  <c r="V184" i="14"/>
  <c r="AL184" i="14" s="1"/>
  <c r="Y184" i="14"/>
  <c r="AE184" i="14"/>
  <c r="AM184" i="14"/>
  <c r="BE184" i="14"/>
  <c r="V185" i="14"/>
  <c r="Y185" i="14"/>
  <c r="AE185" i="14"/>
  <c r="AM185" i="14"/>
  <c r="BE185" i="14"/>
  <c r="V186" i="14"/>
  <c r="AL186" i="14" s="1"/>
  <c r="Y186" i="14"/>
  <c r="BE186" i="14" s="1"/>
  <c r="AE186" i="14"/>
  <c r="AM186" i="14"/>
  <c r="V187" i="14"/>
  <c r="Y187" i="14"/>
  <c r="AE187" i="14"/>
  <c r="AL187" i="14"/>
  <c r="AM187" i="14"/>
  <c r="V188" i="14"/>
  <c r="AL188" i="14" s="1"/>
  <c r="Y188" i="14"/>
  <c r="AE188" i="14"/>
  <c r="AM188" i="14"/>
  <c r="BE188" i="14"/>
  <c r="V189" i="14"/>
  <c r="AL189" i="14" s="1"/>
  <c r="Y189" i="14"/>
  <c r="BE189" i="14" s="1"/>
  <c r="AE189" i="14"/>
  <c r="AM189" i="14"/>
  <c r="V190" i="14"/>
  <c r="Y190" i="14"/>
  <c r="AE190" i="14"/>
  <c r="AL190" i="14"/>
  <c r="AM190" i="14"/>
  <c r="V191" i="14"/>
  <c r="Y191" i="14"/>
  <c r="AE191" i="14"/>
  <c r="AL191" i="14"/>
  <c r="AM191" i="14"/>
  <c r="BE191" i="14"/>
  <c r="V192" i="14"/>
  <c r="AL192" i="14" s="1"/>
  <c r="Y192" i="14"/>
  <c r="AE192" i="14"/>
  <c r="AM192" i="14"/>
  <c r="BE192" i="14"/>
  <c r="V193" i="14"/>
  <c r="Y193" i="14"/>
  <c r="BE193" i="14" s="1"/>
  <c r="AE193" i="14"/>
  <c r="AM193" i="14"/>
  <c r="V194" i="14"/>
  <c r="Y194" i="14"/>
  <c r="AE194" i="14"/>
  <c r="AL194" i="14"/>
  <c r="AM194" i="14"/>
  <c r="BE194" i="14"/>
  <c r="V195" i="14"/>
  <c r="AL195" i="14" s="1"/>
  <c r="Y195" i="14"/>
  <c r="AE195" i="14"/>
  <c r="AM195" i="14"/>
  <c r="BE195" i="14"/>
  <c r="V196" i="14"/>
  <c r="AL196" i="14" s="1"/>
  <c r="Y196" i="14"/>
  <c r="BE196" i="14" s="1"/>
  <c r="AE196" i="14"/>
  <c r="AM196" i="14"/>
  <c r="V197" i="14"/>
  <c r="Y197" i="14"/>
  <c r="BE197" i="14" s="1"/>
  <c r="AE197" i="14"/>
  <c r="AL197" i="14"/>
  <c r="AM197" i="14"/>
  <c r="V198" i="14"/>
  <c r="AL198" i="14" s="1"/>
  <c r="Y198" i="14"/>
  <c r="AE198" i="14"/>
  <c r="AM198" i="14"/>
  <c r="BE198" i="14"/>
  <c r="V199" i="14"/>
  <c r="AL199" i="14" s="1"/>
  <c r="Y199" i="14"/>
  <c r="AE199" i="14"/>
  <c r="AM199" i="14"/>
  <c r="V200" i="14"/>
  <c r="AL200" i="14" s="1"/>
  <c r="Y200" i="14"/>
  <c r="BE200" i="14" s="1"/>
  <c r="AE200" i="14"/>
  <c r="AM200" i="14"/>
  <c r="V201" i="14"/>
  <c r="Y201" i="14"/>
  <c r="AE201" i="14"/>
  <c r="AL201" i="14"/>
  <c r="AM201" i="14"/>
  <c r="BE201" i="14"/>
  <c r="V202" i="14"/>
  <c r="AL202" i="14" s="1"/>
  <c r="Y202" i="14"/>
  <c r="AE202" i="14"/>
  <c r="AM202" i="14"/>
  <c r="V203" i="14"/>
  <c r="AL203" i="14" s="1"/>
  <c r="Y203" i="14"/>
  <c r="BE203" i="14" s="1"/>
  <c r="AE203" i="14"/>
  <c r="AM203" i="14"/>
  <c r="V204" i="14"/>
  <c r="Y204" i="14"/>
  <c r="BE204" i="14" s="1"/>
  <c r="AE204" i="14"/>
  <c r="AL204" i="14"/>
  <c r="AM204" i="14"/>
  <c r="V205" i="14"/>
  <c r="Y205" i="14"/>
  <c r="AE205" i="14"/>
  <c r="AL205" i="14"/>
  <c r="AM205" i="14"/>
  <c r="BE205" i="14"/>
  <c r="V206" i="14"/>
  <c r="AL206" i="14" s="1"/>
  <c r="Y206" i="14"/>
  <c r="AE206" i="14"/>
  <c r="AM206" i="14"/>
  <c r="BE206" i="14"/>
  <c r="V207" i="14"/>
  <c r="AL207" i="14" s="1"/>
  <c r="Y207" i="14"/>
  <c r="AE207" i="14"/>
  <c r="AM207" i="14"/>
  <c r="V208" i="14"/>
  <c r="Y208" i="14"/>
  <c r="BE208" i="14" s="1"/>
  <c r="AE208" i="14"/>
  <c r="AL208" i="14"/>
  <c r="AM208" i="14"/>
  <c r="V209" i="14"/>
  <c r="AL209" i="14" s="1"/>
  <c r="Y209" i="14"/>
  <c r="AE209" i="14"/>
  <c r="AM209" i="14"/>
  <c r="BE209" i="14"/>
  <c r="V210" i="14"/>
  <c r="AL210" i="14" s="1"/>
  <c r="Y210" i="14"/>
  <c r="BE210" i="14" s="1"/>
  <c r="AE210" i="14"/>
  <c r="AM210" i="14"/>
  <c r="V211" i="14"/>
  <c r="Y211" i="14"/>
  <c r="AE211" i="14"/>
  <c r="AL211" i="14"/>
  <c r="AM211" i="14"/>
  <c r="BE211" i="14"/>
  <c r="V212" i="14"/>
  <c r="AL212" i="14" s="1"/>
  <c r="Y212" i="14"/>
  <c r="AE212" i="14"/>
  <c r="AM212" i="14"/>
  <c r="BE212" i="14"/>
  <c r="V213" i="14"/>
  <c r="AL213" i="14" s="1"/>
  <c r="Y213" i="14"/>
  <c r="BE213" i="14" s="1"/>
  <c r="AE213" i="14"/>
  <c r="AM213" i="14"/>
  <c r="V214" i="14"/>
  <c r="Y214" i="14"/>
  <c r="BE214" i="14" s="1"/>
  <c r="AE214" i="14"/>
  <c r="AM214" i="14"/>
  <c r="V215" i="14"/>
  <c r="Y215" i="14"/>
  <c r="AE215" i="14"/>
  <c r="AL215" i="14"/>
  <c r="AM215" i="14"/>
  <c r="V216" i="14"/>
  <c r="AL216" i="14" s="1"/>
  <c r="Y216" i="14"/>
  <c r="BE216" i="14" s="1"/>
  <c r="AE216" i="14"/>
  <c r="AM216" i="14"/>
  <c r="V217" i="14"/>
  <c r="Y217" i="14"/>
  <c r="BE217" i="14" s="1"/>
  <c r="AE217" i="14"/>
  <c r="AL217" i="14"/>
  <c r="AM217" i="14"/>
  <c r="V218" i="14"/>
  <c r="Y218" i="14"/>
  <c r="BE218" i="14" s="1"/>
  <c r="AE218" i="14"/>
  <c r="AL218" i="14"/>
  <c r="AM218" i="14"/>
  <c r="V219" i="14"/>
  <c r="AL219" i="14" s="1"/>
  <c r="Y219" i="14"/>
  <c r="BE219" i="14" s="1"/>
  <c r="AE219" i="14"/>
  <c r="AM219" i="14"/>
  <c r="V220" i="14"/>
  <c r="Y220" i="14"/>
  <c r="BE220" i="14" s="1"/>
  <c r="AE220" i="14"/>
  <c r="AM220" i="14"/>
  <c r="V221" i="14"/>
  <c r="Y221" i="14"/>
  <c r="AE221" i="14"/>
  <c r="AL221" i="14"/>
  <c r="AM221" i="14"/>
  <c r="BE221" i="14"/>
  <c r="V222" i="14"/>
  <c r="Y222" i="14"/>
  <c r="AE222" i="14"/>
  <c r="AM222" i="14"/>
  <c r="BE222" i="14"/>
  <c r="V223" i="14"/>
  <c r="Y223" i="14"/>
  <c r="AE223" i="14"/>
  <c r="AL223" i="14"/>
  <c r="AM223" i="14"/>
  <c r="V224" i="14"/>
  <c r="Y224" i="14"/>
  <c r="AE224" i="14"/>
  <c r="AM224" i="14"/>
  <c r="BE224" i="14"/>
  <c r="V225" i="14"/>
  <c r="AL225" i="14" s="1"/>
  <c r="Y225" i="14"/>
  <c r="BE225" i="14" s="1"/>
  <c r="AE225" i="14"/>
  <c r="AM225" i="14"/>
  <c r="V226" i="14"/>
  <c r="AL226" i="14" s="1"/>
  <c r="Y226" i="14"/>
  <c r="AE226" i="14"/>
  <c r="AM226" i="14"/>
  <c r="V227" i="14"/>
  <c r="AL227" i="14" s="1"/>
  <c r="Y227" i="14"/>
  <c r="BE227" i="14" s="1"/>
  <c r="AE227" i="14"/>
  <c r="AM227" i="14"/>
  <c r="V228" i="14"/>
  <c r="AL228" i="14" s="1"/>
  <c r="Y228" i="14"/>
  <c r="BE228" i="14" s="1"/>
  <c r="AE228" i="14"/>
  <c r="AM228" i="14"/>
  <c r="V229" i="14"/>
  <c r="Y229" i="14"/>
  <c r="AE229" i="14"/>
  <c r="AL229" i="14"/>
  <c r="AM229" i="14"/>
  <c r="BE229" i="14"/>
  <c r="V230" i="14"/>
  <c r="AL230" i="14" s="1"/>
  <c r="Y230" i="14"/>
  <c r="AE230" i="14"/>
  <c r="AM230" i="14"/>
  <c r="BE230" i="14"/>
  <c r="V231" i="14"/>
  <c r="AL231" i="14" s="1"/>
  <c r="Y231" i="14"/>
  <c r="AE231" i="14"/>
  <c r="AM231" i="14"/>
  <c r="V232" i="14"/>
  <c r="Y232" i="14"/>
  <c r="BE232" i="14" s="1"/>
  <c r="AE232" i="14"/>
  <c r="AL232" i="14"/>
  <c r="AM232" i="14"/>
  <c r="V233" i="14"/>
  <c r="Y233" i="14"/>
  <c r="BE233" i="14" s="1"/>
  <c r="AE233" i="14"/>
  <c r="AL233" i="14"/>
  <c r="AM233" i="14"/>
  <c r="V234" i="14"/>
  <c r="AL234" i="14" s="1"/>
  <c r="Y234" i="14"/>
  <c r="BE234" i="14" s="1"/>
  <c r="AE234" i="14"/>
  <c r="AM234" i="14"/>
  <c r="V235" i="14"/>
  <c r="Y235" i="14"/>
  <c r="BE235" i="14" s="1"/>
  <c r="AE235" i="14"/>
  <c r="AL235" i="14"/>
  <c r="AM235" i="14"/>
  <c r="V236" i="14"/>
  <c r="Y236" i="14"/>
  <c r="BE236" i="14" s="1"/>
  <c r="AE236" i="14"/>
  <c r="AL236" i="14"/>
  <c r="AM236" i="14"/>
  <c r="V237" i="14"/>
  <c r="AL237" i="14" s="1"/>
  <c r="Y237" i="14"/>
  <c r="BE237" i="14" s="1"/>
  <c r="AE237" i="14"/>
  <c r="AM237" i="14"/>
  <c r="V238" i="14"/>
  <c r="Y238" i="14"/>
  <c r="BE238" i="14" s="1"/>
  <c r="AE238" i="14"/>
  <c r="AL238" i="14"/>
  <c r="AM238" i="14"/>
  <c r="V239" i="14"/>
  <c r="Y239" i="14"/>
  <c r="AE239" i="14"/>
  <c r="AL239" i="14"/>
  <c r="AM239" i="14"/>
  <c r="V240" i="14"/>
  <c r="AL240" i="14" s="1"/>
  <c r="Y240" i="14"/>
  <c r="AE240" i="14"/>
  <c r="AM240" i="14"/>
  <c r="V241" i="14"/>
  <c r="Y241" i="14"/>
  <c r="BE241" i="14" s="1"/>
  <c r="AE241" i="14"/>
  <c r="AL241" i="14"/>
  <c r="AM241" i="14"/>
  <c r="V242" i="14"/>
  <c r="Y242" i="14"/>
  <c r="AE242" i="14"/>
  <c r="AL242" i="14"/>
  <c r="AM242" i="14"/>
  <c r="BE242" i="14"/>
  <c r="V243" i="14"/>
  <c r="AL243" i="14" s="1"/>
  <c r="Y243" i="14"/>
  <c r="BE243" i="14" s="1"/>
  <c r="AE243" i="14"/>
  <c r="AM243" i="14"/>
  <c r="V244" i="14"/>
  <c r="AL244" i="14" s="1"/>
  <c r="Y244" i="14"/>
  <c r="BE244" i="14" s="1"/>
  <c r="AE244" i="14"/>
  <c r="AM244" i="14"/>
  <c r="V245" i="14"/>
  <c r="Y245" i="14"/>
  <c r="AE245" i="14"/>
  <c r="AL245" i="14"/>
  <c r="AM245" i="14"/>
  <c r="BE245" i="14"/>
  <c r="V246" i="14"/>
  <c r="AL246" i="14" s="1"/>
  <c r="Y246" i="14"/>
  <c r="AE246" i="14"/>
  <c r="AM246" i="14"/>
  <c r="BE246" i="14"/>
  <c r="V247" i="14"/>
  <c r="AL247" i="14" s="1"/>
  <c r="Y247" i="14"/>
  <c r="AE247" i="14"/>
  <c r="AM247" i="14"/>
  <c r="V248" i="14"/>
  <c r="Y248" i="14"/>
  <c r="AE248" i="14"/>
  <c r="AL248" i="14"/>
  <c r="AM248" i="14"/>
  <c r="V249" i="14"/>
  <c r="AL249" i="14" s="1"/>
  <c r="Y249" i="14"/>
  <c r="AE249" i="14"/>
  <c r="AM249" i="14"/>
  <c r="BE249" i="14"/>
  <c r="V250" i="14"/>
  <c r="AL250" i="14" s="1"/>
  <c r="Y250" i="14"/>
  <c r="BE250" i="14" s="1"/>
  <c r="AE250" i="14"/>
  <c r="AM250" i="14"/>
  <c r="V251" i="14"/>
  <c r="Y251" i="14"/>
  <c r="BE251" i="14" s="1"/>
  <c r="AE251" i="14"/>
  <c r="AL251" i="14"/>
  <c r="AM251" i="14"/>
  <c r="V252" i="14"/>
  <c r="Y252" i="14"/>
  <c r="BE252" i="14" s="1"/>
  <c r="AE252" i="14"/>
  <c r="AL252" i="14"/>
  <c r="AM252" i="14"/>
  <c r="V253" i="14"/>
  <c r="AL253" i="14" s="1"/>
  <c r="Y253" i="14"/>
  <c r="BE253" i="14" s="1"/>
  <c r="AE253" i="14"/>
  <c r="AM253" i="14"/>
  <c r="V254" i="14"/>
  <c r="Y254" i="14"/>
  <c r="BE254" i="14" s="1"/>
  <c r="AE254" i="14"/>
  <c r="AL254" i="14"/>
  <c r="AM254" i="14"/>
  <c r="V255" i="14"/>
  <c r="Y255" i="14"/>
  <c r="AE255" i="14"/>
  <c r="AL255" i="14"/>
  <c r="AM255" i="14"/>
  <c r="V256" i="14"/>
  <c r="AL256" i="14" s="1"/>
  <c r="Y256" i="14"/>
  <c r="AE256" i="14"/>
  <c r="AM256" i="14"/>
  <c r="V257" i="14"/>
  <c r="Y257" i="14"/>
  <c r="BE257" i="14" s="1"/>
  <c r="AE257" i="14"/>
  <c r="AL257" i="14"/>
  <c r="AM257" i="14"/>
  <c r="V258" i="14"/>
  <c r="Y258" i="14"/>
  <c r="AE258" i="14"/>
  <c r="AL258" i="14"/>
  <c r="AM258" i="14"/>
  <c r="BE258" i="14"/>
  <c r="V259" i="14"/>
  <c r="AL259" i="14" s="1"/>
  <c r="Y259" i="14"/>
  <c r="BE259" i="14" s="1"/>
  <c r="AE259" i="14"/>
  <c r="AM259" i="14"/>
  <c r="V260" i="14"/>
  <c r="AL260" i="14" s="1"/>
  <c r="Y260" i="14"/>
  <c r="BE260" i="14" s="1"/>
  <c r="AE260" i="14"/>
  <c r="AM260" i="14"/>
  <c r="V261" i="14"/>
  <c r="Y261" i="14"/>
  <c r="AE261" i="14"/>
  <c r="AL261" i="14"/>
  <c r="AM261" i="14"/>
  <c r="BE261" i="14"/>
  <c r="V262" i="14"/>
  <c r="AL262" i="14" s="1"/>
  <c r="Y262" i="14"/>
  <c r="AE262" i="14"/>
  <c r="AM262" i="14"/>
  <c r="BE262" i="14"/>
  <c r="V263" i="14"/>
  <c r="AL263" i="14" s="1"/>
  <c r="Y263" i="14"/>
  <c r="AE263" i="14"/>
  <c r="AM263" i="14"/>
  <c r="V264" i="14"/>
  <c r="Y264" i="14"/>
  <c r="AE264" i="14"/>
  <c r="AL264" i="14"/>
  <c r="AM264" i="14"/>
  <c r="V265" i="14"/>
  <c r="AL265" i="14" s="1"/>
  <c r="Y265" i="14"/>
  <c r="AE265" i="14"/>
  <c r="AM265" i="14"/>
  <c r="BE265" i="14"/>
  <c r="V266" i="14"/>
  <c r="AL266" i="14" s="1"/>
  <c r="Y266" i="14"/>
  <c r="BE266" i="14" s="1"/>
  <c r="AE266" i="14"/>
  <c r="AM266" i="14"/>
  <c r="V267" i="14"/>
  <c r="Y267" i="14"/>
  <c r="BE267" i="14" s="1"/>
  <c r="AE267" i="14"/>
  <c r="AL267" i="14"/>
  <c r="AM267" i="14"/>
  <c r="V268" i="14"/>
  <c r="Y268" i="14"/>
  <c r="AE268" i="14"/>
  <c r="AL268" i="14"/>
  <c r="AM268" i="14"/>
  <c r="BE268" i="14"/>
  <c r="V269" i="14"/>
  <c r="AL269" i="14" s="1"/>
  <c r="Y269" i="14"/>
  <c r="AE269" i="14"/>
  <c r="AM269" i="14"/>
  <c r="BE269" i="14"/>
  <c r="V270" i="14"/>
  <c r="AL270" i="14" s="1"/>
  <c r="Y270" i="14"/>
  <c r="BE270" i="14" s="1"/>
  <c r="AE270" i="14"/>
  <c r="AM270" i="14"/>
  <c r="V271" i="14"/>
  <c r="Y271" i="14"/>
  <c r="AE271" i="14"/>
  <c r="AL271" i="14"/>
  <c r="AM271" i="14"/>
  <c r="V272" i="14"/>
  <c r="Y272" i="14"/>
  <c r="AE272" i="14"/>
  <c r="AL272" i="14"/>
  <c r="AM272" i="14"/>
  <c r="BE272" i="14"/>
  <c r="V273" i="14"/>
  <c r="AL273" i="14" s="1"/>
  <c r="Y273" i="14"/>
  <c r="AE273" i="14"/>
  <c r="AM273" i="14"/>
  <c r="BE273" i="14"/>
  <c r="V274" i="14"/>
  <c r="AL274" i="14" s="1"/>
  <c r="Y274" i="14"/>
  <c r="BE274" i="14" s="1"/>
  <c r="AE274" i="14"/>
  <c r="AM274" i="14"/>
  <c r="V275" i="14"/>
  <c r="Y275" i="14"/>
  <c r="BE275" i="14" s="1"/>
  <c r="AE275" i="14"/>
  <c r="AL275" i="14"/>
  <c r="AM275" i="14"/>
  <c r="V276" i="14"/>
  <c r="Y276" i="14"/>
  <c r="AE276" i="14"/>
  <c r="AL276" i="14"/>
  <c r="AM276" i="14"/>
  <c r="BE276" i="14"/>
  <c r="V277" i="14"/>
  <c r="AL277" i="14" s="1"/>
  <c r="Y277" i="14"/>
  <c r="AE277" i="14"/>
  <c r="AM277" i="14"/>
  <c r="BE277" i="14"/>
  <c r="V278" i="14"/>
  <c r="AL278" i="14" s="1"/>
  <c r="Y278" i="14"/>
  <c r="BE278" i="14" s="1"/>
  <c r="AE278" i="14"/>
  <c r="AM278" i="14"/>
  <c r="V279" i="14"/>
  <c r="Y279" i="14"/>
  <c r="AE279" i="14"/>
  <c r="AL279" i="14"/>
  <c r="AM279" i="14"/>
  <c r="V280" i="14"/>
  <c r="AL280" i="14" s="1"/>
  <c r="Y280" i="14"/>
  <c r="AE280" i="14"/>
  <c r="AM280" i="14"/>
  <c r="BE280" i="14"/>
  <c r="V281" i="14"/>
  <c r="AL281" i="14" s="1"/>
  <c r="Y281" i="14"/>
  <c r="BE281" i="14" s="1"/>
  <c r="AE281" i="14"/>
  <c r="AM281" i="14"/>
  <c r="V282" i="14"/>
  <c r="Y282" i="14"/>
  <c r="BE282" i="14" s="1"/>
  <c r="AE282" i="14"/>
  <c r="AL282" i="14"/>
  <c r="AM282" i="14"/>
  <c r="V283" i="14"/>
  <c r="Y283" i="14"/>
  <c r="AE283" i="14"/>
  <c r="AL283" i="14"/>
  <c r="AM283" i="14"/>
  <c r="BE283" i="14"/>
  <c r="V284" i="14"/>
  <c r="Y284" i="14"/>
  <c r="AE284" i="14"/>
  <c r="AL284" i="14"/>
  <c r="AM284" i="14"/>
  <c r="BE284" i="14"/>
  <c r="V285" i="14"/>
  <c r="AL285" i="14" s="1"/>
  <c r="Y285" i="14"/>
  <c r="BE285" i="14" s="1"/>
  <c r="AE285" i="14"/>
  <c r="AM285" i="14"/>
  <c r="V286" i="14"/>
  <c r="Y286" i="14"/>
  <c r="BE286" i="14" s="1"/>
  <c r="AE286" i="14"/>
  <c r="AL286" i="14"/>
  <c r="AM286" i="14"/>
  <c r="V287" i="14"/>
  <c r="Y287" i="14"/>
  <c r="AE287" i="14"/>
  <c r="AL287" i="14"/>
  <c r="AM287" i="14"/>
  <c r="BE287" i="14"/>
  <c r="V288" i="14"/>
  <c r="AL288" i="14" s="1"/>
  <c r="Y288" i="14"/>
  <c r="AE288" i="14"/>
  <c r="AM288" i="14"/>
  <c r="BE288" i="14"/>
  <c r="V289" i="14"/>
  <c r="AL289" i="14" s="1"/>
  <c r="Y289" i="14"/>
  <c r="BE289" i="14" s="1"/>
  <c r="AE289" i="14"/>
  <c r="AM289" i="14"/>
  <c r="V290" i="14"/>
  <c r="Y290" i="14"/>
  <c r="BE290" i="14" s="1"/>
  <c r="AE290" i="14"/>
  <c r="AL290" i="14"/>
  <c r="AM290" i="14"/>
  <c r="V291" i="14"/>
  <c r="Y291" i="14"/>
  <c r="BE291" i="14" s="1"/>
  <c r="AE291" i="14"/>
  <c r="AL291" i="14"/>
  <c r="AM291" i="14"/>
  <c r="V292" i="14"/>
  <c r="AL292" i="14" s="1"/>
  <c r="Y292" i="14"/>
  <c r="AE292" i="14"/>
  <c r="AM292" i="14"/>
  <c r="BE292" i="14"/>
  <c r="V293" i="14"/>
  <c r="AL293" i="14" s="1"/>
  <c r="Y293" i="14"/>
  <c r="BE293" i="14" s="1"/>
  <c r="AE293" i="14"/>
  <c r="AM293" i="14"/>
  <c r="V294" i="14"/>
  <c r="Y294" i="14"/>
  <c r="BE294" i="14" s="1"/>
  <c r="AE294" i="14"/>
  <c r="AL294" i="14"/>
  <c r="AM294" i="14"/>
  <c r="V295" i="14"/>
  <c r="Y295" i="14"/>
  <c r="AE295" i="14"/>
  <c r="AL295" i="14"/>
  <c r="AM295" i="14"/>
  <c r="V296" i="14"/>
  <c r="AL296" i="14" s="1"/>
  <c r="Y296" i="14"/>
  <c r="BE296" i="14" s="1"/>
  <c r="AE296" i="14"/>
  <c r="AM296" i="14"/>
  <c r="V297" i="14"/>
  <c r="Y297" i="14"/>
  <c r="BE297" i="14" s="1"/>
  <c r="AE297" i="14"/>
  <c r="AM297" i="14"/>
  <c r="V298" i="14"/>
  <c r="Y298" i="14"/>
  <c r="AE298" i="14"/>
  <c r="AL298" i="14"/>
  <c r="AM298" i="14"/>
  <c r="BE298" i="14"/>
  <c r="V299" i="14"/>
  <c r="AL299" i="14" s="1"/>
  <c r="Y299" i="14"/>
  <c r="BE299" i="14" s="1"/>
  <c r="AE299" i="14"/>
  <c r="AM299" i="14"/>
  <c r="V300" i="14"/>
  <c r="Y300" i="14"/>
  <c r="BE300" i="14" s="1"/>
  <c r="AE300" i="14"/>
  <c r="AL300" i="14"/>
  <c r="AM300" i="14"/>
  <c r="AM26" i="14"/>
  <c r="AE26" i="14"/>
  <c r="Y26" i="14"/>
  <c r="BE26" i="14" s="1"/>
  <c r="V26" i="14"/>
  <c r="AL26" i="14" s="1"/>
  <c r="AM25" i="14"/>
  <c r="AE25" i="14"/>
  <c r="Y25" i="14"/>
  <c r="V25" i="14"/>
  <c r="AL25" i="14" s="1"/>
  <c r="AM24" i="14"/>
  <c r="AE24" i="14"/>
  <c r="Y24" i="14"/>
  <c r="V24" i="14"/>
  <c r="AL24" i="14" s="1"/>
  <c r="BE23" i="14"/>
  <c r="AM23" i="14"/>
  <c r="AE23" i="14"/>
  <c r="Y23" i="14"/>
  <c r="V23" i="14"/>
  <c r="AM22" i="14"/>
  <c r="AE22" i="14"/>
  <c r="Y22" i="14"/>
  <c r="BE22" i="14" s="1"/>
  <c r="V22" i="14"/>
  <c r="AL22" i="14" s="1"/>
  <c r="AM21" i="14"/>
  <c r="AE21" i="14"/>
  <c r="Y21" i="14"/>
  <c r="BE21" i="14" s="1"/>
  <c r="V21" i="14"/>
  <c r="AL21" i="14" s="1"/>
  <c r="AM20" i="14"/>
  <c r="AE20" i="14"/>
  <c r="Y20" i="14"/>
  <c r="BE20" i="14" s="1"/>
  <c r="V20" i="14"/>
  <c r="AM19" i="14"/>
  <c r="AE19" i="14"/>
  <c r="Y19" i="14"/>
  <c r="BE19" i="14" s="1"/>
  <c r="V19" i="14"/>
  <c r="AL19" i="14" s="1"/>
  <c r="AM18" i="14"/>
  <c r="AE18" i="14"/>
  <c r="Y18" i="14"/>
  <c r="BE18" i="14" s="1"/>
  <c r="V18" i="14"/>
  <c r="AL18" i="14" s="1"/>
  <c r="AM17" i="14"/>
  <c r="AE17" i="14"/>
  <c r="Y17" i="14"/>
  <c r="V17" i="14"/>
  <c r="AL17" i="14" s="1"/>
  <c r="AM16" i="14"/>
  <c r="AE16" i="14"/>
  <c r="Y16" i="14"/>
  <c r="V16" i="14"/>
  <c r="AL16" i="14" s="1"/>
  <c r="AM15" i="14"/>
  <c r="AE15" i="14"/>
  <c r="Y15" i="14"/>
  <c r="BE15" i="14" s="1"/>
  <c r="V15" i="14"/>
  <c r="AM14" i="14"/>
  <c r="AE14" i="14"/>
  <c r="Y14" i="14"/>
  <c r="V14" i="14"/>
  <c r="AL14" i="14" s="1"/>
  <c r="AM13" i="14"/>
  <c r="AE13" i="14"/>
  <c r="Y13" i="14"/>
  <c r="V13" i="14"/>
  <c r="AL13" i="14" s="1"/>
  <c r="AM12" i="14"/>
  <c r="AE12" i="14"/>
  <c r="Y12" i="14"/>
  <c r="BE12" i="14" s="1"/>
  <c r="V12" i="14"/>
  <c r="AL12" i="14" s="1"/>
  <c r="AM11" i="14"/>
  <c r="AE11" i="14"/>
  <c r="Y11" i="14"/>
  <c r="BE11" i="14" s="1"/>
  <c r="V11" i="14"/>
  <c r="AM10" i="14"/>
  <c r="AE10" i="14"/>
  <c r="Y10" i="14"/>
  <c r="BE10" i="14" s="1"/>
  <c r="V10" i="14"/>
  <c r="AL10" i="14" s="1"/>
  <c r="AM9" i="14"/>
  <c r="AE9" i="14"/>
  <c r="Y9" i="14"/>
  <c r="BE9" i="14" s="1"/>
  <c r="V9" i="14"/>
  <c r="BE8" i="14"/>
  <c r="AM8" i="14"/>
  <c r="AE8" i="14"/>
  <c r="Y8" i="14"/>
  <c r="V8" i="14"/>
  <c r="AL8" i="14" s="1"/>
  <c r="AM7" i="14"/>
  <c r="AE7" i="14"/>
  <c r="Y7" i="14"/>
  <c r="BE7" i="14" s="1"/>
  <c r="V7" i="14"/>
  <c r="AL7" i="14" s="1"/>
  <c r="AM6" i="14"/>
  <c r="AE6" i="14"/>
  <c r="Y6" i="14"/>
  <c r="BE6" i="14" s="1"/>
  <c r="V6" i="14"/>
  <c r="AL6" i="14" s="1"/>
  <c r="AM5" i="14"/>
  <c r="AE5" i="14"/>
  <c r="Y5" i="14"/>
  <c r="BE5" i="14" s="1"/>
  <c r="V5" i="14"/>
  <c r="AL5" i="14" s="1"/>
  <c r="AO4" i="14"/>
  <c r="AO5" i="14" s="1"/>
  <c r="AO6" i="14" s="1"/>
  <c r="AM4" i="14"/>
  <c r="AE4" i="14"/>
  <c r="Y4" i="14"/>
  <c r="BE4" i="14" s="1"/>
  <c r="V4" i="14"/>
  <c r="BE3" i="14"/>
  <c r="AM3" i="14"/>
  <c r="AE3" i="14"/>
  <c r="Y3" i="14"/>
  <c r="V3" i="14"/>
  <c r="AL3" i="14" s="1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2" i="5"/>
  <c r="AO4" i="13"/>
  <c r="AO5" i="13" s="1"/>
  <c r="AM4" i="13"/>
  <c r="AM5" i="13"/>
  <c r="AM6" i="13"/>
  <c r="AM7" i="13"/>
  <c r="AM8" i="13"/>
  <c r="AM9" i="13"/>
  <c r="AM10" i="13"/>
  <c r="AM11" i="13"/>
  <c r="AM12" i="13"/>
  <c r="AM13" i="13"/>
  <c r="AM14" i="13"/>
  <c r="AM15" i="13"/>
  <c r="AM16" i="13"/>
  <c r="AM17" i="13"/>
  <c r="AM18" i="13"/>
  <c r="AM19" i="13"/>
  <c r="AM20" i="13"/>
  <c r="AM21" i="13"/>
  <c r="AM22" i="13"/>
  <c r="AM23" i="13"/>
  <c r="AM24" i="13"/>
  <c r="AM25" i="13"/>
  <c r="AM26" i="13"/>
  <c r="AM3" i="13"/>
  <c r="AE4" i="13"/>
  <c r="AE5" i="13"/>
  <c r="AE6" i="13"/>
  <c r="AE7" i="13"/>
  <c r="AE8" i="13"/>
  <c r="AE9" i="13"/>
  <c r="AE10" i="13"/>
  <c r="AE11" i="13"/>
  <c r="AE12" i="13"/>
  <c r="AE13" i="13"/>
  <c r="AE14" i="13"/>
  <c r="AE15" i="13"/>
  <c r="AE16" i="13"/>
  <c r="AE17" i="13"/>
  <c r="AE18" i="13"/>
  <c r="AE19" i="13"/>
  <c r="AE20" i="13"/>
  <c r="AE21" i="13"/>
  <c r="AE22" i="13"/>
  <c r="AE23" i="13"/>
  <c r="AE24" i="13"/>
  <c r="AE25" i="13"/>
  <c r="AE26" i="13"/>
  <c r="AE3" i="13"/>
  <c r="BC29" i="13"/>
  <c r="BC30" i="13"/>
  <c r="BC31" i="13"/>
  <c r="BC32" i="13"/>
  <c r="BE295" i="14" l="1"/>
  <c r="AL297" i="14"/>
  <c r="BE264" i="14"/>
  <c r="BE256" i="14"/>
  <c r="BE248" i="14"/>
  <c r="BE240" i="14"/>
  <c r="BE223" i="14"/>
  <c r="BE202" i="14"/>
  <c r="BE226" i="14"/>
  <c r="BE279" i="14"/>
  <c r="BE271" i="14"/>
  <c r="BE263" i="14"/>
  <c r="BE255" i="14"/>
  <c r="BE247" i="14"/>
  <c r="BE239" i="14"/>
  <c r="BE231" i="14"/>
  <c r="AL224" i="14"/>
  <c r="AL222" i="14"/>
  <c r="AL214" i="14"/>
  <c r="AL220" i="14"/>
  <c r="AL193" i="14"/>
  <c r="AL185" i="14"/>
  <c r="AL177" i="14"/>
  <c r="BE163" i="14"/>
  <c r="BE187" i="14"/>
  <c r="BE179" i="14"/>
  <c r="BE171" i="14"/>
  <c r="BE215" i="14"/>
  <c r="BE207" i="14"/>
  <c r="BE199" i="14"/>
  <c r="BE166" i="14"/>
  <c r="BE190" i="14"/>
  <c r="BE182" i="14"/>
  <c r="BE174" i="14"/>
  <c r="BE162" i="14"/>
  <c r="BE146" i="14"/>
  <c r="BE167" i="14"/>
  <c r="AL130" i="14"/>
  <c r="BE154" i="14"/>
  <c r="AL152" i="14"/>
  <c r="BE138" i="14"/>
  <c r="AL136" i="14"/>
  <c r="BE118" i="14"/>
  <c r="BE133" i="14"/>
  <c r="AL128" i="14"/>
  <c r="AL129" i="14"/>
  <c r="BE127" i="14"/>
  <c r="AL116" i="14"/>
  <c r="BE117" i="14"/>
  <c r="BE106" i="14"/>
  <c r="BE121" i="14"/>
  <c r="BE114" i="14"/>
  <c r="BE101" i="14"/>
  <c r="AL99" i="14"/>
  <c r="BE122" i="14"/>
  <c r="BE109" i="14"/>
  <c r="BE74" i="14"/>
  <c r="BE110" i="14"/>
  <c r="BE102" i="14"/>
  <c r="BE82" i="14"/>
  <c r="BE90" i="14"/>
  <c r="BE69" i="14"/>
  <c r="BE77" i="14"/>
  <c r="BE85" i="14"/>
  <c r="AL91" i="14"/>
  <c r="BE94" i="14"/>
  <c r="BE64" i="14"/>
  <c r="BE48" i="14"/>
  <c r="BE61" i="14"/>
  <c r="AL46" i="14"/>
  <c r="AL67" i="14"/>
  <c r="BE56" i="14"/>
  <c r="BE57" i="14"/>
  <c r="AL38" i="14"/>
  <c r="BE28" i="14"/>
  <c r="BE40" i="14"/>
  <c r="BE31" i="14"/>
  <c r="AL55" i="14"/>
  <c r="AL54" i="14"/>
  <c r="BE39" i="14"/>
  <c r="BE32" i="14"/>
  <c r="AL29" i="14"/>
  <c r="BE36" i="14"/>
  <c r="BE44" i="14"/>
  <c r="AO7" i="14"/>
  <c r="BE14" i="14"/>
  <c r="AL9" i="14"/>
  <c r="AL4" i="14"/>
  <c r="BE16" i="14"/>
  <c r="BE24" i="14"/>
  <c r="AL11" i="14"/>
  <c r="BE13" i="14"/>
  <c r="BE17" i="14"/>
  <c r="BE25" i="14"/>
  <c r="AL20" i="14"/>
  <c r="AL15" i="14"/>
  <c r="AL23" i="14"/>
  <c r="AO6" i="13"/>
  <c r="AL5" i="13"/>
  <c r="AL6" i="13"/>
  <c r="AL7" i="13"/>
  <c r="AL8" i="13"/>
  <c r="AL9" i="13"/>
  <c r="AL10" i="13"/>
  <c r="AL11" i="13"/>
  <c r="AL12" i="13"/>
  <c r="AL13" i="13"/>
  <c r="AL14" i="13"/>
  <c r="AL15" i="13"/>
  <c r="AL16" i="13"/>
  <c r="AL17" i="13"/>
  <c r="AL18" i="13"/>
  <c r="AL19" i="13"/>
  <c r="AL20" i="13"/>
  <c r="AL21" i="13"/>
  <c r="AL22" i="13"/>
  <c r="AL23" i="13"/>
  <c r="AL24" i="13"/>
  <c r="AL4" i="13"/>
  <c r="AL3" i="13"/>
  <c r="V5" i="13"/>
  <c r="V6" i="13"/>
  <c r="V7" i="13"/>
  <c r="V8" i="13"/>
  <c r="V9" i="13"/>
  <c r="V10" i="13"/>
  <c r="V11" i="13"/>
  <c r="V12" i="13"/>
  <c r="V13" i="13"/>
  <c r="V14" i="13"/>
  <c r="V15" i="13"/>
  <c r="V16" i="13"/>
  <c r="V17" i="13"/>
  <c r="V18" i="13"/>
  <c r="V19" i="13"/>
  <c r="V20" i="13"/>
  <c r="V21" i="13"/>
  <c r="V22" i="13"/>
  <c r="V23" i="13"/>
  <c r="V24" i="13"/>
  <c r="V25" i="13"/>
  <c r="AL25" i="13" s="1"/>
  <c r="V26" i="13"/>
  <c r="AL26" i="13" s="1"/>
  <c r="V4" i="13"/>
  <c r="V3" i="13"/>
  <c r="Y26" i="13"/>
  <c r="BE26" i="13" s="1"/>
  <c r="Y25" i="13"/>
  <c r="BE25" i="13" s="1"/>
  <c r="Y24" i="13"/>
  <c r="BE24" i="13" s="1"/>
  <c r="Y23" i="13"/>
  <c r="BE23" i="13" s="1"/>
  <c r="Y22" i="13"/>
  <c r="BE22" i="13" s="1"/>
  <c r="Y21" i="13"/>
  <c r="BE21" i="13" s="1"/>
  <c r="Y20" i="13"/>
  <c r="BE20" i="13" s="1"/>
  <c r="Y19" i="13"/>
  <c r="BE19" i="13" s="1"/>
  <c r="Y18" i="13"/>
  <c r="BE18" i="13" s="1"/>
  <c r="Y17" i="13"/>
  <c r="BE17" i="13" s="1"/>
  <c r="Y16" i="13"/>
  <c r="BE16" i="13" s="1"/>
  <c r="Y15" i="13"/>
  <c r="BE15" i="13" s="1"/>
  <c r="Y14" i="13"/>
  <c r="BE14" i="13" s="1"/>
  <c r="Y13" i="13"/>
  <c r="BE13" i="13" s="1"/>
  <c r="Y12" i="13"/>
  <c r="BE12" i="13" s="1"/>
  <c r="Y11" i="13"/>
  <c r="BE11" i="13" s="1"/>
  <c r="BE10" i="13"/>
  <c r="Y10" i="13"/>
  <c r="Y9" i="13"/>
  <c r="BE9" i="13" s="1"/>
  <c r="Y8" i="13"/>
  <c r="BE8" i="13" s="1"/>
  <c r="Y7" i="13"/>
  <c r="BE7" i="13" s="1"/>
  <c r="Y6" i="13"/>
  <c r="BE6" i="13" s="1"/>
  <c r="Y5" i="13"/>
  <c r="BE5" i="13" s="1"/>
  <c r="Y4" i="13"/>
  <c r="BE4" i="13" s="1"/>
  <c r="Y3" i="13"/>
  <c r="BE3" i="13" s="1"/>
  <c r="AB32" i="13"/>
  <c r="Z31" i="13"/>
  <c r="AW30" i="13"/>
  <c r="AI32" i="13"/>
  <c r="AT29" i="13"/>
  <c r="AC30" i="13"/>
  <c r="AG30" i="13"/>
  <c r="AJ32" i="13"/>
  <c r="AF32" i="13"/>
  <c r="AC29" i="13"/>
  <c r="AF31" i="13"/>
  <c r="Z29" i="13"/>
  <c r="AK32" i="13"/>
  <c r="AA32" i="13"/>
  <c r="AJ29" i="13"/>
  <c r="AK31" i="13"/>
  <c r="AK29" i="13"/>
  <c r="AH30" i="13"/>
  <c r="AJ30" i="13"/>
  <c r="AA29" i="13"/>
  <c r="AF30" i="13"/>
  <c r="AI31" i="13"/>
  <c r="AI29" i="13"/>
  <c r="AB30" i="13"/>
  <c r="Z32" i="13"/>
  <c r="AH29" i="13"/>
  <c r="AG31" i="13"/>
  <c r="AT30" i="13"/>
  <c r="AH31" i="13"/>
  <c r="AB31" i="13"/>
  <c r="AA30" i="13"/>
  <c r="AF29" i="13"/>
  <c r="AC31" i="13"/>
  <c r="AW32" i="13"/>
  <c r="AA31" i="13"/>
  <c r="AC32" i="13"/>
  <c r="Z30" i="13"/>
  <c r="AI30" i="13"/>
  <c r="AK30" i="13"/>
  <c r="AW29" i="13"/>
  <c r="AT31" i="13"/>
  <c r="AG32" i="13"/>
  <c r="AG29" i="13"/>
  <c r="AB29" i="13"/>
  <c r="AW31" i="13"/>
  <c r="AJ31" i="13"/>
  <c r="AT32" i="13"/>
  <c r="AH32" i="13"/>
  <c r="AO8" i="14" l="1"/>
  <c r="AO7" i="13"/>
  <c r="AO9" i="14" l="1"/>
  <c r="AO8" i="13"/>
  <c r="AO10" i="14" l="1"/>
  <c r="AO9" i="13"/>
  <c r="AO11" i="14" l="1"/>
  <c r="AO10" i="13"/>
  <c r="AO12" i="14" l="1"/>
  <c r="AO11" i="13"/>
  <c r="AO13" i="14" l="1"/>
  <c r="AO12" i="13"/>
  <c r="AO14" i="14" l="1"/>
  <c r="AO13" i="13"/>
  <c r="AO15" i="14" l="1"/>
  <c r="AO14" i="13"/>
  <c r="AO16" i="14" l="1"/>
  <c r="AO15" i="13"/>
  <c r="AO17" i="14" l="1"/>
  <c r="AO16" i="13"/>
  <c r="AO18" i="14" l="1"/>
  <c r="AO17" i="13"/>
  <c r="AO19" i="14" l="1"/>
  <c r="AO18" i="13"/>
  <c r="AO20" i="14" l="1"/>
  <c r="AO19" i="13"/>
  <c r="AO21" i="14" l="1"/>
  <c r="AO20" i="13"/>
  <c r="AO22" i="14" l="1"/>
  <c r="AO21" i="13"/>
  <c r="AO23" i="14" l="1"/>
  <c r="AO22" i="13"/>
  <c r="AO24" i="14" l="1"/>
  <c r="AO23" i="13"/>
  <c r="AO25" i="14" l="1"/>
  <c r="AO24" i="13"/>
  <c r="AO26" i="14" l="1"/>
  <c r="AO27" i="14" s="1"/>
  <c r="AO25" i="13"/>
  <c r="AO28" i="14" l="1"/>
  <c r="AO26" i="13"/>
  <c r="AO29" i="14" l="1"/>
  <c r="AO30" i="14" l="1"/>
  <c r="AO31" i="14" l="1"/>
  <c r="AO32" i="14" l="1"/>
  <c r="AO33" i="14" l="1"/>
  <c r="AO34" i="14" l="1"/>
  <c r="AO35" i="14" l="1"/>
  <c r="AO36" i="14" l="1"/>
  <c r="AO37" i="14" l="1"/>
  <c r="AO38" i="14" l="1"/>
  <c r="AO39" i="14" l="1"/>
  <c r="AO40" i="14" l="1"/>
  <c r="AO41" i="14" l="1"/>
  <c r="AO42" i="14" l="1"/>
  <c r="AO43" i="14" l="1"/>
  <c r="AO44" i="14" l="1"/>
  <c r="AO45" i="14" l="1"/>
  <c r="AO46" i="14" l="1"/>
  <c r="AO47" i="14" l="1"/>
  <c r="AO48" i="14" l="1"/>
  <c r="AO49" i="14" l="1"/>
  <c r="AO50" i="14" l="1"/>
  <c r="AO51" i="14" l="1"/>
  <c r="AO52" i="14" l="1"/>
  <c r="AO53" i="14" l="1"/>
  <c r="AO54" i="14" l="1"/>
  <c r="AO55" i="14" l="1"/>
  <c r="AO56" i="14" l="1"/>
  <c r="AO57" i="14" l="1"/>
  <c r="AO58" i="14" l="1"/>
  <c r="AO59" i="14" l="1"/>
  <c r="AO60" i="14" l="1"/>
  <c r="AO61" i="14" l="1"/>
  <c r="AO62" i="14" l="1"/>
  <c r="AO63" i="14" l="1"/>
  <c r="AO64" i="14" l="1"/>
  <c r="AO65" i="14" l="1"/>
  <c r="AO66" i="14" l="1"/>
  <c r="AO67" i="14" l="1"/>
  <c r="AO68" i="14" l="1"/>
  <c r="AO69" i="14" l="1"/>
  <c r="AO70" i="14" l="1"/>
  <c r="AO71" i="14" l="1"/>
  <c r="AO72" i="14" l="1"/>
  <c r="AO73" i="14" l="1"/>
  <c r="AO74" i="14" l="1"/>
  <c r="AO75" i="14" l="1"/>
  <c r="AO76" i="14" l="1"/>
  <c r="AO77" i="14" l="1"/>
  <c r="AO78" i="14" l="1"/>
  <c r="AO79" i="14" l="1"/>
  <c r="AO80" i="14" l="1"/>
  <c r="AO81" i="14" l="1"/>
  <c r="AO82" i="14" l="1"/>
  <c r="AO83" i="14" l="1"/>
  <c r="AO84" i="14" l="1"/>
  <c r="AO85" i="14" l="1"/>
  <c r="AO86" i="14" l="1"/>
  <c r="AO87" i="14" l="1"/>
  <c r="AO88" i="14" l="1"/>
  <c r="AO89" i="14" l="1"/>
  <c r="AO90" i="14" l="1"/>
  <c r="AO91" i="14" l="1"/>
  <c r="AO92" i="14" l="1"/>
  <c r="AO93" i="14" l="1"/>
  <c r="AO94" i="14" l="1"/>
  <c r="AO95" i="14" l="1"/>
  <c r="AO96" i="14" l="1"/>
  <c r="AO97" i="14" l="1"/>
  <c r="AO98" i="14" l="1"/>
  <c r="AO99" i="14" l="1"/>
  <c r="AO100" i="14" l="1"/>
  <c r="AO101" i="14" l="1"/>
  <c r="AO102" i="14" l="1"/>
  <c r="AO103" i="14" l="1"/>
  <c r="AO104" i="14" l="1"/>
  <c r="AO105" i="14" l="1"/>
  <c r="AO106" i="14" l="1"/>
  <c r="AO107" i="14" l="1"/>
  <c r="AO108" i="14" l="1"/>
  <c r="AO109" i="14" l="1"/>
  <c r="AO110" i="14" l="1"/>
  <c r="AO111" i="14" l="1"/>
  <c r="AO112" i="14" l="1"/>
  <c r="AO113" i="14" l="1"/>
  <c r="AO114" i="14" l="1"/>
  <c r="AO115" i="14" l="1"/>
  <c r="AO116" i="14" l="1"/>
  <c r="AO117" i="14" l="1"/>
  <c r="AO118" i="14" l="1"/>
  <c r="AO119" i="14" l="1"/>
  <c r="AO120" i="14" l="1"/>
  <c r="AO121" i="14" l="1"/>
  <c r="AO122" i="14" l="1"/>
  <c r="AO123" i="14" l="1"/>
  <c r="AO124" i="14" l="1"/>
  <c r="AO125" i="14" l="1"/>
  <c r="AO126" i="14" l="1"/>
  <c r="AO127" i="14" l="1"/>
  <c r="AO128" i="14" l="1"/>
  <c r="AO129" i="14" l="1"/>
  <c r="AO130" i="14" l="1"/>
  <c r="AO131" i="14" l="1"/>
  <c r="AO132" i="14" l="1"/>
  <c r="AO133" i="14" l="1"/>
  <c r="AO134" i="14" l="1"/>
  <c r="AO135" i="14" l="1"/>
  <c r="AO136" i="14" l="1"/>
  <c r="AO137" i="14" l="1"/>
  <c r="AO138" i="14" l="1"/>
  <c r="AO139" i="14" l="1"/>
  <c r="AO140" i="14" l="1"/>
  <c r="AO141" i="14" l="1"/>
  <c r="AO142" i="14" l="1"/>
  <c r="AO143" i="14" l="1"/>
  <c r="AO144" i="14" l="1"/>
  <c r="AO145" i="14" l="1"/>
  <c r="AO146" i="14" l="1"/>
  <c r="AO147" i="14" l="1"/>
  <c r="AO148" i="14" l="1"/>
  <c r="AO149" i="14" l="1"/>
  <c r="AO150" i="14" l="1"/>
  <c r="AO151" i="14" l="1"/>
  <c r="AO152" i="14" l="1"/>
  <c r="AO153" i="14" l="1"/>
  <c r="AO154" i="14" l="1"/>
  <c r="AO155" i="14" l="1"/>
  <c r="AO156" i="14" l="1"/>
  <c r="AO157" i="14" l="1"/>
  <c r="AO158" i="14" l="1"/>
  <c r="AO159" i="14" l="1"/>
  <c r="AO160" i="14" l="1"/>
  <c r="AO161" i="14" l="1"/>
  <c r="AO162" i="14" l="1"/>
  <c r="AO163" i="14" l="1"/>
  <c r="AO164" i="14" l="1"/>
  <c r="AO165" i="14" l="1"/>
  <c r="AO166" i="14" l="1"/>
  <c r="AO167" i="14" l="1"/>
  <c r="AO168" i="14" l="1"/>
  <c r="AO169" i="14" l="1"/>
  <c r="AO170" i="14" l="1"/>
  <c r="AO171" i="14" l="1"/>
  <c r="AO172" i="14" l="1"/>
  <c r="AO173" i="14" l="1"/>
  <c r="AO174" i="14" l="1"/>
  <c r="AO175" i="14" l="1"/>
  <c r="AO176" i="14" l="1"/>
  <c r="AO177" i="14" l="1"/>
  <c r="AO178" i="14" l="1"/>
  <c r="AO179" i="14" l="1"/>
  <c r="AO180" i="14" l="1"/>
  <c r="AO181" i="14" l="1"/>
  <c r="AO182" i="14" l="1"/>
  <c r="AO183" i="14" l="1"/>
  <c r="AO184" i="14" l="1"/>
  <c r="AO185" i="14" l="1"/>
  <c r="AO186" i="14" l="1"/>
  <c r="AO187" i="14" l="1"/>
  <c r="AO188" i="14" l="1"/>
  <c r="AO189" i="14" l="1"/>
  <c r="AO190" i="14" l="1"/>
  <c r="AO191" i="14" l="1"/>
  <c r="AO192" i="14" l="1"/>
  <c r="AO193" i="14" l="1"/>
  <c r="AO194" i="14" l="1"/>
  <c r="AO195" i="14" l="1"/>
  <c r="AO196" i="14" l="1"/>
  <c r="AO197" i="14" l="1"/>
  <c r="AO198" i="14" l="1"/>
  <c r="AO199" i="14" l="1"/>
  <c r="AO200" i="14" l="1"/>
  <c r="AO201" i="14" l="1"/>
  <c r="AO202" i="14" l="1"/>
  <c r="AO203" i="14" l="1"/>
  <c r="AO204" i="14" l="1"/>
  <c r="AO205" i="14" l="1"/>
  <c r="AO206" i="14" l="1"/>
  <c r="AO207" i="14" l="1"/>
  <c r="AO208" i="14" l="1"/>
  <c r="AO209" i="14" l="1"/>
  <c r="AO210" i="14" l="1"/>
  <c r="AO211" i="14" l="1"/>
  <c r="AO212" i="14" l="1"/>
  <c r="AO213" i="14" l="1"/>
  <c r="AO214" i="14" l="1"/>
  <c r="AO215" i="14" l="1"/>
  <c r="AO216" i="14" l="1"/>
  <c r="AO217" i="14" l="1"/>
  <c r="AO218" i="14" l="1"/>
  <c r="AO219" i="14" l="1"/>
  <c r="AO220" i="14" l="1"/>
  <c r="AO221" i="14" l="1"/>
  <c r="AO222" i="14" l="1"/>
  <c r="AO223" i="14" l="1"/>
  <c r="AO224" i="14" l="1"/>
  <c r="AO225" i="14" l="1"/>
  <c r="AO226" i="14" l="1"/>
  <c r="AO227" i="14" l="1"/>
  <c r="AO228" i="14" l="1"/>
  <c r="AO229" i="14" l="1"/>
  <c r="AO230" i="14" l="1"/>
  <c r="AO231" i="14" l="1"/>
  <c r="AO232" i="14" l="1"/>
  <c r="AO233" i="14" l="1"/>
  <c r="AO234" i="14" l="1"/>
  <c r="AO235" i="14" l="1"/>
  <c r="AO236" i="14" l="1"/>
  <c r="AO237" i="14" l="1"/>
  <c r="AO238" i="14" l="1"/>
  <c r="AO239" i="14" l="1"/>
  <c r="AO240" i="14" l="1"/>
  <c r="AO241" i="14" l="1"/>
  <c r="AO242" i="14" l="1"/>
  <c r="AO243" i="14" l="1"/>
  <c r="AO244" i="14" l="1"/>
  <c r="AO245" i="14" l="1"/>
  <c r="AO246" i="14" l="1"/>
  <c r="AO247" i="14" l="1"/>
  <c r="AO248" i="14" l="1"/>
  <c r="AO249" i="14" l="1"/>
  <c r="AO250" i="14" l="1"/>
  <c r="AO251" i="14" l="1"/>
  <c r="AO252" i="14" l="1"/>
  <c r="AO253" i="14" l="1"/>
  <c r="AO254" i="14" l="1"/>
  <c r="AO255" i="14" l="1"/>
  <c r="AO256" i="14" l="1"/>
  <c r="AO257" i="14" l="1"/>
  <c r="AO258" i="14" l="1"/>
  <c r="AO259" i="14" l="1"/>
  <c r="AO260" i="14" l="1"/>
  <c r="AO261" i="14" l="1"/>
  <c r="AO262" i="14" l="1"/>
  <c r="AO263" i="14" l="1"/>
  <c r="AO264" i="14" l="1"/>
  <c r="AO265" i="14" l="1"/>
  <c r="AO266" i="14" l="1"/>
  <c r="AO267" i="14" l="1"/>
  <c r="AO268" i="14" l="1"/>
  <c r="AO269" i="14" l="1"/>
  <c r="AO270" i="14" l="1"/>
  <c r="AO271" i="14" l="1"/>
  <c r="AO272" i="14" l="1"/>
  <c r="AO273" i="14" l="1"/>
  <c r="AO274" i="14" l="1"/>
  <c r="AO275" i="14" l="1"/>
  <c r="AO276" i="14" l="1"/>
  <c r="AO277" i="14" l="1"/>
  <c r="AO278" i="14" l="1"/>
  <c r="AO279" i="14" l="1"/>
  <c r="AO280" i="14" l="1"/>
  <c r="AO281" i="14" l="1"/>
  <c r="AO282" i="14" l="1"/>
  <c r="AO283" i="14" l="1"/>
  <c r="AO284" i="14" l="1"/>
  <c r="AO285" i="14" l="1"/>
  <c r="AO286" i="14" l="1"/>
  <c r="AO287" i="14" l="1"/>
  <c r="AO288" i="14" l="1"/>
  <c r="AO289" i="14" l="1"/>
  <c r="AO290" i="14" l="1"/>
  <c r="AO291" i="14" l="1"/>
  <c r="AO292" i="14" l="1"/>
  <c r="AO293" i="14" l="1"/>
  <c r="AO294" i="14" l="1"/>
  <c r="AO295" i="14" l="1"/>
  <c r="AO296" i="14" l="1"/>
  <c r="AO297" i="14" l="1"/>
  <c r="AO298" i="14" l="1"/>
  <c r="AO299" i="14" l="1"/>
  <c r="AO300" i="14" l="1"/>
  <c r="X3" i="14"/>
  <c r="Z3" i="14" a="1"/>
  <c r="Z3" i="14"/>
  <c r="AA3" i="14" a="1"/>
  <c r="AA3" i="14"/>
  <c r="AB3" i="14" a="1"/>
  <c r="AB3" i="14"/>
  <c r="AC3" i="14" a="1"/>
  <c r="AC3" i="14"/>
  <c r="AF3" i="14" a="1"/>
  <c r="AF3" i="14"/>
  <c r="AG3" i="14" a="1"/>
  <c r="AG3" i="14"/>
  <c r="AH3" i="14" a="1"/>
  <c r="AH3" i="14"/>
  <c r="AI3" i="14" a="1"/>
  <c r="AI3" i="14"/>
  <c r="AJ3" i="14" a="1"/>
  <c r="AJ3" i="14"/>
  <c r="AK3" i="14" a="1"/>
  <c r="AK3" i="14"/>
  <c r="AQ3" i="14"/>
  <c r="AR3" i="14"/>
  <c r="AS3" i="14"/>
  <c r="AT3" i="14" a="1"/>
  <c r="AT3" i="14"/>
  <c r="AV3" i="14"/>
  <c r="AW3" i="14" a="1"/>
  <c r="AW3" i="14"/>
  <c r="AY3" i="14"/>
  <c r="AZ3" i="14"/>
  <c r="BA3" i="14"/>
  <c r="BB3" i="14"/>
  <c r="BF3" i="14"/>
  <c r="BG3" i="14"/>
  <c r="X4" i="14"/>
  <c r="Z4" i="14" a="1"/>
  <c r="Z4" i="14"/>
  <c r="AA4" i="14" a="1"/>
  <c r="AA4" i="14"/>
  <c r="AB4" i="14" a="1"/>
  <c r="AB4" i="14"/>
  <c r="AC4" i="14" a="1"/>
  <c r="AC4" i="14"/>
  <c r="AF4" i="14" a="1"/>
  <c r="AF4" i="14"/>
  <c r="AG4" i="14" a="1"/>
  <c r="AG4" i="14"/>
  <c r="AH4" i="14" a="1"/>
  <c r="AH4" i="14"/>
  <c r="AI4" i="14" a="1"/>
  <c r="AI4" i="14"/>
  <c r="AJ4" i="14" a="1"/>
  <c r="AJ4" i="14"/>
  <c r="AK4" i="14" a="1"/>
  <c r="AK4" i="14"/>
  <c r="AQ4" i="14"/>
  <c r="AR4" i="14"/>
  <c r="AS4" i="14"/>
  <c r="AT4" i="14" a="1"/>
  <c r="AT4" i="14"/>
  <c r="AV4" i="14"/>
  <c r="AW4" i="14" a="1"/>
  <c r="AW4" i="14"/>
  <c r="AY4" i="14"/>
  <c r="AZ4" i="14"/>
  <c r="BA4" i="14"/>
  <c r="BB4" i="14"/>
  <c r="BF4" i="14"/>
  <c r="BG4" i="14"/>
  <c r="X5" i="14"/>
  <c r="Z5" i="14" a="1"/>
  <c r="Z5" i="14"/>
  <c r="AA5" i="14" a="1"/>
  <c r="AA5" i="14"/>
  <c r="AB5" i="14" a="1"/>
  <c r="AB5" i="14"/>
  <c r="AC5" i="14" a="1"/>
  <c r="AC5" i="14"/>
  <c r="AF5" i="14" a="1"/>
  <c r="AF5" i="14"/>
  <c r="AG5" i="14" a="1"/>
  <c r="AG5" i="14"/>
  <c r="AH5" i="14" a="1"/>
  <c r="AH5" i="14"/>
  <c r="AI5" i="14" a="1"/>
  <c r="AI5" i="14"/>
  <c r="AJ5" i="14" a="1"/>
  <c r="AJ5" i="14"/>
  <c r="AK5" i="14" a="1"/>
  <c r="AK5" i="14"/>
  <c r="AP5" i="14"/>
  <c r="AQ5" i="14"/>
  <c r="AR5" i="14"/>
  <c r="AS5" i="14"/>
  <c r="AT5" i="14" a="1"/>
  <c r="AT5" i="14"/>
  <c r="AV5" i="14"/>
  <c r="AW5" i="14" a="1"/>
  <c r="AW5" i="14"/>
  <c r="AY5" i="14"/>
  <c r="AZ5" i="14"/>
  <c r="BA5" i="14"/>
  <c r="BB5" i="14"/>
  <c r="BF5" i="14"/>
  <c r="BG5" i="14"/>
  <c r="X6" i="14"/>
  <c r="Z6" i="14" a="1"/>
  <c r="Z6" i="14"/>
  <c r="AA6" i="14" a="1"/>
  <c r="AA6" i="14"/>
  <c r="AB6" i="14" a="1"/>
  <c r="AB6" i="14"/>
  <c r="AC6" i="14" a="1"/>
  <c r="AC6" i="14"/>
  <c r="AF6" i="14" a="1"/>
  <c r="AF6" i="14"/>
  <c r="AG6" i="14" a="1"/>
  <c r="AG6" i="14"/>
  <c r="AH6" i="14" a="1"/>
  <c r="AH6" i="14"/>
  <c r="AI6" i="14" a="1"/>
  <c r="AI6" i="14"/>
  <c r="AJ6" i="14" a="1"/>
  <c r="AJ6" i="14"/>
  <c r="AK6" i="14" a="1"/>
  <c r="AK6" i="14"/>
  <c r="AP6" i="14"/>
  <c r="AQ6" i="14"/>
  <c r="AR6" i="14"/>
  <c r="AS6" i="14"/>
  <c r="AT6" i="14" a="1"/>
  <c r="AT6" i="14"/>
  <c r="AV6" i="14"/>
  <c r="AW6" i="14" a="1"/>
  <c r="AW6" i="14"/>
  <c r="AY6" i="14"/>
  <c r="AZ6" i="14"/>
  <c r="BA6" i="14"/>
  <c r="BB6" i="14"/>
  <c r="BF6" i="14"/>
  <c r="BG6" i="14"/>
  <c r="X7" i="14"/>
  <c r="Z7" i="14" a="1"/>
  <c r="Z7" i="14"/>
  <c r="AA7" i="14" a="1"/>
  <c r="AA7" i="14"/>
  <c r="AB7" i="14" a="1"/>
  <c r="AB7" i="14"/>
  <c r="AC7" i="14" a="1"/>
  <c r="AC7" i="14"/>
  <c r="AF7" i="14" a="1"/>
  <c r="AF7" i="14"/>
  <c r="AG7" i="14" a="1"/>
  <c r="AG7" i="14"/>
  <c r="AH7" i="14" a="1"/>
  <c r="AH7" i="14"/>
  <c r="AI7" i="14" a="1"/>
  <c r="AI7" i="14"/>
  <c r="AJ7" i="14" a="1"/>
  <c r="AJ7" i="14"/>
  <c r="AK7" i="14" a="1"/>
  <c r="AK7" i="14"/>
  <c r="AP7" i="14"/>
  <c r="AQ7" i="14"/>
  <c r="AR7" i="14"/>
  <c r="AS7" i="14"/>
  <c r="AT7" i="14" a="1"/>
  <c r="AT7" i="14"/>
  <c r="AV7" i="14"/>
  <c r="AW7" i="14" a="1"/>
  <c r="AW7" i="14"/>
  <c r="AY7" i="14"/>
  <c r="AZ7" i="14"/>
  <c r="BA7" i="14"/>
  <c r="BB7" i="14"/>
  <c r="BF7" i="14"/>
  <c r="BG7" i="14"/>
  <c r="X8" i="14"/>
  <c r="Z8" i="14" a="1"/>
  <c r="Z8" i="14"/>
  <c r="AA8" i="14" a="1"/>
  <c r="AA8" i="14"/>
  <c r="AB8" i="14" a="1"/>
  <c r="AB8" i="14"/>
  <c r="AC8" i="14" a="1"/>
  <c r="AC8" i="14"/>
  <c r="AF8" i="14" a="1"/>
  <c r="AF8" i="14"/>
  <c r="AG8" i="14" a="1"/>
  <c r="AG8" i="14"/>
  <c r="AH8" i="14" a="1"/>
  <c r="AH8" i="14"/>
  <c r="AI8" i="14" a="1"/>
  <c r="AI8" i="14"/>
  <c r="AJ8" i="14" a="1"/>
  <c r="AJ8" i="14"/>
  <c r="AK8" i="14" a="1"/>
  <c r="AK8" i="14"/>
  <c r="AP8" i="14"/>
  <c r="AQ8" i="14"/>
  <c r="AR8" i="14"/>
  <c r="AS8" i="14"/>
  <c r="AT8" i="14" a="1"/>
  <c r="AT8" i="14"/>
  <c r="AV8" i="14"/>
  <c r="AW8" i="14" a="1"/>
  <c r="AW8" i="14"/>
  <c r="AY8" i="14"/>
  <c r="AZ8" i="14"/>
  <c r="BA8" i="14"/>
  <c r="BB8" i="14"/>
  <c r="BF8" i="14"/>
  <c r="BG8" i="14"/>
  <c r="X9" i="14"/>
  <c r="Z9" i="14" a="1"/>
  <c r="Z9" i="14"/>
  <c r="AA9" i="14" a="1"/>
  <c r="AA9" i="14"/>
  <c r="AB9" i="14" a="1"/>
  <c r="AB9" i="14"/>
  <c r="AC9" i="14" a="1"/>
  <c r="AC9" i="14"/>
  <c r="AF9" i="14" a="1"/>
  <c r="AF9" i="14"/>
  <c r="AG9" i="14" a="1"/>
  <c r="AG9" i="14"/>
  <c r="AH9" i="14" a="1"/>
  <c r="AH9" i="14"/>
  <c r="AI9" i="14" a="1"/>
  <c r="AI9" i="14"/>
  <c r="AJ9" i="14" a="1"/>
  <c r="AJ9" i="14"/>
  <c r="AK9" i="14" a="1"/>
  <c r="AK9" i="14"/>
  <c r="AP9" i="14"/>
  <c r="AQ9" i="14"/>
  <c r="AR9" i="14"/>
  <c r="AS9" i="14"/>
  <c r="AT9" i="14" a="1"/>
  <c r="AT9" i="14"/>
  <c r="AV9" i="14"/>
  <c r="AW9" i="14" a="1"/>
  <c r="AW9" i="14"/>
  <c r="AY9" i="14"/>
  <c r="AZ9" i="14"/>
  <c r="BA9" i="14"/>
  <c r="BB9" i="14"/>
  <c r="BF9" i="14"/>
  <c r="BG9" i="14"/>
  <c r="X10" i="14"/>
  <c r="Z10" i="14" a="1"/>
  <c r="Z10" i="14"/>
  <c r="AA10" i="14" a="1"/>
  <c r="AA10" i="14"/>
  <c r="AB10" i="14" a="1"/>
  <c r="AB10" i="14"/>
  <c r="AC10" i="14" a="1"/>
  <c r="AC10" i="14"/>
  <c r="AF10" i="14" a="1"/>
  <c r="AF10" i="14"/>
  <c r="AG10" i="14" a="1"/>
  <c r="AG10" i="14"/>
  <c r="AH10" i="14" a="1"/>
  <c r="AH10" i="14"/>
  <c r="AI10" i="14" a="1"/>
  <c r="AI10" i="14"/>
  <c r="AJ10" i="14" a="1"/>
  <c r="AJ10" i="14"/>
  <c r="AK10" i="14" a="1"/>
  <c r="AK10" i="14"/>
  <c r="AP10" i="14"/>
  <c r="AQ10" i="14"/>
  <c r="AR10" i="14"/>
  <c r="AS10" i="14"/>
  <c r="AT10" i="14" a="1"/>
  <c r="AT10" i="14"/>
  <c r="AV10" i="14"/>
  <c r="AW10" i="14" a="1"/>
  <c r="AW10" i="14"/>
  <c r="AY10" i="14"/>
  <c r="AZ10" i="14"/>
  <c r="BA10" i="14"/>
  <c r="BB10" i="14"/>
  <c r="BF10" i="14"/>
  <c r="BG10" i="14"/>
  <c r="X11" i="14"/>
  <c r="Z11" i="14" a="1"/>
  <c r="Z11" i="14"/>
  <c r="AA11" i="14" a="1"/>
  <c r="AA11" i="14"/>
  <c r="AB11" i="14" a="1"/>
  <c r="AB11" i="14"/>
  <c r="AC11" i="14" a="1"/>
  <c r="AC11" i="14"/>
  <c r="AF11" i="14" a="1"/>
  <c r="AF11" i="14"/>
  <c r="AG11" i="14" a="1"/>
  <c r="AG11" i="14"/>
  <c r="AH11" i="14" a="1"/>
  <c r="AH11" i="14"/>
  <c r="AI11" i="14" a="1"/>
  <c r="AI11" i="14"/>
  <c r="AJ11" i="14" a="1"/>
  <c r="AJ11" i="14"/>
  <c r="AK11" i="14" a="1"/>
  <c r="AK11" i="14"/>
  <c r="AP11" i="14"/>
  <c r="AQ11" i="14"/>
  <c r="AR11" i="14"/>
  <c r="AS11" i="14"/>
  <c r="AT11" i="14" a="1"/>
  <c r="AT11" i="14"/>
  <c r="AV11" i="14"/>
  <c r="AW11" i="14" a="1"/>
  <c r="AW11" i="14"/>
  <c r="AY11" i="14"/>
  <c r="AZ11" i="14"/>
  <c r="BA11" i="14"/>
  <c r="BB11" i="14"/>
  <c r="BF11" i="14"/>
  <c r="BG11" i="14"/>
  <c r="X12" i="14"/>
  <c r="Z12" i="14" a="1"/>
  <c r="Z12" i="14"/>
  <c r="AA12" i="14" a="1"/>
  <c r="AA12" i="14"/>
  <c r="AB12" i="14" a="1"/>
  <c r="AB12" i="14"/>
  <c r="AC12" i="14" a="1"/>
  <c r="AC12" i="14"/>
  <c r="AF12" i="14" a="1"/>
  <c r="AF12" i="14"/>
  <c r="AG12" i="14" a="1"/>
  <c r="AG12" i="14"/>
  <c r="AH12" i="14" a="1"/>
  <c r="AH12" i="14"/>
  <c r="AI12" i="14" a="1"/>
  <c r="AI12" i="14"/>
  <c r="AJ12" i="14" a="1"/>
  <c r="AJ12" i="14"/>
  <c r="AK12" i="14" a="1"/>
  <c r="AK12" i="14"/>
  <c r="AP12" i="14"/>
  <c r="AQ12" i="14"/>
  <c r="AR12" i="14"/>
  <c r="AS12" i="14"/>
  <c r="AT12" i="14" a="1"/>
  <c r="AT12" i="14"/>
  <c r="AV12" i="14"/>
  <c r="AW12" i="14" a="1"/>
  <c r="AW12" i="14"/>
  <c r="AY12" i="14"/>
  <c r="AZ12" i="14"/>
  <c r="BA12" i="14"/>
  <c r="BB12" i="14"/>
  <c r="BF12" i="14"/>
  <c r="BG12" i="14"/>
  <c r="X13" i="14"/>
  <c r="Z13" i="14" a="1"/>
  <c r="Z13" i="14"/>
  <c r="AA13" i="14" a="1"/>
  <c r="AA13" i="14"/>
  <c r="AB13" i="14" a="1"/>
  <c r="AB13" i="14"/>
  <c r="AC13" i="14" a="1"/>
  <c r="AC13" i="14"/>
  <c r="AF13" i="14" a="1"/>
  <c r="AF13" i="14"/>
  <c r="AG13" i="14" a="1"/>
  <c r="AG13" i="14"/>
  <c r="AH13" i="14" a="1"/>
  <c r="AH13" i="14"/>
  <c r="AI13" i="14" a="1"/>
  <c r="AI13" i="14"/>
  <c r="AJ13" i="14" a="1"/>
  <c r="AJ13" i="14"/>
  <c r="AK13" i="14" a="1"/>
  <c r="AK13" i="14"/>
  <c r="AP13" i="14"/>
  <c r="AQ13" i="14"/>
  <c r="AR13" i="14"/>
  <c r="AS13" i="14"/>
  <c r="AT13" i="14" a="1"/>
  <c r="AT13" i="14"/>
  <c r="AV13" i="14"/>
  <c r="AW13" i="14" a="1"/>
  <c r="AW13" i="14"/>
  <c r="AY13" i="14"/>
  <c r="AZ13" i="14"/>
  <c r="BA13" i="14"/>
  <c r="BB13" i="14"/>
  <c r="BF13" i="14"/>
  <c r="BG13" i="14"/>
  <c r="X14" i="14"/>
  <c r="Z14" i="14" a="1"/>
  <c r="Z14" i="14"/>
  <c r="AA14" i="14" a="1"/>
  <c r="AA14" i="14"/>
  <c r="AB14" i="14" a="1"/>
  <c r="AB14" i="14"/>
  <c r="AC14" i="14" a="1"/>
  <c r="AC14" i="14"/>
  <c r="AF14" i="14" a="1"/>
  <c r="AF14" i="14"/>
  <c r="AG14" i="14" a="1"/>
  <c r="AG14" i="14"/>
  <c r="AH14" i="14" a="1"/>
  <c r="AH14" i="14"/>
  <c r="AI14" i="14" a="1"/>
  <c r="AI14" i="14"/>
  <c r="AJ14" i="14" a="1"/>
  <c r="AJ14" i="14"/>
  <c r="AK14" i="14" a="1"/>
  <c r="AK14" i="14"/>
  <c r="AP14" i="14"/>
  <c r="AQ14" i="14"/>
  <c r="AR14" i="14"/>
  <c r="AS14" i="14"/>
  <c r="AT14" i="14" a="1"/>
  <c r="AT14" i="14"/>
  <c r="AV14" i="14"/>
  <c r="AW14" i="14" a="1"/>
  <c r="AW14" i="14"/>
  <c r="AY14" i="14"/>
  <c r="AZ14" i="14"/>
  <c r="BA14" i="14"/>
  <c r="BB14" i="14"/>
  <c r="BF14" i="14"/>
  <c r="BG14" i="14"/>
  <c r="X15" i="14"/>
  <c r="Z15" i="14" a="1"/>
  <c r="Z15" i="14"/>
  <c r="AA15" i="14" a="1"/>
  <c r="AA15" i="14"/>
  <c r="AB15" i="14" a="1"/>
  <c r="AB15" i="14"/>
  <c r="AC15" i="14" a="1"/>
  <c r="AC15" i="14"/>
  <c r="AF15" i="14" a="1"/>
  <c r="AF15" i="14"/>
  <c r="AG15" i="14" a="1"/>
  <c r="AG15" i="14"/>
  <c r="AH15" i="14" a="1"/>
  <c r="AH15" i="14"/>
  <c r="AI15" i="14" a="1"/>
  <c r="AI15" i="14"/>
  <c r="AJ15" i="14" a="1"/>
  <c r="AJ15" i="14"/>
  <c r="AK15" i="14" a="1"/>
  <c r="AK15" i="14"/>
  <c r="AP15" i="14"/>
  <c r="AQ15" i="14"/>
  <c r="AR15" i="14"/>
  <c r="AS15" i="14"/>
  <c r="AT15" i="14" a="1"/>
  <c r="AT15" i="14"/>
  <c r="AV15" i="14"/>
  <c r="AW15" i="14" a="1"/>
  <c r="AW15" i="14"/>
  <c r="AY15" i="14"/>
  <c r="AZ15" i="14"/>
  <c r="BA15" i="14"/>
  <c r="BB15" i="14"/>
  <c r="BF15" i="14"/>
  <c r="BG15" i="14"/>
  <c r="X16" i="14"/>
  <c r="Z16" i="14" a="1"/>
  <c r="Z16" i="14"/>
  <c r="AA16" i="14" a="1"/>
  <c r="AA16" i="14"/>
  <c r="AB16" i="14" a="1"/>
  <c r="AB16" i="14"/>
  <c r="AC16" i="14" a="1"/>
  <c r="AC16" i="14"/>
  <c r="AF16" i="14" a="1"/>
  <c r="AF16" i="14"/>
  <c r="AG16" i="14" a="1"/>
  <c r="AG16" i="14"/>
  <c r="AH16" i="14" a="1"/>
  <c r="AH16" i="14"/>
  <c r="AI16" i="14" a="1"/>
  <c r="AI16" i="14"/>
  <c r="AJ16" i="14" a="1"/>
  <c r="AJ16" i="14"/>
  <c r="AK16" i="14" a="1"/>
  <c r="AK16" i="14"/>
  <c r="AP16" i="14"/>
  <c r="AQ16" i="14"/>
  <c r="AR16" i="14"/>
  <c r="AS16" i="14"/>
  <c r="AT16" i="14" a="1"/>
  <c r="AT16" i="14"/>
  <c r="AV16" i="14"/>
  <c r="AW16" i="14" a="1"/>
  <c r="AW16" i="14"/>
  <c r="AY16" i="14"/>
  <c r="AZ16" i="14"/>
  <c r="BA16" i="14"/>
  <c r="BB16" i="14"/>
  <c r="BF16" i="14"/>
  <c r="BG16" i="14"/>
  <c r="X17" i="14"/>
  <c r="Z17" i="14" a="1"/>
  <c r="Z17" i="14"/>
  <c r="AA17" i="14" a="1"/>
  <c r="AA17" i="14"/>
  <c r="AB17" i="14" a="1"/>
  <c r="AB17" i="14"/>
  <c r="AC17" i="14" a="1"/>
  <c r="AC17" i="14"/>
  <c r="AF17" i="14" a="1"/>
  <c r="AF17" i="14"/>
  <c r="AG17" i="14" a="1"/>
  <c r="AG17" i="14"/>
  <c r="AH17" i="14" a="1"/>
  <c r="AH17" i="14"/>
  <c r="AI17" i="14" a="1"/>
  <c r="AI17" i="14"/>
  <c r="AJ17" i="14" a="1"/>
  <c r="AJ17" i="14"/>
  <c r="AK17" i="14" a="1"/>
  <c r="AK17" i="14"/>
  <c r="AP17" i="14"/>
  <c r="AQ17" i="14"/>
  <c r="AR17" i="14"/>
  <c r="AS17" i="14"/>
  <c r="AT17" i="14" a="1"/>
  <c r="AT17" i="14"/>
  <c r="AV17" i="14"/>
  <c r="AW17" i="14" a="1"/>
  <c r="AW17" i="14"/>
  <c r="AY17" i="14"/>
  <c r="AZ17" i="14"/>
  <c r="BA17" i="14"/>
  <c r="BB17" i="14"/>
  <c r="BF17" i="14"/>
  <c r="BG17" i="14"/>
  <c r="X18" i="14"/>
  <c r="Z18" i="14" a="1"/>
  <c r="Z18" i="14"/>
  <c r="AA18" i="14" a="1"/>
  <c r="AA18" i="14"/>
  <c r="AB18" i="14" a="1"/>
  <c r="AB18" i="14"/>
  <c r="AC18" i="14" a="1"/>
  <c r="AC18" i="14"/>
  <c r="AF18" i="14" a="1"/>
  <c r="AF18" i="14"/>
  <c r="AG18" i="14" a="1"/>
  <c r="AG18" i="14"/>
  <c r="AH18" i="14" a="1"/>
  <c r="AH18" i="14"/>
  <c r="AI18" i="14" a="1"/>
  <c r="AI18" i="14"/>
  <c r="AJ18" i="14" a="1"/>
  <c r="AJ18" i="14"/>
  <c r="AK18" i="14" a="1"/>
  <c r="AK18" i="14"/>
  <c r="AP18" i="14"/>
  <c r="AQ18" i="14"/>
  <c r="AR18" i="14"/>
  <c r="AS18" i="14"/>
  <c r="AT18" i="14" a="1"/>
  <c r="AT18" i="14"/>
  <c r="AV18" i="14"/>
  <c r="AW18" i="14" a="1"/>
  <c r="AW18" i="14"/>
  <c r="AY18" i="14"/>
  <c r="AZ18" i="14"/>
  <c r="BA18" i="14"/>
  <c r="BB18" i="14"/>
  <c r="BF18" i="14"/>
  <c r="BG18" i="14"/>
  <c r="X19" i="14"/>
  <c r="Z19" i="14" a="1"/>
  <c r="Z19" i="14"/>
  <c r="AA19" i="14" a="1"/>
  <c r="AA19" i="14"/>
  <c r="AB19" i="14" a="1"/>
  <c r="AB19" i="14"/>
  <c r="AC19" i="14" a="1"/>
  <c r="AC19" i="14"/>
  <c r="AF19" i="14" a="1"/>
  <c r="AF19" i="14"/>
  <c r="AG19" i="14" a="1"/>
  <c r="AG19" i="14"/>
  <c r="AH19" i="14" a="1"/>
  <c r="AH19" i="14"/>
  <c r="AI19" i="14" a="1"/>
  <c r="AI19" i="14"/>
  <c r="AJ19" i="14" a="1"/>
  <c r="AJ19" i="14"/>
  <c r="AK19" i="14" a="1"/>
  <c r="AK19" i="14"/>
  <c r="AP19" i="14"/>
  <c r="AQ19" i="14"/>
  <c r="AR19" i="14"/>
  <c r="AS19" i="14"/>
  <c r="AT19" i="14" a="1"/>
  <c r="AT19" i="14"/>
  <c r="AV19" i="14"/>
  <c r="AW19" i="14" a="1"/>
  <c r="AW19" i="14"/>
  <c r="AY19" i="14"/>
  <c r="AZ19" i="14"/>
  <c r="BA19" i="14"/>
  <c r="BB19" i="14"/>
  <c r="BF19" i="14"/>
  <c r="BG19" i="14"/>
  <c r="X20" i="14"/>
  <c r="Z20" i="14" a="1"/>
  <c r="Z20" i="14"/>
  <c r="AA20" i="14" a="1"/>
  <c r="AA20" i="14"/>
  <c r="AB20" i="14" a="1"/>
  <c r="AB20" i="14"/>
  <c r="AC20" i="14" a="1"/>
  <c r="AC20" i="14"/>
  <c r="AF20" i="14" a="1"/>
  <c r="AF20" i="14"/>
  <c r="AG20" i="14" a="1"/>
  <c r="AG20" i="14"/>
  <c r="AH20" i="14" a="1"/>
  <c r="AH20" i="14"/>
  <c r="AI20" i="14" a="1"/>
  <c r="AI20" i="14"/>
  <c r="AJ20" i="14" a="1"/>
  <c r="AJ20" i="14"/>
  <c r="AK20" i="14" a="1"/>
  <c r="AK20" i="14"/>
  <c r="AP20" i="14"/>
  <c r="AQ20" i="14"/>
  <c r="AR20" i="14"/>
  <c r="AS20" i="14"/>
  <c r="AT20" i="14" a="1"/>
  <c r="AT20" i="14"/>
  <c r="AV20" i="14"/>
  <c r="AW20" i="14" a="1"/>
  <c r="AW20" i="14"/>
  <c r="AY20" i="14"/>
  <c r="AZ20" i="14"/>
  <c r="BA20" i="14"/>
  <c r="BB20" i="14"/>
  <c r="BF20" i="14"/>
  <c r="BG20" i="14"/>
  <c r="X21" i="14"/>
  <c r="Z21" i="14" a="1"/>
  <c r="Z21" i="14"/>
  <c r="AA21" i="14" a="1"/>
  <c r="AA21" i="14"/>
  <c r="AB21" i="14" a="1"/>
  <c r="AB21" i="14"/>
  <c r="AC21" i="14" a="1"/>
  <c r="AC21" i="14"/>
  <c r="AF21" i="14" a="1"/>
  <c r="AF21" i="14"/>
  <c r="AG21" i="14" a="1"/>
  <c r="AG21" i="14"/>
  <c r="AH21" i="14" a="1"/>
  <c r="AH21" i="14"/>
  <c r="AI21" i="14" a="1"/>
  <c r="AI21" i="14"/>
  <c r="AJ21" i="14" a="1"/>
  <c r="AJ21" i="14"/>
  <c r="AK21" i="14" a="1"/>
  <c r="AK21" i="14"/>
  <c r="AP21" i="14"/>
  <c r="AQ21" i="14"/>
  <c r="AR21" i="14"/>
  <c r="AS21" i="14"/>
  <c r="AT21" i="14" a="1"/>
  <c r="AT21" i="14"/>
  <c r="AV21" i="14"/>
  <c r="AW21" i="14" a="1"/>
  <c r="AW21" i="14"/>
  <c r="AY21" i="14"/>
  <c r="AZ21" i="14"/>
  <c r="BA21" i="14"/>
  <c r="BB21" i="14"/>
  <c r="BF21" i="14"/>
  <c r="BG21" i="14"/>
  <c r="X22" i="14"/>
  <c r="Z22" i="14" a="1"/>
  <c r="Z22" i="14"/>
  <c r="AA22" i="14" a="1"/>
  <c r="AA22" i="14"/>
  <c r="AB22" i="14" a="1"/>
  <c r="AB22" i="14"/>
  <c r="AC22" i="14" a="1"/>
  <c r="AC22" i="14"/>
  <c r="AF22" i="14" a="1"/>
  <c r="AF22" i="14"/>
  <c r="AG22" i="14" a="1"/>
  <c r="AG22" i="14"/>
  <c r="AH22" i="14" a="1"/>
  <c r="AH22" i="14"/>
  <c r="AI22" i="14" a="1"/>
  <c r="AI22" i="14"/>
  <c r="AJ22" i="14" a="1"/>
  <c r="AJ22" i="14"/>
  <c r="AK22" i="14" a="1"/>
  <c r="AK22" i="14"/>
  <c r="AP22" i="14"/>
  <c r="AQ22" i="14"/>
  <c r="AR22" i="14"/>
  <c r="AS22" i="14"/>
  <c r="AT22" i="14" a="1"/>
  <c r="AT22" i="14"/>
  <c r="AV22" i="14"/>
  <c r="AW22" i="14" a="1"/>
  <c r="AW22" i="14"/>
  <c r="AY22" i="14"/>
  <c r="AZ22" i="14"/>
  <c r="BA22" i="14"/>
  <c r="BB22" i="14"/>
  <c r="BF22" i="14"/>
  <c r="BG22" i="14"/>
  <c r="X23" i="14"/>
  <c r="Z23" i="14" a="1"/>
  <c r="Z23" i="14"/>
  <c r="AA23" i="14" a="1"/>
  <c r="AA23" i="14"/>
  <c r="AB23" i="14" a="1"/>
  <c r="AB23" i="14"/>
  <c r="AC23" i="14" a="1"/>
  <c r="AC23" i="14"/>
  <c r="AF23" i="14" a="1"/>
  <c r="AF23" i="14"/>
  <c r="AG23" i="14" a="1"/>
  <c r="AG23" i="14"/>
  <c r="AH23" i="14" a="1"/>
  <c r="AH23" i="14"/>
  <c r="AI23" i="14" a="1"/>
  <c r="AI23" i="14"/>
  <c r="AJ23" i="14" a="1"/>
  <c r="AJ23" i="14"/>
  <c r="AK23" i="14" a="1"/>
  <c r="AK23" i="14"/>
  <c r="AP23" i="14"/>
  <c r="AQ23" i="14"/>
  <c r="AR23" i="14"/>
  <c r="AS23" i="14"/>
  <c r="AT23" i="14" a="1"/>
  <c r="AT23" i="14"/>
  <c r="AV23" i="14"/>
  <c r="AW23" i="14" a="1"/>
  <c r="AW23" i="14"/>
  <c r="AY23" i="14"/>
  <c r="AZ23" i="14"/>
  <c r="BA23" i="14"/>
  <c r="BB23" i="14"/>
  <c r="BF23" i="14"/>
  <c r="BG23" i="14"/>
  <c r="X24" i="14"/>
  <c r="Z24" i="14" a="1"/>
  <c r="Z24" i="14"/>
  <c r="AA24" i="14" a="1"/>
  <c r="AA24" i="14"/>
  <c r="AB24" i="14" a="1"/>
  <c r="AB24" i="14"/>
  <c r="AC24" i="14" a="1"/>
  <c r="AC24" i="14"/>
  <c r="AF24" i="14" a="1"/>
  <c r="AF24" i="14"/>
  <c r="AG24" i="14" a="1"/>
  <c r="AG24" i="14"/>
  <c r="AH24" i="14" a="1"/>
  <c r="AH24" i="14"/>
  <c r="AI24" i="14" a="1"/>
  <c r="AI24" i="14"/>
  <c r="AJ24" i="14" a="1"/>
  <c r="AJ24" i="14"/>
  <c r="AK24" i="14" a="1"/>
  <c r="AK24" i="14"/>
  <c r="AP24" i="14"/>
  <c r="AQ24" i="14"/>
  <c r="AR24" i="14"/>
  <c r="AS24" i="14"/>
  <c r="AT24" i="14" a="1"/>
  <c r="AT24" i="14"/>
  <c r="AV24" i="14"/>
  <c r="AW24" i="14" a="1"/>
  <c r="AW24" i="14"/>
  <c r="AY24" i="14"/>
  <c r="AZ24" i="14"/>
  <c r="BA24" i="14"/>
  <c r="BB24" i="14"/>
  <c r="BF24" i="14"/>
  <c r="BG24" i="14"/>
  <c r="X25" i="14"/>
  <c r="Z25" i="14" a="1"/>
  <c r="Z25" i="14"/>
  <c r="AA25" i="14" a="1"/>
  <c r="AA25" i="14"/>
  <c r="AB25" i="14" a="1"/>
  <c r="AB25" i="14"/>
  <c r="AC25" i="14" a="1"/>
  <c r="AC25" i="14"/>
  <c r="AF25" i="14" a="1"/>
  <c r="AF25" i="14"/>
  <c r="AG25" i="14" a="1"/>
  <c r="AG25" i="14"/>
  <c r="AH25" i="14" a="1"/>
  <c r="AH25" i="14"/>
  <c r="AI25" i="14" a="1"/>
  <c r="AI25" i="14"/>
  <c r="AJ25" i="14" a="1"/>
  <c r="AJ25" i="14"/>
  <c r="AK25" i="14" a="1"/>
  <c r="AK25" i="14"/>
  <c r="AP25" i="14"/>
  <c r="AQ25" i="14"/>
  <c r="AR25" i="14"/>
  <c r="AS25" i="14"/>
  <c r="AT25" i="14" a="1"/>
  <c r="AT25" i="14"/>
  <c r="AV25" i="14"/>
  <c r="AW25" i="14" a="1"/>
  <c r="AW25" i="14"/>
  <c r="AY25" i="14"/>
  <c r="AZ25" i="14"/>
  <c r="BA25" i="14"/>
  <c r="BB25" i="14"/>
  <c r="BF25" i="14"/>
  <c r="BG25" i="14"/>
  <c r="X26" i="14"/>
  <c r="Z26" i="14" a="1"/>
  <c r="Z26" i="14"/>
  <c r="AA26" i="14" a="1"/>
  <c r="AA26" i="14"/>
  <c r="AB26" i="14" a="1"/>
  <c r="AB26" i="14"/>
  <c r="AC26" i="14" a="1"/>
  <c r="AC26" i="14"/>
  <c r="AF26" i="14" a="1"/>
  <c r="AF26" i="14"/>
  <c r="AG26" i="14" a="1"/>
  <c r="AG26" i="14"/>
  <c r="AH26" i="14" a="1"/>
  <c r="AH26" i="14"/>
  <c r="AI26" i="14" a="1"/>
  <c r="AI26" i="14"/>
  <c r="AJ26" i="14" a="1"/>
  <c r="AJ26" i="14"/>
  <c r="AK26" i="14" a="1"/>
  <c r="AK26" i="14"/>
  <c r="AP26" i="14"/>
  <c r="AQ26" i="14"/>
  <c r="AR26" i="14"/>
  <c r="AS26" i="14"/>
  <c r="AT26" i="14" a="1"/>
  <c r="AT26" i="14"/>
  <c r="AV26" i="14"/>
  <c r="AW26" i="14" a="1"/>
  <c r="AW26" i="14"/>
  <c r="AY26" i="14"/>
  <c r="AZ26" i="14"/>
  <c r="BA26" i="14"/>
  <c r="BB26" i="14"/>
  <c r="BF26" i="14"/>
  <c r="BG26" i="14"/>
  <c r="X27" i="14"/>
  <c r="Z27" i="14" a="1"/>
  <c r="Z27" i="14"/>
  <c r="AA27" i="14" a="1"/>
  <c r="AA27" i="14"/>
  <c r="AB27" i="14" a="1"/>
  <c r="AB27" i="14"/>
  <c r="AC27" i="14" a="1"/>
  <c r="AC27" i="14"/>
  <c r="AF27" i="14" a="1"/>
  <c r="AF27" i="14"/>
  <c r="AG27" i="14" a="1"/>
  <c r="AG27" i="14"/>
  <c r="AH27" i="14" a="1"/>
  <c r="AH27" i="14"/>
  <c r="AI27" i="14" a="1"/>
  <c r="AI27" i="14"/>
  <c r="AJ27" i="14" a="1"/>
  <c r="AJ27" i="14"/>
  <c r="AK27" i="14" a="1"/>
  <c r="AK27" i="14"/>
  <c r="AP27" i="14"/>
  <c r="AQ27" i="14"/>
  <c r="AR27" i="14"/>
  <c r="AS27" i="14"/>
  <c r="AT27" i="14" a="1"/>
  <c r="AT27" i="14"/>
  <c r="AV27" i="14"/>
  <c r="AW27" i="14" a="1"/>
  <c r="AW27" i="14"/>
  <c r="AY27" i="14"/>
  <c r="AZ27" i="14"/>
  <c r="BA27" i="14"/>
  <c r="BB27" i="14"/>
  <c r="BF27" i="14"/>
  <c r="BG27" i="14"/>
  <c r="X28" i="14"/>
  <c r="Z28" i="14" a="1"/>
  <c r="Z28" i="14"/>
  <c r="AA28" i="14" a="1"/>
  <c r="AA28" i="14"/>
  <c r="AB28" i="14" a="1"/>
  <c r="AB28" i="14"/>
  <c r="AC28" i="14" a="1"/>
  <c r="AC28" i="14"/>
  <c r="AF28" i="14" a="1"/>
  <c r="AF28" i="14"/>
  <c r="AG28" i="14" a="1"/>
  <c r="AG28" i="14"/>
  <c r="AH28" i="14" a="1"/>
  <c r="AH28" i="14"/>
  <c r="AI28" i="14" a="1"/>
  <c r="AI28" i="14"/>
  <c r="AJ28" i="14" a="1"/>
  <c r="AJ28" i="14"/>
  <c r="AK28" i="14" a="1"/>
  <c r="AK28" i="14"/>
  <c r="AP28" i="14"/>
  <c r="AQ28" i="14"/>
  <c r="AR28" i="14"/>
  <c r="AS28" i="14"/>
  <c r="AT28" i="14" a="1"/>
  <c r="AT28" i="14"/>
  <c r="AV28" i="14"/>
  <c r="AW28" i="14" a="1"/>
  <c r="AW28" i="14"/>
  <c r="AY28" i="14"/>
  <c r="AZ28" i="14"/>
  <c r="BA28" i="14"/>
  <c r="BB28" i="14"/>
  <c r="BF28" i="14"/>
  <c r="BG28" i="14"/>
  <c r="X29" i="14"/>
  <c r="Z29" i="14" a="1"/>
  <c r="Z29" i="14"/>
  <c r="AA29" i="14" a="1"/>
  <c r="AA29" i="14"/>
  <c r="AB29" i="14" a="1"/>
  <c r="AB29" i="14"/>
  <c r="AC29" i="14" a="1"/>
  <c r="AC29" i="14"/>
  <c r="AF29" i="14" a="1"/>
  <c r="AF29" i="14"/>
  <c r="AG29" i="14" a="1"/>
  <c r="AG29" i="14"/>
  <c r="AH29" i="14" a="1"/>
  <c r="AH29" i="14"/>
  <c r="AI29" i="14" a="1"/>
  <c r="AI29" i="14"/>
  <c r="AJ29" i="14" a="1"/>
  <c r="AJ29" i="14"/>
  <c r="AK29" i="14" a="1"/>
  <c r="AK29" i="14"/>
  <c r="AP29" i="14"/>
  <c r="AQ29" i="14"/>
  <c r="AR29" i="14"/>
  <c r="AS29" i="14"/>
  <c r="AT29" i="14" a="1"/>
  <c r="AT29" i="14"/>
  <c r="AV29" i="14"/>
  <c r="AW29" i="14" a="1"/>
  <c r="AW29" i="14"/>
  <c r="AY29" i="14"/>
  <c r="AZ29" i="14"/>
  <c r="BA29" i="14"/>
  <c r="BB29" i="14"/>
  <c r="BF29" i="14"/>
  <c r="BG29" i="14"/>
  <c r="X30" i="14"/>
  <c r="Z30" i="14" a="1"/>
  <c r="Z30" i="14"/>
  <c r="AA30" i="14" a="1"/>
  <c r="AA30" i="14"/>
  <c r="AB30" i="14" a="1"/>
  <c r="AB30" i="14"/>
  <c r="AC30" i="14" a="1"/>
  <c r="AC30" i="14"/>
  <c r="AF30" i="14" a="1"/>
  <c r="AF30" i="14"/>
  <c r="AG30" i="14" a="1"/>
  <c r="AG30" i="14"/>
  <c r="AH30" i="14" a="1"/>
  <c r="AH30" i="14"/>
  <c r="AI30" i="14" a="1"/>
  <c r="AI30" i="14"/>
  <c r="AJ30" i="14" a="1"/>
  <c r="AJ30" i="14"/>
  <c r="AK30" i="14" a="1"/>
  <c r="AK30" i="14"/>
  <c r="AP30" i="14"/>
  <c r="AQ30" i="14"/>
  <c r="AR30" i="14"/>
  <c r="AS30" i="14"/>
  <c r="AT30" i="14" a="1"/>
  <c r="AT30" i="14"/>
  <c r="AV30" i="14"/>
  <c r="AW30" i="14" a="1"/>
  <c r="AW30" i="14"/>
  <c r="AY30" i="14"/>
  <c r="AZ30" i="14"/>
  <c r="BA30" i="14"/>
  <c r="BB30" i="14"/>
  <c r="BF30" i="14"/>
  <c r="BG30" i="14"/>
  <c r="X31" i="14"/>
  <c r="Z31" i="14" a="1"/>
  <c r="Z31" i="14"/>
  <c r="AA31" i="14" a="1"/>
  <c r="AA31" i="14"/>
  <c r="AB31" i="14" a="1"/>
  <c r="AB31" i="14"/>
  <c r="AC31" i="14" a="1"/>
  <c r="AC31" i="14"/>
  <c r="AF31" i="14" a="1"/>
  <c r="AF31" i="14"/>
  <c r="AG31" i="14" a="1"/>
  <c r="AG31" i="14"/>
  <c r="AH31" i="14" a="1"/>
  <c r="AH31" i="14"/>
  <c r="AI31" i="14" a="1"/>
  <c r="AI31" i="14"/>
  <c r="AJ31" i="14" a="1"/>
  <c r="AJ31" i="14"/>
  <c r="AK31" i="14" a="1"/>
  <c r="AK31" i="14"/>
  <c r="AP31" i="14"/>
  <c r="AQ31" i="14"/>
  <c r="AR31" i="14"/>
  <c r="AS31" i="14"/>
  <c r="AT31" i="14" a="1"/>
  <c r="AT31" i="14"/>
  <c r="AV31" i="14"/>
  <c r="AW31" i="14" a="1"/>
  <c r="AW31" i="14"/>
  <c r="AY31" i="14"/>
  <c r="AZ31" i="14"/>
  <c r="BA31" i="14"/>
  <c r="BB31" i="14"/>
  <c r="BF31" i="14"/>
  <c r="BG31" i="14"/>
  <c r="X32" i="14"/>
  <c r="Z32" i="14" a="1"/>
  <c r="Z32" i="14"/>
  <c r="AA32" i="14" a="1"/>
  <c r="AA32" i="14"/>
  <c r="AB32" i="14" a="1"/>
  <c r="AB32" i="14"/>
  <c r="AC32" i="14" a="1"/>
  <c r="AC32" i="14"/>
  <c r="AF32" i="14" a="1"/>
  <c r="AF32" i="14"/>
  <c r="AG32" i="14" a="1"/>
  <c r="AG32" i="14"/>
  <c r="AH32" i="14" a="1"/>
  <c r="AH32" i="14"/>
  <c r="AI32" i="14" a="1"/>
  <c r="AI32" i="14"/>
  <c r="AJ32" i="14" a="1"/>
  <c r="AJ32" i="14"/>
  <c r="AK32" i="14" a="1"/>
  <c r="AK32" i="14"/>
  <c r="AP32" i="14"/>
  <c r="AQ32" i="14"/>
  <c r="AR32" i="14"/>
  <c r="AS32" i="14"/>
  <c r="AT32" i="14" a="1"/>
  <c r="AT32" i="14"/>
  <c r="AV32" i="14"/>
  <c r="AW32" i="14" a="1"/>
  <c r="AW32" i="14"/>
  <c r="AY32" i="14"/>
  <c r="AZ32" i="14"/>
  <c r="BA32" i="14"/>
  <c r="BB32" i="14"/>
  <c r="BF32" i="14"/>
  <c r="BG32" i="14"/>
  <c r="X33" i="14"/>
  <c r="Z33" i="14" a="1"/>
  <c r="Z33" i="14"/>
  <c r="AA33" i="14" a="1"/>
  <c r="AA33" i="14"/>
  <c r="AB33" i="14" a="1"/>
  <c r="AB33" i="14"/>
  <c r="AC33" i="14" a="1"/>
  <c r="AC33" i="14"/>
  <c r="AF33" i="14" a="1"/>
  <c r="AF33" i="14"/>
  <c r="AG33" i="14" a="1"/>
  <c r="AG33" i="14"/>
  <c r="AH33" i="14" a="1"/>
  <c r="AH33" i="14"/>
  <c r="AI33" i="14" a="1"/>
  <c r="AI33" i="14"/>
  <c r="AJ33" i="14" a="1"/>
  <c r="AJ33" i="14"/>
  <c r="AK33" i="14" a="1"/>
  <c r="AK33" i="14"/>
  <c r="AP33" i="14"/>
  <c r="AQ33" i="14"/>
  <c r="AR33" i="14"/>
  <c r="AS33" i="14"/>
  <c r="AT33" i="14" a="1"/>
  <c r="AT33" i="14"/>
  <c r="AV33" i="14"/>
  <c r="AW33" i="14" a="1"/>
  <c r="AW33" i="14"/>
  <c r="AY33" i="14"/>
  <c r="AZ33" i="14"/>
  <c r="BA33" i="14"/>
  <c r="BB33" i="14"/>
  <c r="BF33" i="14"/>
  <c r="BG33" i="14"/>
  <c r="X34" i="14"/>
  <c r="Z34" i="14" a="1"/>
  <c r="Z34" i="14"/>
  <c r="AA34" i="14" a="1"/>
  <c r="AA34" i="14"/>
  <c r="AB34" i="14" a="1"/>
  <c r="AB34" i="14"/>
  <c r="AC34" i="14" a="1"/>
  <c r="AC34" i="14"/>
  <c r="AF34" i="14" a="1"/>
  <c r="AF34" i="14"/>
  <c r="AG34" i="14" a="1"/>
  <c r="AG34" i="14"/>
  <c r="AH34" i="14" a="1"/>
  <c r="AH34" i="14"/>
  <c r="AI34" i="14" a="1"/>
  <c r="AI34" i="14"/>
  <c r="AJ34" i="14" a="1"/>
  <c r="AJ34" i="14"/>
  <c r="AK34" i="14" a="1"/>
  <c r="AK34" i="14"/>
  <c r="AP34" i="14"/>
  <c r="AQ34" i="14"/>
  <c r="AR34" i="14"/>
  <c r="AS34" i="14"/>
  <c r="AT34" i="14" a="1"/>
  <c r="AT34" i="14"/>
  <c r="AV34" i="14"/>
  <c r="AW34" i="14" a="1"/>
  <c r="AW34" i="14"/>
  <c r="AY34" i="14"/>
  <c r="AZ34" i="14"/>
  <c r="BA34" i="14"/>
  <c r="BB34" i="14"/>
  <c r="BF34" i="14"/>
  <c r="BG34" i="14"/>
  <c r="X35" i="14"/>
  <c r="Z35" i="14" a="1"/>
  <c r="Z35" i="14"/>
  <c r="AA35" i="14" a="1"/>
  <c r="AA35" i="14"/>
  <c r="AB35" i="14" a="1"/>
  <c r="AB35" i="14"/>
  <c r="AC35" i="14" a="1"/>
  <c r="AC35" i="14"/>
  <c r="AF35" i="14" a="1"/>
  <c r="AF35" i="14"/>
  <c r="AG35" i="14" a="1"/>
  <c r="AG35" i="14"/>
  <c r="AH35" i="14" a="1"/>
  <c r="AH35" i="14"/>
  <c r="AI35" i="14" a="1"/>
  <c r="AI35" i="14"/>
  <c r="AJ35" i="14" a="1"/>
  <c r="AJ35" i="14"/>
  <c r="AK35" i="14" a="1"/>
  <c r="AK35" i="14"/>
  <c r="AP35" i="14"/>
  <c r="AQ35" i="14"/>
  <c r="AR35" i="14"/>
  <c r="AS35" i="14"/>
  <c r="AT35" i="14" a="1"/>
  <c r="AT35" i="14"/>
  <c r="AV35" i="14"/>
  <c r="AW35" i="14" a="1"/>
  <c r="AW35" i="14"/>
  <c r="AY35" i="14"/>
  <c r="AZ35" i="14"/>
  <c r="BA35" i="14"/>
  <c r="BB35" i="14"/>
  <c r="BF35" i="14"/>
  <c r="BG35" i="14"/>
  <c r="X36" i="14"/>
  <c r="Z36" i="14" a="1"/>
  <c r="Z36" i="14"/>
  <c r="AA36" i="14" a="1"/>
  <c r="AA36" i="14"/>
  <c r="AB36" i="14" a="1"/>
  <c r="AB36" i="14"/>
  <c r="AC36" i="14" a="1"/>
  <c r="AC36" i="14"/>
  <c r="AF36" i="14" a="1"/>
  <c r="AF36" i="14"/>
  <c r="AG36" i="14" a="1"/>
  <c r="AG36" i="14"/>
  <c r="AH36" i="14" a="1"/>
  <c r="AH36" i="14"/>
  <c r="AI36" i="14" a="1"/>
  <c r="AI36" i="14"/>
  <c r="AJ36" i="14" a="1"/>
  <c r="AJ36" i="14"/>
  <c r="AK36" i="14" a="1"/>
  <c r="AK36" i="14"/>
  <c r="AP36" i="14"/>
  <c r="AQ36" i="14"/>
  <c r="AR36" i="14"/>
  <c r="AS36" i="14"/>
  <c r="AT36" i="14" a="1"/>
  <c r="AT36" i="14"/>
  <c r="AV36" i="14"/>
  <c r="AW36" i="14" a="1"/>
  <c r="AW36" i="14"/>
  <c r="AY36" i="14"/>
  <c r="AZ36" i="14"/>
  <c r="BA36" i="14"/>
  <c r="BB36" i="14"/>
  <c r="BF36" i="14"/>
  <c r="BG36" i="14"/>
  <c r="X37" i="14"/>
  <c r="Z37" i="14" a="1"/>
  <c r="Z37" i="14"/>
  <c r="AA37" i="14" a="1"/>
  <c r="AA37" i="14"/>
  <c r="AB37" i="14" a="1"/>
  <c r="AB37" i="14"/>
  <c r="AC37" i="14" a="1"/>
  <c r="AC37" i="14"/>
  <c r="AF37" i="14" a="1"/>
  <c r="AF37" i="14"/>
  <c r="AG37" i="14" a="1"/>
  <c r="AG37" i="14"/>
  <c r="AH37" i="14" a="1"/>
  <c r="AH37" i="14"/>
  <c r="AI37" i="14" a="1"/>
  <c r="AI37" i="14"/>
  <c r="AJ37" i="14" a="1"/>
  <c r="AJ37" i="14"/>
  <c r="AK37" i="14" a="1"/>
  <c r="AK37" i="14"/>
  <c r="AP37" i="14"/>
  <c r="AQ37" i="14"/>
  <c r="AR37" i="14"/>
  <c r="AS37" i="14"/>
  <c r="AT37" i="14" a="1"/>
  <c r="AT37" i="14"/>
  <c r="AV37" i="14"/>
  <c r="AW37" i="14" a="1"/>
  <c r="AW37" i="14"/>
  <c r="AY37" i="14"/>
  <c r="AZ37" i="14"/>
  <c r="BA37" i="14"/>
  <c r="BB37" i="14"/>
  <c r="BF37" i="14"/>
  <c r="BG37" i="14"/>
  <c r="X38" i="14"/>
  <c r="Z38" i="14" a="1"/>
  <c r="Z38" i="14"/>
  <c r="AA38" i="14" a="1"/>
  <c r="AA38" i="14"/>
  <c r="AB38" i="14" a="1"/>
  <c r="AB38" i="14"/>
  <c r="AC38" i="14" a="1"/>
  <c r="AC38" i="14"/>
  <c r="AF38" i="14" a="1"/>
  <c r="AF38" i="14"/>
  <c r="AG38" i="14" a="1"/>
  <c r="AG38" i="14"/>
  <c r="AH38" i="14" a="1"/>
  <c r="AH38" i="14"/>
  <c r="AI38" i="14" a="1"/>
  <c r="AI38" i="14"/>
  <c r="AJ38" i="14" a="1"/>
  <c r="AJ38" i="14"/>
  <c r="AK38" i="14" a="1"/>
  <c r="AK38" i="14"/>
  <c r="AP38" i="14"/>
  <c r="AQ38" i="14"/>
  <c r="AR38" i="14"/>
  <c r="AS38" i="14"/>
  <c r="AT38" i="14" a="1"/>
  <c r="AT38" i="14"/>
  <c r="AV38" i="14"/>
  <c r="AW38" i="14" a="1"/>
  <c r="AW38" i="14"/>
  <c r="AY38" i="14"/>
  <c r="AZ38" i="14"/>
  <c r="BA38" i="14"/>
  <c r="BB38" i="14"/>
  <c r="BF38" i="14"/>
  <c r="BG38" i="14"/>
  <c r="X39" i="14"/>
  <c r="Z39" i="14" a="1"/>
  <c r="Z39" i="14"/>
  <c r="AA39" i="14" a="1"/>
  <c r="AA39" i="14"/>
  <c r="AB39" i="14" a="1"/>
  <c r="AB39" i="14"/>
  <c r="AC39" i="14" a="1"/>
  <c r="AC39" i="14"/>
  <c r="AF39" i="14" a="1"/>
  <c r="AF39" i="14"/>
  <c r="AG39" i="14" a="1"/>
  <c r="AG39" i="14"/>
  <c r="AH39" i="14" a="1"/>
  <c r="AH39" i="14"/>
  <c r="AI39" i="14" a="1"/>
  <c r="AI39" i="14"/>
  <c r="AJ39" i="14" a="1"/>
  <c r="AJ39" i="14"/>
  <c r="AK39" i="14" a="1"/>
  <c r="AK39" i="14"/>
  <c r="AP39" i="14"/>
  <c r="AQ39" i="14"/>
  <c r="AR39" i="14"/>
  <c r="AS39" i="14"/>
  <c r="AT39" i="14" a="1"/>
  <c r="AT39" i="14"/>
  <c r="AV39" i="14"/>
  <c r="AW39" i="14" a="1"/>
  <c r="AW39" i="14"/>
  <c r="AY39" i="14"/>
  <c r="AZ39" i="14"/>
  <c r="BA39" i="14"/>
  <c r="BB39" i="14"/>
  <c r="BF39" i="14"/>
  <c r="BG39" i="14"/>
  <c r="X40" i="14"/>
  <c r="Z40" i="14" a="1"/>
  <c r="Z40" i="14"/>
  <c r="AA40" i="14" a="1"/>
  <c r="AA40" i="14"/>
  <c r="AB40" i="14" a="1"/>
  <c r="AB40" i="14"/>
  <c r="AC40" i="14" a="1"/>
  <c r="AC40" i="14"/>
  <c r="AF40" i="14" a="1"/>
  <c r="AF40" i="14"/>
  <c r="AG40" i="14" a="1"/>
  <c r="AG40" i="14"/>
  <c r="AH40" i="14" a="1"/>
  <c r="AH40" i="14"/>
  <c r="AI40" i="14" a="1"/>
  <c r="AI40" i="14"/>
  <c r="AJ40" i="14" a="1"/>
  <c r="AJ40" i="14"/>
  <c r="AK40" i="14" a="1"/>
  <c r="AK40" i="14"/>
  <c r="AP40" i="14"/>
  <c r="AQ40" i="14"/>
  <c r="AR40" i="14"/>
  <c r="AS40" i="14"/>
  <c r="AT40" i="14" a="1"/>
  <c r="AT40" i="14"/>
  <c r="AV40" i="14"/>
  <c r="AW40" i="14" a="1"/>
  <c r="AW40" i="14"/>
  <c r="AY40" i="14"/>
  <c r="AZ40" i="14"/>
  <c r="BA40" i="14"/>
  <c r="BB40" i="14"/>
  <c r="BF40" i="14"/>
  <c r="BG40" i="14"/>
  <c r="X41" i="14"/>
  <c r="Z41" i="14" a="1"/>
  <c r="Z41" i="14"/>
  <c r="AA41" i="14" a="1"/>
  <c r="AA41" i="14"/>
  <c r="AB41" i="14" a="1"/>
  <c r="AB41" i="14"/>
  <c r="AC41" i="14" a="1"/>
  <c r="AC41" i="14"/>
  <c r="AF41" i="14" a="1"/>
  <c r="AF41" i="14"/>
  <c r="AG41" i="14" a="1"/>
  <c r="AG41" i="14"/>
  <c r="AH41" i="14" a="1"/>
  <c r="AH41" i="14"/>
  <c r="AI41" i="14" a="1"/>
  <c r="AI41" i="14"/>
  <c r="AJ41" i="14" a="1"/>
  <c r="AJ41" i="14"/>
  <c r="AK41" i="14" a="1"/>
  <c r="AK41" i="14"/>
  <c r="AP41" i="14"/>
  <c r="AQ41" i="14"/>
  <c r="AR41" i="14"/>
  <c r="AS41" i="14"/>
  <c r="AT41" i="14" a="1"/>
  <c r="AT41" i="14"/>
  <c r="AV41" i="14"/>
  <c r="AW41" i="14" a="1"/>
  <c r="AW41" i="14"/>
  <c r="AY41" i="14"/>
  <c r="AZ41" i="14"/>
  <c r="BA41" i="14"/>
  <c r="BB41" i="14"/>
  <c r="BF41" i="14"/>
  <c r="BG41" i="14"/>
  <c r="X42" i="14"/>
  <c r="Z42" i="14" a="1"/>
  <c r="Z42" i="14"/>
  <c r="AA42" i="14" a="1"/>
  <c r="AA42" i="14"/>
  <c r="AB42" i="14" a="1"/>
  <c r="AB42" i="14"/>
  <c r="AC42" i="14" a="1"/>
  <c r="AC42" i="14"/>
  <c r="AF42" i="14" a="1"/>
  <c r="AF42" i="14"/>
  <c r="AG42" i="14" a="1"/>
  <c r="AG42" i="14"/>
  <c r="AH42" i="14" a="1"/>
  <c r="AH42" i="14"/>
  <c r="AI42" i="14" a="1"/>
  <c r="AI42" i="14"/>
  <c r="AJ42" i="14" a="1"/>
  <c r="AJ42" i="14"/>
  <c r="AK42" i="14" a="1"/>
  <c r="AK42" i="14"/>
  <c r="AP42" i="14"/>
  <c r="AQ42" i="14"/>
  <c r="AR42" i="14"/>
  <c r="AS42" i="14"/>
  <c r="AT42" i="14" a="1"/>
  <c r="AT42" i="14"/>
  <c r="AV42" i="14"/>
  <c r="AW42" i="14" a="1"/>
  <c r="AW42" i="14"/>
  <c r="AY42" i="14"/>
  <c r="AZ42" i="14"/>
  <c r="BA42" i="14"/>
  <c r="BB42" i="14"/>
  <c r="BF42" i="14"/>
  <c r="BG42" i="14"/>
  <c r="X43" i="14"/>
  <c r="Z43" i="14" a="1"/>
  <c r="Z43" i="14"/>
  <c r="AA43" i="14" a="1"/>
  <c r="AA43" i="14"/>
  <c r="AB43" i="14" a="1"/>
  <c r="AB43" i="14"/>
  <c r="AC43" i="14" a="1"/>
  <c r="AC43" i="14"/>
  <c r="AF43" i="14" a="1"/>
  <c r="AF43" i="14"/>
  <c r="AG43" i="14" a="1"/>
  <c r="AG43" i="14"/>
  <c r="AH43" i="14" a="1"/>
  <c r="AH43" i="14"/>
  <c r="AI43" i="14" a="1"/>
  <c r="AI43" i="14"/>
  <c r="AJ43" i="14" a="1"/>
  <c r="AJ43" i="14"/>
  <c r="AK43" i="14" a="1"/>
  <c r="AK43" i="14"/>
  <c r="AP43" i="14"/>
  <c r="AQ43" i="14"/>
  <c r="AR43" i="14"/>
  <c r="AS43" i="14"/>
  <c r="AT43" i="14" a="1"/>
  <c r="AT43" i="14"/>
  <c r="AV43" i="14"/>
  <c r="AW43" i="14" a="1"/>
  <c r="AW43" i="14"/>
  <c r="AY43" i="14"/>
  <c r="AZ43" i="14"/>
  <c r="BA43" i="14"/>
  <c r="BB43" i="14"/>
  <c r="BF43" i="14"/>
  <c r="BG43" i="14"/>
  <c r="X44" i="14"/>
  <c r="Z44" i="14" a="1"/>
  <c r="Z44" i="14"/>
  <c r="AA44" i="14" a="1"/>
  <c r="AA44" i="14"/>
  <c r="AB44" i="14" a="1"/>
  <c r="AB44" i="14"/>
  <c r="AC44" i="14" a="1"/>
  <c r="AC44" i="14"/>
  <c r="AF44" i="14" a="1"/>
  <c r="AF44" i="14"/>
  <c r="AG44" i="14" a="1"/>
  <c r="AG44" i="14"/>
  <c r="AH44" i="14" a="1"/>
  <c r="AH44" i="14"/>
  <c r="AI44" i="14" a="1"/>
  <c r="AI44" i="14"/>
  <c r="AJ44" i="14" a="1"/>
  <c r="AJ44" i="14"/>
  <c r="AK44" i="14" a="1"/>
  <c r="AK44" i="14"/>
  <c r="AP44" i="14"/>
  <c r="AQ44" i="14"/>
  <c r="AR44" i="14"/>
  <c r="AS44" i="14"/>
  <c r="AT44" i="14" a="1"/>
  <c r="AT44" i="14"/>
  <c r="AV44" i="14"/>
  <c r="AW44" i="14" a="1"/>
  <c r="AW44" i="14"/>
  <c r="AY44" i="14"/>
  <c r="AZ44" i="14"/>
  <c r="BA44" i="14"/>
  <c r="BB44" i="14"/>
  <c r="BF44" i="14"/>
  <c r="BG44" i="14"/>
  <c r="X45" i="14"/>
  <c r="Z45" i="14" a="1"/>
  <c r="Z45" i="14"/>
  <c r="AA45" i="14" a="1"/>
  <c r="AA45" i="14"/>
  <c r="AB45" i="14" a="1"/>
  <c r="AB45" i="14"/>
  <c r="AC45" i="14" a="1"/>
  <c r="AC45" i="14"/>
  <c r="AF45" i="14" a="1"/>
  <c r="AF45" i="14"/>
  <c r="AG45" i="14" a="1"/>
  <c r="AG45" i="14"/>
  <c r="AH45" i="14" a="1"/>
  <c r="AH45" i="14"/>
  <c r="AI45" i="14" a="1"/>
  <c r="AI45" i="14"/>
  <c r="AJ45" i="14" a="1"/>
  <c r="AJ45" i="14"/>
  <c r="AK45" i="14" a="1"/>
  <c r="AK45" i="14"/>
  <c r="AP45" i="14"/>
  <c r="AQ45" i="14"/>
  <c r="AR45" i="14"/>
  <c r="AS45" i="14"/>
  <c r="AT45" i="14" a="1"/>
  <c r="AT45" i="14"/>
  <c r="AV45" i="14"/>
  <c r="AW45" i="14" a="1"/>
  <c r="AW45" i="14"/>
  <c r="AY45" i="14"/>
  <c r="AZ45" i="14"/>
  <c r="BA45" i="14"/>
  <c r="BB45" i="14"/>
  <c r="BF45" i="14"/>
  <c r="BG45" i="14"/>
  <c r="X46" i="14"/>
  <c r="Z46" i="14" a="1"/>
  <c r="Z46" i="14"/>
  <c r="AA46" i="14" a="1"/>
  <c r="AA46" i="14"/>
  <c r="AB46" i="14" a="1"/>
  <c r="AB46" i="14"/>
  <c r="AC46" i="14" a="1"/>
  <c r="AC46" i="14"/>
  <c r="AF46" i="14" a="1"/>
  <c r="AF46" i="14"/>
  <c r="AG46" i="14" a="1"/>
  <c r="AG46" i="14"/>
  <c r="AH46" i="14" a="1"/>
  <c r="AH46" i="14"/>
  <c r="AI46" i="14" a="1"/>
  <c r="AI46" i="14"/>
  <c r="AJ46" i="14" a="1"/>
  <c r="AJ46" i="14"/>
  <c r="AK46" i="14" a="1"/>
  <c r="AK46" i="14"/>
  <c r="AP46" i="14"/>
  <c r="AQ46" i="14"/>
  <c r="AR46" i="14"/>
  <c r="AS46" i="14"/>
  <c r="AT46" i="14" a="1"/>
  <c r="AT46" i="14"/>
  <c r="AV46" i="14"/>
  <c r="AW46" i="14" a="1"/>
  <c r="AW46" i="14"/>
  <c r="AY46" i="14"/>
  <c r="AZ46" i="14"/>
  <c r="BA46" i="14"/>
  <c r="BB46" i="14"/>
  <c r="BF46" i="14"/>
  <c r="BG46" i="14"/>
  <c r="X47" i="14"/>
  <c r="Z47" i="14" a="1"/>
  <c r="Z47" i="14"/>
  <c r="AA47" i="14" a="1"/>
  <c r="AA47" i="14"/>
  <c r="AB47" i="14" a="1"/>
  <c r="AB47" i="14"/>
  <c r="AC47" i="14" a="1"/>
  <c r="AC47" i="14"/>
  <c r="AF47" i="14" a="1"/>
  <c r="AF47" i="14"/>
  <c r="AG47" i="14" a="1"/>
  <c r="AG47" i="14"/>
  <c r="AH47" i="14" a="1"/>
  <c r="AH47" i="14"/>
  <c r="AI47" i="14" a="1"/>
  <c r="AI47" i="14"/>
  <c r="AJ47" i="14" a="1"/>
  <c r="AJ47" i="14"/>
  <c r="AK47" i="14" a="1"/>
  <c r="AK47" i="14"/>
  <c r="AP47" i="14"/>
  <c r="AQ47" i="14"/>
  <c r="AR47" i="14"/>
  <c r="AS47" i="14"/>
  <c r="AT47" i="14" a="1"/>
  <c r="AT47" i="14"/>
  <c r="AV47" i="14"/>
  <c r="AW47" i="14" a="1"/>
  <c r="AW47" i="14"/>
  <c r="AY47" i="14"/>
  <c r="AZ47" i="14"/>
  <c r="BA47" i="14"/>
  <c r="BB47" i="14"/>
  <c r="BF47" i="14"/>
  <c r="BG47" i="14"/>
  <c r="X48" i="14"/>
  <c r="Z48" i="14" a="1"/>
  <c r="Z48" i="14"/>
  <c r="AA48" i="14" a="1"/>
  <c r="AA48" i="14"/>
  <c r="AB48" i="14" a="1"/>
  <c r="AB48" i="14"/>
  <c r="AC48" i="14" a="1"/>
  <c r="AC48" i="14"/>
  <c r="AF48" i="14" a="1"/>
  <c r="AF48" i="14"/>
  <c r="AG48" i="14" a="1"/>
  <c r="AG48" i="14"/>
  <c r="AH48" i="14" a="1"/>
  <c r="AH48" i="14"/>
  <c r="AI48" i="14" a="1"/>
  <c r="AI48" i="14"/>
  <c r="AJ48" i="14" a="1"/>
  <c r="AJ48" i="14"/>
  <c r="AK48" i="14" a="1"/>
  <c r="AK48" i="14"/>
  <c r="AP48" i="14"/>
  <c r="AQ48" i="14"/>
  <c r="AR48" i="14"/>
  <c r="AS48" i="14"/>
  <c r="AT48" i="14" a="1"/>
  <c r="AT48" i="14"/>
  <c r="AV48" i="14"/>
  <c r="AW48" i="14" a="1"/>
  <c r="AW48" i="14"/>
  <c r="AY48" i="14"/>
  <c r="AZ48" i="14"/>
  <c r="BA48" i="14"/>
  <c r="BB48" i="14"/>
  <c r="BF48" i="14"/>
  <c r="BG48" i="14"/>
  <c r="X49" i="14"/>
  <c r="Z49" i="14" a="1"/>
  <c r="Z49" i="14"/>
  <c r="AA49" i="14" a="1"/>
  <c r="AA49" i="14"/>
  <c r="AB49" i="14" a="1"/>
  <c r="AB49" i="14"/>
  <c r="AC49" i="14" a="1"/>
  <c r="AC49" i="14"/>
  <c r="AF49" i="14" a="1"/>
  <c r="AF49" i="14"/>
  <c r="AG49" i="14" a="1"/>
  <c r="AG49" i="14"/>
  <c r="AH49" i="14" a="1"/>
  <c r="AH49" i="14"/>
  <c r="AI49" i="14" a="1"/>
  <c r="AI49" i="14"/>
  <c r="AJ49" i="14" a="1"/>
  <c r="AJ49" i="14"/>
  <c r="AK49" i="14" a="1"/>
  <c r="AK49" i="14"/>
  <c r="AP49" i="14"/>
  <c r="AQ49" i="14"/>
  <c r="AR49" i="14"/>
  <c r="AS49" i="14"/>
  <c r="AT49" i="14" a="1"/>
  <c r="AT49" i="14"/>
  <c r="AV49" i="14"/>
  <c r="AW49" i="14" a="1"/>
  <c r="AW49" i="14"/>
  <c r="AY49" i="14"/>
  <c r="AZ49" i="14"/>
  <c r="BA49" i="14"/>
  <c r="BB49" i="14"/>
  <c r="BF49" i="14"/>
  <c r="BG49" i="14"/>
  <c r="X50" i="14"/>
  <c r="Z50" i="14" a="1"/>
  <c r="Z50" i="14"/>
  <c r="AA50" i="14" a="1"/>
  <c r="AA50" i="14"/>
  <c r="AB50" i="14" a="1"/>
  <c r="AB50" i="14"/>
  <c r="AC50" i="14" a="1"/>
  <c r="AC50" i="14"/>
  <c r="AF50" i="14" a="1"/>
  <c r="AF50" i="14"/>
  <c r="AG50" i="14" a="1"/>
  <c r="AG50" i="14"/>
  <c r="AH50" i="14" a="1"/>
  <c r="AH50" i="14"/>
  <c r="AI50" i="14" a="1"/>
  <c r="AI50" i="14"/>
  <c r="AJ50" i="14" a="1"/>
  <c r="AJ50" i="14"/>
  <c r="AK50" i="14" a="1"/>
  <c r="AK50" i="14"/>
  <c r="AP50" i="14"/>
  <c r="AQ50" i="14"/>
  <c r="AR50" i="14"/>
  <c r="AS50" i="14"/>
  <c r="AT50" i="14" a="1"/>
  <c r="AT50" i="14"/>
  <c r="AV50" i="14"/>
  <c r="AW50" i="14" a="1"/>
  <c r="AW50" i="14"/>
  <c r="AY50" i="14"/>
  <c r="AZ50" i="14"/>
  <c r="BA50" i="14"/>
  <c r="BB50" i="14"/>
  <c r="BF50" i="14"/>
  <c r="BG50" i="14"/>
  <c r="X51" i="14"/>
  <c r="Z51" i="14" a="1"/>
  <c r="Z51" i="14"/>
  <c r="AA51" i="14" a="1"/>
  <c r="AA51" i="14"/>
  <c r="AB51" i="14" a="1"/>
  <c r="AB51" i="14"/>
  <c r="AC51" i="14" a="1"/>
  <c r="AC51" i="14"/>
  <c r="AF51" i="14" a="1"/>
  <c r="AF51" i="14"/>
  <c r="AG51" i="14" a="1"/>
  <c r="AG51" i="14"/>
  <c r="AH51" i="14" a="1"/>
  <c r="AH51" i="14"/>
  <c r="AI51" i="14" a="1"/>
  <c r="AI51" i="14"/>
  <c r="AJ51" i="14" a="1"/>
  <c r="AJ51" i="14"/>
  <c r="AK51" i="14" a="1"/>
  <c r="AK51" i="14"/>
  <c r="AP51" i="14"/>
  <c r="AQ51" i="14"/>
  <c r="AR51" i="14"/>
  <c r="AS51" i="14"/>
  <c r="AT51" i="14" a="1"/>
  <c r="AT51" i="14"/>
  <c r="AV51" i="14"/>
  <c r="AW51" i="14" a="1"/>
  <c r="AW51" i="14"/>
  <c r="AY51" i="14"/>
  <c r="AZ51" i="14"/>
  <c r="BA51" i="14"/>
  <c r="BB51" i="14"/>
  <c r="BF51" i="14"/>
  <c r="BG51" i="14"/>
  <c r="X52" i="14"/>
  <c r="Z52" i="14" a="1"/>
  <c r="Z52" i="14"/>
  <c r="AA52" i="14" a="1"/>
  <c r="AA52" i="14"/>
  <c r="AB52" i="14" a="1"/>
  <c r="AB52" i="14"/>
  <c r="AC52" i="14" a="1"/>
  <c r="AC52" i="14"/>
  <c r="AF52" i="14" a="1"/>
  <c r="AF52" i="14"/>
  <c r="AG52" i="14" a="1"/>
  <c r="AG52" i="14"/>
  <c r="AH52" i="14" a="1"/>
  <c r="AH52" i="14"/>
  <c r="AI52" i="14" a="1"/>
  <c r="AI52" i="14"/>
  <c r="AJ52" i="14" a="1"/>
  <c r="AJ52" i="14"/>
  <c r="AK52" i="14" a="1"/>
  <c r="AK52" i="14"/>
  <c r="AP52" i="14"/>
  <c r="AQ52" i="14"/>
  <c r="AR52" i="14"/>
  <c r="AS52" i="14"/>
  <c r="AT52" i="14" a="1"/>
  <c r="AT52" i="14"/>
  <c r="AV52" i="14"/>
  <c r="AW52" i="14" a="1"/>
  <c r="AW52" i="14"/>
  <c r="AY52" i="14"/>
  <c r="AZ52" i="14"/>
  <c r="BA52" i="14"/>
  <c r="BB52" i="14"/>
  <c r="BF52" i="14"/>
  <c r="BG52" i="14"/>
  <c r="X53" i="14"/>
  <c r="Z53" i="14" a="1"/>
  <c r="Z53" i="14"/>
  <c r="AA53" i="14" a="1"/>
  <c r="AA53" i="14"/>
  <c r="AB53" i="14" a="1"/>
  <c r="AB53" i="14"/>
  <c r="AC53" i="14" a="1"/>
  <c r="AC53" i="14"/>
  <c r="AF53" i="14" a="1"/>
  <c r="AF53" i="14"/>
  <c r="AG53" i="14" a="1"/>
  <c r="AG53" i="14"/>
  <c r="AH53" i="14" a="1"/>
  <c r="AH53" i="14"/>
  <c r="AI53" i="14" a="1"/>
  <c r="AI53" i="14"/>
  <c r="AJ53" i="14" a="1"/>
  <c r="AJ53" i="14"/>
  <c r="AK53" i="14" a="1"/>
  <c r="AK53" i="14"/>
  <c r="AP53" i="14"/>
  <c r="AQ53" i="14"/>
  <c r="AR53" i="14"/>
  <c r="AS53" i="14"/>
  <c r="AT53" i="14" a="1"/>
  <c r="AT53" i="14"/>
  <c r="AV53" i="14"/>
  <c r="AW53" i="14" a="1"/>
  <c r="AW53" i="14"/>
  <c r="AY53" i="14"/>
  <c r="AZ53" i="14"/>
  <c r="BA53" i="14"/>
  <c r="BB53" i="14"/>
  <c r="BF53" i="14"/>
  <c r="BG53" i="14"/>
  <c r="X54" i="14"/>
  <c r="Z54" i="14" a="1"/>
  <c r="Z54" i="14"/>
  <c r="AA54" i="14" a="1"/>
  <c r="AA54" i="14"/>
  <c r="AB54" i="14" a="1"/>
  <c r="AB54" i="14"/>
  <c r="AC54" i="14" a="1"/>
  <c r="AC54" i="14"/>
  <c r="AF54" i="14" a="1"/>
  <c r="AF54" i="14"/>
  <c r="AG54" i="14" a="1"/>
  <c r="AG54" i="14"/>
  <c r="AH54" i="14" a="1"/>
  <c r="AH54" i="14"/>
  <c r="AI54" i="14" a="1"/>
  <c r="AI54" i="14"/>
  <c r="AJ54" i="14" a="1"/>
  <c r="AJ54" i="14"/>
  <c r="AK54" i="14" a="1"/>
  <c r="AK54" i="14"/>
  <c r="AP54" i="14"/>
  <c r="AQ54" i="14"/>
  <c r="AR54" i="14"/>
  <c r="AS54" i="14"/>
  <c r="AT54" i="14" a="1"/>
  <c r="AT54" i="14"/>
  <c r="AV54" i="14"/>
  <c r="AW54" i="14" a="1"/>
  <c r="AW54" i="14"/>
  <c r="AY54" i="14"/>
  <c r="AZ54" i="14"/>
  <c r="BA54" i="14"/>
  <c r="BB54" i="14"/>
  <c r="BF54" i="14"/>
  <c r="BG54" i="14"/>
  <c r="X55" i="14"/>
  <c r="Z55" i="14" a="1"/>
  <c r="Z55" i="14"/>
  <c r="AA55" i="14" a="1"/>
  <c r="AA55" i="14"/>
  <c r="AB55" i="14" a="1"/>
  <c r="AB55" i="14"/>
  <c r="AC55" i="14" a="1"/>
  <c r="AC55" i="14"/>
  <c r="AF55" i="14" a="1"/>
  <c r="AF55" i="14"/>
  <c r="AG55" i="14" a="1"/>
  <c r="AG55" i="14"/>
  <c r="AH55" i="14" a="1"/>
  <c r="AH55" i="14"/>
  <c r="AI55" i="14" a="1"/>
  <c r="AI55" i="14"/>
  <c r="AJ55" i="14" a="1"/>
  <c r="AJ55" i="14"/>
  <c r="AK55" i="14" a="1"/>
  <c r="AK55" i="14"/>
  <c r="AP55" i="14"/>
  <c r="AQ55" i="14"/>
  <c r="AR55" i="14"/>
  <c r="AS55" i="14"/>
  <c r="AT55" i="14" a="1"/>
  <c r="AT55" i="14"/>
  <c r="AV55" i="14"/>
  <c r="AW55" i="14" a="1"/>
  <c r="AW55" i="14"/>
  <c r="AY55" i="14"/>
  <c r="AZ55" i="14"/>
  <c r="BA55" i="14"/>
  <c r="BB55" i="14"/>
  <c r="BF55" i="14"/>
  <c r="BG55" i="14"/>
  <c r="X56" i="14"/>
  <c r="Z56" i="14" a="1"/>
  <c r="Z56" i="14"/>
  <c r="AA56" i="14" a="1"/>
  <c r="AA56" i="14"/>
  <c r="AB56" i="14" a="1"/>
  <c r="AB56" i="14"/>
  <c r="AC56" i="14" a="1"/>
  <c r="AC56" i="14"/>
  <c r="AF56" i="14" a="1"/>
  <c r="AF56" i="14"/>
  <c r="AG56" i="14" a="1"/>
  <c r="AG56" i="14"/>
  <c r="AH56" i="14" a="1"/>
  <c r="AH56" i="14"/>
  <c r="AI56" i="14" a="1"/>
  <c r="AI56" i="14"/>
  <c r="AJ56" i="14" a="1"/>
  <c r="AJ56" i="14"/>
  <c r="AK56" i="14" a="1"/>
  <c r="AK56" i="14"/>
  <c r="AP56" i="14"/>
  <c r="AQ56" i="14"/>
  <c r="AR56" i="14"/>
  <c r="AS56" i="14"/>
  <c r="AT56" i="14" a="1"/>
  <c r="AT56" i="14"/>
  <c r="AV56" i="14"/>
  <c r="AW56" i="14" a="1"/>
  <c r="AW56" i="14"/>
  <c r="AY56" i="14"/>
  <c r="AZ56" i="14"/>
  <c r="BA56" i="14"/>
  <c r="BB56" i="14"/>
  <c r="BF56" i="14"/>
  <c r="BG56" i="14"/>
  <c r="X57" i="14"/>
  <c r="Z57" i="14" a="1"/>
  <c r="Z57" i="14"/>
  <c r="AA57" i="14" a="1"/>
  <c r="AA57" i="14"/>
  <c r="AB57" i="14" a="1"/>
  <c r="AB57" i="14"/>
  <c r="AC57" i="14" a="1"/>
  <c r="AC57" i="14"/>
  <c r="AF57" i="14" a="1"/>
  <c r="AF57" i="14"/>
  <c r="AG57" i="14" a="1"/>
  <c r="AG57" i="14"/>
  <c r="AH57" i="14" a="1"/>
  <c r="AH57" i="14"/>
  <c r="AI57" i="14" a="1"/>
  <c r="AI57" i="14"/>
  <c r="AJ57" i="14" a="1"/>
  <c r="AJ57" i="14"/>
  <c r="AK57" i="14" a="1"/>
  <c r="AK57" i="14"/>
  <c r="AP57" i="14"/>
  <c r="AQ57" i="14"/>
  <c r="AR57" i="14"/>
  <c r="AS57" i="14"/>
  <c r="AT57" i="14" a="1"/>
  <c r="AT57" i="14"/>
  <c r="AV57" i="14"/>
  <c r="AW57" i="14" a="1"/>
  <c r="AW57" i="14"/>
  <c r="AY57" i="14"/>
  <c r="AZ57" i="14"/>
  <c r="BA57" i="14"/>
  <c r="BB57" i="14"/>
  <c r="BF57" i="14"/>
  <c r="BG57" i="14"/>
  <c r="X58" i="14"/>
  <c r="Z58" i="14" a="1"/>
  <c r="Z58" i="14"/>
  <c r="AA58" i="14" a="1"/>
  <c r="AA58" i="14"/>
  <c r="AB58" i="14" a="1"/>
  <c r="AB58" i="14"/>
  <c r="AC58" i="14" a="1"/>
  <c r="AC58" i="14"/>
  <c r="AF58" i="14" a="1"/>
  <c r="AF58" i="14"/>
  <c r="AG58" i="14" a="1"/>
  <c r="AG58" i="14"/>
  <c r="AH58" i="14" a="1"/>
  <c r="AH58" i="14"/>
  <c r="AI58" i="14" a="1"/>
  <c r="AI58" i="14"/>
  <c r="AJ58" i="14" a="1"/>
  <c r="AJ58" i="14"/>
  <c r="AK58" i="14" a="1"/>
  <c r="AK58" i="14"/>
  <c r="AP58" i="14"/>
  <c r="AQ58" i="14"/>
  <c r="AR58" i="14"/>
  <c r="AS58" i="14"/>
  <c r="AT58" i="14" a="1"/>
  <c r="AT58" i="14"/>
  <c r="AV58" i="14"/>
  <c r="AW58" i="14" a="1"/>
  <c r="AW58" i="14"/>
  <c r="AY58" i="14"/>
  <c r="AZ58" i="14"/>
  <c r="BA58" i="14"/>
  <c r="BB58" i="14"/>
  <c r="BF58" i="14"/>
  <c r="BG58" i="14"/>
  <c r="X59" i="14"/>
  <c r="Z59" i="14" a="1"/>
  <c r="Z59" i="14"/>
  <c r="AA59" i="14" a="1"/>
  <c r="AA59" i="14"/>
  <c r="AB59" i="14" a="1"/>
  <c r="AB59" i="14"/>
  <c r="AC59" i="14" a="1"/>
  <c r="AC59" i="14"/>
  <c r="AF59" i="14" a="1"/>
  <c r="AF59" i="14"/>
  <c r="AG59" i="14" a="1"/>
  <c r="AG59" i="14"/>
  <c r="AH59" i="14" a="1"/>
  <c r="AH59" i="14"/>
  <c r="AI59" i="14" a="1"/>
  <c r="AI59" i="14"/>
  <c r="AJ59" i="14" a="1"/>
  <c r="AJ59" i="14"/>
  <c r="AK59" i="14" a="1"/>
  <c r="AK59" i="14"/>
  <c r="AP59" i="14"/>
  <c r="AQ59" i="14"/>
  <c r="AR59" i="14"/>
  <c r="AS59" i="14"/>
  <c r="AT59" i="14" a="1"/>
  <c r="AT59" i="14"/>
  <c r="AV59" i="14"/>
  <c r="AW59" i="14" a="1"/>
  <c r="AW59" i="14"/>
  <c r="AY59" i="14"/>
  <c r="AZ59" i="14"/>
  <c r="BA59" i="14"/>
  <c r="BB59" i="14"/>
  <c r="BF59" i="14"/>
  <c r="BG59" i="14"/>
  <c r="X60" i="14"/>
  <c r="Z60" i="14" a="1"/>
  <c r="Z60" i="14"/>
  <c r="AA60" i="14" a="1"/>
  <c r="AA60" i="14"/>
  <c r="AB60" i="14" a="1"/>
  <c r="AB60" i="14"/>
  <c r="AC60" i="14" a="1"/>
  <c r="AC60" i="14"/>
  <c r="AF60" i="14" a="1"/>
  <c r="AF60" i="14"/>
  <c r="AG60" i="14" a="1"/>
  <c r="AG60" i="14"/>
  <c r="AH60" i="14" a="1"/>
  <c r="AH60" i="14"/>
  <c r="AI60" i="14" a="1"/>
  <c r="AI60" i="14"/>
  <c r="AJ60" i="14" a="1"/>
  <c r="AJ60" i="14"/>
  <c r="AK60" i="14" a="1"/>
  <c r="AK60" i="14"/>
  <c r="AP60" i="14"/>
  <c r="AQ60" i="14"/>
  <c r="AR60" i="14"/>
  <c r="AS60" i="14"/>
  <c r="AT60" i="14" a="1"/>
  <c r="AT60" i="14"/>
  <c r="AV60" i="14"/>
  <c r="AW60" i="14" a="1"/>
  <c r="AW60" i="14"/>
  <c r="AY60" i="14"/>
  <c r="AZ60" i="14"/>
  <c r="BA60" i="14"/>
  <c r="BB60" i="14"/>
  <c r="BF60" i="14"/>
  <c r="BG60" i="14"/>
  <c r="X61" i="14"/>
  <c r="Z61" i="14" a="1"/>
  <c r="Z61" i="14"/>
  <c r="AA61" i="14" a="1"/>
  <c r="AA61" i="14"/>
  <c r="AB61" i="14" a="1"/>
  <c r="AB61" i="14"/>
  <c r="AC61" i="14" a="1"/>
  <c r="AC61" i="14"/>
  <c r="AF61" i="14" a="1"/>
  <c r="AF61" i="14"/>
  <c r="AG61" i="14" a="1"/>
  <c r="AG61" i="14"/>
  <c r="AH61" i="14" a="1"/>
  <c r="AH61" i="14"/>
  <c r="AI61" i="14" a="1"/>
  <c r="AI61" i="14"/>
  <c r="AJ61" i="14" a="1"/>
  <c r="AJ61" i="14"/>
  <c r="AK61" i="14" a="1"/>
  <c r="AK61" i="14"/>
  <c r="AP61" i="14"/>
  <c r="AQ61" i="14"/>
  <c r="AR61" i="14"/>
  <c r="AS61" i="14"/>
  <c r="AT61" i="14" a="1"/>
  <c r="AT61" i="14"/>
  <c r="AV61" i="14"/>
  <c r="AW61" i="14" a="1"/>
  <c r="AW61" i="14"/>
  <c r="AY61" i="14"/>
  <c r="AZ61" i="14"/>
  <c r="BA61" i="14"/>
  <c r="BB61" i="14"/>
  <c r="BF61" i="14"/>
  <c r="BG61" i="14"/>
  <c r="X62" i="14"/>
  <c r="Z62" i="14" a="1"/>
  <c r="Z62" i="14"/>
  <c r="AA62" i="14" a="1"/>
  <c r="AA62" i="14"/>
  <c r="AB62" i="14" a="1"/>
  <c r="AB62" i="14"/>
  <c r="AC62" i="14" a="1"/>
  <c r="AC62" i="14"/>
  <c r="AF62" i="14" a="1"/>
  <c r="AF62" i="14"/>
  <c r="AG62" i="14" a="1"/>
  <c r="AG62" i="14"/>
  <c r="AH62" i="14" a="1"/>
  <c r="AH62" i="14"/>
  <c r="AI62" i="14" a="1"/>
  <c r="AI62" i="14"/>
  <c r="AJ62" i="14" a="1"/>
  <c r="AJ62" i="14"/>
  <c r="AK62" i="14" a="1"/>
  <c r="AK62" i="14"/>
  <c r="AP62" i="14"/>
  <c r="AQ62" i="14"/>
  <c r="AR62" i="14"/>
  <c r="AS62" i="14"/>
  <c r="AT62" i="14" a="1"/>
  <c r="AT62" i="14"/>
  <c r="AV62" i="14"/>
  <c r="AW62" i="14" a="1"/>
  <c r="AW62" i="14"/>
  <c r="AY62" i="14"/>
  <c r="AZ62" i="14"/>
  <c r="BA62" i="14"/>
  <c r="BB62" i="14"/>
  <c r="BF62" i="14"/>
  <c r="BG62" i="14"/>
  <c r="X63" i="14"/>
  <c r="Z63" i="14" a="1"/>
  <c r="Z63" i="14"/>
  <c r="AA63" i="14" a="1"/>
  <c r="AA63" i="14"/>
  <c r="AB63" i="14" a="1"/>
  <c r="AB63" i="14"/>
  <c r="AC63" i="14" a="1"/>
  <c r="AC63" i="14"/>
  <c r="AF63" i="14" a="1"/>
  <c r="AF63" i="14"/>
  <c r="AG63" i="14" a="1"/>
  <c r="AG63" i="14"/>
  <c r="AH63" i="14" a="1"/>
  <c r="AH63" i="14"/>
  <c r="AI63" i="14" a="1"/>
  <c r="AI63" i="14"/>
  <c r="AJ63" i="14" a="1"/>
  <c r="AJ63" i="14"/>
  <c r="AK63" i="14" a="1"/>
  <c r="AK63" i="14"/>
  <c r="AP63" i="14"/>
  <c r="AQ63" i="14"/>
  <c r="AR63" i="14"/>
  <c r="AS63" i="14"/>
  <c r="AT63" i="14" a="1"/>
  <c r="AT63" i="14"/>
  <c r="AV63" i="14"/>
  <c r="AW63" i="14" a="1"/>
  <c r="AW63" i="14"/>
  <c r="AY63" i="14"/>
  <c r="AZ63" i="14"/>
  <c r="BA63" i="14"/>
  <c r="BB63" i="14"/>
  <c r="BF63" i="14"/>
  <c r="BG63" i="14"/>
  <c r="X64" i="14"/>
  <c r="Z64" i="14" a="1"/>
  <c r="Z64" i="14"/>
  <c r="AA64" i="14" a="1"/>
  <c r="AA64" i="14"/>
  <c r="AB64" i="14" a="1"/>
  <c r="AB64" i="14"/>
  <c r="AC64" i="14" a="1"/>
  <c r="AC64" i="14"/>
  <c r="AF64" i="14" a="1"/>
  <c r="AF64" i="14"/>
  <c r="AG64" i="14" a="1"/>
  <c r="AG64" i="14"/>
  <c r="AH64" i="14" a="1"/>
  <c r="AH64" i="14"/>
  <c r="AI64" i="14" a="1"/>
  <c r="AI64" i="14"/>
  <c r="AJ64" i="14" a="1"/>
  <c r="AJ64" i="14"/>
  <c r="AK64" i="14" a="1"/>
  <c r="AK64" i="14"/>
  <c r="AP64" i="14"/>
  <c r="AQ64" i="14"/>
  <c r="AR64" i="14"/>
  <c r="AS64" i="14"/>
  <c r="AT64" i="14" a="1"/>
  <c r="AT64" i="14"/>
  <c r="AV64" i="14"/>
  <c r="AW64" i="14" a="1"/>
  <c r="AW64" i="14"/>
  <c r="AY64" i="14"/>
  <c r="AZ64" i="14"/>
  <c r="BA64" i="14"/>
  <c r="BB64" i="14"/>
  <c r="BF64" i="14"/>
  <c r="BG64" i="14"/>
  <c r="X65" i="14"/>
  <c r="Z65" i="14" a="1"/>
  <c r="Z65" i="14"/>
  <c r="AA65" i="14" a="1"/>
  <c r="AA65" i="14"/>
  <c r="AB65" i="14" a="1"/>
  <c r="AB65" i="14"/>
  <c r="AC65" i="14" a="1"/>
  <c r="AC65" i="14"/>
  <c r="AF65" i="14" a="1"/>
  <c r="AF65" i="14"/>
  <c r="AG65" i="14" a="1"/>
  <c r="AG65" i="14"/>
  <c r="AH65" i="14" a="1"/>
  <c r="AH65" i="14"/>
  <c r="AI65" i="14" a="1"/>
  <c r="AI65" i="14"/>
  <c r="AJ65" i="14" a="1"/>
  <c r="AJ65" i="14"/>
  <c r="AK65" i="14" a="1"/>
  <c r="AK65" i="14"/>
  <c r="AP65" i="14"/>
  <c r="AQ65" i="14"/>
  <c r="AR65" i="14"/>
  <c r="AS65" i="14"/>
  <c r="AT65" i="14" a="1"/>
  <c r="AT65" i="14"/>
  <c r="AV65" i="14"/>
  <c r="AW65" i="14" a="1"/>
  <c r="AW65" i="14"/>
  <c r="AY65" i="14"/>
  <c r="AZ65" i="14"/>
  <c r="BA65" i="14"/>
  <c r="BB65" i="14"/>
  <c r="BF65" i="14"/>
  <c r="BG65" i="14"/>
  <c r="X66" i="14"/>
  <c r="Z66" i="14" a="1"/>
  <c r="Z66" i="14"/>
  <c r="AA66" i="14" a="1"/>
  <c r="AA66" i="14"/>
  <c r="AB66" i="14" a="1"/>
  <c r="AB66" i="14"/>
  <c r="AC66" i="14" a="1"/>
  <c r="AC66" i="14"/>
  <c r="AF66" i="14" a="1"/>
  <c r="AF66" i="14"/>
  <c r="AG66" i="14" a="1"/>
  <c r="AG66" i="14"/>
  <c r="AH66" i="14" a="1"/>
  <c r="AH66" i="14"/>
  <c r="AI66" i="14" a="1"/>
  <c r="AI66" i="14"/>
  <c r="AJ66" i="14" a="1"/>
  <c r="AJ66" i="14"/>
  <c r="AK66" i="14" a="1"/>
  <c r="AK66" i="14"/>
  <c r="AP66" i="14"/>
  <c r="AQ66" i="14"/>
  <c r="AR66" i="14"/>
  <c r="AS66" i="14"/>
  <c r="AT66" i="14" a="1"/>
  <c r="AT66" i="14"/>
  <c r="AV66" i="14"/>
  <c r="AW66" i="14" a="1"/>
  <c r="AW66" i="14"/>
  <c r="AY66" i="14"/>
  <c r="AZ66" i="14"/>
  <c r="BA66" i="14"/>
  <c r="BB66" i="14"/>
  <c r="BF66" i="14"/>
  <c r="BG66" i="14"/>
  <c r="X67" i="14"/>
  <c r="Z67" i="14" a="1"/>
  <c r="Z67" i="14"/>
  <c r="AA67" i="14" a="1"/>
  <c r="AA67" i="14"/>
  <c r="AB67" i="14" a="1"/>
  <c r="AB67" i="14"/>
  <c r="AC67" i="14" a="1"/>
  <c r="AC67" i="14"/>
  <c r="AF67" i="14" a="1"/>
  <c r="AF67" i="14"/>
  <c r="AG67" i="14" a="1"/>
  <c r="AG67" i="14"/>
  <c r="AH67" i="14" a="1"/>
  <c r="AH67" i="14"/>
  <c r="AI67" i="14" a="1"/>
  <c r="AI67" i="14"/>
  <c r="AJ67" i="14" a="1"/>
  <c r="AJ67" i="14"/>
  <c r="AK67" i="14" a="1"/>
  <c r="AK67" i="14"/>
  <c r="AP67" i="14"/>
  <c r="AQ67" i="14"/>
  <c r="AR67" i="14"/>
  <c r="AS67" i="14"/>
  <c r="AT67" i="14" a="1"/>
  <c r="AT67" i="14"/>
  <c r="AV67" i="14"/>
  <c r="AW67" i="14" a="1"/>
  <c r="AW67" i="14"/>
  <c r="AY67" i="14"/>
  <c r="AZ67" i="14"/>
  <c r="BA67" i="14"/>
  <c r="BB67" i="14"/>
  <c r="BF67" i="14"/>
  <c r="BG67" i="14"/>
  <c r="X68" i="14"/>
  <c r="Z68" i="14" a="1"/>
  <c r="Z68" i="14"/>
  <c r="AA68" i="14" a="1"/>
  <c r="AA68" i="14"/>
  <c r="AB68" i="14" a="1"/>
  <c r="AB68" i="14"/>
  <c r="AC68" i="14" a="1"/>
  <c r="AC68" i="14"/>
  <c r="AF68" i="14" a="1"/>
  <c r="AF68" i="14"/>
  <c r="AG68" i="14" a="1"/>
  <c r="AG68" i="14"/>
  <c r="AH68" i="14" a="1"/>
  <c r="AH68" i="14"/>
  <c r="AI68" i="14" a="1"/>
  <c r="AI68" i="14"/>
  <c r="AJ68" i="14" a="1"/>
  <c r="AJ68" i="14"/>
  <c r="AK68" i="14" a="1"/>
  <c r="AK68" i="14"/>
  <c r="AP68" i="14"/>
  <c r="AQ68" i="14"/>
  <c r="AR68" i="14"/>
  <c r="AS68" i="14"/>
  <c r="AT68" i="14" a="1"/>
  <c r="AT68" i="14"/>
  <c r="AV68" i="14"/>
  <c r="AW68" i="14" a="1"/>
  <c r="AW68" i="14"/>
  <c r="AY68" i="14"/>
  <c r="AZ68" i="14"/>
  <c r="BA68" i="14"/>
  <c r="BB68" i="14"/>
  <c r="BF68" i="14"/>
  <c r="BG68" i="14"/>
  <c r="X69" i="14"/>
  <c r="Z69" i="14" a="1"/>
  <c r="Z69" i="14"/>
  <c r="AA69" i="14" a="1"/>
  <c r="AA69" i="14"/>
  <c r="AB69" i="14" a="1"/>
  <c r="AB69" i="14"/>
  <c r="AC69" i="14" a="1"/>
  <c r="AC69" i="14"/>
  <c r="AF69" i="14" a="1"/>
  <c r="AF69" i="14"/>
  <c r="AG69" i="14" a="1"/>
  <c r="AG69" i="14"/>
  <c r="AH69" i="14" a="1"/>
  <c r="AH69" i="14"/>
  <c r="AI69" i="14" a="1"/>
  <c r="AI69" i="14"/>
  <c r="AJ69" i="14" a="1"/>
  <c r="AJ69" i="14"/>
  <c r="AK69" i="14" a="1"/>
  <c r="AK69" i="14"/>
  <c r="AP69" i="14"/>
  <c r="AQ69" i="14"/>
  <c r="AR69" i="14"/>
  <c r="AS69" i="14"/>
  <c r="AT69" i="14" a="1"/>
  <c r="AT69" i="14"/>
  <c r="AV69" i="14"/>
  <c r="AW69" i="14" a="1"/>
  <c r="AW69" i="14"/>
  <c r="AY69" i="14"/>
  <c r="AZ69" i="14"/>
  <c r="BA69" i="14"/>
  <c r="BB69" i="14"/>
  <c r="BF69" i="14"/>
  <c r="BG69" i="14"/>
  <c r="X70" i="14"/>
  <c r="Z70" i="14" a="1"/>
  <c r="Z70" i="14"/>
  <c r="AA70" i="14" a="1"/>
  <c r="AA70" i="14"/>
  <c r="AB70" i="14" a="1"/>
  <c r="AB70" i="14"/>
  <c r="AC70" i="14" a="1"/>
  <c r="AC70" i="14"/>
  <c r="AF70" i="14" a="1"/>
  <c r="AF70" i="14"/>
  <c r="AG70" i="14" a="1"/>
  <c r="AG70" i="14"/>
  <c r="AH70" i="14" a="1"/>
  <c r="AH70" i="14"/>
  <c r="AI70" i="14" a="1"/>
  <c r="AI70" i="14"/>
  <c r="AJ70" i="14" a="1"/>
  <c r="AJ70" i="14"/>
  <c r="AK70" i="14" a="1"/>
  <c r="AK70" i="14"/>
  <c r="AP70" i="14"/>
  <c r="AQ70" i="14"/>
  <c r="AR70" i="14"/>
  <c r="AS70" i="14"/>
  <c r="AT70" i="14" a="1"/>
  <c r="AT70" i="14"/>
  <c r="AV70" i="14"/>
  <c r="AW70" i="14" a="1"/>
  <c r="AW70" i="14"/>
  <c r="AY70" i="14"/>
  <c r="AZ70" i="14"/>
  <c r="BA70" i="14"/>
  <c r="BB70" i="14"/>
  <c r="BF70" i="14"/>
  <c r="BG70" i="14"/>
  <c r="X71" i="14"/>
  <c r="Z71" i="14" a="1"/>
  <c r="Z71" i="14"/>
  <c r="AA71" i="14" a="1"/>
  <c r="AA71" i="14"/>
  <c r="AB71" i="14" a="1"/>
  <c r="AB71" i="14"/>
  <c r="AC71" i="14" a="1"/>
  <c r="AC71" i="14"/>
  <c r="AF71" i="14" a="1"/>
  <c r="AF71" i="14"/>
  <c r="AG71" i="14" a="1"/>
  <c r="AG71" i="14"/>
  <c r="AH71" i="14" a="1"/>
  <c r="AH71" i="14"/>
  <c r="AI71" i="14" a="1"/>
  <c r="AI71" i="14"/>
  <c r="AJ71" i="14" a="1"/>
  <c r="AJ71" i="14"/>
  <c r="AK71" i="14" a="1"/>
  <c r="AK71" i="14"/>
  <c r="AP71" i="14"/>
  <c r="AQ71" i="14"/>
  <c r="AR71" i="14"/>
  <c r="AS71" i="14"/>
  <c r="AT71" i="14" a="1"/>
  <c r="AT71" i="14"/>
  <c r="AV71" i="14"/>
  <c r="AW71" i="14" a="1"/>
  <c r="AW71" i="14"/>
  <c r="AY71" i="14"/>
  <c r="AZ71" i="14"/>
  <c r="BA71" i="14"/>
  <c r="BB71" i="14"/>
  <c r="BF71" i="14"/>
  <c r="BG71" i="14"/>
  <c r="X72" i="14"/>
  <c r="Z72" i="14" a="1"/>
  <c r="Z72" i="14"/>
  <c r="AA72" i="14" a="1"/>
  <c r="AA72" i="14"/>
  <c r="AB72" i="14" a="1"/>
  <c r="AB72" i="14"/>
  <c r="AC72" i="14" a="1"/>
  <c r="AC72" i="14"/>
  <c r="AF72" i="14" a="1"/>
  <c r="AF72" i="14"/>
  <c r="AG72" i="14" a="1"/>
  <c r="AG72" i="14"/>
  <c r="AH72" i="14" a="1"/>
  <c r="AH72" i="14"/>
  <c r="AI72" i="14" a="1"/>
  <c r="AI72" i="14"/>
  <c r="AJ72" i="14" a="1"/>
  <c r="AJ72" i="14"/>
  <c r="AK72" i="14" a="1"/>
  <c r="AK72" i="14"/>
  <c r="AP72" i="14"/>
  <c r="AQ72" i="14"/>
  <c r="AR72" i="14"/>
  <c r="AS72" i="14"/>
  <c r="AT72" i="14" a="1"/>
  <c r="AT72" i="14"/>
  <c r="AV72" i="14"/>
  <c r="AW72" i="14" a="1"/>
  <c r="AW72" i="14"/>
  <c r="AY72" i="14"/>
  <c r="AZ72" i="14"/>
  <c r="BA72" i="14"/>
  <c r="BB72" i="14"/>
  <c r="BF72" i="14"/>
  <c r="BG72" i="14"/>
  <c r="X73" i="14"/>
  <c r="Z73" i="14" a="1"/>
  <c r="Z73" i="14"/>
  <c r="AA73" i="14" a="1"/>
  <c r="AA73" i="14"/>
  <c r="AB73" i="14" a="1"/>
  <c r="AB73" i="14"/>
  <c r="AC73" i="14" a="1"/>
  <c r="AC73" i="14"/>
  <c r="AF73" i="14" a="1"/>
  <c r="AF73" i="14"/>
  <c r="AG73" i="14" a="1"/>
  <c r="AG73" i="14"/>
  <c r="AH73" i="14" a="1"/>
  <c r="AH73" i="14"/>
  <c r="AI73" i="14" a="1"/>
  <c r="AI73" i="14"/>
  <c r="AJ73" i="14" a="1"/>
  <c r="AJ73" i="14"/>
  <c r="AK73" i="14" a="1"/>
  <c r="AK73" i="14"/>
  <c r="AP73" i="14"/>
  <c r="AQ73" i="14"/>
  <c r="AR73" i="14"/>
  <c r="AS73" i="14"/>
  <c r="AT73" i="14" a="1"/>
  <c r="AT73" i="14"/>
  <c r="AV73" i="14"/>
  <c r="AW73" i="14" a="1"/>
  <c r="AW73" i="14"/>
  <c r="AY73" i="14"/>
  <c r="AZ73" i="14"/>
  <c r="BA73" i="14"/>
  <c r="BB73" i="14"/>
  <c r="BF73" i="14"/>
  <c r="BG73" i="14"/>
  <c r="X74" i="14"/>
  <c r="Z74" i="14" a="1"/>
  <c r="Z74" i="14"/>
  <c r="AA74" i="14" a="1"/>
  <c r="AA74" i="14"/>
  <c r="AB74" i="14" a="1"/>
  <c r="AB74" i="14"/>
  <c r="AC74" i="14" a="1"/>
  <c r="AC74" i="14"/>
  <c r="AF74" i="14" a="1"/>
  <c r="AF74" i="14"/>
  <c r="AG74" i="14" a="1"/>
  <c r="AG74" i="14"/>
  <c r="AH74" i="14" a="1"/>
  <c r="AH74" i="14"/>
  <c r="AI74" i="14" a="1"/>
  <c r="AI74" i="14"/>
  <c r="AJ74" i="14" a="1"/>
  <c r="AJ74" i="14"/>
  <c r="AK74" i="14" a="1"/>
  <c r="AK74" i="14"/>
  <c r="AP74" i="14"/>
  <c r="AQ74" i="14"/>
  <c r="AR74" i="14"/>
  <c r="AS74" i="14"/>
  <c r="AT74" i="14" a="1"/>
  <c r="AT74" i="14"/>
  <c r="AV74" i="14"/>
  <c r="AW74" i="14" a="1"/>
  <c r="AW74" i="14"/>
  <c r="AY74" i="14"/>
  <c r="AZ74" i="14"/>
  <c r="BA74" i="14"/>
  <c r="BB74" i="14"/>
  <c r="BF74" i="14"/>
  <c r="BG74" i="14"/>
  <c r="X75" i="14"/>
  <c r="Z75" i="14" a="1"/>
  <c r="Z75" i="14"/>
  <c r="AA75" i="14" a="1"/>
  <c r="AA75" i="14"/>
  <c r="AB75" i="14" a="1"/>
  <c r="AB75" i="14"/>
  <c r="AC75" i="14" a="1"/>
  <c r="AC75" i="14"/>
  <c r="AF75" i="14" a="1"/>
  <c r="AF75" i="14"/>
  <c r="AG75" i="14" a="1"/>
  <c r="AG75" i="14"/>
  <c r="AH75" i="14" a="1"/>
  <c r="AH75" i="14"/>
  <c r="AI75" i="14" a="1"/>
  <c r="AI75" i="14"/>
  <c r="AJ75" i="14" a="1"/>
  <c r="AJ75" i="14"/>
  <c r="AK75" i="14" a="1"/>
  <c r="AK75" i="14"/>
  <c r="AP75" i="14"/>
  <c r="AQ75" i="14"/>
  <c r="AR75" i="14"/>
  <c r="AS75" i="14"/>
  <c r="AT75" i="14" a="1"/>
  <c r="AT75" i="14"/>
  <c r="AV75" i="14"/>
  <c r="AW75" i="14" a="1"/>
  <c r="AW75" i="14"/>
  <c r="AY75" i="14"/>
  <c r="AZ75" i="14"/>
  <c r="BA75" i="14"/>
  <c r="BB75" i="14"/>
  <c r="BF75" i="14"/>
  <c r="BG75" i="14"/>
  <c r="X76" i="14"/>
  <c r="Z76" i="14" a="1"/>
  <c r="Z76" i="14"/>
  <c r="AA76" i="14" a="1"/>
  <c r="AA76" i="14"/>
  <c r="AB76" i="14" a="1"/>
  <c r="AB76" i="14"/>
  <c r="AC76" i="14" a="1"/>
  <c r="AC76" i="14"/>
  <c r="AF76" i="14" a="1"/>
  <c r="AF76" i="14"/>
  <c r="AG76" i="14" a="1"/>
  <c r="AG76" i="14"/>
  <c r="AH76" i="14" a="1"/>
  <c r="AH76" i="14"/>
  <c r="AI76" i="14" a="1"/>
  <c r="AI76" i="14"/>
  <c r="AJ76" i="14" a="1"/>
  <c r="AJ76" i="14"/>
  <c r="AK76" i="14" a="1"/>
  <c r="AK76" i="14"/>
  <c r="AP76" i="14"/>
  <c r="AQ76" i="14"/>
  <c r="AR76" i="14"/>
  <c r="AS76" i="14"/>
  <c r="AT76" i="14" a="1"/>
  <c r="AT76" i="14"/>
  <c r="AV76" i="14"/>
  <c r="AW76" i="14" a="1"/>
  <c r="AW76" i="14"/>
  <c r="AY76" i="14"/>
  <c r="AZ76" i="14"/>
  <c r="BA76" i="14"/>
  <c r="BB76" i="14"/>
  <c r="BF76" i="14"/>
  <c r="BG76" i="14"/>
  <c r="X77" i="14"/>
  <c r="Z77" i="14" a="1"/>
  <c r="Z77" i="14"/>
  <c r="AA77" i="14" a="1"/>
  <c r="AA77" i="14"/>
  <c r="AB77" i="14" a="1"/>
  <c r="AB77" i="14"/>
  <c r="AC77" i="14" a="1"/>
  <c r="AC77" i="14"/>
  <c r="AF77" i="14" a="1"/>
  <c r="AF77" i="14"/>
  <c r="AG77" i="14" a="1"/>
  <c r="AG77" i="14"/>
  <c r="AH77" i="14" a="1"/>
  <c r="AH77" i="14"/>
  <c r="AI77" i="14" a="1"/>
  <c r="AI77" i="14"/>
  <c r="AJ77" i="14" a="1"/>
  <c r="AJ77" i="14"/>
  <c r="AK77" i="14" a="1"/>
  <c r="AK77" i="14"/>
  <c r="AP77" i="14"/>
  <c r="AQ77" i="14"/>
  <c r="AR77" i="14"/>
  <c r="AS77" i="14"/>
  <c r="AT77" i="14" a="1"/>
  <c r="AT77" i="14"/>
  <c r="AV77" i="14"/>
  <c r="AW77" i="14" a="1"/>
  <c r="AW77" i="14"/>
  <c r="AY77" i="14"/>
  <c r="AZ77" i="14"/>
  <c r="BA77" i="14"/>
  <c r="BB77" i="14"/>
  <c r="BF77" i="14"/>
  <c r="BG77" i="14"/>
  <c r="X78" i="14"/>
  <c r="Z78" i="14" a="1"/>
  <c r="Z78" i="14"/>
  <c r="AA78" i="14" a="1"/>
  <c r="AA78" i="14"/>
  <c r="AB78" i="14" a="1"/>
  <c r="AB78" i="14"/>
  <c r="AC78" i="14" a="1"/>
  <c r="AC78" i="14"/>
  <c r="AF78" i="14" a="1"/>
  <c r="AF78" i="14"/>
  <c r="AG78" i="14" a="1"/>
  <c r="AG78" i="14"/>
  <c r="AH78" i="14" a="1"/>
  <c r="AH78" i="14"/>
  <c r="AI78" i="14" a="1"/>
  <c r="AI78" i="14"/>
  <c r="AJ78" i="14" a="1"/>
  <c r="AJ78" i="14"/>
  <c r="AK78" i="14" a="1"/>
  <c r="AK78" i="14"/>
  <c r="AP78" i="14"/>
  <c r="AQ78" i="14"/>
  <c r="AR78" i="14"/>
  <c r="AS78" i="14"/>
  <c r="AT78" i="14" a="1"/>
  <c r="AT78" i="14"/>
  <c r="AV78" i="14"/>
  <c r="AW78" i="14" a="1"/>
  <c r="AW78" i="14"/>
  <c r="AY78" i="14"/>
  <c r="AZ78" i="14"/>
  <c r="BA78" i="14"/>
  <c r="BB78" i="14"/>
  <c r="BF78" i="14"/>
  <c r="BG78" i="14"/>
  <c r="X79" i="14"/>
  <c r="Z79" i="14" a="1"/>
  <c r="Z79" i="14"/>
  <c r="AA79" i="14" a="1"/>
  <c r="AA79" i="14"/>
  <c r="AB79" i="14" a="1"/>
  <c r="AB79" i="14"/>
  <c r="AC79" i="14" a="1"/>
  <c r="AC79" i="14"/>
  <c r="AF79" i="14" a="1"/>
  <c r="AF79" i="14"/>
  <c r="AG79" i="14" a="1"/>
  <c r="AG79" i="14"/>
  <c r="AH79" i="14" a="1"/>
  <c r="AH79" i="14"/>
  <c r="AI79" i="14" a="1"/>
  <c r="AI79" i="14"/>
  <c r="AJ79" i="14" a="1"/>
  <c r="AJ79" i="14"/>
  <c r="AK79" i="14" a="1"/>
  <c r="AK79" i="14"/>
  <c r="AP79" i="14"/>
  <c r="AQ79" i="14"/>
  <c r="AR79" i="14"/>
  <c r="AS79" i="14"/>
  <c r="AT79" i="14" a="1"/>
  <c r="AT79" i="14"/>
  <c r="AV79" i="14"/>
  <c r="AW79" i="14" a="1"/>
  <c r="AW79" i="14"/>
  <c r="AY79" i="14"/>
  <c r="AZ79" i="14"/>
  <c r="BA79" i="14"/>
  <c r="BB79" i="14"/>
  <c r="BF79" i="14"/>
  <c r="BG79" i="14"/>
  <c r="X80" i="14"/>
  <c r="Z80" i="14" a="1"/>
  <c r="Z80" i="14"/>
  <c r="AA80" i="14" a="1"/>
  <c r="AA80" i="14"/>
  <c r="AB80" i="14" a="1"/>
  <c r="AB80" i="14"/>
  <c r="AC80" i="14" a="1"/>
  <c r="AC80" i="14"/>
  <c r="AF80" i="14" a="1"/>
  <c r="AF80" i="14"/>
  <c r="AG80" i="14" a="1"/>
  <c r="AG80" i="14"/>
  <c r="AH80" i="14" a="1"/>
  <c r="AH80" i="14"/>
  <c r="AI80" i="14" a="1"/>
  <c r="AI80" i="14"/>
  <c r="AJ80" i="14" a="1"/>
  <c r="AJ80" i="14"/>
  <c r="AK80" i="14" a="1"/>
  <c r="AK80" i="14"/>
  <c r="AP80" i="14"/>
  <c r="AQ80" i="14"/>
  <c r="AR80" i="14"/>
  <c r="AS80" i="14"/>
  <c r="AT80" i="14" a="1"/>
  <c r="AT80" i="14"/>
  <c r="AV80" i="14"/>
  <c r="AW80" i="14" a="1"/>
  <c r="AW80" i="14"/>
  <c r="AY80" i="14"/>
  <c r="AZ80" i="14"/>
  <c r="BA80" i="14"/>
  <c r="BB80" i="14"/>
  <c r="BF80" i="14"/>
  <c r="BG80" i="14"/>
  <c r="X81" i="14"/>
  <c r="Z81" i="14" a="1"/>
  <c r="Z81" i="14"/>
  <c r="AA81" i="14" a="1"/>
  <c r="AA81" i="14"/>
  <c r="AB81" i="14" a="1"/>
  <c r="AB81" i="14"/>
  <c r="AC81" i="14" a="1"/>
  <c r="AC81" i="14"/>
  <c r="AF81" i="14" a="1"/>
  <c r="AF81" i="14"/>
  <c r="AG81" i="14" a="1"/>
  <c r="AG81" i="14"/>
  <c r="AH81" i="14" a="1"/>
  <c r="AH81" i="14"/>
  <c r="AI81" i="14" a="1"/>
  <c r="AI81" i="14"/>
  <c r="AJ81" i="14" a="1"/>
  <c r="AJ81" i="14"/>
  <c r="AK81" i="14" a="1"/>
  <c r="AK81" i="14"/>
  <c r="AP81" i="14"/>
  <c r="AQ81" i="14"/>
  <c r="AR81" i="14"/>
  <c r="AS81" i="14"/>
  <c r="AT81" i="14" a="1"/>
  <c r="AT81" i="14"/>
  <c r="AV81" i="14"/>
  <c r="AW81" i="14" a="1"/>
  <c r="AW81" i="14"/>
  <c r="AY81" i="14"/>
  <c r="AZ81" i="14"/>
  <c r="BA81" i="14"/>
  <c r="BB81" i="14"/>
  <c r="BF81" i="14"/>
  <c r="BG81" i="14"/>
  <c r="X82" i="14"/>
  <c r="Z82" i="14" a="1"/>
  <c r="Z82" i="14"/>
  <c r="AA82" i="14" a="1"/>
  <c r="AA82" i="14"/>
  <c r="AB82" i="14" a="1"/>
  <c r="AB82" i="14"/>
  <c r="AC82" i="14" a="1"/>
  <c r="AC82" i="14"/>
  <c r="AF82" i="14" a="1"/>
  <c r="AF82" i="14"/>
  <c r="AG82" i="14" a="1"/>
  <c r="AG82" i="14"/>
  <c r="AH82" i="14" a="1"/>
  <c r="AH82" i="14"/>
  <c r="AI82" i="14" a="1"/>
  <c r="AI82" i="14"/>
  <c r="AJ82" i="14" a="1"/>
  <c r="AJ82" i="14"/>
  <c r="AK82" i="14" a="1"/>
  <c r="AK82" i="14"/>
  <c r="AP82" i="14"/>
  <c r="AQ82" i="14"/>
  <c r="AR82" i="14"/>
  <c r="AS82" i="14"/>
  <c r="AT82" i="14" a="1"/>
  <c r="AT82" i="14"/>
  <c r="AV82" i="14"/>
  <c r="AW82" i="14" a="1"/>
  <c r="AW82" i="14"/>
  <c r="AY82" i="14"/>
  <c r="AZ82" i="14"/>
  <c r="BA82" i="14"/>
  <c r="BB82" i="14"/>
  <c r="BF82" i="14"/>
  <c r="BG82" i="14"/>
  <c r="X83" i="14"/>
  <c r="Z83" i="14" a="1"/>
  <c r="Z83" i="14"/>
  <c r="AA83" i="14" a="1"/>
  <c r="AA83" i="14"/>
  <c r="AB83" i="14" a="1"/>
  <c r="AB83" i="14"/>
  <c r="AC83" i="14" a="1"/>
  <c r="AC83" i="14"/>
  <c r="AF83" i="14" a="1"/>
  <c r="AF83" i="14"/>
  <c r="AG83" i="14" a="1"/>
  <c r="AG83" i="14"/>
  <c r="AH83" i="14" a="1"/>
  <c r="AH83" i="14"/>
  <c r="AI83" i="14" a="1"/>
  <c r="AI83" i="14"/>
  <c r="AJ83" i="14" a="1"/>
  <c r="AJ83" i="14"/>
  <c r="AK83" i="14" a="1"/>
  <c r="AK83" i="14"/>
  <c r="AP83" i="14"/>
  <c r="AQ83" i="14"/>
  <c r="AR83" i="14"/>
  <c r="AS83" i="14"/>
  <c r="AT83" i="14" a="1"/>
  <c r="AT83" i="14"/>
  <c r="AV83" i="14"/>
  <c r="AW83" i="14" a="1"/>
  <c r="AW83" i="14"/>
  <c r="AY83" i="14"/>
  <c r="AZ83" i="14"/>
  <c r="BA83" i="14"/>
  <c r="BB83" i="14"/>
  <c r="BF83" i="14"/>
  <c r="BG83" i="14"/>
  <c r="X84" i="14"/>
  <c r="Z84" i="14" a="1"/>
  <c r="Z84" i="14"/>
  <c r="AA84" i="14" a="1"/>
  <c r="AA84" i="14"/>
  <c r="AB84" i="14" a="1"/>
  <c r="AB84" i="14"/>
  <c r="AC84" i="14" a="1"/>
  <c r="AC84" i="14"/>
  <c r="AF84" i="14" a="1"/>
  <c r="AF84" i="14"/>
  <c r="AG84" i="14" a="1"/>
  <c r="AG84" i="14"/>
  <c r="AH84" i="14" a="1"/>
  <c r="AH84" i="14"/>
  <c r="AI84" i="14" a="1"/>
  <c r="AI84" i="14"/>
  <c r="AJ84" i="14" a="1"/>
  <c r="AJ84" i="14"/>
  <c r="AK84" i="14" a="1"/>
  <c r="AK84" i="14"/>
  <c r="AP84" i="14"/>
  <c r="AQ84" i="14"/>
  <c r="AR84" i="14"/>
  <c r="AS84" i="14"/>
  <c r="AT84" i="14" a="1"/>
  <c r="AT84" i="14"/>
  <c r="AV84" i="14"/>
  <c r="AW84" i="14" a="1"/>
  <c r="AW84" i="14"/>
  <c r="AY84" i="14"/>
  <c r="AZ84" i="14"/>
  <c r="BA84" i="14"/>
  <c r="BB84" i="14"/>
  <c r="BF84" i="14"/>
  <c r="BG84" i="14"/>
  <c r="X85" i="14"/>
  <c r="Z85" i="14" a="1"/>
  <c r="Z85" i="14"/>
  <c r="AA85" i="14" a="1"/>
  <c r="AA85" i="14"/>
  <c r="AB85" i="14" a="1"/>
  <c r="AB85" i="14"/>
  <c r="AC85" i="14" a="1"/>
  <c r="AC85" i="14"/>
  <c r="AF85" i="14" a="1"/>
  <c r="AF85" i="14"/>
  <c r="AG85" i="14" a="1"/>
  <c r="AG85" i="14"/>
  <c r="AH85" i="14" a="1"/>
  <c r="AH85" i="14"/>
  <c r="AI85" i="14" a="1"/>
  <c r="AI85" i="14"/>
  <c r="AJ85" i="14" a="1"/>
  <c r="AJ85" i="14"/>
  <c r="AK85" i="14" a="1"/>
  <c r="AK85" i="14"/>
  <c r="AP85" i="14"/>
  <c r="AQ85" i="14"/>
  <c r="AR85" i="14"/>
  <c r="AS85" i="14"/>
  <c r="AT85" i="14" a="1"/>
  <c r="AT85" i="14"/>
  <c r="AV85" i="14"/>
  <c r="AW85" i="14" a="1"/>
  <c r="AW85" i="14"/>
  <c r="AY85" i="14"/>
  <c r="AZ85" i="14"/>
  <c r="BA85" i="14"/>
  <c r="BB85" i="14"/>
  <c r="BF85" i="14"/>
  <c r="BG85" i="14"/>
  <c r="X86" i="14"/>
  <c r="Z86" i="14" a="1"/>
  <c r="Z86" i="14"/>
  <c r="AA86" i="14" a="1"/>
  <c r="AA86" i="14"/>
  <c r="AB86" i="14" a="1"/>
  <c r="AB86" i="14"/>
  <c r="AC86" i="14" a="1"/>
  <c r="AC86" i="14"/>
  <c r="AF86" i="14" a="1"/>
  <c r="AF86" i="14"/>
  <c r="AG86" i="14" a="1"/>
  <c r="AG86" i="14"/>
  <c r="AH86" i="14" a="1"/>
  <c r="AH86" i="14"/>
  <c r="AI86" i="14" a="1"/>
  <c r="AI86" i="14"/>
  <c r="AJ86" i="14" a="1"/>
  <c r="AJ86" i="14"/>
  <c r="AK86" i="14" a="1"/>
  <c r="AK86" i="14"/>
  <c r="AP86" i="14"/>
  <c r="AQ86" i="14"/>
  <c r="AR86" i="14"/>
  <c r="AS86" i="14"/>
  <c r="AT86" i="14" a="1"/>
  <c r="AT86" i="14"/>
  <c r="AV86" i="14"/>
  <c r="AW86" i="14" a="1"/>
  <c r="AW86" i="14"/>
  <c r="AY86" i="14"/>
  <c r="AZ86" i="14"/>
  <c r="BA86" i="14"/>
  <c r="BB86" i="14"/>
  <c r="BF86" i="14"/>
  <c r="BG86" i="14"/>
  <c r="X87" i="14"/>
  <c r="Z87" i="14" a="1"/>
  <c r="Z87" i="14"/>
  <c r="AA87" i="14" a="1"/>
  <c r="AA87" i="14"/>
  <c r="AB87" i="14" a="1"/>
  <c r="AB87" i="14"/>
  <c r="AC87" i="14" a="1"/>
  <c r="AC87" i="14"/>
  <c r="AF87" i="14" a="1"/>
  <c r="AF87" i="14"/>
  <c r="AG87" i="14" a="1"/>
  <c r="AG87" i="14"/>
  <c r="AH87" i="14" a="1"/>
  <c r="AH87" i="14"/>
  <c r="AI87" i="14" a="1"/>
  <c r="AI87" i="14"/>
  <c r="AJ87" i="14" a="1"/>
  <c r="AJ87" i="14"/>
  <c r="AK87" i="14" a="1"/>
  <c r="AK87" i="14"/>
  <c r="AP87" i="14"/>
  <c r="AQ87" i="14"/>
  <c r="AR87" i="14"/>
  <c r="AS87" i="14"/>
  <c r="AT87" i="14" a="1"/>
  <c r="AT87" i="14"/>
  <c r="AV87" i="14"/>
  <c r="AW87" i="14" a="1"/>
  <c r="AW87" i="14"/>
  <c r="AY87" i="14"/>
  <c r="AZ87" i="14"/>
  <c r="BA87" i="14"/>
  <c r="BB87" i="14"/>
  <c r="BF87" i="14"/>
  <c r="BG87" i="14"/>
  <c r="X88" i="14"/>
  <c r="Z88" i="14" a="1"/>
  <c r="Z88" i="14"/>
  <c r="AA88" i="14" a="1"/>
  <c r="AA88" i="14"/>
  <c r="AB88" i="14" a="1"/>
  <c r="AB88" i="14"/>
  <c r="AC88" i="14" a="1"/>
  <c r="AC88" i="14"/>
  <c r="AF88" i="14" a="1"/>
  <c r="AF88" i="14"/>
  <c r="AG88" i="14" a="1"/>
  <c r="AG88" i="14"/>
  <c r="AH88" i="14" a="1"/>
  <c r="AH88" i="14"/>
  <c r="AI88" i="14" a="1"/>
  <c r="AI88" i="14"/>
  <c r="AJ88" i="14" a="1"/>
  <c r="AJ88" i="14"/>
  <c r="AK88" i="14" a="1"/>
  <c r="AK88" i="14"/>
  <c r="AP88" i="14"/>
  <c r="AQ88" i="14"/>
  <c r="AR88" i="14"/>
  <c r="AS88" i="14"/>
  <c r="AT88" i="14" a="1"/>
  <c r="AT88" i="14"/>
  <c r="AV88" i="14"/>
  <c r="AW88" i="14" a="1"/>
  <c r="AW88" i="14"/>
  <c r="AY88" i="14"/>
  <c r="AZ88" i="14"/>
  <c r="BA88" i="14"/>
  <c r="BB88" i="14"/>
  <c r="BF88" i="14"/>
  <c r="BG88" i="14"/>
  <c r="X89" i="14"/>
  <c r="Z89" i="14" a="1"/>
  <c r="Z89" i="14"/>
  <c r="AA89" i="14" a="1"/>
  <c r="AA89" i="14"/>
  <c r="AB89" i="14" a="1"/>
  <c r="AB89" i="14"/>
  <c r="AC89" i="14" a="1"/>
  <c r="AC89" i="14"/>
  <c r="AF89" i="14" a="1"/>
  <c r="AF89" i="14"/>
  <c r="AG89" i="14" a="1"/>
  <c r="AG89" i="14"/>
  <c r="AH89" i="14" a="1"/>
  <c r="AH89" i="14"/>
  <c r="AI89" i="14" a="1"/>
  <c r="AI89" i="14"/>
  <c r="AJ89" i="14" a="1"/>
  <c r="AJ89" i="14"/>
  <c r="AK89" i="14" a="1"/>
  <c r="AK89" i="14"/>
  <c r="AP89" i="14"/>
  <c r="AQ89" i="14"/>
  <c r="AR89" i="14"/>
  <c r="AS89" i="14"/>
  <c r="AT89" i="14" a="1"/>
  <c r="AT89" i="14"/>
  <c r="AV89" i="14"/>
  <c r="AW89" i="14" a="1"/>
  <c r="AW89" i="14"/>
  <c r="AY89" i="14"/>
  <c r="AZ89" i="14"/>
  <c r="BA89" i="14"/>
  <c r="BB89" i="14"/>
  <c r="BF89" i="14"/>
  <c r="BG89" i="14"/>
  <c r="X90" i="14"/>
  <c r="Z90" i="14" a="1"/>
  <c r="Z90" i="14"/>
  <c r="AA90" i="14" a="1"/>
  <c r="AA90" i="14"/>
  <c r="AB90" i="14" a="1"/>
  <c r="AB90" i="14"/>
  <c r="AC90" i="14" a="1"/>
  <c r="AC90" i="14"/>
  <c r="AF90" i="14" a="1"/>
  <c r="AF90" i="14"/>
  <c r="AG90" i="14" a="1"/>
  <c r="AG90" i="14"/>
  <c r="AH90" i="14" a="1"/>
  <c r="AH90" i="14"/>
  <c r="AI90" i="14" a="1"/>
  <c r="AI90" i="14"/>
  <c r="AJ90" i="14" a="1"/>
  <c r="AJ90" i="14"/>
  <c r="AK90" i="14" a="1"/>
  <c r="AK90" i="14"/>
  <c r="AP90" i="14"/>
  <c r="AQ90" i="14"/>
  <c r="AR90" i="14"/>
  <c r="AS90" i="14"/>
  <c r="AT90" i="14" a="1"/>
  <c r="AT90" i="14"/>
  <c r="AV90" i="14"/>
  <c r="AW90" i="14" a="1"/>
  <c r="AW90" i="14"/>
  <c r="AY90" i="14"/>
  <c r="AZ90" i="14"/>
  <c r="BA90" i="14"/>
  <c r="BB90" i="14"/>
  <c r="BF90" i="14"/>
  <c r="BG90" i="14"/>
  <c r="X91" i="14"/>
  <c r="Z91" i="14" a="1"/>
  <c r="Z91" i="14"/>
  <c r="AA91" i="14" a="1"/>
  <c r="AA91" i="14"/>
  <c r="AB91" i="14" a="1"/>
  <c r="AB91" i="14"/>
  <c r="AC91" i="14" a="1"/>
  <c r="AC91" i="14"/>
  <c r="AF91" i="14" a="1"/>
  <c r="AF91" i="14"/>
  <c r="AG91" i="14" a="1"/>
  <c r="AG91" i="14"/>
  <c r="AH91" i="14" a="1"/>
  <c r="AH91" i="14"/>
  <c r="AI91" i="14" a="1"/>
  <c r="AI91" i="14"/>
  <c r="AJ91" i="14" a="1"/>
  <c r="AJ91" i="14"/>
  <c r="AK91" i="14" a="1"/>
  <c r="AK91" i="14"/>
  <c r="AP91" i="14"/>
  <c r="AQ91" i="14"/>
  <c r="AR91" i="14"/>
  <c r="AS91" i="14"/>
  <c r="AT91" i="14" a="1"/>
  <c r="AT91" i="14"/>
  <c r="AV91" i="14"/>
  <c r="AW91" i="14" a="1"/>
  <c r="AW91" i="14"/>
  <c r="AY91" i="14"/>
  <c r="AZ91" i="14"/>
  <c r="BA91" i="14"/>
  <c r="BB91" i="14"/>
  <c r="BF91" i="14"/>
  <c r="BG91" i="14"/>
  <c r="X92" i="14"/>
  <c r="Z92" i="14" a="1"/>
  <c r="Z92" i="14"/>
  <c r="AA92" i="14" a="1"/>
  <c r="AA92" i="14"/>
  <c r="AB92" i="14" a="1"/>
  <c r="AB92" i="14"/>
  <c r="AC92" i="14" a="1"/>
  <c r="AC92" i="14"/>
  <c r="AF92" i="14" a="1"/>
  <c r="AF92" i="14"/>
  <c r="AG92" i="14" a="1"/>
  <c r="AG92" i="14"/>
  <c r="AH92" i="14" a="1"/>
  <c r="AH92" i="14"/>
  <c r="AI92" i="14" a="1"/>
  <c r="AI92" i="14"/>
  <c r="AJ92" i="14" a="1"/>
  <c r="AJ92" i="14"/>
  <c r="AK92" i="14" a="1"/>
  <c r="AK92" i="14"/>
  <c r="AP92" i="14"/>
  <c r="AQ92" i="14"/>
  <c r="AR92" i="14"/>
  <c r="AS92" i="14"/>
  <c r="AT92" i="14" a="1"/>
  <c r="AT92" i="14"/>
  <c r="AV92" i="14"/>
  <c r="AW92" i="14" a="1"/>
  <c r="AW92" i="14"/>
  <c r="AY92" i="14"/>
  <c r="AZ92" i="14"/>
  <c r="BA92" i="14"/>
  <c r="BB92" i="14"/>
  <c r="BF92" i="14"/>
  <c r="BG92" i="14"/>
  <c r="X93" i="14"/>
  <c r="Z93" i="14" a="1"/>
  <c r="Z93" i="14"/>
  <c r="AA93" i="14" a="1"/>
  <c r="AA93" i="14"/>
  <c r="AB93" i="14" a="1"/>
  <c r="AB93" i="14"/>
  <c r="AC93" i="14" a="1"/>
  <c r="AC93" i="14"/>
  <c r="AF93" i="14" a="1"/>
  <c r="AF93" i="14"/>
  <c r="AG93" i="14" a="1"/>
  <c r="AG93" i="14"/>
  <c r="AH93" i="14" a="1"/>
  <c r="AH93" i="14"/>
  <c r="AI93" i="14" a="1"/>
  <c r="AI93" i="14"/>
  <c r="AJ93" i="14" a="1"/>
  <c r="AJ93" i="14"/>
  <c r="AK93" i="14" a="1"/>
  <c r="AK93" i="14"/>
  <c r="AP93" i="14"/>
  <c r="AQ93" i="14"/>
  <c r="AR93" i="14"/>
  <c r="AS93" i="14"/>
  <c r="AT93" i="14" a="1"/>
  <c r="AT93" i="14"/>
  <c r="AV93" i="14"/>
  <c r="AW93" i="14" a="1"/>
  <c r="AW93" i="14"/>
  <c r="AY93" i="14"/>
  <c r="AZ93" i="14"/>
  <c r="BA93" i="14"/>
  <c r="BB93" i="14"/>
  <c r="BF93" i="14"/>
  <c r="BG93" i="14"/>
  <c r="X94" i="14"/>
  <c r="Z94" i="14" a="1"/>
  <c r="Z94" i="14"/>
  <c r="AA94" i="14" a="1"/>
  <c r="AA94" i="14"/>
  <c r="AB94" i="14" a="1"/>
  <c r="AB94" i="14"/>
  <c r="AC94" i="14" a="1"/>
  <c r="AC94" i="14"/>
  <c r="AF94" i="14" a="1"/>
  <c r="AF94" i="14"/>
  <c r="AG94" i="14" a="1"/>
  <c r="AG94" i="14"/>
  <c r="AH94" i="14" a="1"/>
  <c r="AH94" i="14"/>
  <c r="AI94" i="14" a="1"/>
  <c r="AI94" i="14"/>
  <c r="AJ94" i="14" a="1"/>
  <c r="AJ94" i="14"/>
  <c r="AK94" i="14" a="1"/>
  <c r="AK94" i="14"/>
  <c r="AP94" i="14"/>
  <c r="AQ94" i="14"/>
  <c r="AR94" i="14"/>
  <c r="AS94" i="14"/>
  <c r="AT94" i="14" a="1"/>
  <c r="AT94" i="14"/>
  <c r="AV94" i="14"/>
  <c r="AW94" i="14" a="1"/>
  <c r="AW94" i="14"/>
  <c r="AY94" i="14"/>
  <c r="AZ94" i="14"/>
  <c r="BA94" i="14"/>
  <c r="BB94" i="14"/>
  <c r="BF94" i="14"/>
  <c r="BG94" i="14"/>
  <c r="X95" i="14"/>
  <c r="Z95" i="14" a="1"/>
  <c r="Z95" i="14"/>
  <c r="AA95" i="14" a="1"/>
  <c r="AA95" i="14"/>
  <c r="AB95" i="14" a="1"/>
  <c r="AB95" i="14"/>
  <c r="AC95" i="14" a="1"/>
  <c r="AC95" i="14"/>
  <c r="AF95" i="14" a="1"/>
  <c r="AF95" i="14"/>
  <c r="AG95" i="14" a="1"/>
  <c r="AG95" i="14"/>
  <c r="AH95" i="14" a="1"/>
  <c r="AH95" i="14"/>
  <c r="AI95" i="14" a="1"/>
  <c r="AI95" i="14"/>
  <c r="AJ95" i="14" a="1"/>
  <c r="AJ95" i="14"/>
  <c r="AK95" i="14" a="1"/>
  <c r="AK95" i="14"/>
  <c r="AP95" i="14"/>
  <c r="AQ95" i="14"/>
  <c r="AR95" i="14"/>
  <c r="AS95" i="14"/>
  <c r="AT95" i="14" a="1"/>
  <c r="AT95" i="14"/>
  <c r="AV95" i="14"/>
  <c r="AW95" i="14" a="1"/>
  <c r="AW95" i="14"/>
  <c r="AY95" i="14"/>
  <c r="AZ95" i="14"/>
  <c r="BA95" i="14"/>
  <c r="BB95" i="14"/>
  <c r="BF95" i="14"/>
  <c r="BG95" i="14"/>
  <c r="X96" i="14"/>
  <c r="Z96" i="14" a="1"/>
  <c r="Z96" i="14"/>
  <c r="AA96" i="14" a="1"/>
  <c r="AA96" i="14"/>
  <c r="AB96" i="14" a="1"/>
  <c r="AB96" i="14"/>
  <c r="AC96" i="14" a="1"/>
  <c r="AC96" i="14"/>
  <c r="AF96" i="14" a="1"/>
  <c r="AF96" i="14"/>
  <c r="AG96" i="14" a="1"/>
  <c r="AG96" i="14"/>
  <c r="AH96" i="14" a="1"/>
  <c r="AH96" i="14"/>
  <c r="AI96" i="14" a="1"/>
  <c r="AI96" i="14"/>
  <c r="AJ96" i="14" a="1"/>
  <c r="AJ96" i="14"/>
  <c r="AK96" i="14" a="1"/>
  <c r="AK96" i="14"/>
  <c r="AP96" i="14"/>
  <c r="AQ96" i="14"/>
  <c r="AR96" i="14"/>
  <c r="AS96" i="14"/>
  <c r="AT96" i="14" a="1"/>
  <c r="AT96" i="14"/>
  <c r="AV96" i="14"/>
  <c r="AW96" i="14" a="1"/>
  <c r="AW96" i="14"/>
  <c r="AY96" i="14"/>
  <c r="AZ96" i="14"/>
  <c r="BA96" i="14"/>
  <c r="BB96" i="14"/>
  <c r="BF96" i="14"/>
  <c r="BG96" i="14"/>
  <c r="X97" i="14"/>
  <c r="Z97" i="14" a="1"/>
  <c r="Z97" i="14"/>
  <c r="AA97" i="14" a="1"/>
  <c r="AA97" i="14"/>
  <c r="AB97" i="14" a="1"/>
  <c r="AB97" i="14"/>
  <c r="AC97" i="14" a="1"/>
  <c r="AC97" i="14"/>
  <c r="AF97" i="14" a="1"/>
  <c r="AF97" i="14"/>
  <c r="AG97" i="14" a="1"/>
  <c r="AG97" i="14"/>
  <c r="AH97" i="14" a="1"/>
  <c r="AH97" i="14"/>
  <c r="AI97" i="14" a="1"/>
  <c r="AI97" i="14"/>
  <c r="AJ97" i="14" a="1"/>
  <c r="AJ97" i="14"/>
  <c r="AK97" i="14" a="1"/>
  <c r="AK97" i="14"/>
  <c r="AP97" i="14"/>
  <c r="AQ97" i="14"/>
  <c r="AR97" i="14"/>
  <c r="AS97" i="14"/>
  <c r="AT97" i="14" a="1"/>
  <c r="AT97" i="14"/>
  <c r="AV97" i="14"/>
  <c r="AW97" i="14" a="1"/>
  <c r="AW97" i="14"/>
  <c r="AY97" i="14"/>
  <c r="AZ97" i="14"/>
  <c r="BA97" i="14"/>
  <c r="BB97" i="14"/>
  <c r="BF97" i="14"/>
  <c r="BG97" i="14"/>
  <c r="X98" i="14"/>
  <c r="Z98" i="14" a="1"/>
  <c r="Z98" i="14"/>
  <c r="AA98" i="14" a="1"/>
  <c r="AA98" i="14"/>
  <c r="AB98" i="14" a="1"/>
  <c r="AB98" i="14"/>
  <c r="AC98" i="14" a="1"/>
  <c r="AC98" i="14"/>
  <c r="AF98" i="14" a="1"/>
  <c r="AF98" i="14"/>
  <c r="AG98" i="14" a="1"/>
  <c r="AG98" i="14"/>
  <c r="AH98" i="14" a="1"/>
  <c r="AH98" i="14"/>
  <c r="AI98" i="14" a="1"/>
  <c r="AI98" i="14"/>
  <c r="AJ98" i="14" a="1"/>
  <c r="AJ98" i="14"/>
  <c r="AK98" i="14" a="1"/>
  <c r="AK98" i="14"/>
  <c r="AP98" i="14"/>
  <c r="AQ98" i="14"/>
  <c r="AR98" i="14"/>
  <c r="AS98" i="14"/>
  <c r="AT98" i="14" a="1"/>
  <c r="AT98" i="14"/>
  <c r="AV98" i="14"/>
  <c r="AW98" i="14" a="1"/>
  <c r="AW98" i="14"/>
  <c r="AY98" i="14"/>
  <c r="AZ98" i="14"/>
  <c r="BA98" i="14"/>
  <c r="BB98" i="14"/>
  <c r="BF98" i="14"/>
  <c r="BG98" i="14"/>
  <c r="X99" i="14"/>
  <c r="Z99" i="14" a="1"/>
  <c r="Z99" i="14"/>
  <c r="AA99" i="14" a="1"/>
  <c r="AA99" i="14"/>
  <c r="AB99" i="14" a="1"/>
  <c r="AB99" i="14"/>
  <c r="AC99" i="14" a="1"/>
  <c r="AC99" i="14"/>
  <c r="AF99" i="14" a="1"/>
  <c r="AF99" i="14"/>
  <c r="AG99" i="14" a="1"/>
  <c r="AG99" i="14"/>
  <c r="AH99" i="14" a="1"/>
  <c r="AH99" i="14"/>
  <c r="AI99" i="14" a="1"/>
  <c r="AI99" i="14"/>
  <c r="AJ99" i="14" a="1"/>
  <c r="AJ99" i="14"/>
  <c r="AK99" i="14" a="1"/>
  <c r="AK99" i="14"/>
  <c r="AP99" i="14"/>
  <c r="AQ99" i="14"/>
  <c r="AR99" i="14"/>
  <c r="AS99" i="14"/>
  <c r="AT99" i="14" a="1"/>
  <c r="AT99" i="14"/>
  <c r="AV99" i="14"/>
  <c r="AW99" i="14" a="1"/>
  <c r="AW99" i="14"/>
  <c r="AY99" i="14"/>
  <c r="AZ99" i="14"/>
  <c r="BA99" i="14"/>
  <c r="BB99" i="14"/>
  <c r="BF99" i="14"/>
  <c r="BG99" i="14"/>
  <c r="X100" i="14"/>
  <c r="Z100" i="14" a="1"/>
  <c r="Z100" i="14"/>
  <c r="AA100" i="14" a="1"/>
  <c r="AA100" i="14"/>
  <c r="AB100" i="14" a="1"/>
  <c r="AB100" i="14"/>
  <c r="AC100" i="14" a="1"/>
  <c r="AC100" i="14"/>
  <c r="AF100" i="14" a="1"/>
  <c r="AF100" i="14"/>
  <c r="AG100" i="14" a="1"/>
  <c r="AG100" i="14"/>
  <c r="AH100" i="14" a="1"/>
  <c r="AH100" i="14"/>
  <c r="AI100" i="14" a="1"/>
  <c r="AI100" i="14"/>
  <c r="AJ100" i="14" a="1"/>
  <c r="AJ100" i="14"/>
  <c r="AK100" i="14" a="1"/>
  <c r="AK100" i="14"/>
  <c r="AP100" i="14"/>
  <c r="AQ100" i="14"/>
  <c r="AR100" i="14"/>
  <c r="AS100" i="14"/>
  <c r="AT100" i="14" a="1"/>
  <c r="AT100" i="14"/>
  <c r="AV100" i="14"/>
  <c r="AW100" i="14" a="1"/>
  <c r="AW100" i="14"/>
  <c r="AY100" i="14"/>
  <c r="AZ100" i="14"/>
  <c r="BA100" i="14"/>
  <c r="BB100" i="14"/>
  <c r="BF100" i="14"/>
  <c r="BG100" i="14"/>
  <c r="X101" i="14"/>
  <c r="Z101" i="14" a="1"/>
  <c r="Z101" i="14"/>
  <c r="AA101" i="14" a="1"/>
  <c r="AA101" i="14"/>
  <c r="AB101" i="14" a="1"/>
  <c r="AB101" i="14"/>
  <c r="AC101" i="14" a="1"/>
  <c r="AC101" i="14"/>
  <c r="AF101" i="14" a="1"/>
  <c r="AF101" i="14"/>
  <c r="AG101" i="14" a="1"/>
  <c r="AG101" i="14"/>
  <c r="AH101" i="14" a="1"/>
  <c r="AH101" i="14"/>
  <c r="AI101" i="14" a="1"/>
  <c r="AI101" i="14"/>
  <c r="AJ101" i="14" a="1"/>
  <c r="AJ101" i="14"/>
  <c r="AK101" i="14" a="1"/>
  <c r="AK101" i="14"/>
  <c r="AP101" i="14"/>
  <c r="AQ101" i="14"/>
  <c r="AR101" i="14"/>
  <c r="AS101" i="14"/>
  <c r="AT101" i="14" a="1"/>
  <c r="AT101" i="14"/>
  <c r="AV101" i="14"/>
  <c r="AW101" i="14" a="1"/>
  <c r="AW101" i="14"/>
  <c r="AY101" i="14"/>
  <c r="AZ101" i="14"/>
  <c r="BA101" i="14"/>
  <c r="BB101" i="14"/>
  <c r="BF101" i="14"/>
  <c r="BG101" i="14"/>
  <c r="X102" i="14"/>
  <c r="Z102" i="14" a="1"/>
  <c r="Z102" i="14"/>
  <c r="AA102" i="14" a="1"/>
  <c r="AA102" i="14"/>
  <c r="AB102" i="14" a="1"/>
  <c r="AB102" i="14"/>
  <c r="AC102" i="14" a="1"/>
  <c r="AC102" i="14"/>
  <c r="AF102" i="14" a="1"/>
  <c r="AF102" i="14"/>
  <c r="AG102" i="14" a="1"/>
  <c r="AG102" i="14"/>
  <c r="AH102" i="14" a="1"/>
  <c r="AH102" i="14"/>
  <c r="AI102" i="14" a="1"/>
  <c r="AI102" i="14"/>
  <c r="AJ102" i="14" a="1"/>
  <c r="AJ102" i="14"/>
  <c r="AK102" i="14" a="1"/>
  <c r="AK102" i="14"/>
  <c r="AP102" i="14"/>
  <c r="AQ102" i="14"/>
  <c r="AR102" i="14"/>
  <c r="AS102" i="14"/>
  <c r="AT102" i="14" a="1"/>
  <c r="AT102" i="14"/>
  <c r="AV102" i="14"/>
  <c r="AW102" i="14" a="1"/>
  <c r="AW102" i="14"/>
  <c r="AY102" i="14"/>
  <c r="AZ102" i="14"/>
  <c r="BA102" i="14"/>
  <c r="BB102" i="14"/>
  <c r="BF102" i="14"/>
  <c r="BG102" i="14"/>
  <c r="X103" i="14"/>
  <c r="Z103" i="14" a="1"/>
  <c r="Z103" i="14"/>
  <c r="AA103" i="14" a="1"/>
  <c r="AA103" i="14"/>
  <c r="AB103" i="14" a="1"/>
  <c r="AB103" i="14"/>
  <c r="AC103" i="14" a="1"/>
  <c r="AC103" i="14"/>
  <c r="AF103" i="14" a="1"/>
  <c r="AF103" i="14"/>
  <c r="AG103" i="14" a="1"/>
  <c r="AG103" i="14"/>
  <c r="AH103" i="14" a="1"/>
  <c r="AH103" i="14"/>
  <c r="AI103" i="14" a="1"/>
  <c r="AI103" i="14"/>
  <c r="AJ103" i="14" a="1"/>
  <c r="AJ103" i="14"/>
  <c r="AK103" i="14" a="1"/>
  <c r="AK103" i="14"/>
  <c r="AP103" i="14"/>
  <c r="AQ103" i="14"/>
  <c r="AR103" i="14"/>
  <c r="AS103" i="14"/>
  <c r="AT103" i="14" a="1"/>
  <c r="AT103" i="14"/>
  <c r="AV103" i="14"/>
  <c r="AW103" i="14" a="1"/>
  <c r="AW103" i="14"/>
  <c r="AY103" i="14"/>
  <c r="AZ103" i="14"/>
  <c r="BA103" i="14"/>
  <c r="BB103" i="14"/>
  <c r="BF103" i="14"/>
  <c r="BG103" i="14"/>
  <c r="X104" i="14"/>
  <c r="Z104" i="14" a="1"/>
  <c r="Z104" i="14"/>
  <c r="AA104" i="14" a="1"/>
  <c r="AA104" i="14"/>
  <c r="AB104" i="14" a="1"/>
  <c r="AB104" i="14"/>
  <c r="AC104" i="14" a="1"/>
  <c r="AC104" i="14"/>
  <c r="AF104" i="14" a="1"/>
  <c r="AF104" i="14"/>
  <c r="AG104" i="14" a="1"/>
  <c r="AG104" i="14"/>
  <c r="AH104" i="14" a="1"/>
  <c r="AH104" i="14"/>
  <c r="AI104" i="14" a="1"/>
  <c r="AI104" i="14"/>
  <c r="AJ104" i="14" a="1"/>
  <c r="AJ104" i="14"/>
  <c r="AK104" i="14" a="1"/>
  <c r="AK104" i="14"/>
  <c r="AP104" i="14"/>
  <c r="AQ104" i="14"/>
  <c r="AR104" i="14"/>
  <c r="AS104" i="14"/>
  <c r="AT104" i="14" a="1"/>
  <c r="AT104" i="14"/>
  <c r="AV104" i="14"/>
  <c r="AW104" i="14" a="1"/>
  <c r="AW104" i="14"/>
  <c r="AY104" i="14"/>
  <c r="AZ104" i="14"/>
  <c r="BA104" i="14"/>
  <c r="BB104" i="14"/>
  <c r="BF104" i="14"/>
  <c r="BG104" i="14"/>
  <c r="X105" i="14"/>
  <c r="Z105" i="14" a="1"/>
  <c r="Z105" i="14"/>
  <c r="AA105" i="14" a="1"/>
  <c r="AA105" i="14"/>
  <c r="AB105" i="14" a="1"/>
  <c r="AB105" i="14"/>
  <c r="AC105" i="14" a="1"/>
  <c r="AC105" i="14"/>
  <c r="AF105" i="14" a="1"/>
  <c r="AF105" i="14"/>
  <c r="AG105" i="14" a="1"/>
  <c r="AG105" i="14"/>
  <c r="AH105" i="14" a="1"/>
  <c r="AH105" i="14"/>
  <c r="AI105" i="14" a="1"/>
  <c r="AI105" i="14"/>
  <c r="AJ105" i="14" a="1"/>
  <c r="AJ105" i="14"/>
  <c r="AK105" i="14" a="1"/>
  <c r="AK105" i="14"/>
  <c r="AP105" i="14"/>
  <c r="AQ105" i="14"/>
  <c r="AR105" i="14"/>
  <c r="AS105" i="14"/>
  <c r="AT105" i="14" a="1"/>
  <c r="AT105" i="14"/>
  <c r="AV105" i="14"/>
  <c r="AW105" i="14" a="1"/>
  <c r="AW105" i="14"/>
  <c r="AY105" i="14"/>
  <c r="AZ105" i="14"/>
  <c r="BA105" i="14"/>
  <c r="BB105" i="14"/>
  <c r="BF105" i="14"/>
  <c r="BG105" i="14"/>
  <c r="X106" i="14"/>
  <c r="Z106" i="14" a="1"/>
  <c r="Z106" i="14"/>
  <c r="AA106" i="14" a="1"/>
  <c r="AA106" i="14"/>
  <c r="AB106" i="14" a="1"/>
  <c r="AB106" i="14"/>
  <c r="AC106" i="14" a="1"/>
  <c r="AC106" i="14"/>
  <c r="AF106" i="14" a="1"/>
  <c r="AF106" i="14"/>
  <c r="AG106" i="14" a="1"/>
  <c r="AG106" i="14"/>
  <c r="AH106" i="14" a="1"/>
  <c r="AH106" i="14"/>
  <c r="AI106" i="14" a="1"/>
  <c r="AI106" i="14"/>
  <c r="AJ106" i="14" a="1"/>
  <c r="AJ106" i="14"/>
  <c r="AK106" i="14" a="1"/>
  <c r="AK106" i="14"/>
  <c r="AP106" i="14"/>
  <c r="AQ106" i="14"/>
  <c r="AR106" i="14"/>
  <c r="AS106" i="14"/>
  <c r="AT106" i="14" a="1"/>
  <c r="AT106" i="14"/>
  <c r="AV106" i="14"/>
  <c r="AW106" i="14" a="1"/>
  <c r="AW106" i="14"/>
  <c r="AY106" i="14"/>
  <c r="AZ106" i="14"/>
  <c r="BA106" i="14"/>
  <c r="BB106" i="14"/>
  <c r="BF106" i="14"/>
  <c r="BG106" i="14"/>
  <c r="X107" i="14"/>
  <c r="Z107" i="14" a="1"/>
  <c r="Z107" i="14"/>
  <c r="AA107" i="14" a="1"/>
  <c r="AA107" i="14"/>
  <c r="AB107" i="14" a="1"/>
  <c r="AB107" i="14"/>
  <c r="AC107" i="14" a="1"/>
  <c r="AC107" i="14"/>
  <c r="AF107" i="14" a="1"/>
  <c r="AF107" i="14"/>
  <c r="AG107" i="14" a="1"/>
  <c r="AG107" i="14"/>
  <c r="AH107" i="14" a="1"/>
  <c r="AH107" i="14"/>
  <c r="AI107" i="14" a="1"/>
  <c r="AI107" i="14"/>
  <c r="AJ107" i="14" a="1"/>
  <c r="AJ107" i="14"/>
  <c r="AK107" i="14" a="1"/>
  <c r="AK107" i="14"/>
  <c r="AP107" i="14"/>
  <c r="AQ107" i="14"/>
  <c r="AR107" i="14"/>
  <c r="AS107" i="14"/>
  <c r="AT107" i="14" a="1"/>
  <c r="AT107" i="14"/>
  <c r="AV107" i="14"/>
  <c r="AW107" i="14" a="1"/>
  <c r="AW107" i="14"/>
  <c r="AY107" i="14"/>
  <c r="AZ107" i="14"/>
  <c r="BA107" i="14"/>
  <c r="BB107" i="14"/>
  <c r="BF107" i="14"/>
  <c r="BG107" i="14"/>
  <c r="X108" i="14"/>
  <c r="Z108" i="14" a="1"/>
  <c r="Z108" i="14"/>
  <c r="AA108" i="14" a="1"/>
  <c r="AA108" i="14"/>
  <c r="AB108" i="14" a="1"/>
  <c r="AB108" i="14"/>
  <c r="AC108" i="14" a="1"/>
  <c r="AC108" i="14"/>
  <c r="AF108" i="14" a="1"/>
  <c r="AF108" i="14"/>
  <c r="AG108" i="14" a="1"/>
  <c r="AG108" i="14"/>
  <c r="AH108" i="14" a="1"/>
  <c r="AH108" i="14"/>
  <c r="AI108" i="14" a="1"/>
  <c r="AI108" i="14"/>
  <c r="AJ108" i="14" a="1"/>
  <c r="AJ108" i="14"/>
  <c r="AK108" i="14" a="1"/>
  <c r="AK108" i="14"/>
  <c r="AP108" i="14"/>
  <c r="AQ108" i="14"/>
  <c r="AR108" i="14"/>
  <c r="AS108" i="14"/>
  <c r="AT108" i="14" a="1"/>
  <c r="AT108" i="14"/>
  <c r="AV108" i="14"/>
  <c r="AW108" i="14" a="1"/>
  <c r="AW108" i="14"/>
  <c r="AY108" i="14"/>
  <c r="AZ108" i="14"/>
  <c r="BA108" i="14"/>
  <c r="BB108" i="14"/>
  <c r="BF108" i="14"/>
  <c r="BG108" i="14"/>
  <c r="X109" i="14"/>
  <c r="Z109" i="14" a="1"/>
  <c r="Z109" i="14"/>
  <c r="AA109" i="14" a="1"/>
  <c r="AA109" i="14"/>
  <c r="AB109" i="14" a="1"/>
  <c r="AB109" i="14"/>
  <c r="AC109" i="14" a="1"/>
  <c r="AC109" i="14"/>
  <c r="AF109" i="14" a="1"/>
  <c r="AF109" i="14"/>
  <c r="AG109" i="14" a="1"/>
  <c r="AG109" i="14"/>
  <c r="AH109" i="14" a="1"/>
  <c r="AH109" i="14"/>
  <c r="AI109" i="14" a="1"/>
  <c r="AI109" i="14"/>
  <c r="AJ109" i="14" a="1"/>
  <c r="AJ109" i="14"/>
  <c r="AK109" i="14" a="1"/>
  <c r="AK109" i="14"/>
  <c r="AP109" i="14"/>
  <c r="AQ109" i="14"/>
  <c r="AR109" i="14"/>
  <c r="AS109" i="14"/>
  <c r="AT109" i="14" a="1"/>
  <c r="AT109" i="14"/>
  <c r="AV109" i="14"/>
  <c r="AW109" i="14" a="1"/>
  <c r="AW109" i="14"/>
  <c r="AY109" i="14"/>
  <c r="AZ109" i="14"/>
  <c r="BA109" i="14"/>
  <c r="BB109" i="14"/>
  <c r="BF109" i="14"/>
  <c r="BG109" i="14"/>
  <c r="X110" i="14"/>
  <c r="Z110" i="14" a="1"/>
  <c r="Z110" i="14"/>
  <c r="AA110" i="14" a="1"/>
  <c r="AA110" i="14"/>
  <c r="AB110" i="14" a="1"/>
  <c r="AB110" i="14"/>
  <c r="AC110" i="14" a="1"/>
  <c r="AC110" i="14"/>
  <c r="AF110" i="14" a="1"/>
  <c r="AF110" i="14"/>
  <c r="AG110" i="14" a="1"/>
  <c r="AG110" i="14"/>
  <c r="AH110" i="14" a="1"/>
  <c r="AH110" i="14"/>
  <c r="AI110" i="14" a="1"/>
  <c r="AI110" i="14"/>
  <c r="AJ110" i="14" a="1"/>
  <c r="AJ110" i="14"/>
  <c r="AK110" i="14" a="1"/>
  <c r="AK110" i="14"/>
  <c r="AP110" i="14"/>
  <c r="AQ110" i="14"/>
  <c r="AR110" i="14"/>
  <c r="AS110" i="14"/>
  <c r="AT110" i="14" a="1"/>
  <c r="AT110" i="14"/>
  <c r="AV110" i="14"/>
  <c r="AW110" i="14" a="1"/>
  <c r="AW110" i="14"/>
  <c r="AY110" i="14"/>
  <c r="AZ110" i="14"/>
  <c r="BA110" i="14"/>
  <c r="BB110" i="14"/>
  <c r="BF110" i="14"/>
  <c r="BG110" i="14"/>
  <c r="X111" i="14"/>
  <c r="Z111" i="14" a="1"/>
  <c r="Z111" i="14"/>
  <c r="AA111" i="14" a="1"/>
  <c r="AA111" i="14"/>
  <c r="AB111" i="14" a="1"/>
  <c r="AB111" i="14"/>
  <c r="AC111" i="14" a="1"/>
  <c r="AC111" i="14"/>
  <c r="AF111" i="14" a="1"/>
  <c r="AF111" i="14"/>
  <c r="AG111" i="14" a="1"/>
  <c r="AG111" i="14"/>
  <c r="AH111" i="14" a="1"/>
  <c r="AH111" i="14"/>
  <c r="AI111" i="14" a="1"/>
  <c r="AI111" i="14"/>
  <c r="AJ111" i="14" a="1"/>
  <c r="AJ111" i="14"/>
  <c r="AK111" i="14" a="1"/>
  <c r="AK111" i="14"/>
  <c r="AP111" i="14"/>
  <c r="AQ111" i="14"/>
  <c r="AR111" i="14"/>
  <c r="AS111" i="14"/>
  <c r="AT111" i="14" a="1"/>
  <c r="AT111" i="14"/>
  <c r="AV111" i="14"/>
  <c r="AW111" i="14" a="1"/>
  <c r="AW111" i="14"/>
  <c r="AY111" i="14"/>
  <c r="AZ111" i="14"/>
  <c r="BA111" i="14"/>
  <c r="BB111" i="14"/>
  <c r="BF111" i="14"/>
  <c r="BG111" i="14"/>
  <c r="X112" i="14"/>
  <c r="Z112" i="14" a="1"/>
  <c r="Z112" i="14"/>
  <c r="AA112" i="14" a="1"/>
  <c r="AA112" i="14"/>
  <c r="AB112" i="14" a="1"/>
  <c r="AB112" i="14"/>
  <c r="AC112" i="14" a="1"/>
  <c r="AC112" i="14"/>
  <c r="AF112" i="14" a="1"/>
  <c r="AF112" i="14"/>
  <c r="AG112" i="14" a="1"/>
  <c r="AG112" i="14"/>
  <c r="AH112" i="14" a="1"/>
  <c r="AH112" i="14"/>
  <c r="AI112" i="14" a="1"/>
  <c r="AI112" i="14"/>
  <c r="AJ112" i="14" a="1"/>
  <c r="AJ112" i="14"/>
  <c r="AK112" i="14" a="1"/>
  <c r="AK112" i="14"/>
  <c r="AP112" i="14"/>
  <c r="AQ112" i="14"/>
  <c r="AR112" i="14"/>
  <c r="AS112" i="14"/>
  <c r="AT112" i="14" a="1"/>
  <c r="AT112" i="14"/>
  <c r="AV112" i="14"/>
  <c r="AW112" i="14" a="1"/>
  <c r="AW112" i="14"/>
  <c r="AY112" i="14"/>
  <c r="AZ112" i="14"/>
  <c r="BA112" i="14"/>
  <c r="BB112" i="14"/>
  <c r="BF112" i="14"/>
  <c r="BG112" i="14"/>
  <c r="X113" i="14"/>
  <c r="Z113" i="14" a="1"/>
  <c r="Z113" i="14"/>
  <c r="AA113" i="14" a="1"/>
  <c r="AA113" i="14"/>
  <c r="AB113" i="14" a="1"/>
  <c r="AB113" i="14"/>
  <c r="AC113" i="14" a="1"/>
  <c r="AC113" i="14"/>
  <c r="AF113" i="14" a="1"/>
  <c r="AF113" i="14"/>
  <c r="AG113" i="14" a="1"/>
  <c r="AG113" i="14"/>
  <c r="AH113" i="14" a="1"/>
  <c r="AH113" i="14"/>
  <c r="AI113" i="14" a="1"/>
  <c r="AI113" i="14"/>
  <c r="AJ113" i="14" a="1"/>
  <c r="AJ113" i="14"/>
  <c r="AK113" i="14" a="1"/>
  <c r="AK113" i="14"/>
  <c r="AP113" i="14"/>
  <c r="AQ113" i="14"/>
  <c r="AR113" i="14"/>
  <c r="AS113" i="14"/>
  <c r="AT113" i="14" a="1"/>
  <c r="AT113" i="14"/>
  <c r="AV113" i="14"/>
  <c r="AW113" i="14" a="1"/>
  <c r="AW113" i="14"/>
  <c r="AY113" i="14"/>
  <c r="AZ113" i="14"/>
  <c r="BA113" i="14"/>
  <c r="BB113" i="14"/>
  <c r="BF113" i="14"/>
  <c r="BG113" i="14"/>
  <c r="X114" i="14"/>
  <c r="Z114" i="14" a="1"/>
  <c r="Z114" i="14"/>
  <c r="AA114" i="14" a="1"/>
  <c r="AA114" i="14"/>
  <c r="AB114" i="14" a="1"/>
  <c r="AB114" i="14"/>
  <c r="AC114" i="14" a="1"/>
  <c r="AC114" i="14"/>
  <c r="AF114" i="14" a="1"/>
  <c r="AF114" i="14"/>
  <c r="AG114" i="14" a="1"/>
  <c r="AG114" i="14"/>
  <c r="AH114" i="14" a="1"/>
  <c r="AH114" i="14"/>
  <c r="AI114" i="14" a="1"/>
  <c r="AI114" i="14"/>
  <c r="AJ114" i="14" a="1"/>
  <c r="AJ114" i="14"/>
  <c r="AK114" i="14" a="1"/>
  <c r="AK114" i="14"/>
  <c r="AP114" i="14"/>
  <c r="AQ114" i="14"/>
  <c r="AR114" i="14"/>
  <c r="AS114" i="14"/>
  <c r="AT114" i="14" a="1"/>
  <c r="AT114" i="14"/>
  <c r="AV114" i="14"/>
  <c r="AW114" i="14" a="1"/>
  <c r="AW114" i="14"/>
  <c r="AY114" i="14"/>
  <c r="AZ114" i="14"/>
  <c r="BA114" i="14"/>
  <c r="BB114" i="14"/>
  <c r="BF114" i="14"/>
  <c r="BG114" i="14"/>
  <c r="X115" i="14"/>
  <c r="Z115" i="14" a="1"/>
  <c r="Z115" i="14"/>
  <c r="AA115" i="14" a="1"/>
  <c r="AA115" i="14"/>
  <c r="AB115" i="14" a="1"/>
  <c r="AB115" i="14"/>
  <c r="AC115" i="14" a="1"/>
  <c r="AC115" i="14"/>
  <c r="AF115" i="14" a="1"/>
  <c r="AF115" i="14"/>
  <c r="AG115" i="14" a="1"/>
  <c r="AG115" i="14"/>
  <c r="AH115" i="14" a="1"/>
  <c r="AH115" i="14"/>
  <c r="AI115" i="14" a="1"/>
  <c r="AI115" i="14"/>
  <c r="AJ115" i="14" a="1"/>
  <c r="AJ115" i="14"/>
  <c r="AK115" i="14" a="1"/>
  <c r="AK115" i="14"/>
  <c r="AP115" i="14"/>
  <c r="AQ115" i="14"/>
  <c r="AR115" i="14"/>
  <c r="AS115" i="14"/>
  <c r="AT115" i="14" a="1"/>
  <c r="AT115" i="14"/>
  <c r="AV115" i="14"/>
  <c r="AW115" i="14" a="1"/>
  <c r="AW115" i="14"/>
  <c r="AY115" i="14"/>
  <c r="AZ115" i="14"/>
  <c r="BA115" i="14"/>
  <c r="BB115" i="14"/>
  <c r="BF115" i="14"/>
  <c r="BG115" i="14"/>
  <c r="X116" i="14"/>
  <c r="Z116" i="14" a="1"/>
  <c r="Z116" i="14"/>
  <c r="AA116" i="14" a="1"/>
  <c r="AA116" i="14"/>
  <c r="AB116" i="14" a="1"/>
  <c r="AB116" i="14"/>
  <c r="AC116" i="14" a="1"/>
  <c r="AC116" i="14"/>
  <c r="AF116" i="14" a="1"/>
  <c r="AF116" i="14"/>
  <c r="AG116" i="14" a="1"/>
  <c r="AG116" i="14"/>
  <c r="AH116" i="14" a="1"/>
  <c r="AH116" i="14"/>
  <c r="AI116" i="14" a="1"/>
  <c r="AI116" i="14"/>
  <c r="AJ116" i="14" a="1"/>
  <c r="AJ116" i="14"/>
  <c r="AK116" i="14" a="1"/>
  <c r="AK116" i="14"/>
  <c r="AP116" i="14"/>
  <c r="AQ116" i="14"/>
  <c r="AR116" i="14"/>
  <c r="AS116" i="14"/>
  <c r="AT116" i="14" a="1"/>
  <c r="AT116" i="14"/>
  <c r="AV116" i="14"/>
  <c r="AW116" i="14" a="1"/>
  <c r="AW116" i="14"/>
  <c r="AY116" i="14"/>
  <c r="AZ116" i="14"/>
  <c r="BA116" i="14"/>
  <c r="BB116" i="14"/>
  <c r="BF116" i="14"/>
  <c r="BG116" i="14"/>
  <c r="X117" i="14"/>
  <c r="Z117" i="14" a="1"/>
  <c r="Z117" i="14"/>
  <c r="AA117" i="14" a="1"/>
  <c r="AA117" i="14"/>
  <c r="AB117" i="14" a="1"/>
  <c r="AB117" i="14"/>
  <c r="AC117" i="14" a="1"/>
  <c r="AC117" i="14"/>
  <c r="AF117" i="14" a="1"/>
  <c r="AF117" i="14"/>
  <c r="AG117" i="14" a="1"/>
  <c r="AG117" i="14"/>
  <c r="AH117" i="14" a="1"/>
  <c r="AH117" i="14"/>
  <c r="AI117" i="14" a="1"/>
  <c r="AI117" i="14"/>
  <c r="AJ117" i="14" a="1"/>
  <c r="AJ117" i="14"/>
  <c r="AK117" i="14" a="1"/>
  <c r="AK117" i="14"/>
  <c r="AP117" i="14"/>
  <c r="AQ117" i="14"/>
  <c r="AR117" i="14"/>
  <c r="AS117" i="14"/>
  <c r="AT117" i="14" a="1"/>
  <c r="AT117" i="14"/>
  <c r="AV117" i="14"/>
  <c r="AW117" i="14" a="1"/>
  <c r="AW117" i="14"/>
  <c r="AY117" i="14"/>
  <c r="AZ117" i="14"/>
  <c r="BA117" i="14"/>
  <c r="BB117" i="14"/>
  <c r="BF117" i="14"/>
  <c r="BG117" i="14"/>
  <c r="X118" i="14"/>
  <c r="Z118" i="14" a="1"/>
  <c r="Z118" i="14"/>
  <c r="AA118" i="14" a="1"/>
  <c r="AA118" i="14"/>
  <c r="AB118" i="14" a="1"/>
  <c r="AB118" i="14"/>
  <c r="AC118" i="14" a="1"/>
  <c r="AC118" i="14"/>
  <c r="AF118" i="14" a="1"/>
  <c r="AF118" i="14"/>
  <c r="AG118" i="14" a="1"/>
  <c r="AG118" i="14"/>
  <c r="AH118" i="14" a="1"/>
  <c r="AH118" i="14"/>
  <c r="AI118" i="14" a="1"/>
  <c r="AI118" i="14"/>
  <c r="AJ118" i="14" a="1"/>
  <c r="AJ118" i="14"/>
  <c r="AK118" i="14" a="1"/>
  <c r="AK118" i="14"/>
  <c r="AP118" i="14"/>
  <c r="AQ118" i="14"/>
  <c r="AR118" i="14"/>
  <c r="AS118" i="14"/>
  <c r="AT118" i="14" a="1"/>
  <c r="AT118" i="14"/>
  <c r="AV118" i="14"/>
  <c r="AW118" i="14" a="1"/>
  <c r="AW118" i="14"/>
  <c r="AY118" i="14"/>
  <c r="AZ118" i="14"/>
  <c r="BA118" i="14"/>
  <c r="BB118" i="14"/>
  <c r="BF118" i="14"/>
  <c r="BG118" i="14"/>
  <c r="X119" i="14"/>
  <c r="Z119" i="14" a="1"/>
  <c r="Z119" i="14"/>
  <c r="AA119" i="14" a="1"/>
  <c r="AA119" i="14"/>
  <c r="AB119" i="14" a="1"/>
  <c r="AB119" i="14"/>
  <c r="AC119" i="14" a="1"/>
  <c r="AC119" i="14"/>
  <c r="AF119" i="14" a="1"/>
  <c r="AF119" i="14"/>
  <c r="AG119" i="14" a="1"/>
  <c r="AG119" i="14"/>
  <c r="AH119" i="14" a="1"/>
  <c r="AH119" i="14"/>
  <c r="AI119" i="14" a="1"/>
  <c r="AI119" i="14"/>
  <c r="AJ119" i="14" a="1"/>
  <c r="AJ119" i="14"/>
  <c r="AK119" i="14" a="1"/>
  <c r="AK119" i="14"/>
  <c r="AP119" i="14"/>
  <c r="AQ119" i="14"/>
  <c r="AR119" i="14"/>
  <c r="AS119" i="14"/>
  <c r="AT119" i="14" a="1"/>
  <c r="AT119" i="14"/>
  <c r="AV119" i="14"/>
  <c r="AW119" i="14" a="1"/>
  <c r="AW119" i="14"/>
  <c r="AY119" i="14"/>
  <c r="AZ119" i="14"/>
  <c r="BA119" i="14"/>
  <c r="BB119" i="14"/>
  <c r="BF119" i="14"/>
  <c r="BG119" i="14"/>
  <c r="X120" i="14"/>
  <c r="Z120" i="14" a="1"/>
  <c r="Z120" i="14"/>
  <c r="AA120" i="14" a="1"/>
  <c r="AA120" i="14"/>
  <c r="AB120" i="14" a="1"/>
  <c r="AB120" i="14"/>
  <c r="AC120" i="14" a="1"/>
  <c r="AC120" i="14"/>
  <c r="AF120" i="14" a="1"/>
  <c r="AF120" i="14"/>
  <c r="AG120" i="14" a="1"/>
  <c r="AG120" i="14"/>
  <c r="AH120" i="14" a="1"/>
  <c r="AH120" i="14"/>
  <c r="AI120" i="14" a="1"/>
  <c r="AI120" i="14"/>
  <c r="AJ120" i="14" a="1"/>
  <c r="AJ120" i="14"/>
  <c r="AK120" i="14" a="1"/>
  <c r="AK120" i="14"/>
  <c r="AP120" i="14"/>
  <c r="AQ120" i="14"/>
  <c r="AR120" i="14"/>
  <c r="AS120" i="14"/>
  <c r="AT120" i="14" a="1"/>
  <c r="AT120" i="14"/>
  <c r="AV120" i="14"/>
  <c r="AW120" i="14" a="1"/>
  <c r="AW120" i="14"/>
  <c r="AY120" i="14"/>
  <c r="AZ120" i="14"/>
  <c r="BA120" i="14"/>
  <c r="BB120" i="14"/>
  <c r="BF120" i="14"/>
  <c r="BG120" i="14"/>
  <c r="X121" i="14"/>
  <c r="Z121" i="14" a="1"/>
  <c r="Z121" i="14"/>
  <c r="AA121" i="14" a="1"/>
  <c r="AA121" i="14"/>
  <c r="AB121" i="14" a="1"/>
  <c r="AB121" i="14"/>
  <c r="AC121" i="14" a="1"/>
  <c r="AC121" i="14"/>
  <c r="AF121" i="14" a="1"/>
  <c r="AF121" i="14"/>
  <c r="AG121" i="14" a="1"/>
  <c r="AG121" i="14"/>
  <c r="AH121" i="14" a="1"/>
  <c r="AH121" i="14"/>
  <c r="AI121" i="14" a="1"/>
  <c r="AI121" i="14"/>
  <c r="AJ121" i="14" a="1"/>
  <c r="AJ121" i="14"/>
  <c r="AK121" i="14" a="1"/>
  <c r="AK121" i="14"/>
  <c r="AP121" i="14"/>
  <c r="AQ121" i="14"/>
  <c r="AR121" i="14"/>
  <c r="AS121" i="14"/>
  <c r="AT121" i="14" a="1"/>
  <c r="AT121" i="14"/>
  <c r="AV121" i="14"/>
  <c r="AW121" i="14" a="1"/>
  <c r="AW121" i="14"/>
  <c r="AY121" i="14"/>
  <c r="AZ121" i="14"/>
  <c r="BA121" i="14"/>
  <c r="BB121" i="14"/>
  <c r="BF121" i="14"/>
  <c r="BG121" i="14"/>
  <c r="X122" i="14"/>
  <c r="Z122" i="14" a="1"/>
  <c r="Z122" i="14"/>
  <c r="AA122" i="14" a="1"/>
  <c r="AA122" i="14"/>
  <c r="AB122" i="14" a="1"/>
  <c r="AB122" i="14"/>
  <c r="AC122" i="14" a="1"/>
  <c r="AC122" i="14"/>
  <c r="AF122" i="14" a="1"/>
  <c r="AF122" i="14"/>
  <c r="AG122" i="14" a="1"/>
  <c r="AG122" i="14"/>
  <c r="AH122" i="14" a="1"/>
  <c r="AH122" i="14"/>
  <c r="AI122" i="14" a="1"/>
  <c r="AI122" i="14"/>
  <c r="AJ122" i="14" a="1"/>
  <c r="AJ122" i="14"/>
  <c r="AK122" i="14" a="1"/>
  <c r="AK122" i="14"/>
  <c r="AP122" i="14"/>
  <c r="AQ122" i="14"/>
  <c r="AR122" i="14"/>
  <c r="AS122" i="14"/>
  <c r="AT122" i="14" a="1"/>
  <c r="AT122" i="14"/>
  <c r="AV122" i="14"/>
  <c r="AW122" i="14" a="1"/>
  <c r="AW122" i="14"/>
  <c r="AY122" i="14"/>
  <c r="AZ122" i="14"/>
  <c r="BA122" i="14"/>
  <c r="BB122" i="14"/>
  <c r="BF122" i="14"/>
  <c r="BG122" i="14"/>
  <c r="X123" i="14"/>
  <c r="Z123" i="14" a="1"/>
  <c r="Z123" i="14"/>
  <c r="AA123" i="14" a="1"/>
  <c r="AA123" i="14"/>
  <c r="AB123" i="14" a="1"/>
  <c r="AB123" i="14"/>
  <c r="AC123" i="14" a="1"/>
  <c r="AC123" i="14"/>
  <c r="AF123" i="14" a="1"/>
  <c r="AF123" i="14"/>
  <c r="AG123" i="14" a="1"/>
  <c r="AG123" i="14"/>
  <c r="AH123" i="14" a="1"/>
  <c r="AH123" i="14"/>
  <c r="AI123" i="14" a="1"/>
  <c r="AI123" i="14"/>
  <c r="AJ123" i="14" a="1"/>
  <c r="AJ123" i="14"/>
  <c r="AK123" i="14" a="1"/>
  <c r="AK123" i="14"/>
  <c r="AP123" i="14"/>
  <c r="AQ123" i="14"/>
  <c r="AR123" i="14"/>
  <c r="AS123" i="14"/>
  <c r="AT123" i="14" a="1"/>
  <c r="AT123" i="14"/>
  <c r="AV123" i="14"/>
  <c r="AW123" i="14" a="1"/>
  <c r="AW123" i="14"/>
  <c r="AY123" i="14"/>
  <c r="AZ123" i="14"/>
  <c r="BA123" i="14"/>
  <c r="BB123" i="14"/>
  <c r="BF123" i="14"/>
  <c r="BG123" i="14"/>
  <c r="X124" i="14"/>
  <c r="Z124" i="14" a="1"/>
  <c r="Z124" i="14"/>
  <c r="AA124" i="14" a="1"/>
  <c r="AA124" i="14"/>
  <c r="AB124" i="14" a="1"/>
  <c r="AB124" i="14"/>
  <c r="AC124" i="14" a="1"/>
  <c r="AC124" i="14"/>
  <c r="AF124" i="14" a="1"/>
  <c r="AF124" i="14"/>
  <c r="AG124" i="14" a="1"/>
  <c r="AG124" i="14"/>
  <c r="AH124" i="14" a="1"/>
  <c r="AH124" i="14"/>
  <c r="AI124" i="14" a="1"/>
  <c r="AI124" i="14"/>
  <c r="AJ124" i="14" a="1"/>
  <c r="AJ124" i="14"/>
  <c r="AK124" i="14" a="1"/>
  <c r="AK124" i="14"/>
  <c r="AP124" i="14"/>
  <c r="AQ124" i="14"/>
  <c r="AR124" i="14"/>
  <c r="AS124" i="14"/>
  <c r="AT124" i="14" a="1"/>
  <c r="AT124" i="14"/>
  <c r="AV124" i="14"/>
  <c r="AW124" i="14" a="1"/>
  <c r="AW124" i="14"/>
  <c r="AY124" i="14"/>
  <c r="AZ124" i="14"/>
  <c r="BA124" i="14"/>
  <c r="BB124" i="14"/>
  <c r="BF124" i="14"/>
  <c r="BG124" i="14"/>
  <c r="X125" i="14"/>
  <c r="Z125" i="14" a="1"/>
  <c r="Z125" i="14"/>
  <c r="AA125" i="14" a="1"/>
  <c r="AA125" i="14"/>
  <c r="AB125" i="14" a="1"/>
  <c r="AB125" i="14"/>
  <c r="AC125" i="14" a="1"/>
  <c r="AC125" i="14"/>
  <c r="AF125" i="14" a="1"/>
  <c r="AF125" i="14"/>
  <c r="AG125" i="14" a="1"/>
  <c r="AG125" i="14"/>
  <c r="AH125" i="14" a="1"/>
  <c r="AH125" i="14"/>
  <c r="AI125" i="14" a="1"/>
  <c r="AI125" i="14"/>
  <c r="AJ125" i="14" a="1"/>
  <c r="AJ125" i="14"/>
  <c r="AK125" i="14" a="1"/>
  <c r="AK125" i="14"/>
  <c r="AP125" i="14"/>
  <c r="AQ125" i="14"/>
  <c r="AR125" i="14"/>
  <c r="AS125" i="14"/>
  <c r="AT125" i="14" a="1"/>
  <c r="AT125" i="14"/>
  <c r="AV125" i="14"/>
  <c r="AW125" i="14" a="1"/>
  <c r="AW125" i="14"/>
  <c r="AY125" i="14"/>
  <c r="AZ125" i="14"/>
  <c r="BA125" i="14"/>
  <c r="BB125" i="14"/>
  <c r="BF125" i="14"/>
  <c r="BG125" i="14"/>
  <c r="X126" i="14"/>
  <c r="Z126" i="14" a="1"/>
  <c r="Z126" i="14"/>
  <c r="AA126" i="14" a="1"/>
  <c r="AA126" i="14"/>
  <c r="AB126" i="14" a="1"/>
  <c r="AB126" i="14"/>
  <c r="AC126" i="14" a="1"/>
  <c r="AC126" i="14"/>
  <c r="AF126" i="14" a="1"/>
  <c r="AF126" i="14"/>
  <c r="AG126" i="14" a="1"/>
  <c r="AG126" i="14"/>
  <c r="AH126" i="14" a="1"/>
  <c r="AH126" i="14"/>
  <c r="AI126" i="14" a="1"/>
  <c r="AI126" i="14"/>
  <c r="AJ126" i="14" a="1"/>
  <c r="AJ126" i="14"/>
  <c r="AK126" i="14" a="1"/>
  <c r="AK126" i="14"/>
  <c r="AP126" i="14"/>
  <c r="AQ126" i="14"/>
  <c r="AR126" i="14"/>
  <c r="AS126" i="14"/>
  <c r="AT126" i="14" a="1"/>
  <c r="AT126" i="14"/>
  <c r="AV126" i="14"/>
  <c r="AW126" i="14" a="1"/>
  <c r="AW126" i="14"/>
  <c r="AY126" i="14"/>
  <c r="AZ126" i="14"/>
  <c r="BA126" i="14"/>
  <c r="BB126" i="14"/>
  <c r="BF126" i="14"/>
  <c r="BG126" i="14"/>
  <c r="X127" i="14"/>
  <c r="Z127" i="14" a="1"/>
  <c r="Z127" i="14"/>
  <c r="AA127" i="14" a="1"/>
  <c r="AA127" i="14"/>
  <c r="AB127" i="14" a="1"/>
  <c r="AB127" i="14"/>
  <c r="AC127" i="14" a="1"/>
  <c r="AC127" i="14"/>
  <c r="AF127" i="14" a="1"/>
  <c r="AF127" i="14"/>
  <c r="AG127" i="14" a="1"/>
  <c r="AG127" i="14"/>
  <c r="AH127" i="14" a="1"/>
  <c r="AH127" i="14"/>
  <c r="AI127" i="14" a="1"/>
  <c r="AI127" i="14"/>
  <c r="AJ127" i="14" a="1"/>
  <c r="AJ127" i="14"/>
  <c r="AK127" i="14" a="1"/>
  <c r="AK127" i="14"/>
  <c r="AP127" i="14"/>
  <c r="AQ127" i="14"/>
  <c r="AR127" i="14"/>
  <c r="AS127" i="14"/>
  <c r="AT127" i="14" a="1"/>
  <c r="AT127" i="14"/>
  <c r="AV127" i="14"/>
  <c r="AW127" i="14" a="1"/>
  <c r="AW127" i="14"/>
  <c r="AY127" i="14"/>
  <c r="AZ127" i="14"/>
  <c r="BA127" i="14"/>
  <c r="BB127" i="14"/>
  <c r="BF127" i="14"/>
  <c r="BG127" i="14"/>
  <c r="X128" i="14"/>
  <c r="Z128" i="14" a="1"/>
  <c r="Z128" i="14"/>
  <c r="AA128" i="14" a="1"/>
  <c r="AA128" i="14"/>
  <c r="AB128" i="14" a="1"/>
  <c r="AB128" i="14"/>
  <c r="AC128" i="14" a="1"/>
  <c r="AC128" i="14"/>
  <c r="AF128" i="14" a="1"/>
  <c r="AF128" i="14"/>
  <c r="AG128" i="14" a="1"/>
  <c r="AG128" i="14"/>
  <c r="AH128" i="14" a="1"/>
  <c r="AH128" i="14"/>
  <c r="AI128" i="14" a="1"/>
  <c r="AI128" i="14"/>
  <c r="AJ128" i="14" a="1"/>
  <c r="AJ128" i="14"/>
  <c r="AK128" i="14" a="1"/>
  <c r="AK128" i="14"/>
  <c r="AP128" i="14"/>
  <c r="AQ128" i="14"/>
  <c r="AR128" i="14"/>
  <c r="AS128" i="14"/>
  <c r="AT128" i="14" a="1"/>
  <c r="AT128" i="14"/>
  <c r="AV128" i="14"/>
  <c r="AW128" i="14" a="1"/>
  <c r="AW128" i="14"/>
  <c r="AY128" i="14"/>
  <c r="AZ128" i="14"/>
  <c r="BA128" i="14"/>
  <c r="BB128" i="14"/>
  <c r="BF128" i="14"/>
  <c r="BG128" i="14"/>
  <c r="X129" i="14"/>
  <c r="Z129" i="14" a="1"/>
  <c r="Z129" i="14"/>
  <c r="AA129" i="14" a="1"/>
  <c r="AA129" i="14"/>
  <c r="AB129" i="14" a="1"/>
  <c r="AB129" i="14"/>
  <c r="AC129" i="14" a="1"/>
  <c r="AC129" i="14"/>
  <c r="AF129" i="14" a="1"/>
  <c r="AF129" i="14"/>
  <c r="AG129" i="14" a="1"/>
  <c r="AG129" i="14"/>
  <c r="AH129" i="14" a="1"/>
  <c r="AH129" i="14"/>
  <c r="AI129" i="14" a="1"/>
  <c r="AI129" i="14"/>
  <c r="AJ129" i="14" a="1"/>
  <c r="AJ129" i="14"/>
  <c r="AK129" i="14" a="1"/>
  <c r="AK129" i="14"/>
  <c r="AP129" i="14"/>
  <c r="AQ129" i="14"/>
  <c r="AR129" i="14"/>
  <c r="AS129" i="14"/>
  <c r="AT129" i="14" a="1"/>
  <c r="AT129" i="14"/>
  <c r="AV129" i="14"/>
  <c r="AW129" i="14" a="1"/>
  <c r="AW129" i="14"/>
  <c r="AY129" i="14"/>
  <c r="AZ129" i="14"/>
  <c r="BA129" i="14"/>
  <c r="BB129" i="14"/>
  <c r="BF129" i="14"/>
  <c r="BG129" i="14"/>
  <c r="X130" i="14"/>
  <c r="Z130" i="14" a="1"/>
  <c r="Z130" i="14"/>
  <c r="AA130" i="14" a="1"/>
  <c r="AA130" i="14"/>
  <c r="AB130" i="14" a="1"/>
  <c r="AB130" i="14"/>
  <c r="AC130" i="14" a="1"/>
  <c r="AC130" i="14"/>
  <c r="AF130" i="14" a="1"/>
  <c r="AF130" i="14"/>
  <c r="AG130" i="14" a="1"/>
  <c r="AG130" i="14"/>
  <c r="AH130" i="14" a="1"/>
  <c r="AH130" i="14"/>
  <c r="AI130" i="14" a="1"/>
  <c r="AI130" i="14"/>
  <c r="AJ130" i="14" a="1"/>
  <c r="AJ130" i="14"/>
  <c r="AK130" i="14" a="1"/>
  <c r="AK130" i="14"/>
  <c r="AP130" i="14"/>
  <c r="AQ130" i="14"/>
  <c r="AR130" i="14"/>
  <c r="AS130" i="14"/>
  <c r="AT130" i="14" a="1"/>
  <c r="AT130" i="14"/>
  <c r="AV130" i="14"/>
  <c r="AW130" i="14" a="1"/>
  <c r="AW130" i="14"/>
  <c r="AY130" i="14"/>
  <c r="AZ130" i="14"/>
  <c r="BA130" i="14"/>
  <c r="BB130" i="14"/>
  <c r="BF130" i="14"/>
  <c r="BG130" i="14"/>
  <c r="X131" i="14"/>
  <c r="Z131" i="14" a="1"/>
  <c r="Z131" i="14"/>
  <c r="AA131" i="14" a="1"/>
  <c r="AA131" i="14"/>
  <c r="AB131" i="14" a="1"/>
  <c r="AB131" i="14"/>
  <c r="AC131" i="14" a="1"/>
  <c r="AC131" i="14"/>
  <c r="AF131" i="14" a="1"/>
  <c r="AF131" i="14"/>
  <c r="AG131" i="14" a="1"/>
  <c r="AG131" i="14"/>
  <c r="AH131" i="14" a="1"/>
  <c r="AH131" i="14"/>
  <c r="AI131" i="14" a="1"/>
  <c r="AI131" i="14"/>
  <c r="AJ131" i="14" a="1"/>
  <c r="AJ131" i="14"/>
  <c r="AK131" i="14" a="1"/>
  <c r="AK131" i="14"/>
  <c r="AP131" i="14"/>
  <c r="AQ131" i="14"/>
  <c r="AR131" i="14"/>
  <c r="AS131" i="14"/>
  <c r="AT131" i="14" a="1"/>
  <c r="AT131" i="14"/>
  <c r="AV131" i="14"/>
  <c r="AW131" i="14" a="1"/>
  <c r="AW131" i="14"/>
  <c r="AY131" i="14"/>
  <c r="AZ131" i="14"/>
  <c r="BA131" i="14"/>
  <c r="BB131" i="14"/>
  <c r="BF131" i="14"/>
  <c r="BG131" i="14"/>
  <c r="X132" i="14"/>
  <c r="Z132" i="14" a="1"/>
  <c r="Z132" i="14"/>
  <c r="AA132" i="14" a="1"/>
  <c r="AA132" i="14"/>
  <c r="AB132" i="14" a="1"/>
  <c r="AB132" i="14"/>
  <c r="AC132" i="14" a="1"/>
  <c r="AC132" i="14"/>
  <c r="AF132" i="14" a="1"/>
  <c r="AF132" i="14"/>
  <c r="AG132" i="14" a="1"/>
  <c r="AG132" i="14"/>
  <c r="AH132" i="14" a="1"/>
  <c r="AH132" i="14"/>
  <c r="AI132" i="14" a="1"/>
  <c r="AI132" i="14"/>
  <c r="AJ132" i="14" a="1"/>
  <c r="AJ132" i="14"/>
  <c r="AK132" i="14" a="1"/>
  <c r="AK132" i="14"/>
  <c r="AP132" i="14"/>
  <c r="AQ132" i="14"/>
  <c r="AR132" i="14"/>
  <c r="AS132" i="14"/>
  <c r="AT132" i="14" a="1"/>
  <c r="AT132" i="14"/>
  <c r="AV132" i="14"/>
  <c r="AW132" i="14" a="1"/>
  <c r="AW132" i="14"/>
  <c r="AY132" i="14"/>
  <c r="AZ132" i="14"/>
  <c r="BA132" i="14"/>
  <c r="BB132" i="14"/>
  <c r="BF132" i="14"/>
  <c r="BG132" i="14"/>
  <c r="X133" i="14"/>
  <c r="Z133" i="14" a="1"/>
  <c r="Z133" i="14"/>
  <c r="AA133" i="14" a="1"/>
  <c r="AA133" i="14"/>
  <c r="AB133" i="14" a="1"/>
  <c r="AB133" i="14"/>
  <c r="AC133" i="14" a="1"/>
  <c r="AC133" i="14"/>
  <c r="AF133" i="14" a="1"/>
  <c r="AF133" i="14"/>
  <c r="AG133" i="14" a="1"/>
  <c r="AG133" i="14"/>
  <c r="AH133" i="14" a="1"/>
  <c r="AH133" i="14"/>
  <c r="AI133" i="14" a="1"/>
  <c r="AI133" i="14"/>
  <c r="AJ133" i="14" a="1"/>
  <c r="AJ133" i="14"/>
  <c r="AK133" i="14" a="1"/>
  <c r="AK133" i="14"/>
  <c r="AP133" i="14"/>
  <c r="AQ133" i="14"/>
  <c r="AR133" i="14"/>
  <c r="AS133" i="14"/>
  <c r="AT133" i="14" a="1"/>
  <c r="AT133" i="14"/>
  <c r="AV133" i="14"/>
  <c r="AW133" i="14" a="1"/>
  <c r="AW133" i="14"/>
  <c r="AY133" i="14"/>
  <c r="AZ133" i="14"/>
  <c r="BA133" i="14"/>
  <c r="BB133" i="14"/>
  <c r="BF133" i="14"/>
  <c r="BG133" i="14"/>
  <c r="X134" i="14"/>
  <c r="Z134" i="14" a="1"/>
  <c r="Z134" i="14"/>
  <c r="AA134" i="14" a="1"/>
  <c r="AA134" i="14"/>
  <c r="AB134" i="14" a="1"/>
  <c r="AB134" i="14"/>
  <c r="AC134" i="14" a="1"/>
  <c r="AC134" i="14"/>
  <c r="AF134" i="14" a="1"/>
  <c r="AF134" i="14"/>
  <c r="AG134" i="14" a="1"/>
  <c r="AG134" i="14"/>
  <c r="AH134" i="14" a="1"/>
  <c r="AH134" i="14"/>
  <c r="AI134" i="14" a="1"/>
  <c r="AI134" i="14"/>
  <c r="AJ134" i="14" a="1"/>
  <c r="AJ134" i="14"/>
  <c r="AK134" i="14" a="1"/>
  <c r="AK134" i="14"/>
  <c r="AP134" i="14"/>
  <c r="AQ134" i="14"/>
  <c r="AR134" i="14"/>
  <c r="AS134" i="14"/>
  <c r="AT134" i="14" a="1"/>
  <c r="AT134" i="14"/>
  <c r="AV134" i="14"/>
  <c r="AW134" i="14" a="1"/>
  <c r="AW134" i="14"/>
  <c r="AY134" i="14"/>
  <c r="AZ134" i="14"/>
  <c r="BA134" i="14"/>
  <c r="BB134" i="14"/>
  <c r="BF134" i="14"/>
  <c r="BG134" i="14"/>
  <c r="X135" i="14"/>
  <c r="Z135" i="14" a="1"/>
  <c r="Z135" i="14"/>
  <c r="AA135" i="14" a="1"/>
  <c r="AA135" i="14"/>
  <c r="AB135" i="14" a="1"/>
  <c r="AB135" i="14"/>
  <c r="AC135" i="14" a="1"/>
  <c r="AC135" i="14"/>
  <c r="AF135" i="14" a="1"/>
  <c r="AF135" i="14"/>
  <c r="AG135" i="14" a="1"/>
  <c r="AG135" i="14"/>
  <c r="AH135" i="14" a="1"/>
  <c r="AH135" i="14"/>
  <c r="AI135" i="14" a="1"/>
  <c r="AI135" i="14"/>
  <c r="AJ135" i="14" a="1"/>
  <c r="AJ135" i="14"/>
  <c r="AK135" i="14" a="1"/>
  <c r="AK135" i="14"/>
  <c r="AP135" i="14"/>
  <c r="AQ135" i="14"/>
  <c r="AR135" i="14"/>
  <c r="AS135" i="14"/>
  <c r="AT135" i="14" a="1"/>
  <c r="AT135" i="14"/>
  <c r="AV135" i="14"/>
  <c r="AW135" i="14" a="1"/>
  <c r="AW135" i="14"/>
  <c r="AY135" i="14"/>
  <c r="AZ135" i="14"/>
  <c r="BA135" i="14"/>
  <c r="BB135" i="14"/>
  <c r="BF135" i="14"/>
  <c r="BG135" i="14"/>
  <c r="X136" i="14"/>
  <c r="Z136" i="14" a="1"/>
  <c r="Z136" i="14"/>
  <c r="AA136" i="14" a="1"/>
  <c r="AA136" i="14"/>
  <c r="AB136" i="14" a="1"/>
  <c r="AB136" i="14"/>
  <c r="AC136" i="14" a="1"/>
  <c r="AC136" i="14"/>
  <c r="AF136" i="14" a="1"/>
  <c r="AF136" i="14"/>
  <c r="AG136" i="14" a="1"/>
  <c r="AG136" i="14"/>
  <c r="AH136" i="14" a="1"/>
  <c r="AH136" i="14"/>
  <c r="AI136" i="14" a="1"/>
  <c r="AI136" i="14"/>
  <c r="AJ136" i="14" a="1"/>
  <c r="AJ136" i="14"/>
  <c r="AK136" i="14" a="1"/>
  <c r="AK136" i="14"/>
  <c r="AP136" i="14"/>
  <c r="AQ136" i="14"/>
  <c r="AR136" i="14"/>
  <c r="AS136" i="14"/>
  <c r="AT136" i="14" a="1"/>
  <c r="AT136" i="14"/>
  <c r="AV136" i="14"/>
  <c r="AW136" i="14" a="1"/>
  <c r="AW136" i="14"/>
  <c r="AY136" i="14"/>
  <c r="AZ136" i="14"/>
  <c r="BA136" i="14"/>
  <c r="BB136" i="14"/>
  <c r="BF136" i="14"/>
  <c r="BG136" i="14"/>
  <c r="X137" i="14"/>
  <c r="Z137" i="14" a="1"/>
  <c r="Z137" i="14"/>
  <c r="AA137" i="14" a="1"/>
  <c r="AA137" i="14"/>
  <c r="AB137" i="14" a="1"/>
  <c r="AB137" i="14"/>
  <c r="AC137" i="14" a="1"/>
  <c r="AC137" i="14"/>
  <c r="AF137" i="14" a="1"/>
  <c r="AF137" i="14"/>
  <c r="AG137" i="14" a="1"/>
  <c r="AG137" i="14"/>
  <c r="AH137" i="14" a="1"/>
  <c r="AH137" i="14"/>
  <c r="AI137" i="14" a="1"/>
  <c r="AI137" i="14"/>
  <c r="AJ137" i="14" a="1"/>
  <c r="AJ137" i="14"/>
  <c r="AK137" i="14" a="1"/>
  <c r="AK137" i="14"/>
  <c r="AP137" i="14"/>
  <c r="AQ137" i="14"/>
  <c r="AR137" i="14"/>
  <c r="AS137" i="14"/>
  <c r="AT137" i="14" a="1"/>
  <c r="AT137" i="14"/>
  <c r="AV137" i="14"/>
  <c r="AW137" i="14" a="1"/>
  <c r="AW137" i="14"/>
  <c r="AY137" i="14"/>
  <c r="AZ137" i="14"/>
  <c r="BA137" i="14"/>
  <c r="BB137" i="14"/>
  <c r="BF137" i="14"/>
  <c r="BG137" i="14"/>
  <c r="X138" i="14"/>
  <c r="Z138" i="14" a="1"/>
  <c r="Z138" i="14"/>
  <c r="AA138" i="14" a="1"/>
  <c r="AA138" i="14"/>
  <c r="AB138" i="14" a="1"/>
  <c r="AB138" i="14"/>
  <c r="AC138" i="14" a="1"/>
  <c r="AC138" i="14"/>
  <c r="AF138" i="14" a="1"/>
  <c r="AF138" i="14"/>
  <c r="AG138" i="14" a="1"/>
  <c r="AG138" i="14"/>
  <c r="AH138" i="14" a="1"/>
  <c r="AH138" i="14"/>
  <c r="AI138" i="14" a="1"/>
  <c r="AI138" i="14"/>
  <c r="AJ138" i="14" a="1"/>
  <c r="AJ138" i="14"/>
  <c r="AK138" i="14" a="1"/>
  <c r="AK138" i="14"/>
  <c r="AP138" i="14"/>
  <c r="AQ138" i="14"/>
  <c r="AR138" i="14"/>
  <c r="AS138" i="14"/>
  <c r="AT138" i="14" a="1"/>
  <c r="AT138" i="14"/>
  <c r="AV138" i="14"/>
  <c r="AW138" i="14" a="1"/>
  <c r="AW138" i="14"/>
  <c r="AY138" i="14"/>
  <c r="AZ138" i="14"/>
  <c r="BA138" i="14"/>
  <c r="BB138" i="14"/>
  <c r="BF138" i="14"/>
  <c r="BG138" i="14"/>
  <c r="X139" i="14"/>
  <c r="Z139" i="14" a="1"/>
  <c r="Z139" i="14"/>
  <c r="AA139" i="14" a="1"/>
  <c r="AA139" i="14"/>
  <c r="AB139" i="14" a="1"/>
  <c r="AB139" i="14"/>
  <c r="AC139" i="14" a="1"/>
  <c r="AC139" i="14"/>
  <c r="AF139" i="14" a="1"/>
  <c r="AF139" i="14"/>
  <c r="AG139" i="14" a="1"/>
  <c r="AG139" i="14"/>
  <c r="AH139" i="14" a="1"/>
  <c r="AH139" i="14"/>
  <c r="AI139" i="14" a="1"/>
  <c r="AI139" i="14"/>
  <c r="AJ139" i="14" a="1"/>
  <c r="AJ139" i="14"/>
  <c r="AK139" i="14" a="1"/>
  <c r="AK139" i="14"/>
  <c r="AP139" i="14"/>
  <c r="AQ139" i="14"/>
  <c r="AR139" i="14"/>
  <c r="AS139" i="14"/>
  <c r="AT139" i="14" a="1"/>
  <c r="AT139" i="14"/>
  <c r="AV139" i="14"/>
  <c r="AW139" i="14" a="1"/>
  <c r="AW139" i="14"/>
  <c r="AY139" i="14"/>
  <c r="AZ139" i="14"/>
  <c r="BA139" i="14"/>
  <c r="BB139" i="14"/>
  <c r="BF139" i="14"/>
  <c r="BG139" i="14"/>
  <c r="X140" i="14"/>
  <c r="Z140" i="14" a="1"/>
  <c r="Z140" i="14"/>
  <c r="AA140" i="14" a="1"/>
  <c r="AA140" i="14"/>
  <c r="AB140" i="14" a="1"/>
  <c r="AB140" i="14"/>
  <c r="AC140" i="14" a="1"/>
  <c r="AC140" i="14"/>
  <c r="AF140" i="14" a="1"/>
  <c r="AF140" i="14"/>
  <c r="AG140" i="14" a="1"/>
  <c r="AG140" i="14"/>
  <c r="AH140" i="14" a="1"/>
  <c r="AH140" i="14"/>
  <c r="AI140" i="14" a="1"/>
  <c r="AI140" i="14"/>
  <c r="AJ140" i="14" a="1"/>
  <c r="AJ140" i="14"/>
  <c r="AK140" i="14" a="1"/>
  <c r="AK140" i="14"/>
  <c r="AP140" i="14"/>
  <c r="AQ140" i="14"/>
  <c r="AR140" i="14"/>
  <c r="AS140" i="14"/>
  <c r="AT140" i="14" a="1"/>
  <c r="AT140" i="14"/>
  <c r="AV140" i="14"/>
  <c r="AW140" i="14" a="1"/>
  <c r="AW140" i="14"/>
  <c r="AY140" i="14"/>
  <c r="AZ140" i="14"/>
  <c r="BA140" i="14"/>
  <c r="BB140" i="14"/>
  <c r="BF140" i="14"/>
  <c r="BG140" i="14"/>
  <c r="X141" i="14"/>
  <c r="Z141" i="14" a="1"/>
  <c r="Z141" i="14"/>
  <c r="AA141" i="14" a="1"/>
  <c r="AA141" i="14"/>
  <c r="AB141" i="14" a="1"/>
  <c r="AB141" i="14"/>
  <c r="AC141" i="14" a="1"/>
  <c r="AC141" i="14"/>
  <c r="AF141" i="14" a="1"/>
  <c r="AF141" i="14"/>
  <c r="AG141" i="14" a="1"/>
  <c r="AG141" i="14"/>
  <c r="AH141" i="14" a="1"/>
  <c r="AH141" i="14"/>
  <c r="AI141" i="14" a="1"/>
  <c r="AI141" i="14"/>
  <c r="AJ141" i="14" a="1"/>
  <c r="AJ141" i="14"/>
  <c r="AK141" i="14" a="1"/>
  <c r="AK141" i="14"/>
  <c r="AP141" i="14"/>
  <c r="AQ141" i="14"/>
  <c r="AR141" i="14"/>
  <c r="AS141" i="14"/>
  <c r="AT141" i="14" a="1"/>
  <c r="AT141" i="14"/>
  <c r="AV141" i="14"/>
  <c r="AW141" i="14" a="1"/>
  <c r="AW141" i="14"/>
  <c r="AY141" i="14"/>
  <c r="AZ141" i="14"/>
  <c r="BA141" i="14"/>
  <c r="BB141" i="14"/>
  <c r="BF141" i="14"/>
  <c r="BG141" i="14"/>
  <c r="X142" i="14"/>
  <c r="Z142" i="14" a="1"/>
  <c r="Z142" i="14"/>
  <c r="AA142" i="14" a="1"/>
  <c r="AA142" i="14"/>
  <c r="AB142" i="14" a="1"/>
  <c r="AB142" i="14"/>
  <c r="AC142" i="14" a="1"/>
  <c r="AC142" i="14"/>
  <c r="AF142" i="14" a="1"/>
  <c r="AF142" i="14"/>
  <c r="AG142" i="14" a="1"/>
  <c r="AG142" i="14"/>
  <c r="AH142" i="14" a="1"/>
  <c r="AH142" i="14"/>
  <c r="AI142" i="14" a="1"/>
  <c r="AI142" i="14"/>
  <c r="AJ142" i="14" a="1"/>
  <c r="AJ142" i="14"/>
  <c r="AK142" i="14" a="1"/>
  <c r="AK142" i="14"/>
  <c r="AP142" i="14"/>
  <c r="AQ142" i="14"/>
  <c r="AR142" i="14"/>
  <c r="AS142" i="14"/>
  <c r="AT142" i="14" a="1"/>
  <c r="AT142" i="14"/>
  <c r="AV142" i="14"/>
  <c r="AW142" i="14" a="1"/>
  <c r="AW142" i="14"/>
  <c r="AY142" i="14"/>
  <c r="AZ142" i="14"/>
  <c r="BA142" i="14"/>
  <c r="BB142" i="14"/>
  <c r="BF142" i="14"/>
  <c r="BG142" i="14"/>
  <c r="X143" i="14"/>
  <c r="Z143" i="14" a="1"/>
  <c r="Z143" i="14"/>
  <c r="AA143" i="14" a="1"/>
  <c r="AA143" i="14"/>
  <c r="AB143" i="14" a="1"/>
  <c r="AB143" i="14"/>
  <c r="AC143" i="14" a="1"/>
  <c r="AC143" i="14"/>
  <c r="AF143" i="14" a="1"/>
  <c r="AF143" i="14"/>
  <c r="AG143" i="14" a="1"/>
  <c r="AG143" i="14"/>
  <c r="AH143" i="14" a="1"/>
  <c r="AH143" i="14"/>
  <c r="AI143" i="14" a="1"/>
  <c r="AI143" i="14"/>
  <c r="AJ143" i="14" a="1"/>
  <c r="AJ143" i="14"/>
  <c r="AK143" i="14" a="1"/>
  <c r="AK143" i="14"/>
  <c r="AP143" i="14"/>
  <c r="AQ143" i="14"/>
  <c r="AR143" i="14"/>
  <c r="AS143" i="14"/>
  <c r="AT143" i="14" a="1"/>
  <c r="AT143" i="14"/>
  <c r="AV143" i="14"/>
  <c r="AW143" i="14" a="1"/>
  <c r="AW143" i="14"/>
  <c r="AY143" i="14"/>
  <c r="AZ143" i="14"/>
  <c r="BA143" i="14"/>
  <c r="BB143" i="14"/>
  <c r="BF143" i="14"/>
  <c r="BG143" i="14"/>
  <c r="X144" i="14"/>
  <c r="Z144" i="14" a="1"/>
  <c r="Z144" i="14"/>
  <c r="AA144" i="14" a="1"/>
  <c r="AA144" i="14"/>
  <c r="AB144" i="14" a="1"/>
  <c r="AB144" i="14"/>
  <c r="AC144" i="14" a="1"/>
  <c r="AC144" i="14"/>
  <c r="AF144" i="14" a="1"/>
  <c r="AF144" i="14"/>
  <c r="AG144" i="14" a="1"/>
  <c r="AG144" i="14"/>
  <c r="AH144" i="14" a="1"/>
  <c r="AH144" i="14"/>
  <c r="AI144" i="14" a="1"/>
  <c r="AI144" i="14"/>
  <c r="AJ144" i="14" a="1"/>
  <c r="AJ144" i="14"/>
  <c r="AK144" i="14" a="1"/>
  <c r="AK144" i="14"/>
  <c r="AP144" i="14"/>
  <c r="AQ144" i="14"/>
  <c r="AR144" i="14"/>
  <c r="AS144" i="14"/>
  <c r="AT144" i="14" a="1"/>
  <c r="AT144" i="14"/>
  <c r="AV144" i="14"/>
  <c r="AW144" i="14" a="1"/>
  <c r="AW144" i="14"/>
  <c r="AY144" i="14"/>
  <c r="AZ144" i="14"/>
  <c r="BA144" i="14"/>
  <c r="BB144" i="14"/>
  <c r="BF144" i="14"/>
  <c r="BG144" i="14"/>
  <c r="X145" i="14"/>
  <c r="Z145" i="14" a="1"/>
  <c r="Z145" i="14"/>
  <c r="AA145" i="14" a="1"/>
  <c r="AA145" i="14"/>
  <c r="AB145" i="14" a="1"/>
  <c r="AB145" i="14"/>
  <c r="AC145" i="14" a="1"/>
  <c r="AC145" i="14"/>
  <c r="AF145" i="14" a="1"/>
  <c r="AF145" i="14"/>
  <c r="AG145" i="14" a="1"/>
  <c r="AG145" i="14"/>
  <c r="AH145" i="14" a="1"/>
  <c r="AH145" i="14"/>
  <c r="AI145" i="14" a="1"/>
  <c r="AI145" i="14"/>
  <c r="AJ145" i="14" a="1"/>
  <c r="AJ145" i="14"/>
  <c r="AK145" i="14" a="1"/>
  <c r="AK145" i="14"/>
  <c r="AP145" i="14"/>
  <c r="AQ145" i="14"/>
  <c r="AR145" i="14"/>
  <c r="AS145" i="14"/>
  <c r="AT145" i="14" a="1"/>
  <c r="AT145" i="14"/>
  <c r="AV145" i="14"/>
  <c r="AW145" i="14" a="1"/>
  <c r="AW145" i="14"/>
  <c r="AY145" i="14"/>
  <c r="AZ145" i="14"/>
  <c r="BA145" i="14"/>
  <c r="BB145" i="14"/>
  <c r="BF145" i="14"/>
  <c r="BG145" i="14"/>
  <c r="X146" i="14"/>
  <c r="Z146" i="14" a="1"/>
  <c r="Z146" i="14"/>
  <c r="AA146" i="14" a="1"/>
  <c r="AA146" i="14"/>
  <c r="AB146" i="14" a="1"/>
  <c r="AB146" i="14"/>
  <c r="AC146" i="14" a="1"/>
  <c r="AC146" i="14"/>
  <c r="AF146" i="14" a="1"/>
  <c r="AF146" i="14"/>
  <c r="AG146" i="14" a="1"/>
  <c r="AG146" i="14"/>
  <c r="AH146" i="14" a="1"/>
  <c r="AH146" i="14"/>
  <c r="AI146" i="14" a="1"/>
  <c r="AI146" i="14"/>
  <c r="AJ146" i="14" a="1"/>
  <c r="AJ146" i="14"/>
  <c r="AK146" i="14" a="1"/>
  <c r="AK146" i="14"/>
  <c r="AP146" i="14"/>
  <c r="AQ146" i="14"/>
  <c r="AR146" i="14"/>
  <c r="AS146" i="14"/>
  <c r="AT146" i="14" a="1"/>
  <c r="AT146" i="14"/>
  <c r="AV146" i="14"/>
  <c r="AW146" i="14" a="1"/>
  <c r="AW146" i="14"/>
  <c r="AY146" i="14"/>
  <c r="AZ146" i="14"/>
  <c r="BA146" i="14"/>
  <c r="BB146" i="14"/>
  <c r="BF146" i="14"/>
  <c r="BG146" i="14"/>
  <c r="X147" i="14"/>
  <c r="Z147" i="14" a="1"/>
  <c r="Z147" i="14"/>
  <c r="AA147" i="14" a="1"/>
  <c r="AA147" i="14"/>
  <c r="AB147" i="14" a="1"/>
  <c r="AB147" i="14"/>
  <c r="AC147" i="14" a="1"/>
  <c r="AC147" i="14"/>
  <c r="AF147" i="14" a="1"/>
  <c r="AF147" i="14"/>
  <c r="AG147" i="14" a="1"/>
  <c r="AG147" i="14"/>
  <c r="AH147" i="14" a="1"/>
  <c r="AH147" i="14"/>
  <c r="AI147" i="14" a="1"/>
  <c r="AI147" i="14"/>
  <c r="AJ147" i="14" a="1"/>
  <c r="AJ147" i="14"/>
  <c r="AK147" i="14" a="1"/>
  <c r="AK147" i="14"/>
  <c r="AP147" i="14"/>
  <c r="AQ147" i="14"/>
  <c r="AR147" i="14"/>
  <c r="AS147" i="14"/>
  <c r="AT147" i="14" a="1"/>
  <c r="AT147" i="14"/>
  <c r="AV147" i="14"/>
  <c r="AW147" i="14" a="1"/>
  <c r="AW147" i="14"/>
  <c r="AY147" i="14"/>
  <c r="AZ147" i="14"/>
  <c r="BA147" i="14"/>
  <c r="BB147" i="14"/>
  <c r="BF147" i="14"/>
  <c r="BG147" i="14"/>
  <c r="X148" i="14"/>
  <c r="Z148" i="14" a="1"/>
  <c r="Z148" i="14"/>
  <c r="AA148" i="14" a="1"/>
  <c r="AA148" i="14"/>
  <c r="AB148" i="14" a="1"/>
  <c r="AB148" i="14"/>
  <c r="AC148" i="14" a="1"/>
  <c r="AC148" i="14"/>
  <c r="AF148" i="14" a="1"/>
  <c r="AF148" i="14"/>
  <c r="AG148" i="14" a="1"/>
  <c r="AG148" i="14"/>
  <c r="AH148" i="14" a="1"/>
  <c r="AH148" i="14"/>
  <c r="AI148" i="14" a="1"/>
  <c r="AI148" i="14"/>
  <c r="AJ148" i="14" a="1"/>
  <c r="AJ148" i="14"/>
  <c r="AK148" i="14" a="1"/>
  <c r="AK148" i="14"/>
  <c r="AP148" i="14"/>
  <c r="AQ148" i="14"/>
  <c r="AR148" i="14"/>
  <c r="AS148" i="14"/>
  <c r="AT148" i="14" a="1"/>
  <c r="AT148" i="14"/>
  <c r="AV148" i="14"/>
  <c r="AW148" i="14" a="1"/>
  <c r="AW148" i="14"/>
  <c r="AY148" i="14"/>
  <c r="AZ148" i="14"/>
  <c r="BA148" i="14"/>
  <c r="BB148" i="14"/>
  <c r="BF148" i="14"/>
  <c r="BG148" i="14"/>
  <c r="X149" i="14"/>
  <c r="Z149" i="14" a="1"/>
  <c r="Z149" i="14"/>
  <c r="AA149" i="14" a="1"/>
  <c r="AA149" i="14"/>
  <c r="AB149" i="14" a="1"/>
  <c r="AB149" i="14"/>
  <c r="AC149" i="14" a="1"/>
  <c r="AC149" i="14"/>
  <c r="AF149" i="14" a="1"/>
  <c r="AF149" i="14"/>
  <c r="AG149" i="14" a="1"/>
  <c r="AG149" i="14"/>
  <c r="AH149" i="14" a="1"/>
  <c r="AH149" i="14"/>
  <c r="AI149" i="14" a="1"/>
  <c r="AI149" i="14"/>
  <c r="AJ149" i="14" a="1"/>
  <c r="AJ149" i="14"/>
  <c r="AK149" i="14" a="1"/>
  <c r="AK149" i="14"/>
  <c r="AP149" i="14"/>
  <c r="AQ149" i="14"/>
  <c r="AR149" i="14"/>
  <c r="AS149" i="14"/>
  <c r="AT149" i="14" a="1"/>
  <c r="AT149" i="14"/>
  <c r="AV149" i="14"/>
  <c r="AW149" i="14" a="1"/>
  <c r="AW149" i="14"/>
  <c r="AY149" i="14"/>
  <c r="AZ149" i="14"/>
  <c r="BA149" i="14"/>
  <c r="BB149" i="14"/>
  <c r="BF149" i="14"/>
  <c r="BG149" i="14"/>
  <c r="X150" i="14"/>
  <c r="Z150" i="14" a="1"/>
  <c r="Z150" i="14"/>
  <c r="AA150" i="14" a="1"/>
  <c r="AA150" i="14"/>
  <c r="AB150" i="14" a="1"/>
  <c r="AB150" i="14"/>
  <c r="AC150" i="14" a="1"/>
  <c r="AC150" i="14"/>
  <c r="AF150" i="14" a="1"/>
  <c r="AF150" i="14"/>
  <c r="AG150" i="14" a="1"/>
  <c r="AG150" i="14"/>
  <c r="AH150" i="14" a="1"/>
  <c r="AH150" i="14"/>
  <c r="AI150" i="14" a="1"/>
  <c r="AI150" i="14"/>
  <c r="AJ150" i="14" a="1"/>
  <c r="AJ150" i="14"/>
  <c r="AK150" i="14" a="1"/>
  <c r="AK150" i="14"/>
  <c r="AP150" i="14"/>
  <c r="AQ150" i="14"/>
  <c r="AR150" i="14"/>
  <c r="AS150" i="14"/>
  <c r="AT150" i="14" a="1"/>
  <c r="AT150" i="14"/>
  <c r="AV150" i="14"/>
  <c r="AW150" i="14" a="1"/>
  <c r="AW150" i="14"/>
  <c r="AY150" i="14"/>
  <c r="AZ150" i="14"/>
  <c r="BA150" i="14"/>
  <c r="BB150" i="14"/>
  <c r="BF150" i="14"/>
  <c r="BG150" i="14"/>
  <c r="X151" i="14"/>
  <c r="Z151" i="14" a="1"/>
  <c r="Z151" i="14"/>
  <c r="AA151" i="14" a="1"/>
  <c r="AA151" i="14"/>
  <c r="AB151" i="14" a="1"/>
  <c r="AB151" i="14"/>
  <c r="AC151" i="14" a="1"/>
  <c r="AC151" i="14"/>
  <c r="AF151" i="14" a="1"/>
  <c r="AF151" i="14"/>
  <c r="AG151" i="14" a="1"/>
  <c r="AG151" i="14"/>
  <c r="AH151" i="14" a="1"/>
  <c r="AH151" i="14"/>
  <c r="AI151" i="14" a="1"/>
  <c r="AI151" i="14"/>
  <c r="AJ151" i="14" a="1"/>
  <c r="AJ151" i="14"/>
  <c r="AK151" i="14" a="1"/>
  <c r="AK151" i="14"/>
  <c r="AP151" i="14"/>
  <c r="AQ151" i="14"/>
  <c r="AR151" i="14"/>
  <c r="AS151" i="14"/>
  <c r="AT151" i="14" a="1"/>
  <c r="AT151" i="14"/>
  <c r="AV151" i="14"/>
  <c r="AW151" i="14" a="1"/>
  <c r="AW151" i="14"/>
  <c r="AY151" i="14"/>
  <c r="AZ151" i="14"/>
  <c r="BA151" i="14"/>
  <c r="BB151" i="14"/>
  <c r="BF151" i="14"/>
  <c r="BG151" i="14"/>
  <c r="X152" i="14"/>
  <c r="Z152" i="14" a="1"/>
  <c r="Z152" i="14"/>
  <c r="AA152" i="14" a="1"/>
  <c r="AA152" i="14"/>
  <c r="AB152" i="14" a="1"/>
  <c r="AB152" i="14"/>
  <c r="AC152" i="14" a="1"/>
  <c r="AC152" i="14"/>
  <c r="AF152" i="14" a="1"/>
  <c r="AF152" i="14"/>
  <c r="AG152" i="14" a="1"/>
  <c r="AG152" i="14"/>
  <c r="AH152" i="14" a="1"/>
  <c r="AH152" i="14"/>
  <c r="AI152" i="14" a="1"/>
  <c r="AI152" i="14"/>
  <c r="AJ152" i="14" a="1"/>
  <c r="AJ152" i="14"/>
  <c r="AK152" i="14" a="1"/>
  <c r="AK152" i="14"/>
  <c r="AP152" i="14"/>
  <c r="AQ152" i="14"/>
  <c r="AR152" i="14"/>
  <c r="AS152" i="14"/>
  <c r="AT152" i="14" a="1"/>
  <c r="AT152" i="14"/>
  <c r="AV152" i="14"/>
  <c r="AW152" i="14" a="1"/>
  <c r="AW152" i="14"/>
  <c r="AY152" i="14"/>
  <c r="AZ152" i="14"/>
  <c r="BA152" i="14"/>
  <c r="BB152" i="14"/>
  <c r="BF152" i="14"/>
  <c r="BG152" i="14"/>
  <c r="X153" i="14"/>
  <c r="Z153" i="14" a="1"/>
  <c r="Z153" i="14"/>
  <c r="AA153" i="14" a="1"/>
  <c r="AA153" i="14"/>
  <c r="AB153" i="14" a="1"/>
  <c r="AB153" i="14"/>
  <c r="AC153" i="14" a="1"/>
  <c r="AC153" i="14"/>
  <c r="AF153" i="14" a="1"/>
  <c r="AF153" i="14"/>
  <c r="AG153" i="14" a="1"/>
  <c r="AG153" i="14"/>
  <c r="AH153" i="14" a="1"/>
  <c r="AH153" i="14"/>
  <c r="AI153" i="14" a="1"/>
  <c r="AI153" i="14"/>
  <c r="AJ153" i="14" a="1"/>
  <c r="AJ153" i="14"/>
  <c r="AK153" i="14" a="1"/>
  <c r="AK153" i="14"/>
  <c r="AP153" i="14"/>
  <c r="AQ153" i="14"/>
  <c r="AR153" i="14"/>
  <c r="AS153" i="14"/>
  <c r="AT153" i="14" a="1"/>
  <c r="AT153" i="14"/>
  <c r="AV153" i="14"/>
  <c r="AW153" i="14" a="1"/>
  <c r="AW153" i="14"/>
  <c r="AY153" i="14"/>
  <c r="AZ153" i="14"/>
  <c r="BA153" i="14"/>
  <c r="BB153" i="14"/>
  <c r="BF153" i="14"/>
  <c r="BG153" i="14"/>
  <c r="X154" i="14"/>
  <c r="Z154" i="14" a="1"/>
  <c r="Z154" i="14"/>
  <c r="AA154" i="14" a="1"/>
  <c r="AA154" i="14"/>
  <c r="AB154" i="14" a="1"/>
  <c r="AB154" i="14"/>
  <c r="AC154" i="14" a="1"/>
  <c r="AC154" i="14"/>
  <c r="AF154" i="14" a="1"/>
  <c r="AF154" i="14"/>
  <c r="AG154" i="14" a="1"/>
  <c r="AG154" i="14"/>
  <c r="AH154" i="14" a="1"/>
  <c r="AH154" i="14"/>
  <c r="AI154" i="14" a="1"/>
  <c r="AI154" i="14"/>
  <c r="AJ154" i="14" a="1"/>
  <c r="AJ154" i="14"/>
  <c r="AK154" i="14" a="1"/>
  <c r="AK154" i="14"/>
  <c r="AP154" i="14"/>
  <c r="AQ154" i="14"/>
  <c r="AR154" i="14"/>
  <c r="AS154" i="14"/>
  <c r="AT154" i="14" a="1"/>
  <c r="AT154" i="14"/>
  <c r="AV154" i="14"/>
  <c r="AW154" i="14" a="1"/>
  <c r="AW154" i="14"/>
  <c r="AY154" i="14"/>
  <c r="AZ154" i="14"/>
  <c r="BA154" i="14"/>
  <c r="BB154" i="14"/>
  <c r="BF154" i="14"/>
  <c r="BG154" i="14"/>
  <c r="X155" i="14"/>
  <c r="Z155" i="14" a="1"/>
  <c r="Z155" i="14"/>
  <c r="AA155" i="14" a="1"/>
  <c r="AA155" i="14"/>
  <c r="AB155" i="14" a="1"/>
  <c r="AB155" i="14"/>
  <c r="AC155" i="14" a="1"/>
  <c r="AC155" i="14"/>
  <c r="AF155" i="14" a="1"/>
  <c r="AF155" i="14"/>
  <c r="AG155" i="14" a="1"/>
  <c r="AG155" i="14"/>
  <c r="AH155" i="14" a="1"/>
  <c r="AH155" i="14"/>
  <c r="AI155" i="14" a="1"/>
  <c r="AI155" i="14"/>
  <c r="AJ155" i="14" a="1"/>
  <c r="AJ155" i="14"/>
  <c r="AK155" i="14" a="1"/>
  <c r="AK155" i="14"/>
  <c r="AP155" i="14"/>
  <c r="AQ155" i="14"/>
  <c r="AR155" i="14"/>
  <c r="AS155" i="14"/>
  <c r="AT155" i="14" a="1"/>
  <c r="AT155" i="14"/>
  <c r="AV155" i="14"/>
  <c r="AW155" i="14" a="1"/>
  <c r="AW155" i="14"/>
  <c r="AY155" i="14"/>
  <c r="AZ155" i="14"/>
  <c r="BA155" i="14"/>
  <c r="BB155" i="14"/>
  <c r="BF155" i="14"/>
  <c r="BG155" i="14"/>
  <c r="X156" i="14"/>
  <c r="Z156" i="14" a="1"/>
  <c r="Z156" i="14"/>
  <c r="AA156" i="14" a="1"/>
  <c r="AA156" i="14"/>
  <c r="AB156" i="14" a="1"/>
  <c r="AB156" i="14"/>
  <c r="AC156" i="14" a="1"/>
  <c r="AC156" i="14"/>
  <c r="AF156" i="14" a="1"/>
  <c r="AF156" i="14"/>
  <c r="AG156" i="14" a="1"/>
  <c r="AG156" i="14"/>
  <c r="AH156" i="14" a="1"/>
  <c r="AH156" i="14"/>
  <c r="AI156" i="14" a="1"/>
  <c r="AI156" i="14"/>
  <c r="AJ156" i="14" a="1"/>
  <c r="AJ156" i="14"/>
  <c r="AK156" i="14" a="1"/>
  <c r="AK156" i="14"/>
  <c r="AP156" i="14"/>
  <c r="AQ156" i="14"/>
  <c r="AR156" i="14"/>
  <c r="AS156" i="14"/>
  <c r="AT156" i="14" a="1"/>
  <c r="AT156" i="14"/>
  <c r="AV156" i="14"/>
  <c r="AW156" i="14" a="1"/>
  <c r="AW156" i="14"/>
  <c r="AY156" i="14"/>
  <c r="AZ156" i="14"/>
  <c r="BA156" i="14"/>
  <c r="BB156" i="14"/>
  <c r="BF156" i="14"/>
  <c r="BG156" i="14"/>
  <c r="X157" i="14"/>
  <c r="Z157" i="14" a="1"/>
  <c r="Z157" i="14"/>
  <c r="AA157" i="14" a="1"/>
  <c r="AA157" i="14"/>
  <c r="AB157" i="14" a="1"/>
  <c r="AB157" i="14"/>
  <c r="AC157" i="14" a="1"/>
  <c r="AC157" i="14"/>
  <c r="AF157" i="14" a="1"/>
  <c r="AF157" i="14"/>
  <c r="AG157" i="14" a="1"/>
  <c r="AG157" i="14"/>
  <c r="AH157" i="14" a="1"/>
  <c r="AH157" i="14"/>
  <c r="AI157" i="14" a="1"/>
  <c r="AI157" i="14"/>
  <c r="AJ157" i="14" a="1"/>
  <c r="AJ157" i="14"/>
  <c r="AK157" i="14" a="1"/>
  <c r="AK157" i="14"/>
  <c r="AP157" i="14"/>
  <c r="AQ157" i="14"/>
  <c r="AR157" i="14"/>
  <c r="AS157" i="14"/>
  <c r="AT157" i="14" a="1"/>
  <c r="AT157" i="14"/>
  <c r="AV157" i="14"/>
  <c r="AW157" i="14" a="1"/>
  <c r="AW157" i="14"/>
  <c r="AY157" i="14"/>
  <c r="AZ157" i="14"/>
  <c r="BA157" i="14"/>
  <c r="BB157" i="14"/>
  <c r="BF157" i="14"/>
  <c r="BG157" i="14"/>
  <c r="X158" i="14"/>
  <c r="Z158" i="14" a="1"/>
  <c r="Z158" i="14"/>
  <c r="AA158" i="14" a="1"/>
  <c r="AA158" i="14"/>
  <c r="AB158" i="14" a="1"/>
  <c r="AB158" i="14"/>
  <c r="AC158" i="14" a="1"/>
  <c r="AC158" i="14"/>
  <c r="AF158" i="14" a="1"/>
  <c r="AF158" i="14"/>
  <c r="AG158" i="14" a="1"/>
  <c r="AG158" i="14"/>
  <c r="AH158" i="14" a="1"/>
  <c r="AH158" i="14"/>
  <c r="AI158" i="14" a="1"/>
  <c r="AI158" i="14"/>
  <c r="AJ158" i="14" a="1"/>
  <c r="AJ158" i="14"/>
  <c r="AK158" i="14" a="1"/>
  <c r="AK158" i="14"/>
  <c r="AP158" i="14"/>
  <c r="AQ158" i="14"/>
  <c r="AR158" i="14"/>
  <c r="AS158" i="14"/>
  <c r="AT158" i="14" a="1"/>
  <c r="AT158" i="14"/>
  <c r="AV158" i="14"/>
  <c r="AW158" i="14" a="1"/>
  <c r="AW158" i="14"/>
  <c r="AY158" i="14"/>
  <c r="AZ158" i="14"/>
  <c r="BA158" i="14"/>
  <c r="BB158" i="14"/>
  <c r="BF158" i="14"/>
  <c r="BG158" i="14"/>
  <c r="X159" i="14"/>
  <c r="Z159" i="14" a="1"/>
  <c r="Z159" i="14"/>
  <c r="AA159" i="14" a="1"/>
  <c r="AA159" i="14"/>
  <c r="AB159" i="14" a="1"/>
  <c r="AB159" i="14"/>
  <c r="AC159" i="14" a="1"/>
  <c r="AC159" i="14"/>
  <c r="AF159" i="14" a="1"/>
  <c r="AF159" i="14"/>
  <c r="AG159" i="14" a="1"/>
  <c r="AG159" i="14"/>
  <c r="AH159" i="14" a="1"/>
  <c r="AH159" i="14"/>
  <c r="AI159" i="14" a="1"/>
  <c r="AI159" i="14"/>
  <c r="AJ159" i="14" a="1"/>
  <c r="AJ159" i="14"/>
  <c r="AK159" i="14" a="1"/>
  <c r="AK159" i="14"/>
  <c r="AP159" i="14"/>
  <c r="AQ159" i="14"/>
  <c r="AR159" i="14"/>
  <c r="AS159" i="14"/>
  <c r="AT159" i="14" a="1"/>
  <c r="AT159" i="14"/>
  <c r="AV159" i="14"/>
  <c r="AW159" i="14" a="1"/>
  <c r="AW159" i="14"/>
  <c r="AY159" i="14"/>
  <c r="AZ159" i="14"/>
  <c r="BA159" i="14"/>
  <c r="BB159" i="14"/>
  <c r="BF159" i="14"/>
  <c r="BG159" i="14"/>
  <c r="X160" i="14"/>
  <c r="Z160" i="14" a="1"/>
  <c r="Z160" i="14"/>
  <c r="AA160" i="14" a="1"/>
  <c r="AA160" i="14"/>
  <c r="AB160" i="14" a="1"/>
  <c r="AB160" i="14"/>
  <c r="AC160" i="14" a="1"/>
  <c r="AC160" i="14"/>
  <c r="AF160" i="14" a="1"/>
  <c r="AF160" i="14"/>
  <c r="AG160" i="14" a="1"/>
  <c r="AG160" i="14"/>
  <c r="AH160" i="14" a="1"/>
  <c r="AH160" i="14"/>
  <c r="AI160" i="14" a="1"/>
  <c r="AI160" i="14"/>
  <c r="AJ160" i="14" a="1"/>
  <c r="AJ160" i="14"/>
  <c r="AK160" i="14" a="1"/>
  <c r="AK160" i="14"/>
  <c r="AP160" i="14"/>
  <c r="AQ160" i="14"/>
  <c r="AR160" i="14"/>
  <c r="AS160" i="14"/>
  <c r="AT160" i="14" a="1"/>
  <c r="AT160" i="14"/>
  <c r="AV160" i="14"/>
  <c r="AW160" i="14" a="1"/>
  <c r="AW160" i="14"/>
  <c r="AY160" i="14"/>
  <c r="AZ160" i="14"/>
  <c r="BA160" i="14"/>
  <c r="BB160" i="14"/>
  <c r="BF160" i="14"/>
  <c r="BG160" i="14"/>
  <c r="X161" i="14"/>
  <c r="Z161" i="14" a="1"/>
  <c r="Z161" i="14"/>
  <c r="AA161" i="14" a="1"/>
  <c r="AA161" i="14"/>
  <c r="AB161" i="14" a="1"/>
  <c r="AB161" i="14"/>
  <c r="AC161" i="14" a="1"/>
  <c r="AC161" i="14"/>
  <c r="AF161" i="14" a="1"/>
  <c r="AF161" i="14"/>
  <c r="AG161" i="14" a="1"/>
  <c r="AG161" i="14"/>
  <c r="AH161" i="14" a="1"/>
  <c r="AH161" i="14"/>
  <c r="AI161" i="14" a="1"/>
  <c r="AI161" i="14"/>
  <c r="AJ161" i="14" a="1"/>
  <c r="AJ161" i="14"/>
  <c r="AK161" i="14" a="1"/>
  <c r="AK161" i="14"/>
  <c r="AP161" i="14"/>
  <c r="AQ161" i="14"/>
  <c r="AR161" i="14"/>
  <c r="AS161" i="14"/>
  <c r="AT161" i="14" a="1"/>
  <c r="AT161" i="14"/>
  <c r="AV161" i="14"/>
  <c r="AW161" i="14" a="1"/>
  <c r="AW161" i="14"/>
  <c r="AY161" i="14"/>
  <c r="AZ161" i="14"/>
  <c r="BA161" i="14"/>
  <c r="BB161" i="14"/>
  <c r="BF161" i="14"/>
  <c r="BG161" i="14"/>
  <c r="X162" i="14"/>
  <c r="Z162" i="14" a="1"/>
  <c r="Z162" i="14"/>
  <c r="AA162" i="14" a="1"/>
  <c r="AA162" i="14"/>
  <c r="AB162" i="14" a="1"/>
  <c r="AB162" i="14"/>
  <c r="AC162" i="14" a="1"/>
  <c r="AC162" i="14"/>
  <c r="AF162" i="14" a="1"/>
  <c r="AF162" i="14"/>
  <c r="AG162" i="14" a="1"/>
  <c r="AG162" i="14"/>
  <c r="AH162" i="14" a="1"/>
  <c r="AH162" i="14"/>
  <c r="AI162" i="14" a="1"/>
  <c r="AI162" i="14"/>
  <c r="AJ162" i="14" a="1"/>
  <c r="AJ162" i="14"/>
  <c r="AK162" i="14" a="1"/>
  <c r="AK162" i="14"/>
  <c r="AP162" i="14"/>
  <c r="AQ162" i="14"/>
  <c r="AR162" i="14"/>
  <c r="AS162" i="14"/>
  <c r="AT162" i="14" a="1"/>
  <c r="AT162" i="14"/>
  <c r="AV162" i="14"/>
  <c r="AW162" i="14" a="1"/>
  <c r="AW162" i="14"/>
  <c r="AY162" i="14"/>
  <c r="AZ162" i="14"/>
  <c r="BA162" i="14"/>
  <c r="BB162" i="14"/>
  <c r="BF162" i="14"/>
  <c r="BG162" i="14"/>
  <c r="X163" i="14"/>
  <c r="Z163" i="14" a="1"/>
  <c r="Z163" i="14"/>
  <c r="AA163" i="14" a="1"/>
  <c r="AA163" i="14"/>
  <c r="AB163" i="14" a="1"/>
  <c r="AB163" i="14"/>
  <c r="AC163" i="14" a="1"/>
  <c r="AC163" i="14"/>
  <c r="AF163" i="14" a="1"/>
  <c r="AF163" i="14"/>
  <c r="AG163" i="14" a="1"/>
  <c r="AG163" i="14"/>
  <c r="AH163" i="14" a="1"/>
  <c r="AH163" i="14"/>
  <c r="AI163" i="14" a="1"/>
  <c r="AI163" i="14"/>
  <c r="AJ163" i="14" a="1"/>
  <c r="AJ163" i="14"/>
  <c r="AK163" i="14" a="1"/>
  <c r="AK163" i="14"/>
  <c r="AP163" i="14"/>
  <c r="AQ163" i="14"/>
  <c r="AR163" i="14"/>
  <c r="AS163" i="14"/>
  <c r="AT163" i="14" a="1"/>
  <c r="AT163" i="14"/>
  <c r="AV163" i="14"/>
  <c r="AW163" i="14" a="1"/>
  <c r="AW163" i="14"/>
  <c r="AY163" i="14"/>
  <c r="AZ163" i="14"/>
  <c r="BA163" i="14"/>
  <c r="BB163" i="14"/>
  <c r="BF163" i="14"/>
  <c r="BG163" i="14"/>
  <c r="X164" i="14"/>
  <c r="Z164" i="14" a="1"/>
  <c r="Z164" i="14"/>
  <c r="AA164" i="14" a="1"/>
  <c r="AA164" i="14"/>
  <c r="AB164" i="14" a="1"/>
  <c r="AB164" i="14"/>
  <c r="AC164" i="14" a="1"/>
  <c r="AC164" i="14"/>
  <c r="AF164" i="14" a="1"/>
  <c r="AF164" i="14"/>
  <c r="AG164" i="14" a="1"/>
  <c r="AG164" i="14"/>
  <c r="AH164" i="14" a="1"/>
  <c r="AH164" i="14"/>
  <c r="AI164" i="14" a="1"/>
  <c r="AI164" i="14"/>
  <c r="AJ164" i="14" a="1"/>
  <c r="AJ164" i="14"/>
  <c r="AK164" i="14" a="1"/>
  <c r="AK164" i="14"/>
  <c r="AP164" i="14"/>
  <c r="AQ164" i="14"/>
  <c r="AR164" i="14"/>
  <c r="AS164" i="14"/>
  <c r="AT164" i="14" a="1"/>
  <c r="AT164" i="14"/>
  <c r="AV164" i="14"/>
  <c r="AW164" i="14" a="1"/>
  <c r="AW164" i="14"/>
  <c r="AY164" i="14"/>
  <c r="AZ164" i="14"/>
  <c r="BA164" i="14"/>
  <c r="BB164" i="14"/>
  <c r="BF164" i="14"/>
  <c r="BG164" i="14"/>
  <c r="X165" i="14"/>
  <c r="Z165" i="14" a="1"/>
  <c r="Z165" i="14"/>
  <c r="AA165" i="14" a="1"/>
  <c r="AA165" i="14"/>
  <c r="AB165" i="14" a="1"/>
  <c r="AB165" i="14"/>
  <c r="AC165" i="14" a="1"/>
  <c r="AC165" i="14"/>
  <c r="AF165" i="14" a="1"/>
  <c r="AF165" i="14"/>
  <c r="AG165" i="14" a="1"/>
  <c r="AG165" i="14"/>
  <c r="AH165" i="14" a="1"/>
  <c r="AH165" i="14"/>
  <c r="AI165" i="14" a="1"/>
  <c r="AI165" i="14"/>
  <c r="AJ165" i="14" a="1"/>
  <c r="AJ165" i="14"/>
  <c r="AK165" i="14" a="1"/>
  <c r="AK165" i="14"/>
  <c r="AP165" i="14"/>
  <c r="AQ165" i="14"/>
  <c r="AR165" i="14"/>
  <c r="AS165" i="14"/>
  <c r="AT165" i="14" a="1"/>
  <c r="AT165" i="14"/>
  <c r="AV165" i="14"/>
  <c r="AW165" i="14" a="1"/>
  <c r="AW165" i="14"/>
  <c r="AY165" i="14"/>
  <c r="AZ165" i="14"/>
  <c r="BA165" i="14"/>
  <c r="BB165" i="14"/>
  <c r="BF165" i="14"/>
  <c r="BG165" i="14"/>
  <c r="X166" i="14"/>
  <c r="Z166" i="14" a="1"/>
  <c r="Z166" i="14"/>
  <c r="AA166" i="14" a="1"/>
  <c r="AA166" i="14"/>
  <c r="AB166" i="14" a="1"/>
  <c r="AB166" i="14"/>
  <c r="AC166" i="14" a="1"/>
  <c r="AC166" i="14"/>
  <c r="AF166" i="14" a="1"/>
  <c r="AF166" i="14"/>
  <c r="AG166" i="14" a="1"/>
  <c r="AG166" i="14"/>
  <c r="AH166" i="14" a="1"/>
  <c r="AH166" i="14"/>
  <c r="AI166" i="14" a="1"/>
  <c r="AI166" i="14"/>
  <c r="AJ166" i="14" a="1"/>
  <c r="AJ166" i="14"/>
  <c r="AK166" i="14" a="1"/>
  <c r="AK166" i="14"/>
  <c r="AP166" i="14"/>
  <c r="AQ166" i="14"/>
  <c r="AR166" i="14"/>
  <c r="AS166" i="14"/>
  <c r="AT166" i="14" a="1"/>
  <c r="AT166" i="14"/>
  <c r="AV166" i="14"/>
  <c r="AW166" i="14" a="1"/>
  <c r="AW166" i="14"/>
  <c r="AY166" i="14"/>
  <c r="AZ166" i="14"/>
  <c r="BA166" i="14"/>
  <c r="BB166" i="14"/>
  <c r="BF166" i="14"/>
  <c r="BG166" i="14"/>
  <c r="X167" i="14"/>
  <c r="Z167" i="14" a="1"/>
  <c r="Z167" i="14"/>
  <c r="AA167" i="14" a="1"/>
  <c r="AA167" i="14"/>
  <c r="AB167" i="14" a="1"/>
  <c r="AB167" i="14"/>
  <c r="AC167" i="14" a="1"/>
  <c r="AC167" i="14"/>
  <c r="AF167" i="14" a="1"/>
  <c r="AF167" i="14"/>
  <c r="AG167" i="14" a="1"/>
  <c r="AG167" i="14"/>
  <c r="AH167" i="14" a="1"/>
  <c r="AH167" i="14"/>
  <c r="AI167" i="14" a="1"/>
  <c r="AI167" i="14"/>
  <c r="AJ167" i="14" a="1"/>
  <c r="AJ167" i="14"/>
  <c r="AK167" i="14" a="1"/>
  <c r="AK167" i="14"/>
  <c r="AP167" i="14"/>
  <c r="AQ167" i="14"/>
  <c r="AR167" i="14"/>
  <c r="AS167" i="14"/>
  <c r="AT167" i="14" a="1"/>
  <c r="AT167" i="14"/>
  <c r="AV167" i="14"/>
  <c r="AW167" i="14" a="1"/>
  <c r="AW167" i="14"/>
  <c r="AY167" i="14"/>
  <c r="AZ167" i="14"/>
  <c r="BA167" i="14"/>
  <c r="BB167" i="14"/>
  <c r="BF167" i="14"/>
  <c r="BG167" i="14"/>
  <c r="X168" i="14"/>
  <c r="Z168" i="14" a="1"/>
  <c r="Z168" i="14"/>
  <c r="AA168" i="14" a="1"/>
  <c r="AA168" i="14"/>
  <c r="AB168" i="14" a="1"/>
  <c r="AB168" i="14"/>
  <c r="AC168" i="14" a="1"/>
  <c r="AC168" i="14"/>
  <c r="AF168" i="14" a="1"/>
  <c r="AF168" i="14"/>
  <c r="AG168" i="14" a="1"/>
  <c r="AG168" i="14"/>
  <c r="AH168" i="14" a="1"/>
  <c r="AH168" i="14"/>
  <c r="AI168" i="14" a="1"/>
  <c r="AI168" i="14"/>
  <c r="AJ168" i="14" a="1"/>
  <c r="AJ168" i="14"/>
  <c r="AK168" i="14" a="1"/>
  <c r="AK168" i="14"/>
  <c r="AP168" i="14"/>
  <c r="AQ168" i="14"/>
  <c r="AR168" i="14"/>
  <c r="AS168" i="14"/>
  <c r="AT168" i="14" a="1"/>
  <c r="AT168" i="14"/>
  <c r="AV168" i="14"/>
  <c r="AW168" i="14" a="1"/>
  <c r="AW168" i="14"/>
  <c r="AY168" i="14"/>
  <c r="AZ168" i="14"/>
  <c r="BA168" i="14"/>
  <c r="BB168" i="14"/>
  <c r="BF168" i="14"/>
  <c r="BG168" i="14"/>
  <c r="X169" i="14"/>
  <c r="Z169" i="14" a="1"/>
  <c r="Z169" i="14"/>
  <c r="AA169" i="14" a="1"/>
  <c r="AA169" i="14"/>
  <c r="AB169" i="14" a="1"/>
  <c r="AB169" i="14"/>
  <c r="AC169" i="14" a="1"/>
  <c r="AC169" i="14"/>
  <c r="AF169" i="14" a="1"/>
  <c r="AF169" i="14"/>
  <c r="AG169" i="14" a="1"/>
  <c r="AG169" i="14"/>
  <c r="AH169" i="14" a="1"/>
  <c r="AH169" i="14"/>
  <c r="AI169" i="14" a="1"/>
  <c r="AI169" i="14"/>
  <c r="AJ169" i="14" a="1"/>
  <c r="AJ169" i="14"/>
  <c r="AK169" i="14" a="1"/>
  <c r="AK169" i="14"/>
  <c r="AP169" i="14"/>
  <c r="AQ169" i="14"/>
  <c r="AR169" i="14"/>
  <c r="AS169" i="14"/>
  <c r="AT169" i="14" a="1"/>
  <c r="AT169" i="14"/>
  <c r="AV169" i="14"/>
  <c r="AW169" i="14" a="1"/>
  <c r="AW169" i="14"/>
  <c r="AY169" i="14"/>
  <c r="AZ169" i="14"/>
  <c r="BA169" i="14"/>
  <c r="BB169" i="14"/>
  <c r="BF169" i="14"/>
  <c r="BG169" i="14"/>
  <c r="X170" i="14"/>
  <c r="Z170" i="14" a="1"/>
  <c r="Z170" i="14"/>
  <c r="AA170" i="14" a="1"/>
  <c r="AA170" i="14"/>
  <c r="AB170" i="14" a="1"/>
  <c r="AB170" i="14"/>
  <c r="AC170" i="14" a="1"/>
  <c r="AC170" i="14"/>
  <c r="AF170" i="14" a="1"/>
  <c r="AF170" i="14"/>
  <c r="AG170" i="14" a="1"/>
  <c r="AG170" i="14"/>
  <c r="AH170" i="14" a="1"/>
  <c r="AH170" i="14"/>
  <c r="AI170" i="14" a="1"/>
  <c r="AI170" i="14"/>
  <c r="AJ170" i="14" a="1"/>
  <c r="AJ170" i="14"/>
  <c r="AK170" i="14" a="1"/>
  <c r="AK170" i="14"/>
  <c r="AP170" i="14"/>
  <c r="AQ170" i="14"/>
  <c r="AR170" i="14"/>
  <c r="AS170" i="14"/>
  <c r="AT170" i="14" a="1"/>
  <c r="AT170" i="14"/>
  <c r="AV170" i="14"/>
  <c r="AW170" i="14" a="1"/>
  <c r="AW170" i="14"/>
  <c r="AY170" i="14"/>
  <c r="AZ170" i="14"/>
  <c r="BA170" i="14"/>
  <c r="BB170" i="14"/>
  <c r="BF170" i="14"/>
  <c r="BG170" i="14"/>
  <c r="X171" i="14"/>
  <c r="Z171" i="14" a="1"/>
  <c r="Z171" i="14"/>
  <c r="AA171" i="14" a="1"/>
  <c r="AA171" i="14"/>
  <c r="AB171" i="14" a="1"/>
  <c r="AB171" i="14"/>
  <c r="AC171" i="14" a="1"/>
  <c r="AC171" i="14"/>
  <c r="AF171" i="14" a="1"/>
  <c r="AF171" i="14"/>
  <c r="AG171" i="14" a="1"/>
  <c r="AG171" i="14"/>
  <c r="AH171" i="14" a="1"/>
  <c r="AH171" i="14"/>
  <c r="AI171" i="14" a="1"/>
  <c r="AI171" i="14"/>
  <c r="AJ171" i="14" a="1"/>
  <c r="AJ171" i="14"/>
  <c r="AK171" i="14" a="1"/>
  <c r="AK171" i="14"/>
  <c r="AP171" i="14"/>
  <c r="AQ171" i="14"/>
  <c r="AR171" i="14"/>
  <c r="AS171" i="14"/>
  <c r="AT171" i="14" a="1"/>
  <c r="AT171" i="14"/>
  <c r="AV171" i="14"/>
  <c r="AW171" i="14" a="1"/>
  <c r="AW171" i="14"/>
  <c r="AY171" i="14"/>
  <c r="AZ171" i="14"/>
  <c r="BA171" i="14"/>
  <c r="BB171" i="14"/>
  <c r="BF171" i="14"/>
  <c r="BG171" i="14"/>
  <c r="X172" i="14"/>
  <c r="Z172" i="14" a="1"/>
  <c r="Z172" i="14"/>
  <c r="AA172" i="14" a="1"/>
  <c r="AA172" i="14"/>
  <c r="AB172" i="14" a="1"/>
  <c r="AB172" i="14"/>
  <c r="AC172" i="14" a="1"/>
  <c r="AC172" i="14"/>
  <c r="AF172" i="14" a="1"/>
  <c r="AF172" i="14"/>
  <c r="AG172" i="14" a="1"/>
  <c r="AG172" i="14"/>
  <c r="AH172" i="14" a="1"/>
  <c r="AH172" i="14"/>
  <c r="AI172" i="14" a="1"/>
  <c r="AI172" i="14"/>
  <c r="AJ172" i="14" a="1"/>
  <c r="AJ172" i="14"/>
  <c r="AK172" i="14" a="1"/>
  <c r="AK172" i="14"/>
  <c r="AP172" i="14"/>
  <c r="AQ172" i="14"/>
  <c r="AR172" i="14"/>
  <c r="AS172" i="14"/>
  <c r="AT172" i="14" a="1"/>
  <c r="AT172" i="14"/>
  <c r="AV172" i="14"/>
  <c r="AW172" i="14" a="1"/>
  <c r="AW172" i="14"/>
  <c r="AY172" i="14"/>
  <c r="AZ172" i="14"/>
  <c r="BA172" i="14"/>
  <c r="BB172" i="14"/>
  <c r="BF172" i="14"/>
  <c r="BG172" i="14"/>
  <c r="X173" i="14"/>
  <c r="Z173" i="14" a="1"/>
  <c r="Z173" i="14"/>
  <c r="AA173" i="14" a="1"/>
  <c r="AA173" i="14"/>
  <c r="AB173" i="14" a="1"/>
  <c r="AB173" i="14"/>
  <c r="AC173" i="14" a="1"/>
  <c r="AC173" i="14"/>
  <c r="AF173" i="14" a="1"/>
  <c r="AF173" i="14"/>
  <c r="AG173" i="14" a="1"/>
  <c r="AG173" i="14"/>
  <c r="AH173" i="14" a="1"/>
  <c r="AH173" i="14"/>
  <c r="AI173" i="14" a="1"/>
  <c r="AI173" i="14"/>
  <c r="AJ173" i="14" a="1"/>
  <c r="AJ173" i="14"/>
  <c r="AK173" i="14" a="1"/>
  <c r="AK173" i="14"/>
  <c r="AP173" i="14"/>
  <c r="AQ173" i="14"/>
  <c r="AR173" i="14"/>
  <c r="AS173" i="14"/>
  <c r="AT173" i="14" a="1"/>
  <c r="AT173" i="14"/>
  <c r="AV173" i="14"/>
  <c r="AW173" i="14" a="1"/>
  <c r="AW173" i="14"/>
  <c r="AY173" i="14"/>
  <c r="AZ173" i="14"/>
  <c r="BA173" i="14"/>
  <c r="BB173" i="14"/>
  <c r="BF173" i="14"/>
  <c r="BG173" i="14"/>
  <c r="X174" i="14"/>
  <c r="Z174" i="14" a="1"/>
  <c r="Z174" i="14"/>
  <c r="AA174" i="14" a="1"/>
  <c r="AA174" i="14"/>
  <c r="AB174" i="14" a="1"/>
  <c r="AB174" i="14"/>
  <c r="AC174" i="14" a="1"/>
  <c r="AC174" i="14"/>
  <c r="AF174" i="14" a="1"/>
  <c r="AF174" i="14"/>
  <c r="AG174" i="14" a="1"/>
  <c r="AG174" i="14"/>
  <c r="AH174" i="14" a="1"/>
  <c r="AH174" i="14"/>
  <c r="AI174" i="14" a="1"/>
  <c r="AI174" i="14"/>
  <c r="AJ174" i="14" a="1"/>
  <c r="AJ174" i="14"/>
  <c r="AK174" i="14" a="1"/>
  <c r="AK174" i="14"/>
  <c r="AP174" i="14"/>
  <c r="AQ174" i="14"/>
  <c r="AR174" i="14"/>
  <c r="AS174" i="14"/>
  <c r="AT174" i="14" a="1"/>
  <c r="AT174" i="14"/>
  <c r="AV174" i="14"/>
  <c r="AW174" i="14" a="1"/>
  <c r="AW174" i="14"/>
  <c r="AY174" i="14"/>
  <c r="AZ174" i="14"/>
  <c r="BA174" i="14"/>
  <c r="BB174" i="14"/>
  <c r="BF174" i="14"/>
  <c r="BG174" i="14"/>
  <c r="X175" i="14"/>
  <c r="Z175" i="14" a="1"/>
  <c r="Z175" i="14"/>
  <c r="AA175" i="14" a="1"/>
  <c r="AA175" i="14"/>
  <c r="AB175" i="14" a="1"/>
  <c r="AB175" i="14"/>
  <c r="AC175" i="14" a="1"/>
  <c r="AC175" i="14"/>
  <c r="AF175" i="14" a="1"/>
  <c r="AF175" i="14"/>
  <c r="AG175" i="14" a="1"/>
  <c r="AG175" i="14"/>
  <c r="AH175" i="14" a="1"/>
  <c r="AH175" i="14"/>
  <c r="AI175" i="14" a="1"/>
  <c r="AI175" i="14"/>
  <c r="AJ175" i="14" a="1"/>
  <c r="AJ175" i="14"/>
  <c r="AK175" i="14" a="1"/>
  <c r="AK175" i="14"/>
  <c r="AP175" i="14"/>
  <c r="AQ175" i="14"/>
  <c r="AR175" i="14"/>
  <c r="AS175" i="14"/>
  <c r="AT175" i="14" a="1"/>
  <c r="AT175" i="14"/>
  <c r="AV175" i="14"/>
  <c r="AW175" i="14" a="1"/>
  <c r="AW175" i="14"/>
  <c r="AY175" i="14"/>
  <c r="AZ175" i="14"/>
  <c r="BA175" i="14"/>
  <c r="BB175" i="14"/>
  <c r="BF175" i="14"/>
  <c r="BG175" i="14"/>
  <c r="X176" i="14"/>
  <c r="Z176" i="14" a="1"/>
  <c r="Z176" i="14"/>
  <c r="AA176" i="14" a="1"/>
  <c r="AA176" i="14"/>
  <c r="AB176" i="14" a="1"/>
  <c r="AB176" i="14"/>
  <c r="AC176" i="14" a="1"/>
  <c r="AC176" i="14"/>
  <c r="AF176" i="14" a="1"/>
  <c r="AF176" i="14"/>
  <c r="AG176" i="14" a="1"/>
  <c r="AG176" i="14"/>
  <c r="AH176" i="14" a="1"/>
  <c r="AH176" i="14"/>
  <c r="AI176" i="14" a="1"/>
  <c r="AI176" i="14"/>
  <c r="AJ176" i="14" a="1"/>
  <c r="AJ176" i="14"/>
  <c r="AK176" i="14" a="1"/>
  <c r="AK176" i="14"/>
  <c r="AP176" i="14"/>
  <c r="AQ176" i="14"/>
  <c r="AR176" i="14"/>
  <c r="AS176" i="14"/>
  <c r="AT176" i="14" a="1"/>
  <c r="AT176" i="14"/>
  <c r="AV176" i="14"/>
  <c r="AW176" i="14" a="1"/>
  <c r="AW176" i="14"/>
  <c r="AY176" i="14"/>
  <c r="AZ176" i="14"/>
  <c r="BA176" i="14"/>
  <c r="BB176" i="14"/>
  <c r="BF176" i="14"/>
  <c r="BG176" i="14"/>
  <c r="X177" i="14"/>
  <c r="Z177" i="14" a="1"/>
  <c r="Z177" i="14"/>
  <c r="AA177" i="14" a="1"/>
  <c r="AA177" i="14"/>
  <c r="AB177" i="14" a="1"/>
  <c r="AB177" i="14"/>
  <c r="AC177" i="14" a="1"/>
  <c r="AC177" i="14"/>
  <c r="AF177" i="14" a="1"/>
  <c r="AF177" i="14"/>
  <c r="AG177" i="14" a="1"/>
  <c r="AG177" i="14"/>
  <c r="AH177" i="14" a="1"/>
  <c r="AH177" i="14"/>
  <c r="AI177" i="14" a="1"/>
  <c r="AI177" i="14"/>
  <c r="AJ177" i="14" a="1"/>
  <c r="AJ177" i="14"/>
  <c r="AK177" i="14" a="1"/>
  <c r="AK177" i="14"/>
  <c r="AP177" i="14"/>
  <c r="AQ177" i="14"/>
  <c r="AR177" i="14"/>
  <c r="AS177" i="14"/>
  <c r="AT177" i="14" a="1"/>
  <c r="AT177" i="14"/>
  <c r="AV177" i="14"/>
  <c r="AW177" i="14" a="1"/>
  <c r="AW177" i="14"/>
  <c r="AY177" i="14"/>
  <c r="AZ177" i="14"/>
  <c r="BA177" i="14"/>
  <c r="BB177" i="14"/>
  <c r="BF177" i="14"/>
  <c r="BG177" i="14"/>
  <c r="X178" i="14"/>
  <c r="Z178" i="14" a="1"/>
  <c r="Z178" i="14"/>
  <c r="AA178" i="14" a="1"/>
  <c r="AA178" i="14"/>
  <c r="AB178" i="14" a="1"/>
  <c r="AB178" i="14"/>
  <c r="AC178" i="14" a="1"/>
  <c r="AC178" i="14"/>
  <c r="AF178" i="14" a="1"/>
  <c r="AF178" i="14"/>
  <c r="AG178" i="14" a="1"/>
  <c r="AG178" i="14"/>
  <c r="AH178" i="14" a="1"/>
  <c r="AH178" i="14"/>
  <c r="AI178" i="14" a="1"/>
  <c r="AI178" i="14"/>
  <c r="AJ178" i="14" a="1"/>
  <c r="AJ178" i="14"/>
  <c r="AK178" i="14" a="1"/>
  <c r="AK178" i="14"/>
  <c r="AP178" i="14"/>
  <c r="AQ178" i="14"/>
  <c r="AR178" i="14"/>
  <c r="AS178" i="14"/>
  <c r="AT178" i="14" a="1"/>
  <c r="AT178" i="14"/>
  <c r="AV178" i="14"/>
  <c r="AW178" i="14" a="1"/>
  <c r="AW178" i="14"/>
  <c r="AY178" i="14"/>
  <c r="AZ178" i="14"/>
  <c r="BA178" i="14"/>
  <c r="BB178" i="14"/>
  <c r="BF178" i="14"/>
  <c r="BG178" i="14"/>
  <c r="X179" i="14"/>
  <c r="Z179" i="14" a="1"/>
  <c r="Z179" i="14"/>
  <c r="AA179" i="14" a="1"/>
  <c r="AA179" i="14"/>
  <c r="AB179" i="14" a="1"/>
  <c r="AB179" i="14"/>
  <c r="AC179" i="14" a="1"/>
  <c r="AC179" i="14"/>
  <c r="AF179" i="14" a="1"/>
  <c r="AF179" i="14"/>
  <c r="AG179" i="14" a="1"/>
  <c r="AG179" i="14"/>
  <c r="AH179" i="14" a="1"/>
  <c r="AH179" i="14"/>
  <c r="AI179" i="14" a="1"/>
  <c r="AI179" i="14"/>
  <c r="AJ179" i="14" a="1"/>
  <c r="AJ179" i="14"/>
  <c r="AK179" i="14" a="1"/>
  <c r="AK179" i="14"/>
  <c r="AP179" i="14"/>
  <c r="AQ179" i="14"/>
  <c r="AR179" i="14"/>
  <c r="AS179" i="14"/>
  <c r="AT179" i="14" a="1"/>
  <c r="AT179" i="14"/>
  <c r="AV179" i="14"/>
  <c r="AW179" i="14" a="1"/>
  <c r="AW179" i="14"/>
  <c r="AY179" i="14"/>
  <c r="AZ179" i="14"/>
  <c r="BA179" i="14"/>
  <c r="BB179" i="14"/>
  <c r="BF179" i="14"/>
  <c r="BG179" i="14"/>
  <c r="X180" i="14"/>
  <c r="Z180" i="14" a="1"/>
  <c r="Z180" i="14"/>
  <c r="AA180" i="14" a="1"/>
  <c r="AA180" i="14"/>
  <c r="AB180" i="14" a="1"/>
  <c r="AB180" i="14"/>
  <c r="AC180" i="14" a="1"/>
  <c r="AC180" i="14"/>
  <c r="AF180" i="14" a="1"/>
  <c r="AF180" i="14"/>
  <c r="AG180" i="14" a="1"/>
  <c r="AG180" i="14"/>
  <c r="AH180" i="14" a="1"/>
  <c r="AH180" i="14"/>
  <c r="AI180" i="14" a="1"/>
  <c r="AI180" i="14"/>
  <c r="AJ180" i="14" a="1"/>
  <c r="AJ180" i="14"/>
  <c r="AK180" i="14" a="1"/>
  <c r="AK180" i="14"/>
  <c r="AP180" i="14"/>
  <c r="AQ180" i="14"/>
  <c r="AR180" i="14"/>
  <c r="AS180" i="14"/>
  <c r="AT180" i="14" a="1"/>
  <c r="AT180" i="14"/>
  <c r="AV180" i="14"/>
  <c r="AW180" i="14" a="1"/>
  <c r="AW180" i="14"/>
  <c r="AY180" i="14"/>
  <c r="AZ180" i="14"/>
  <c r="BA180" i="14"/>
  <c r="BB180" i="14"/>
  <c r="BF180" i="14"/>
  <c r="BG180" i="14"/>
  <c r="X181" i="14"/>
  <c r="Z181" i="14" a="1"/>
  <c r="Z181" i="14"/>
  <c r="AA181" i="14" a="1"/>
  <c r="AA181" i="14"/>
  <c r="AB181" i="14" a="1"/>
  <c r="AB181" i="14"/>
  <c r="AC181" i="14" a="1"/>
  <c r="AC181" i="14"/>
  <c r="AF181" i="14" a="1"/>
  <c r="AF181" i="14"/>
  <c r="AG181" i="14" a="1"/>
  <c r="AG181" i="14"/>
  <c r="AH181" i="14" a="1"/>
  <c r="AH181" i="14"/>
  <c r="AI181" i="14" a="1"/>
  <c r="AI181" i="14"/>
  <c r="AJ181" i="14" a="1"/>
  <c r="AJ181" i="14"/>
  <c r="AK181" i="14" a="1"/>
  <c r="AK181" i="14"/>
  <c r="AP181" i="14"/>
  <c r="AQ181" i="14"/>
  <c r="AR181" i="14"/>
  <c r="AS181" i="14"/>
  <c r="AT181" i="14" a="1"/>
  <c r="AT181" i="14"/>
  <c r="AV181" i="14"/>
  <c r="AW181" i="14" a="1"/>
  <c r="AW181" i="14"/>
  <c r="AY181" i="14"/>
  <c r="AZ181" i="14"/>
  <c r="BA181" i="14"/>
  <c r="BB181" i="14"/>
  <c r="BF181" i="14"/>
  <c r="BG181" i="14"/>
  <c r="X182" i="14"/>
  <c r="Z182" i="14" a="1"/>
  <c r="Z182" i="14"/>
  <c r="AA182" i="14" a="1"/>
  <c r="AA182" i="14"/>
  <c r="AB182" i="14" a="1"/>
  <c r="AB182" i="14"/>
  <c r="AC182" i="14" a="1"/>
  <c r="AC182" i="14"/>
  <c r="AF182" i="14" a="1"/>
  <c r="AF182" i="14"/>
  <c r="AG182" i="14" a="1"/>
  <c r="AG182" i="14"/>
  <c r="AH182" i="14" a="1"/>
  <c r="AH182" i="14"/>
  <c r="AI182" i="14" a="1"/>
  <c r="AI182" i="14"/>
  <c r="AJ182" i="14" a="1"/>
  <c r="AJ182" i="14"/>
  <c r="AK182" i="14" a="1"/>
  <c r="AK182" i="14"/>
  <c r="AP182" i="14"/>
  <c r="AQ182" i="14"/>
  <c r="AR182" i="14"/>
  <c r="AS182" i="14"/>
  <c r="AT182" i="14" a="1"/>
  <c r="AT182" i="14"/>
  <c r="AV182" i="14"/>
  <c r="AW182" i="14" a="1"/>
  <c r="AW182" i="14"/>
  <c r="AY182" i="14"/>
  <c r="AZ182" i="14"/>
  <c r="BA182" i="14"/>
  <c r="BB182" i="14"/>
  <c r="BF182" i="14"/>
  <c r="BG182" i="14"/>
  <c r="X183" i="14"/>
  <c r="Z183" i="14" a="1"/>
  <c r="Z183" i="14"/>
  <c r="AA183" i="14" a="1"/>
  <c r="AA183" i="14"/>
  <c r="AB183" i="14" a="1"/>
  <c r="AB183" i="14"/>
  <c r="AC183" i="14" a="1"/>
  <c r="AC183" i="14"/>
  <c r="AF183" i="14" a="1"/>
  <c r="AF183" i="14"/>
  <c r="AG183" i="14" a="1"/>
  <c r="AG183" i="14"/>
  <c r="AH183" i="14" a="1"/>
  <c r="AH183" i="14"/>
  <c r="AI183" i="14" a="1"/>
  <c r="AI183" i="14"/>
  <c r="AJ183" i="14" a="1"/>
  <c r="AJ183" i="14"/>
  <c r="AK183" i="14" a="1"/>
  <c r="AK183" i="14"/>
  <c r="AP183" i="14"/>
  <c r="AQ183" i="14"/>
  <c r="AR183" i="14"/>
  <c r="AS183" i="14"/>
  <c r="AT183" i="14" a="1"/>
  <c r="AT183" i="14"/>
  <c r="AV183" i="14"/>
  <c r="AW183" i="14" a="1"/>
  <c r="AW183" i="14"/>
  <c r="AY183" i="14"/>
  <c r="AZ183" i="14"/>
  <c r="BA183" i="14"/>
  <c r="BB183" i="14"/>
  <c r="BF183" i="14"/>
  <c r="BG183" i="14"/>
  <c r="X184" i="14"/>
  <c r="Z184" i="14" a="1"/>
  <c r="Z184" i="14"/>
  <c r="AA184" i="14" a="1"/>
  <c r="AA184" i="14"/>
  <c r="AB184" i="14" a="1"/>
  <c r="AB184" i="14"/>
  <c r="AC184" i="14" a="1"/>
  <c r="AC184" i="14"/>
  <c r="AF184" i="14" a="1"/>
  <c r="AF184" i="14"/>
  <c r="AG184" i="14" a="1"/>
  <c r="AG184" i="14"/>
  <c r="AH184" i="14" a="1"/>
  <c r="AH184" i="14"/>
  <c r="AI184" i="14" a="1"/>
  <c r="AI184" i="14"/>
  <c r="AJ184" i="14" a="1"/>
  <c r="AJ184" i="14"/>
  <c r="AK184" i="14" a="1"/>
  <c r="AK184" i="14"/>
  <c r="AP184" i="14"/>
  <c r="AQ184" i="14"/>
  <c r="AR184" i="14"/>
  <c r="AS184" i="14"/>
  <c r="AT184" i="14" a="1"/>
  <c r="AT184" i="14"/>
  <c r="AV184" i="14"/>
  <c r="AW184" i="14" a="1"/>
  <c r="AW184" i="14"/>
  <c r="AY184" i="14"/>
  <c r="AZ184" i="14"/>
  <c r="BA184" i="14"/>
  <c r="BB184" i="14"/>
  <c r="BF184" i="14"/>
  <c r="BG184" i="14"/>
  <c r="X185" i="14"/>
  <c r="Z185" i="14" a="1"/>
  <c r="Z185" i="14"/>
  <c r="AA185" i="14" a="1"/>
  <c r="AA185" i="14"/>
  <c r="AB185" i="14" a="1"/>
  <c r="AB185" i="14"/>
  <c r="AC185" i="14" a="1"/>
  <c r="AC185" i="14"/>
  <c r="AF185" i="14" a="1"/>
  <c r="AF185" i="14"/>
  <c r="AG185" i="14" a="1"/>
  <c r="AG185" i="14"/>
  <c r="AH185" i="14" a="1"/>
  <c r="AH185" i="14"/>
  <c r="AI185" i="14" a="1"/>
  <c r="AI185" i="14"/>
  <c r="AJ185" i="14" a="1"/>
  <c r="AJ185" i="14"/>
  <c r="AK185" i="14" a="1"/>
  <c r="AK185" i="14"/>
  <c r="AP185" i="14"/>
  <c r="AQ185" i="14"/>
  <c r="AR185" i="14"/>
  <c r="AS185" i="14"/>
  <c r="AT185" i="14" a="1"/>
  <c r="AT185" i="14"/>
  <c r="AV185" i="14"/>
  <c r="AW185" i="14" a="1"/>
  <c r="AW185" i="14"/>
  <c r="AY185" i="14"/>
  <c r="AZ185" i="14"/>
  <c r="BA185" i="14"/>
  <c r="BB185" i="14"/>
  <c r="BF185" i="14"/>
  <c r="BG185" i="14"/>
  <c r="X186" i="14"/>
  <c r="Z186" i="14" a="1"/>
  <c r="Z186" i="14"/>
  <c r="AA186" i="14" a="1"/>
  <c r="AA186" i="14"/>
  <c r="AB186" i="14" a="1"/>
  <c r="AB186" i="14"/>
  <c r="AC186" i="14" a="1"/>
  <c r="AC186" i="14"/>
  <c r="AF186" i="14" a="1"/>
  <c r="AF186" i="14"/>
  <c r="AG186" i="14" a="1"/>
  <c r="AG186" i="14"/>
  <c r="AH186" i="14" a="1"/>
  <c r="AH186" i="14"/>
  <c r="AI186" i="14" a="1"/>
  <c r="AI186" i="14"/>
  <c r="AJ186" i="14" a="1"/>
  <c r="AJ186" i="14"/>
  <c r="AK186" i="14" a="1"/>
  <c r="AK186" i="14"/>
  <c r="AP186" i="14"/>
  <c r="AQ186" i="14"/>
  <c r="AR186" i="14"/>
  <c r="AS186" i="14"/>
  <c r="AT186" i="14" a="1"/>
  <c r="AT186" i="14"/>
  <c r="AV186" i="14"/>
  <c r="AW186" i="14" a="1"/>
  <c r="AW186" i="14"/>
  <c r="AY186" i="14"/>
  <c r="AZ186" i="14"/>
  <c r="BA186" i="14"/>
  <c r="BB186" i="14"/>
  <c r="BF186" i="14"/>
  <c r="BG186" i="14"/>
  <c r="X187" i="14"/>
  <c r="Z187" i="14" a="1"/>
  <c r="Z187" i="14"/>
  <c r="AA187" i="14" a="1"/>
  <c r="AA187" i="14"/>
  <c r="AB187" i="14" a="1"/>
  <c r="AB187" i="14"/>
  <c r="AC187" i="14" a="1"/>
  <c r="AC187" i="14"/>
  <c r="AF187" i="14" a="1"/>
  <c r="AF187" i="14"/>
  <c r="AG187" i="14" a="1"/>
  <c r="AG187" i="14"/>
  <c r="AH187" i="14" a="1"/>
  <c r="AH187" i="14"/>
  <c r="AI187" i="14" a="1"/>
  <c r="AI187" i="14"/>
  <c r="AJ187" i="14" a="1"/>
  <c r="AJ187" i="14"/>
  <c r="AK187" i="14" a="1"/>
  <c r="AK187" i="14"/>
  <c r="AP187" i="14"/>
  <c r="AQ187" i="14"/>
  <c r="AR187" i="14"/>
  <c r="AS187" i="14"/>
  <c r="AT187" i="14" a="1"/>
  <c r="AT187" i="14"/>
  <c r="AV187" i="14"/>
  <c r="AW187" i="14" a="1"/>
  <c r="AW187" i="14"/>
  <c r="AY187" i="14"/>
  <c r="AZ187" i="14"/>
  <c r="BA187" i="14"/>
  <c r="BB187" i="14"/>
  <c r="BF187" i="14"/>
  <c r="BG187" i="14"/>
  <c r="X188" i="14"/>
  <c r="Z188" i="14" a="1"/>
  <c r="Z188" i="14"/>
  <c r="AA188" i="14" a="1"/>
  <c r="AA188" i="14"/>
  <c r="AB188" i="14" a="1"/>
  <c r="AB188" i="14"/>
  <c r="AC188" i="14" a="1"/>
  <c r="AC188" i="14"/>
  <c r="AF188" i="14" a="1"/>
  <c r="AF188" i="14"/>
  <c r="AG188" i="14" a="1"/>
  <c r="AG188" i="14"/>
  <c r="AH188" i="14" a="1"/>
  <c r="AH188" i="14"/>
  <c r="AI188" i="14" a="1"/>
  <c r="AI188" i="14"/>
  <c r="AJ188" i="14" a="1"/>
  <c r="AJ188" i="14"/>
  <c r="AK188" i="14" a="1"/>
  <c r="AK188" i="14"/>
  <c r="AP188" i="14"/>
  <c r="AQ188" i="14"/>
  <c r="AR188" i="14"/>
  <c r="AS188" i="14"/>
  <c r="AT188" i="14" a="1"/>
  <c r="AT188" i="14"/>
  <c r="AV188" i="14"/>
  <c r="AW188" i="14" a="1"/>
  <c r="AW188" i="14"/>
  <c r="AY188" i="14"/>
  <c r="AZ188" i="14"/>
  <c r="BA188" i="14"/>
  <c r="BB188" i="14"/>
  <c r="BF188" i="14"/>
  <c r="BG188" i="14"/>
  <c r="X189" i="14"/>
  <c r="Z189" i="14" a="1"/>
  <c r="Z189" i="14"/>
  <c r="AA189" i="14" a="1"/>
  <c r="AA189" i="14"/>
  <c r="AB189" i="14" a="1"/>
  <c r="AB189" i="14"/>
  <c r="AC189" i="14" a="1"/>
  <c r="AC189" i="14"/>
  <c r="AF189" i="14" a="1"/>
  <c r="AF189" i="14"/>
  <c r="AG189" i="14" a="1"/>
  <c r="AG189" i="14"/>
  <c r="AH189" i="14" a="1"/>
  <c r="AH189" i="14"/>
  <c r="AI189" i="14" a="1"/>
  <c r="AI189" i="14"/>
  <c r="AJ189" i="14" a="1"/>
  <c r="AJ189" i="14"/>
  <c r="AK189" i="14" a="1"/>
  <c r="AK189" i="14"/>
  <c r="AP189" i="14"/>
  <c r="AQ189" i="14"/>
  <c r="AR189" i="14"/>
  <c r="AS189" i="14"/>
  <c r="AT189" i="14" a="1"/>
  <c r="AT189" i="14"/>
  <c r="AV189" i="14"/>
  <c r="AW189" i="14" a="1"/>
  <c r="AW189" i="14"/>
  <c r="AY189" i="14"/>
  <c r="AZ189" i="14"/>
  <c r="BA189" i="14"/>
  <c r="BB189" i="14"/>
  <c r="BF189" i="14"/>
  <c r="BG189" i="14"/>
  <c r="X190" i="14"/>
  <c r="Z190" i="14" a="1"/>
  <c r="Z190" i="14"/>
  <c r="AA190" i="14" a="1"/>
  <c r="AA190" i="14"/>
  <c r="AB190" i="14" a="1"/>
  <c r="AB190" i="14"/>
  <c r="AC190" i="14" a="1"/>
  <c r="AC190" i="14"/>
  <c r="AF190" i="14" a="1"/>
  <c r="AF190" i="14"/>
  <c r="AG190" i="14" a="1"/>
  <c r="AG190" i="14"/>
  <c r="AH190" i="14" a="1"/>
  <c r="AH190" i="14"/>
  <c r="AI190" i="14" a="1"/>
  <c r="AI190" i="14"/>
  <c r="AJ190" i="14" a="1"/>
  <c r="AJ190" i="14"/>
  <c r="AK190" i="14" a="1"/>
  <c r="AK190" i="14"/>
  <c r="AP190" i="14"/>
  <c r="AQ190" i="14"/>
  <c r="AR190" i="14"/>
  <c r="AS190" i="14"/>
  <c r="AT190" i="14" a="1"/>
  <c r="AT190" i="14"/>
  <c r="AV190" i="14"/>
  <c r="AW190" i="14" a="1"/>
  <c r="AW190" i="14"/>
  <c r="AY190" i="14"/>
  <c r="AZ190" i="14"/>
  <c r="BA190" i="14"/>
  <c r="BB190" i="14"/>
  <c r="BF190" i="14"/>
  <c r="BG190" i="14"/>
  <c r="X191" i="14"/>
  <c r="Z191" i="14" a="1"/>
  <c r="Z191" i="14"/>
  <c r="AA191" i="14" a="1"/>
  <c r="AA191" i="14"/>
  <c r="AB191" i="14" a="1"/>
  <c r="AB191" i="14"/>
  <c r="AC191" i="14" a="1"/>
  <c r="AC191" i="14"/>
  <c r="AF191" i="14" a="1"/>
  <c r="AF191" i="14"/>
  <c r="AG191" i="14" a="1"/>
  <c r="AG191" i="14"/>
  <c r="AH191" i="14" a="1"/>
  <c r="AH191" i="14"/>
  <c r="AI191" i="14" a="1"/>
  <c r="AI191" i="14"/>
  <c r="AJ191" i="14" a="1"/>
  <c r="AJ191" i="14"/>
  <c r="AK191" i="14" a="1"/>
  <c r="AK191" i="14"/>
  <c r="AP191" i="14"/>
  <c r="AQ191" i="14"/>
  <c r="AR191" i="14"/>
  <c r="AS191" i="14"/>
  <c r="AT191" i="14" a="1"/>
  <c r="AT191" i="14"/>
  <c r="AV191" i="14"/>
  <c r="AW191" i="14" a="1"/>
  <c r="AW191" i="14"/>
  <c r="AY191" i="14"/>
  <c r="AZ191" i="14"/>
  <c r="BA191" i="14"/>
  <c r="BB191" i="14"/>
  <c r="BF191" i="14"/>
  <c r="BG191" i="14"/>
  <c r="X192" i="14"/>
  <c r="Z192" i="14" a="1"/>
  <c r="Z192" i="14"/>
  <c r="AA192" i="14" a="1"/>
  <c r="AA192" i="14"/>
  <c r="AB192" i="14" a="1"/>
  <c r="AB192" i="14"/>
  <c r="AC192" i="14" a="1"/>
  <c r="AC192" i="14"/>
  <c r="AF192" i="14" a="1"/>
  <c r="AF192" i="14"/>
  <c r="AG192" i="14" a="1"/>
  <c r="AG192" i="14"/>
  <c r="AH192" i="14" a="1"/>
  <c r="AH192" i="14"/>
  <c r="AI192" i="14" a="1"/>
  <c r="AI192" i="14"/>
  <c r="AJ192" i="14" a="1"/>
  <c r="AJ192" i="14"/>
  <c r="AK192" i="14" a="1"/>
  <c r="AK192" i="14"/>
  <c r="AP192" i="14"/>
  <c r="AQ192" i="14"/>
  <c r="AR192" i="14"/>
  <c r="AS192" i="14"/>
  <c r="AT192" i="14" a="1"/>
  <c r="AT192" i="14"/>
  <c r="AV192" i="14"/>
  <c r="AW192" i="14" a="1"/>
  <c r="AW192" i="14"/>
  <c r="AY192" i="14"/>
  <c r="AZ192" i="14"/>
  <c r="BA192" i="14"/>
  <c r="BB192" i="14"/>
  <c r="BF192" i="14"/>
  <c r="BG192" i="14"/>
  <c r="X193" i="14"/>
  <c r="Z193" i="14" a="1"/>
  <c r="Z193" i="14"/>
  <c r="AA193" i="14" a="1"/>
  <c r="AA193" i="14"/>
  <c r="AB193" i="14" a="1"/>
  <c r="AB193" i="14"/>
  <c r="AC193" i="14" a="1"/>
  <c r="AC193" i="14"/>
  <c r="AF193" i="14" a="1"/>
  <c r="AF193" i="14"/>
  <c r="AG193" i="14" a="1"/>
  <c r="AG193" i="14"/>
  <c r="AH193" i="14" a="1"/>
  <c r="AH193" i="14"/>
  <c r="AI193" i="14" a="1"/>
  <c r="AI193" i="14"/>
  <c r="AJ193" i="14" a="1"/>
  <c r="AJ193" i="14"/>
  <c r="AK193" i="14" a="1"/>
  <c r="AK193" i="14"/>
  <c r="AP193" i="14"/>
  <c r="AQ193" i="14"/>
  <c r="AR193" i="14"/>
  <c r="AS193" i="14"/>
  <c r="AT193" i="14" a="1"/>
  <c r="AT193" i="14"/>
  <c r="AV193" i="14"/>
  <c r="AW193" i="14" a="1"/>
  <c r="AW193" i="14"/>
  <c r="AY193" i="14"/>
  <c r="AZ193" i="14"/>
  <c r="BA193" i="14"/>
  <c r="BB193" i="14"/>
  <c r="BF193" i="14"/>
  <c r="BG193" i="14"/>
  <c r="X194" i="14"/>
  <c r="Z194" i="14" a="1"/>
  <c r="Z194" i="14"/>
  <c r="AA194" i="14" a="1"/>
  <c r="AA194" i="14"/>
  <c r="AB194" i="14" a="1"/>
  <c r="AB194" i="14"/>
  <c r="AC194" i="14" a="1"/>
  <c r="AC194" i="14"/>
  <c r="AF194" i="14" a="1"/>
  <c r="AF194" i="14"/>
  <c r="AG194" i="14" a="1"/>
  <c r="AG194" i="14"/>
  <c r="AH194" i="14" a="1"/>
  <c r="AH194" i="14"/>
  <c r="AI194" i="14" a="1"/>
  <c r="AI194" i="14"/>
  <c r="AJ194" i="14" a="1"/>
  <c r="AJ194" i="14"/>
  <c r="AK194" i="14" a="1"/>
  <c r="AK194" i="14"/>
  <c r="AP194" i="14"/>
  <c r="AQ194" i="14"/>
  <c r="AR194" i="14"/>
  <c r="AS194" i="14"/>
  <c r="AT194" i="14" a="1"/>
  <c r="AT194" i="14"/>
  <c r="AV194" i="14"/>
  <c r="AW194" i="14" a="1"/>
  <c r="AW194" i="14"/>
  <c r="AY194" i="14"/>
  <c r="AZ194" i="14"/>
  <c r="BA194" i="14"/>
  <c r="BB194" i="14"/>
  <c r="BF194" i="14"/>
  <c r="BG194" i="14"/>
  <c r="X195" i="14"/>
  <c r="Z195" i="14" a="1"/>
  <c r="Z195" i="14"/>
  <c r="AA195" i="14" a="1"/>
  <c r="AA195" i="14"/>
  <c r="AB195" i="14" a="1"/>
  <c r="AB195" i="14"/>
  <c r="AC195" i="14" a="1"/>
  <c r="AC195" i="14"/>
  <c r="AF195" i="14" a="1"/>
  <c r="AF195" i="14"/>
  <c r="AG195" i="14" a="1"/>
  <c r="AG195" i="14"/>
  <c r="AH195" i="14" a="1"/>
  <c r="AH195" i="14"/>
  <c r="AI195" i="14" a="1"/>
  <c r="AI195" i="14"/>
  <c r="AJ195" i="14" a="1"/>
  <c r="AJ195" i="14"/>
  <c r="AK195" i="14" a="1"/>
  <c r="AK195" i="14"/>
  <c r="AP195" i="14"/>
  <c r="AQ195" i="14"/>
  <c r="AR195" i="14"/>
  <c r="AS195" i="14"/>
  <c r="AT195" i="14" a="1"/>
  <c r="AT195" i="14"/>
  <c r="AV195" i="14"/>
  <c r="AW195" i="14" a="1"/>
  <c r="AW195" i="14"/>
  <c r="AY195" i="14"/>
  <c r="AZ195" i="14"/>
  <c r="BA195" i="14"/>
  <c r="BB195" i="14"/>
  <c r="BF195" i="14"/>
  <c r="BG195" i="14"/>
  <c r="X196" i="14"/>
  <c r="Z196" i="14" a="1"/>
  <c r="Z196" i="14"/>
  <c r="AA196" i="14" a="1"/>
  <c r="AA196" i="14"/>
  <c r="AB196" i="14" a="1"/>
  <c r="AB196" i="14"/>
  <c r="AC196" i="14" a="1"/>
  <c r="AC196" i="14"/>
  <c r="AF196" i="14" a="1"/>
  <c r="AF196" i="14"/>
  <c r="AG196" i="14" a="1"/>
  <c r="AG196" i="14"/>
  <c r="AH196" i="14" a="1"/>
  <c r="AH196" i="14"/>
  <c r="AI196" i="14" a="1"/>
  <c r="AI196" i="14"/>
  <c r="AJ196" i="14" a="1"/>
  <c r="AJ196" i="14"/>
  <c r="AK196" i="14" a="1"/>
  <c r="AK196" i="14"/>
  <c r="AP196" i="14"/>
  <c r="AQ196" i="14"/>
  <c r="AR196" i="14"/>
  <c r="AS196" i="14"/>
  <c r="AT196" i="14" a="1"/>
  <c r="AT196" i="14"/>
  <c r="AV196" i="14"/>
  <c r="AW196" i="14" a="1"/>
  <c r="AW196" i="14"/>
  <c r="AY196" i="14"/>
  <c r="AZ196" i="14"/>
  <c r="BA196" i="14"/>
  <c r="BB196" i="14"/>
  <c r="BF196" i="14"/>
  <c r="BG196" i="14"/>
  <c r="X197" i="14"/>
  <c r="Z197" i="14" a="1"/>
  <c r="Z197" i="14"/>
  <c r="AA197" i="14" a="1"/>
  <c r="AA197" i="14"/>
  <c r="AB197" i="14" a="1"/>
  <c r="AB197" i="14"/>
  <c r="AC197" i="14" a="1"/>
  <c r="AC197" i="14"/>
  <c r="AF197" i="14" a="1"/>
  <c r="AF197" i="14"/>
  <c r="AG197" i="14" a="1"/>
  <c r="AG197" i="14"/>
  <c r="AH197" i="14" a="1"/>
  <c r="AH197" i="14"/>
  <c r="AI197" i="14" a="1"/>
  <c r="AI197" i="14"/>
  <c r="AJ197" i="14" a="1"/>
  <c r="AJ197" i="14"/>
  <c r="AK197" i="14" a="1"/>
  <c r="AK197" i="14"/>
  <c r="AP197" i="14"/>
  <c r="AQ197" i="14"/>
  <c r="AR197" i="14"/>
  <c r="AS197" i="14"/>
  <c r="AT197" i="14" a="1"/>
  <c r="AT197" i="14"/>
  <c r="AV197" i="14"/>
  <c r="AW197" i="14" a="1"/>
  <c r="AW197" i="14"/>
  <c r="AY197" i="14"/>
  <c r="AZ197" i="14"/>
  <c r="BA197" i="14"/>
  <c r="BB197" i="14"/>
  <c r="BF197" i="14"/>
  <c r="BG197" i="14"/>
  <c r="X198" i="14"/>
  <c r="Z198" i="14" a="1"/>
  <c r="Z198" i="14"/>
  <c r="AA198" i="14" a="1"/>
  <c r="AA198" i="14"/>
  <c r="AB198" i="14" a="1"/>
  <c r="AB198" i="14"/>
  <c r="AC198" i="14" a="1"/>
  <c r="AC198" i="14"/>
  <c r="AF198" i="14" a="1"/>
  <c r="AF198" i="14"/>
  <c r="AG198" i="14" a="1"/>
  <c r="AG198" i="14"/>
  <c r="AH198" i="14" a="1"/>
  <c r="AH198" i="14"/>
  <c r="AI198" i="14" a="1"/>
  <c r="AI198" i="14"/>
  <c r="AJ198" i="14" a="1"/>
  <c r="AJ198" i="14"/>
  <c r="AK198" i="14" a="1"/>
  <c r="AK198" i="14"/>
  <c r="AP198" i="14"/>
  <c r="AQ198" i="14"/>
  <c r="AR198" i="14"/>
  <c r="AS198" i="14"/>
  <c r="AT198" i="14" a="1"/>
  <c r="AT198" i="14"/>
  <c r="AV198" i="14"/>
  <c r="AW198" i="14" a="1"/>
  <c r="AW198" i="14"/>
  <c r="AY198" i="14"/>
  <c r="AZ198" i="14"/>
  <c r="BA198" i="14"/>
  <c r="BB198" i="14"/>
  <c r="BF198" i="14"/>
  <c r="BG198" i="14"/>
  <c r="X199" i="14"/>
  <c r="Z199" i="14" a="1"/>
  <c r="Z199" i="14"/>
  <c r="AA199" i="14" a="1"/>
  <c r="AA199" i="14"/>
  <c r="AB199" i="14" a="1"/>
  <c r="AB199" i="14"/>
  <c r="AC199" i="14" a="1"/>
  <c r="AC199" i="14"/>
  <c r="AF199" i="14" a="1"/>
  <c r="AF199" i="14"/>
  <c r="AG199" i="14" a="1"/>
  <c r="AG199" i="14"/>
  <c r="AH199" i="14" a="1"/>
  <c r="AH199" i="14"/>
  <c r="AI199" i="14" a="1"/>
  <c r="AI199" i="14"/>
  <c r="AJ199" i="14" a="1"/>
  <c r="AJ199" i="14"/>
  <c r="AK199" i="14" a="1"/>
  <c r="AK199" i="14"/>
  <c r="AP199" i="14"/>
  <c r="AQ199" i="14"/>
  <c r="AR199" i="14"/>
  <c r="AS199" i="14"/>
  <c r="AT199" i="14" a="1"/>
  <c r="AT199" i="14"/>
  <c r="AV199" i="14"/>
  <c r="AW199" i="14" a="1"/>
  <c r="AW199" i="14"/>
  <c r="AY199" i="14"/>
  <c r="AZ199" i="14"/>
  <c r="BA199" i="14"/>
  <c r="BB199" i="14"/>
  <c r="BF199" i="14"/>
  <c r="BG199" i="14"/>
  <c r="X200" i="14"/>
  <c r="Z200" i="14" a="1"/>
  <c r="Z200" i="14"/>
  <c r="AA200" i="14" a="1"/>
  <c r="AA200" i="14"/>
  <c r="AB200" i="14" a="1"/>
  <c r="AB200" i="14"/>
  <c r="AC200" i="14" a="1"/>
  <c r="AC200" i="14"/>
  <c r="AF200" i="14" a="1"/>
  <c r="AF200" i="14"/>
  <c r="AG200" i="14" a="1"/>
  <c r="AG200" i="14"/>
  <c r="AH200" i="14" a="1"/>
  <c r="AH200" i="14"/>
  <c r="AI200" i="14" a="1"/>
  <c r="AI200" i="14"/>
  <c r="AJ200" i="14" a="1"/>
  <c r="AJ200" i="14"/>
  <c r="AK200" i="14" a="1"/>
  <c r="AK200" i="14"/>
  <c r="AP200" i="14"/>
  <c r="AQ200" i="14"/>
  <c r="AR200" i="14"/>
  <c r="AS200" i="14"/>
  <c r="AT200" i="14" a="1"/>
  <c r="AT200" i="14"/>
  <c r="AV200" i="14"/>
  <c r="AW200" i="14" a="1"/>
  <c r="AW200" i="14"/>
  <c r="AY200" i="14"/>
  <c r="AZ200" i="14"/>
  <c r="BA200" i="14"/>
  <c r="BB200" i="14"/>
  <c r="BF200" i="14"/>
  <c r="BG200" i="14"/>
  <c r="X201" i="14"/>
  <c r="Z201" i="14" a="1"/>
  <c r="Z201" i="14"/>
  <c r="AA201" i="14" a="1"/>
  <c r="AA201" i="14"/>
  <c r="AB201" i="14" a="1"/>
  <c r="AB201" i="14"/>
  <c r="AC201" i="14" a="1"/>
  <c r="AC201" i="14"/>
  <c r="AF201" i="14" a="1"/>
  <c r="AF201" i="14"/>
  <c r="AG201" i="14" a="1"/>
  <c r="AG201" i="14"/>
  <c r="AH201" i="14" a="1"/>
  <c r="AH201" i="14"/>
  <c r="AI201" i="14" a="1"/>
  <c r="AI201" i="14"/>
  <c r="AJ201" i="14" a="1"/>
  <c r="AJ201" i="14"/>
  <c r="AK201" i="14" a="1"/>
  <c r="AK201" i="14"/>
  <c r="AP201" i="14"/>
  <c r="AQ201" i="14"/>
  <c r="AR201" i="14"/>
  <c r="AS201" i="14"/>
  <c r="AT201" i="14" a="1"/>
  <c r="AT201" i="14"/>
  <c r="AV201" i="14"/>
  <c r="AW201" i="14" a="1"/>
  <c r="AW201" i="14"/>
  <c r="AY201" i="14"/>
  <c r="AZ201" i="14"/>
  <c r="BA201" i="14"/>
  <c r="BB201" i="14"/>
  <c r="BF201" i="14"/>
  <c r="BG201" i="14"/>
  <c r="X202" i="14"/>
  <c r="Z202" i="14" a="1"/>
  <c r="Z202" i="14"/>
  <c r="AA202" i="14" a="1"/>
  <c r="AA202" i="14"/>
  <c r="AB202" i="14" a="1"/>
  <c r="AB202" i="14"/>
  <c r="AC202" i="14" a="1"/>
  <c r="AC202" i="14"/>
  <c r="AF202" i="14" a="1"/>
  <c r="AF202" i="14"/>
  <c r="AG202" i="14" a="1"/>
  <c r="AG202" i="14"/>
  <c r="AH202" i="14" a="1"/>
  <c r="AH202" i="14"/>
  <c r="AI202" i="14" a="1"/>
  <c r="AI202" i="14"/>
  <c r="AJ202" i="14" a="1"/>
  <c r="AJ202" i="14"/>
  <c r="AK202" i="14" a="1"/>
  <c r="AK202" i="14"/>
  <c r="AP202" i="14"/>
  <c r="AQ202" i="14"/>
  <c r="AR202" i="14"/>
  <c r="AS202" i="14"/>
  <c r="AT202" i="14" a="1"/>
  <c r="AT202" i="14"/>
  <c r="AV202" i="14"/>
  <c r="AW202" i="14" a="1"/>
  <c r="AW202" i="14"/>
  <c r="AY202" i="14"/>
  <c r="AZ202" i="14"/>
  <c r="BA202" i="14"/>
  <c r="BB202" i="14"/>
  <c r="BF202" i="14"/>
  <c r="BG202" i="14"/>
  <c r="X203" i="14"/>
  <c r="Z203" i="14" a="1"/>
  <c r="Z203" i="14"/>
  <c r="AA203" i="14" a="1"/>
  <c r="AA203" i="14"/>
  <c r="AB203" i="14" a="1"/>
  <c r="AB203" i="14"/>
  <c r="AC203" i="14" a="1"/>
  <c r="AC203" i="14"/>
  <c r="AF203" i="14" a="1"/>
  <c r="AF203" i="14"/>
  <c r="AG203" i="14" a="1"/>
  <c r="AG203" i="14"/>
  <c r="AH203" i="14" a="1"/>
  <c r="AH203" i="14"/>
  <c r="AI203" i="14" a="1"/>
  <c r="AI203" i="14"/>
  <c r="AJ203" i="14" a="1"/>
  <c r="AJ203" i="14"/>
  <c r="AK203" i="14" a="1"/>
  <c r="AK203" i="14"/>
  <c r="AP203" i="14"/>
  <c r="AQ203" i="14"/>
  <c r="AR203" i="14"/>
  <c r="AS203" i="14"/>
  <c r="AT203" i="14" a="1"/>
  <c r="AT203" i="14"/>
  <c r="AV203" i="14"/>
  <c r="AW203" i="14" a="1"/>
  <c r="AW203" i="14"/>
  <c r="AY203" i="14"/>
  <c r="AZ203" i="14"/>
  <c r="BA203" i="14"/>
  <c r="BB203" i="14"/>
  <c r="BF203" i="14"/>
  <c r="BG203" i="14"/>
  <c r="X204" i="14"/>
  <c r="Z204" i="14" a="1"/>
  <c r="Z204" i="14"/>
  <c r="AA204" i="14" a="1"/>
  <c r="AA204" i="14"/>
  <c r="AB204" i="14" a="1"/>
  <c r="AB204" i="14"/>
  <c r="AC204" i="14" a="1"/>
  <c r="AC204" i="14"/>
  <c r="AF204" i="14" a="1"/>
  <c r="AF204" i="14"/>
  <c r="AG204" i="14" a="1"/>
  <c r="AG204" i="14"/>
  <c r="AH204" i="14" a="1"/>
  <c r="AH204" i="14"/>
  <c r="AI204" i="14" a="1"/>
  <c r="AI204" i="14"/>
  <c r="AJ204" i="14" a="1"/>
  <c r="AJ204" i="14"/>
  <c r="AK204" i="14" a="1"/>
  <c r="AK204" i="14"/>
  <c r="AP204" i="14"/>
  <c r="AQ204" i="14"/>
  <c r="AR204" i="14"/>
  <c r="AS204" i="14"/>
  <c r="AT204" i="14" a="1"/>
  <c r="AT204" i="14"/>
  <c r="AV204" i="14"/>
  <c r="AW204" i="14" a="1"/>
  <c r="AW204" i="14"/>
  <c r="AY204" i="14"/>
  <c r="AZ204" i="14"/>
  <c r="BA204" i="14"/>
  <c r="BB204" i="14"/>
  <c r="BF204" i="14"/>
  <c r="BG204" i="14"/>
  <c r="X205" i="14"/>
  <c r="Z205" i="14" a="1"/>
  <c r="Z205" i="14"/>
  <c r="AA205" i="14" a="1"/>
  <c r="AA205" i="14"/>
  <c r="AB205" i="14" a="1"/>
  <c r="AB205" i="14"/>
  <c r="AC205" i="14" a="1"/>
  <c r="AC205" i="14"/>
  <c r="AF205" i="14" a="1"/>
  <c r="AF205" i="14"/>
  <c r="AG205" i="14" a="1"/>
  <c r="AG205" i="14"/>
  <c r="AH205" i="14" a="1"/>
  <c r="AH205" i="14"/>
  <c r="AI205" i="14" a="1"/>
  <c r="AI205" i="14"/>
  <c r="AJ205" i="14" a="1"/>
  <c r="AJ205" i="14"/>
  <c r="AK205" i="14" a="1"/>
  <c r="AK205" i="14"/>
  <c r="AP205" i="14"/>
  <c r="AQ205" i="14"/>
  <c r="AR205" i="14"/>
  <c r="AS205" i="14"/>
  <c r="AT205" i="14" a="1"/>
  <c r="AT205" i="14"/>
  <c r="AV205" i="14"/>
  <c r="AW205" i="14" a="1"/>
  <c r="AW205" i="14"/>
  <c r="AY205" i="14"/>
  <c r="AZ205" i="14"/>
  <c r="BA205" i="14"/>
  <c r="BB205" i="14"/>
  <c r="BF205" i="14"/>
  <c r="BG205" i="14"/>
  <c r="X206" i="14"/>
  <c r="Z206" i="14" a="1"/>
  <c r="Z206" i="14"/>
  <c r="AA206" i="14" a="1"/>
  <c r="AA206" i="14"/>
  <c r="AB206" i="14" a="1"/>
  <c r="AB206" i="14"/>
  <c r="AC206" i="14" a="1"/>
  <c r="AC206" i="14"/>
  <c r="AF206" i="14" a="1"/>
  <c r="AF206" i="14"/>
  <c r="AG206" i="14" a="1"/>
  <c r="AG206" i="14"/>
  <c r="AH206" i="14" a="1"/>
  <c r="AH206" i="14"/>
  <c r="AI206" i="14" a="1"/>
  <c r="AI206" i="14"/>
  <c r="AJ206" i="14" a="1"/>
  <c r="AJ206" i="14"/>
  <c r="AK206" i="14" a="1"/>
  <c r="AK206" i="14"/>
  <c r="AP206" i="14"/>
  <c r="AQ206" i="14"/>
  <c r="AR206" i="14"/>
  <c r="AS206" i="14"/>
  <c r="AT206" i="14" a="1"/>
  <c r="AT206" i="14"/>
  <c r="AV206" i="14"/>
  <c r="AW206" i="14" a="1"/>
  <c r="AW206" i="14"/>
  <c r="AY206" i="14"/>
  <c r="AZ206" i="14"/>
  <c r="BA206" i="14"/>
  <c r="BB206" i="14"/>
  <c r="BF206" i="14"/>
  <c r="BG206" i="14"/>
  <c r="X207" i="14"/>
  <c r="Z207" i="14" a="1"/>
  <c r="Z207" i="14"/>
  <c r="AA207" i="14" a="1"/>
  <c r="AA207" i="14"/>
  <c r="AB207" i="14" a="1"/>
  <c r="AB207" i="14"/>
  <c r="AC207" i="14" a="1"/>
  <c r="AC207" i="14"/>
  <c r="AF207" i="14" a="1"/>
  <c r="AF207" i="14"/>
  <c r="AG207" i="14" a="1"/>
  <c r="AG207" i="14"/>
  <c r="AH207" i="14" a="1"/>
  <c r="AH207" i="14"/>
  <c r="AI207" i="14" a="1"/>
  <c r="AI207" i="14"/>
  <c r="AJ207" i="14" a="1"/>
  <c r="AJ207" i="14"/>
  <c r="AK207" i="14" a="1"/>
  <c r="AK207" i="14"/>
  <c r="AP207" i="14"/>
  <c r="AQ207" i="14"/>
  <c r="AR207" i="14"/>
  <c r="AS207" i="14"/>
  <c r="AT207" i="14" a="1"/>
  <c r="AT207" i="14"/>
  <c r="AV207" i="14"/>
  <c r="AW207" i="14" a="1"/>
  <c r="AW207" i="14"/>
  <c r="AY207" i="14"/>
  <c r="AZ207" i="14"/>
  <c r="BA207" i="14"/>
  <c r="BB207" i="14"/>
  <c r="BF207" i="14"/>
  <c r="BG207" i="14"/>
  <c r="X208" i="14"/>
  <c r="Z208" i="14" a="1"/>
  <c r="Z208" i="14"/>
  <c r="AA208" i="14" a="1"/>
  <c r="AA208" i="14"/>
  <c r="AB208" i="14" a="1"/>
  <c r="AB208" i="14"/>
  <c r="AC208" i="14" a="1"/>
  <c r="AC208" i="14"/>
  <c r="AF208" i="14" a="1"/>
  <c r="AF208" i="14"/>
  <c r="AG208" i="14" a="1"/>
  <c r="AG208" i="14"/>
  <c r="AH208" i="14" a="1"/>
  <c r="AH208" i="14"/>
  <c r="AI208" i="14" a="1"/>
  <c r="AI208" i="14"/>
  <c r="AJ208" i="14" a="1"/>
  <c r="AJ208" i="14"/>
  <c r="AK208" i="14" a="1"/>
  <c r="AK208" i="14"/>
  <c r="AP208" i="14"/>
  <c r="AQ208" i="14"/>
  <c r="AR208" i="14"/>
  <c r="AS208" i="14"/>
  <c r="AT208" i="14" a="1"/>
  <c r="AT208" i="14"/>
  <c r="AV208" i="14"/>
  <c r="AW208" i="14" a="1"/>
  <c r="AW208" i="14"/>
  <c r="AY208" i="14"/>
  <c r="AZ208" i="14"/>
  <c r="BA208" i="14"/>
  <c r="BB208" i="14"/>
  <c r="BF208" i="14"/>
  <c r="BG208" i="14"/>
  <c r="X209" i="14"/>
  <c r="Z209" i="14" a="1"/>
  <c r="Z209" i="14"/>
  <c r="AA209" i="14" a="1"/>
  <c r="AA209" i="14"/>
  <c r="AB209" i="14" a="1"/>
  <c r="AB209" i="14"/>
  <c r="AC209" i="14" a="1"/>
  <c r="AC209" i="14"/>
  <c r="AF209" i="14" a="1"/>
  <c r="AF209" i="14"/>
  <c r="AG209" i="14" a="1"/>
  <c r="AG209" i="14"/>
  <c r="AH209" i="14" a="1"/>
  <c r="AH209" i="14"/>
  <c r="AI209" i="14" a="1"/>
  <c r="AI209" i="14"/>
  <c r="AJ209" i="14" a="1"/>
  <c r="AJ209" i="14"/>
  <c r="AK209" i="14" a="1"/>
  <c r="AK209" i="14"/>
  <c r="AP209" i="14"/>
  <c r="AQ209" i="14"/>
  <c r="AR209" i="14"/>
  <c r="AS209" i="14"/>
  <c r="AT209" i="14" a="1"/>
  <c r="AT209" i="14"/>
  <c r="AV209" i="14"/>
  <c r="AW209" i="14" a="1"/>
  <c r="AW209" i="14"/>
  <c r="AY209" i="14"/>
  <c r="AZ209" i="14"/>
  <c r="BA209" i="14"/>
  <c r="BB209" i="14"/>
  <c r="BF209" i="14"/>
  <c r="BG209" i="14"/>
  <c r="X210" i="14"/>
  <c r="Z210" i="14" a="1"/>
  <c r="Z210" i="14"/>
  <c r="AA210" i="14" a="1"/>
  <c r="AA210" i="14"/>
  <c r="AB210" i="14" a="1"/>
  <c r="AB210" i="14"/>
  <c r="AC210" i="14" a="1"/>
  <c r="AC210" i="14"/>
  <c r="AF210" i="14" a="1"/>
  <c r="AF210" i="14"/>
  <c r="AG210" i="14" a="1"/>
  <c r="AG210" i="14"/>
  <c r="AH210" i="14" a="1"/>
  <c r="AH210" i="14"/>
  <c r="AI210" i="14" a="1"/>
  <c r="AI210" i="14"/>
  <c r="AJ210" i="14" a="1"/>
  <c r="AJ210" i="14"/>
  <c r="AK210" i="14" a="1"/>
  <c r="AK210" i="14"/>
  <c r="AP210" i="14"/>
  <c r="AQ210" i="14"/>
  <c r="AR210" i="14"/>
  <c r="AS210" i="14"/>
  <c r="AT210" i="14" a="1"/>
  <c r="AT210" i="14"/>
  <c r="AV210" i="14"/>
  <c r="AW210" i="14" a="1"/>
  <c r="AW210" i="14"/>
  <c r="AY210" i="14"/>
  <c r="AZ210" i="14"/>
  <c r="BA210" i="14"/>
  <c r="BB210" i="14"/>
  <c r="BF210" i="14"/>
  <c r="BG210" i="14"/>
  <c r="X211" i="14"/>
  <c r="Z211" i="14" a="1"/>
  <c r="Z211" i="14"/>
  <c r="AA211" i="14" a="1"/>
  <c r="AA211" i="14"/>
  <c r="AB211" i="14" a="1"/>
  <c r="AB211" i="14"/>
  <c r="AC211" i="14" a="1"/>
  <c r="AC211" i="14"/>
  <c r="AF211" i="14" a="1"/>
  <c r="AF211" i="14"/>
  <c r="AG211" i="14" a="1"/>
  <c r="AG211" i="14"/>
  <c r="AH211" i="14" a="1"/>
  <c r="AH211" i="14"/>
  <c r="AI211" i="14" a="1"/>
  <c r="AI211" i="14"/>
  <c r="AJ211" i="14" a="1"/>
  <c r="AJ211" i="14"/>
  <c r="AK211" i="14" a="1"/>
  <c r="AK211" i="14"/>
  <c r="AP211" i="14"/>
  <c r="AQ211" i="14"/>
  <c r="AR211" i="14"/>
  <c r="AS211" i="14"/>
  <c r="AT211" i="14" a="1"/>
  <c r="AT211" i="14"/>
  <c r="AV211" i="14"/>
  <c r="AW211" i="14" a="1"/>
  <c r="AW211" i="14"/>
  <c r="AY211" i="14"/>
  <c r="AZ211" i="14"/>
  <c r="BA211" i="14"/>
  <c r="BB211" i="14"/>
  <c r="BF211" i="14"/>
  <c r="BG211" i="14"/>
  <c r="X212" i="14"/>
  <c r="Z212" i="14" a="1"/>
  <c r="Z212" i="14"/>
  <c r="AA212" i="14" a="1"/>
  <c r="AA212" i="14"/>
  <c r="AB212" i="14" a="1"/>
  <c r="AB212" i="14"/>
  <c r="AC212" i="14" a="1"/>
  <c r="AC212" i="14"/>
  <c r="AF212" i="14" a="1"/>
  <c r="AF212" i="14"/>
  <c r="AG212" i="14" a="1"/>
  <c r="AG212" i="14"/>
  <c r="AH212" i="14" a="1"/>
  <c r="AH212" i="14"/>
  <c r="AI212" i="14" a="1"/>
  <c r="AI212" i="14"/>
  <c r="AJ212" i="14" a="1"/>
  <c r="AJ212" i="14"/>
  <c r="AK212" i="14" a="1"/>
  <c r="AK212" i="14"/>
  <c r="AP212" i="14"/>
  <c r="AQ212" i="14"/>
  <c r="AR212" i="14"/>
  <c r="AS212" i="14"/>
  <c r="AT212" i="14" a="1"/>
  <c r="AT212" i="14"/>
  <c r="AV212" i="14"/>
  <c r="AW212" i="14" a="1"/>
  <c r="AW212" i="14"/>
  <c r="AY212" i="14"/>
  <c r="AZ212" i="14"/>
  <c r="BA212" i="14"/>
  <c r="BB212" i="14"/>
  <c r="BF212" i="14"/>
  <c r="BG212" i="14"/>
  <c r="X213" i="14"/>
  <c r="Z213" i="14" a="1"/>
  <c r="Z213" i="14"/>
  <c r="AA213" i="14" a="1"/>
  <c r="AA213" i="14"/>
  <c r="AB213" i="14" a="1"/>
  <c r="AB213" i="14"/>
  <c r="AC213" i="14" a="1"/>
  <c r="AC213" i="14"/>
  <c r="AF213" i="14" a="1"/>
  <c r="AF213" i="14"/>
  <c r="AG213" i="14" a="1"/>
  <c r="AG213" i="14"/>
  <c r="AH213" i="14" a="1"/>
  <c r="AH213" i="14"/>
  <c r="AI213" i="14" a="1"/>
  <c r="AI213" i="14"/>
  <c r="AJ213" i="14" a="1"/>
  <c r="AJ213" i="14"/>
  <c r="AK213" i="14" a="1"/>
  <c r="AK213" i="14"/>
  <c r="AP213" i="14"/>
  <c r="AQ213" i="14"/>
  <c r="AR213" i="14"/>
  <c r="AS213" i="14"/>
  <c r="AT213" i="14" a="1"/>
  <c r="AT213" i="14"/>
  <c r="AV213" i="14"/>
  <c r="AW213" i="14" a="1"/>
  <c r="AW213" i="14"/>
  <c r="AY213" i="14"/>
  <c r="AZ213" i="14"/>
  <c r="BA213" i="14"/>
  <c r="BB213" i="14"/>
  <c r="BF213" i="14"/>
  <c r="BG213" i="14"/>
  <c r="X214" i="14"/>
  <c r="Z214" i="14" a="1"/>
  <c r="Z214" i="14"/>
  <c r="AA214" i="14" a="1"/>
  <c r="AA214" i="14"/>
  <c r="AB214" i="14" a="1"/>
  <c r="AB214" i="14"/>
  <c r="AC214" i="14" a="1"/>
  <c r="AC214" i="14"/>
  <c r="AF214" i="14" a="1"/>
  <c r="AF214" i="14"/>
  <c r="AG214" i="14" a="1"/>
  <c r="AG214" i="14"/>
  <c r="AH214" i="14" a="1"/>
  <c r="AH214" i="14"/>
  <c r="AI214" i="14" a="1"/>
  <c r="AI214" i="14"/>
  <c r="AJ214" i="14" a="1"/>
  <c r="AJ214" i="14"/>
  <c r="AK214" i="14" a="1"/>
  <c r="AK214" i="14"/>
  <c r="AP214" i="14"/>
  <c r="AQ214" i="14"/>
  <c r="AR214" i="14"/>
  <c r="AS214" i="14"/>
  <c r="AT214" i="14" a="1"/>
  <c r="AT214" i="14"/>
  <c r="AV214" i="14"/>
  <c r="AW214" i="14" a="1"/>
  <c r="AW214" i="14"/>
  <c r="AY214" i="14"/>
  <c r="AZ214" i="14"/>
  <c r="BA214" i="14"/>
  <c r="BB214" i="14"/>
  <c r="BF214" i="14"/>
  <c r="BG214" i="14"/>
  <c r="X215" i="14"/>
  <c r="Z215" i="14" a="1"/>
  <c r="Z215" i="14"/>
  <c r="AA215" i="14" a="1"/>
  <c r="AA215" i="14"/>
  <c r="AB215" i="14" a="1"/>
  <c r="AB215" i="14"/>
  <c r="AC215" i="14" a="1"/>
  <c r="AC215" i="14"/>
  <c r="AF215" i="14" a="1"/>
  <c r="AF215" i="14"/>
  <c r="AG215" i="14" a="1"/>
  <c r="AG215" i="14"/>
  <c r="AH215" i="14" a="1"/>
  <c r="AH215" i="14"/>
  <c r="AI215" i="14" a="1"/>
  <c r="AI215" i="14"/>
  <c r="AJ215" i="14" a="1"/>
  <c r="AJ215" i="14"/>
  <c r="AK215" i="14" a="1"/>
  <c r="AK215" i="14"/>
  <c r="AP215" i="14"/>
  <c r="AQ215" i="14"/>
  <c r="AR215" i="14"/>
  <c r="AS215" i="14"/>
  <c r="AT215" i="14" a="1"/>
  <c r="AT215" i="14"/>
  <c r="AV215" i="14"/>
  <c r="AW215" i="14" a="1"/>
  <c r="AW215" i="14"/>
  <c r="AY215" i="14"/>
  <c r="AZ215" i="14"/>
  <c r="BA215" i="14"/>
  <c r="BB215" i="14"/>
  <c r="BF215" i="14"/>
  <c r="BG215" i="14"/>
  <c r="X216" i="14"/>
  <c r="Z216" i="14" a="1"/>
  <c r="Z216" i="14"/>
  <c r="AA216" i="14" a="1"/>
  <c r="AA216" i="14"/>
  <c r="AB216" i="14" a="1"/>
  <c r="AB216" i="14"/>
  <c r="AC216" i="14" a="1"/>
  <c r="AC216" i="14"/>
  <c r="AF216" i="14" a="1"/>
  <c r="AF216" i="14"/>
  <c r="AG216" i="14" a="1"/>
  <c r="AG216" i="14"/>
  <c r="AH216" i="14" a="1"/>
  <c r="AH216" i="14"/>
  <c r="AI216" i="14" a="1"/>
  <c r="AI216" i="14"/>
  <c r="AJ216" i="14" a="1"/>
  <c r="AJ216" i="14"/>
  <c r="AK216" i="14" a="1"/>
  <c r="AK216" i="14"/>
  <c r="AP216" i="14"/>
  <c r="AQ216" i="14"/>
  <c r="AR216" i="14"/>
  <c r="AS216" i="14"/>
  <c r="AT216" i="14" a="1"/>
  <c r="AT216" i="14"/>
  <c r="AV216" i="14"/>
  <c r="AW216" i="14" a="1"/>
  <c r="AW216" i="14"/>
  <c r="AY216" i="14"/>
  <c r="AZ216" i="14"/>
  <c r="BA216" i="14"/>
  <c r="BB216" i="14"/>
  <c r="BF216" i="14"/>
  <c r="BG216" i="14"/>
  <c r="X217" i="14"/>
  <c r="Z217" i="14" a="1"/>
  <c r="Z217" i="14"/>
  <c r="AA217" i="14" a="1"/>
  <c r="AA217" i="14"/>
  <c r="AB217" i="14" a="1"/>
  <c r="AB217" i="14"/>
  <c r="AC217" i="14" a="1"/>
  <c r="AC217" i="14"/>
  <c r="AF217" i="14" a="1"/>
  <c r="AF217" i="14"/>
  <c r="AG217" i="14" a="1"/>
  <c r="AG217" i="14"/>
  <c r="AH217" i="14" a="1"/>
  <c r="AH217" i="14"/>
  <c r="AI217" i="14" a="1"/>
  <c r="AI217" i="14"/>
  <c r="AJ217" i="14" a="1"/>
  <c r="AJ217" i="14"/>
  <c r="AK217" i="14" a="1"/>
  <c r="AK217" i="14"/>
  <c r="AP217" i="14"/>
  <c r="AQ217" i="14"/>
  <c r="AR217" i="14"/>
  <c r="AS217" i="14"/>
  <c r="AT217" i="14" a="1"/>
  <c r="AT217" i="14"/>
  <c r="AV217" i="14"/>
  <c r="AW217" i="14" a="1"/>
  <c r="AW217" i="14"/>
  <c r="AY217" i="14"/>
  <c r="AZ217" i="14"/>
  <c r="BA217" i="14"/>
  <c r="BB217" i="14"/>
  <c r="BF217" i="14"/>
  <c r="BG217" i="14"/>
  <c r="X218" i="14"/>
  <c r="Z218" i="14" a="1"/>
  <c r="Z218" i="14"/>
  <c r="AA218" i="14" a="1"/>
  <c r="AA218" i="14"/>
  <c r="AB218" i="14" a="1"/>
  <c r="AB218" i="14"/>
  <c r="AC218" i="14" a="1"/>
  <c r="AC218" i="14"/>
  <c r="AF218" i="14" a="1"/>
  <c r="AF218" i="14"/>
  <c r="AG218" i="14" a="1"/>
  <c r="AG218" i="14"/>
  <c r="AH218" i="14" a="1"/>
  <c r="AH218" i="14"/>
  <c r="AI218" i="14" a="1"/>
  <c r="AI218" i="14"/>
  <c r="AJ218" i="14" a="1"/>
  <c r="AJ218" i="14"/>
  <c r="AK218" i="14" a="1"/>
  <c r="AK218" i="14"/>
  <c r="AP218" i="14"/>
  <c r="AQ218" i="14"/>
  <c r="AR218" i="14"/>
  <c r="AS218" i="14"/>
  <c r="AT218" i="14" a="1"/>
  <c r="AT218" i="14"/>
  <c r="AV218" i="14"/>
  <c r="AW218" i="14" a="1"/>
  <c r="AW218" i="14"/>
  <c r="AY218" i="14"/>
  <c r="AZ218" i="14"/>
  <c r="BA218" i="14"/>
  <c r="BB218" i="14"/>
  <c r="BF218" i="14"/>
  <c r="BG218" i="14"/>
  <c r="X219" i="14"/>
  <c r="Z219" i="14" a="1"/>
  <c r="Z219" i="14"/>
  <c r="AA219" i="14" a="1"/>
  <c r="AA219" i="14"/>
  <c r="AB219" i="14" a="1"/>
  <c r="AB219" i="14"/>
  <c r="AC219" i="14" a="1"/>
  <c r="AC219" i="14"/>
  <c r="AF219" i="14" a="1"/>
  <c r="AF219" i="14"/>
  <c r="AG219" i="14" a="1"/>
  <c r="AG219" i="14"/>
  <c r="AH219" i="14" a="1"/>
  <c r="AH219" i="14"/>
  <c r="AI219" i="14" a="1"/>
  <c r="AI219" i="14"/>
  <c r="AJ219" i="14" a="1"/>
  <c r="AJ219" i="14"/>
  <c r="AK219" i="14" a="1"/>
  <c r="AK219" i="14"/>
  <c r="AP219" i="14"/>
  <c r="AQ219" i="14"/>
  <c r="AR219" i="14"/>
  <c r="AS219" i="14"/>
  <c r="AT219" i="14" a="1"/>
  <c r="AT219" i="14"/>
  <c r="AV219" i="14"/>
  <c r="AW219" i="14" a="1"/>
  <c r="AW219" i="14"/>
  <c r="AY219" i="14"/>
  <c r="AZ219" i="14"/>
  <c r="BA219" i="14"/>
  <c r="BB219" i="14"/>
  <c r="BF219" i="14"/>
  <c r="BG219" i="14"/>
  <c r="X220" i="14"/>
  <c r="Z220" i="14" a="1"/>
  <c r="Z220" i="14"/>
  <c r="AA220" i="14" a="1"/>
  <c r="AA220" i="14"/>
  <c r="AB220" i="14" a="1"/>
  <c r="AB220" i="14"/>
  <c r="AC220" i="14" a="1"/>
  <c r="AC220" i="14"/>
  <c r="AF220" i="14" a="1"/>
  <c r="AF220" i="14"/>
  <c r="AG220" i="14" a="1"/>
  <c r="AG220" i="14"/>
  <c r="AH220" i="14" a="1"/>
  <c r="AH220" i="14"/>
  <c r="AI220" i="14" a="1"/>
  <c r="AI220" i="14"/>
  <c r="AJ220" i="14" a="1"/>
  <c r="AJ220" i="14"/>
  <c r="AK220" i="14" a="1"/>
  <c r="AK220" i="14"/>
  <c r="AP220" i="14"/>
  <c r="AQ220" i="14"/>
  <c r="AR220" i="14"/>
  <c r="AS220" i="14"/>
  <c r="AT220" i="14" a="1"/>
  <c r="AT220" i="14"/>
  <c r="AV220" i="14"/>
  <c r="AW220" i="14" a="1"/>
  <c r="AW220" i="14"/>
  <c r="AY220" i="14"/>
  <c r="AZ220" i="14"/>
  <c r="BA220" i="14"/>
  <c r="BB220" i="14"/>
  <c r="BF220" i="14"/>
  <c r="BG220" i="14"/>
  <c r="X221" i="14"/>
  <c r="Z221" i="14" a="1"/>
  <c r="Z221" i="14"/>
  <c r="AA221" i="14" a="1"/>
  <c r="AA221" i="14"/>
  <c r="AB221" i="14" a="1"/>
  <c r="AB221" i="14"/>
  <c r="AC221" i="14" a="1"/>
  <c r="AC221" i="14"/>
  <c r="AF221" i="14" a="1"/>
  <c r="AF221" i="14"/>
  <c r="AG221" i="14" a="1"/>
  <c r="AG221" i="14"/>
  <c r="AH221" i="14" a="1"/>
  <c r="AH221" i="14"/>
  <c r="AI221" i="14" a="1"/>
  <c r="AI221" i="14"/>
  <c r="AJ221" i="14" a="1"/>
  <c r="AJ221" i="14"/>
  <c r="AK221" i="14" a="1"/>
  <c r="AK221" i="14"/>
  <c r="AP221" i="14"/>
  <c r="AQ221" i="14"/>
  <c r="AR221" i="14"/>
  <c r="AS221" i="14"/>
  <c r="AT221" i="14" a="1"/>
  <c r="AT221" i="14"/>
  <c r="AV221" i="14"/>
  <c r="AW221" i="14" a="1"/>
  <c r="AW221" i="14"/>
  <c r="AY221" i="14"/>
  <c r="AZ221" i="14"/>
  <c r="BA221" i="14"/>
  <c r="BB221" i="14"/>
  <c r="BF221" i="14"/>
  <c r="BG221" i="14"/>
  <c r="X222" i="14"/>
  <c r="Z222" i="14" a="1"/>
  <c r="Z222" i="14"/>
  <c r="AA222" i="14" a="1"/>
  <c r="AA222" i="14"/>
  <c r="AB222" i="14" a="1"/>
  <c r="AB222" i="14"/>
  <c r="AC222" i="14" a="1"/>
  <c r="AC222" i="14"/>
  <c r="AF222" i="14" a="1"/>
  <c r="AF222" i="14"/>
  <c r="AG222" i="14" a="1"/>
  <c r="AG222" i="14"/>
  <c r="AH222" i="14" a="1"/>
  <c r="AH222" i="14"/>
  <c r="AI222" i="14" a="1"/>
  <c r="AI222" i="14"/>
  <c r="AJ222" i="14" a="1"/>
  <c r="AJ222" i="14"/>
  <c r="AK222" i="14" a="1"/>
  <c r="AK222" i="14"/>
  <c r="AP222" i="14"/>
  <c r="AQ222" i="14"/>
  <c r="AR222" i="14"/>
  <c r="AS222" i="14"/>
  <c r="AT222" i="14" a="1"/>
  <c r="AT222" i="14"/>
  <c r="AV222" i="14"/>
  <c r="AW222" i="14" a="1"/>
  <c r="AW222" i="14"/>
  <c r="AY222" i="14"/>
  <c r="AZ222" i="14"/>
  <c r="BA222" i="14"/>
  <c r="BB222" i="14"/>
  <c r="BF222" i="14"/>
  <c r="BG222" i="14"/>
  <c r="X223" i="14"/>
  <c r="Z223" i="14" a="1"/>
  <c r="Z223" i="14"/>
  <c r="AA223" i="14" a="1"/>
  <c r="AA223" i="14"/>
  <c r="AB223" i="14" a="1"/>
  <c r="AB223" i="14"/>
  <c r="AC223" i="14" a="1"/>
  <c r="AC223" i="14"/>
  <c r="AF223" i="14" a="1"/>
  <c r="AF223" i="14"/>
  <c r="AG223" i="14" a="1"/>
  <c r="AG223" i="14"/>
  <c r="AH223" i="14" a="1"/>
  <c r="AH223" i="14"/>
  <c r="AI223" i="14" a="1"/>
  <c r="AI223" i="14"/>
  <c r="AJ223" i="14" a="1"/>
  <c r="AJ223" i="14"/>
  <c r="AK223" i="14" a="1"/>
  <c r="AK223" i="14"/>
  <c r="AP223" i="14"/>
  <c r="AQ223" i="14"/>
  <c r="AR223" i="14"/>
  <c r="AS223" i="14"/>
  <c r="AT223" i="14" a="1"/>
  <c r="AT223" i="14"/>
  <c r="AV223" i="14"/>
  <c r="AW223" i="14" a="1"/>
  <c r="AW223" i="14"/>
  <c r="AY223" i="14"/>
  <c r="AZ223" i="14"/>
  <c r="BA223" i="14"/>
  <c r="BB223" i="14"/>
  <c r="BF223" i="14"/>
  <c r="BG223" i="14"/>
  <c r="X224" i="14"/>
  <c r="Z224" i="14" a="1"/>
  <c r="Z224" i="14"/>
  <c r="AA224" i="14" a="1"/>
  <c r="AA224" i="14"/>
  <c r="AB224" i="14" a="1"/>
  <c r="AB224" i="14"/>
  <c r="AC224" i="14" a="1"/>
  <c r="AC224" i="14"/>
  <c r="AF224" i="14" a="1"/>
  <c r="AF224" i="14"/>
  <c r="AG224" i="14" a="1"/>
  <c r="AG224" i="14"/>
  <c r="AH224" i="14" a="1"/>
  <c r="AH224" i="14"/>
  <c r="AI224" i="14" a="1"/>
  <c r="AI224" i="14"/>
  <c r="AJ224" i="14" a="1"/>
  <c r="AJ224" i="14"/>
  <c r="AK224" i="14" a="1"/>
  <c r="AK224" i="14"/>
  <c r="AP224" i="14"/>
  <c r="AQ224" i="14"/>
  <c r="AR224" i="14"/>
  <c r="AS224" i="14"/>
  <c r="AT224" i="14" a="1"/>
  <c r="AT224" i="14"/>
  <c r="AV224" i="14"/>
  <c r="AW224" i="14" a="1"/>
  <c r="AW224" i="14"/>
  <c r="AY224" i="14"/>
  <c r="AZ224" i="14"/>
  <c r="BA224" i="14"/>
  <c r="BB224" i="14"/>
  <c r="BF224" i="14"/>
  <c r="BG224" i="14"/>
  <c r="X225" i="14"/>
  <c r="Z225" i="14" a="1"/>
  <c r="Z225" i="14"/>
  <c r="AA225" i="14" a="1"/>
  <c r="AA225" i="14"/>
  <c r="AB225" i="14" a="1"/>
  <c r="AB225" i="14"/>
  <c r="AC225" i="14" a="1"/>
  <c r="AC225" i="14"/>
  <c r="AF225" i="14" a="1"/>
  <c r="AF225" i="14"/>
  <c r="AG225" i="14" a="1"/>
  <c r="AG225" i="14"/>
  <c r="AH225" i="14" a="1"/>
  <c r="AH225" i="14"/>
  <c r="AI225" i="14" a="1"/>
  <c r="AI225" i="14"/>
  <c r="AJ225" i="14" a="1"/>
  <c r="AJ225" i="14"/>
  <c r="AK225" i="14" a="1"/>
  <c r="AK225" i="14"/>
  <c r="AP225" i="14"/>
  <c r="AQ225" i="14"/>
  <c r="AR225" i="14"/>
  <c r="AS225" i="14"/>
  <c r="AT225" i="14" a="1"/>
  <c r="AT225" i="14"/>
  <c r="AV225" i="14"/>
  <c r="AW225" i="14" a="1"/>
  <c r="AW225" i="14"/>
  <c r="AY225" i="14"/>
  <c r="AZ225" i="14"/>
  <c r="BA225" i="14"/>
  <c r="BB225" i="14"/>
  <c r="BF225" i="14"/>
  <c r="BG225" i="14"/>
  <c r="X226" i="14"/>
  <c r="Z226" i="14" a="1"/>
  <c r="Z226" i="14"/>
  <c r="AA226" i="14" a="1"/>
  <c r="AA226" i="14"/>
  <c r="AB226" i="14" a="1"/>
  <c r="AB226" i="14"/>
  <c r="AC226" i="14" a="1"/>
  <c r="AC226" i="14"/>
  <c r="AF226" i="14" a="1"/>
  <c r="AF226" i="14"/>
  <c r="AG226" i="14" a="1"/>
  <c r="AG226" i="14"/>
  <c r="AH226" i="14" a="1"/>
  <c r="AH226" i="14"/>
  <c r="AI226" i="14" a="1"/>
  <c r="AI226" i="14"/>
  <c r="AJ226" i="14" a="1"/>
  <c r="AJ226" i="14"/>
  <c r="AK226" i="14" a="1"/>
  <c r="AK226" i="14"/>
  <c r="AP226" i="14"/>
  <c r="AQ226" i="14"/>
  <c r="AR226" i="14"/>
  <c r="AS226" i="14"/>
  <c r="AT226" i="14" a="1"/>
  <c r="AT226" i="14"/>
  <c r="AV226" i="14"/>
  <c r="AW226" i="14" a="1"/>
  <c r="AW226" i="14"/>
  <c r="AY226" i="14"/>
  <c r="AZ226" i="14"/>
  <c r="BA226" i="14"/>
  <c r="BB226" i="14"/>
  <c r="BF226" i="14"/>
  <c r="BG226" i="14"/>
  <c r="X227" i="14"/>
  <c r="Z227" i="14" a="1"/>
  <c r="Z227" i="14"/>
  <c r="AA227" i="14" a="1"/>
  <c r="AA227" i="14"/>
  <c r="AB227" i="14" a="1"/>
  <c r="AB227" i="14"/>
  <c r="AC227" i="14" a="1"/>
  <c r="AC227" i="14"/>
  <c r="AF227" i="14" a="1"/>
  <c r="AF227" i="14"/>
  <c r="AG227" i="14" a="1"/>
  <c r="AG227" i="14"/>
  <c r="AH227" i="14" a="1"/>
  <c r="AH227" i="14"/>
  <c r="AI227" i="14" a="1"/>
  <c r="AI227" i="14"/>
  <c r="AJ227" i="14" a="1"/>
  <c r="AJ227" i="14"/>
  <c r="AK227" i="14" a="1"/>
  <c r="AK227" i="14"/>
  <c r="AP227" i="14"/>
  <c r="AQ227" i="14"/>
  <c r="AR227" i="14"/>
  <c r="AS227" i="14"/>
  <c r="AT227" i="14" a="1"/>
  <c r="AT227" i="14"/>
  <c r="AV227" i="14"/>
  <c r="AW227" i="14" a="1"/>
  <c r="AW227" i="14"/>
  <c r="AY227" i="14"/>
  <c r="AZ227" i="14"/>
  <c r="BA227" i="14"/>
  <c r="BB227" i="14"/>
  <c r="BF227" i="14"/>
  <c r="BG227" i="14"/>
  <c r="X228" i="14"/>
  <c r="Z228" i="14" a="1"/>
  <c r="Z228" i="14"/>
  <c r="AA228" i="14" a="1"/>
  <c r="AA228" i="14"/>
  <c r="AB228" i="14" a="1"/>
  <c r="AB228" i="14"/>
  <c r="AC228" i="14" a="1"/>
  <c r="AC228" i="14"/>
  <c r="AF228" i="14" a="1"/>
  <c r="AF228" i="14"/>
  <c r="AG228" i="14" a="1"/>
  <c r="AG228" i="14"/>
  <c r="AH228" i="14" a="1"/>
  <c r="AH228" i="14"/>
  <c r="AI228" i="14" a="1"/>
  <c r="AI228" i="14"/>
  <c r="AJ228" i="14" a="1"/>
  <c r="AJ228" i="14"/>
  <c r="AK228" i="14" a="1"/>
  <c r="AK228" i="14"/>
  <c r="AP228" i="14"/>
  <c r="AQ228" i="14"/>
  <c r="AR228" i="14"/>
  <c r="AS228" i="14"/>
  <c r="AT228" i="14" a="1"/>
  <c r="AT228" i="14"/>
  <c r="AV228" i="14"/>
  <c r="AW228" i="14" a="1"/>
  <c r="AW228" i="14"/>
  <c r="AY228" i="14"/>
  <c r="AZ228" i="14"/>
  <c r="BA228" i="14"/>
  <c r="BB228" i="14"/>
  <c r="BF228" i="14"/>
  <c r="BG228" i="14"/>
  <c r="X229" i="14"/>
  <c r="Z229" i="14" a="1"/>
  <c r="Z229" i="14"/>
  <c r="AA229" i="14" a="1"/>
  <c r="AA229" i="14"/>
  <c r="AB229" i="14" a="1"/>
  <c r="AB229" i="14"/>
  <c r="AC229" i="14" a="1"/>
  <c r="AC229" i="14"/>
  <c r="AF229" i="14" a="1"/>
  <c r="AF229" i="14"/>
  <c r="AG229" i="14" a="1"/>
  <c r="AG229" i="14"/>
  <c r="AH229" i="14" a="1"/>
  <c r="AH229" i="14"/>
  <c r="AI229" i="14" a="1"/>
  <c r="AI229" i="14"/>
  <c r="AJ229" i="14" a="1"/>
  <c r="AJ229" i="14"/>
  <c r="AK229" i="14" a="1"/>
  <c r="AK229" i="14"/>
  <c r="AP229" i="14"/>
  <c r="AQ229" i="14"/>
  <c r="AR229" i="14"/>
  <c r="AS229" i="14"/>
  <c r="AT229" i="14" a="1"/>
  <c r="AT229" i="14"/>
  <c r="AV229" i="14"/>
  <c r="AW229" i="14" a="1"/>
  <c r="AW229" i="14"/>
  <c r="AY229" i="14"/>
  <c r="AZ229" i="14"/>
  <c r="BA229" i="14"/>
  <c r="BB229" i="14"/>
  <c r="BF229" i="14"/>
  <c r="BG229" i="14"/>
  <c r="X230" i="14"/>
  <c r="Z230" i="14" a="1"/>
  <c r="Z230" i="14"/>
  <c r="AA230" i="14" a="1"/>
  <c r="AA230" i="14"/>
  <c r="AB230" i="14" a="1"/>
  <c r="AB230" i="14"/>
  <c r="AC230" i="14" a="1"/>
  <c r="AC230" i="14"/>
  <c r="AF230" i="14" a="1"/>
  <c r="AF230" i="14"/>
  <c r="AG230" i="14" a="1"/>
  <c r="AG230" i="14"/>
  <c r="AH230" i="14" a="1"/>
  <c r="AH230" i="14"/>
  <c r="AI230" i="14" a="1"/>
  <c r="AI230" i="14"/>
  <c r="AJ230" i="14" a="1"/>
  <c r="AJ230" i="14"/>
  <c r="AK230" i="14" a="1"/>
  <c r="AK230" i="14"/>
  <c r="AP230" i="14"/>
  <c r="AQ230" i="14"/>
  <c r="AR230" i="14"/>
  <c r="AS230" i="14"/>
  <c r="AT230" i="14" a="1"/>
  <c r="AT230" i="14"/>
  <c r="AV230" i="14"/>
  <c r="AW230" i="14" a="1"/>
  <c r="AW230" i="14"/>
  <c r="AY230" i="14"/>
  <c r="AZ230" i="14"/>
  <c r="BA230" i="14"/>
  <c r="BB230" i="14"/>
  <c r="BF230" i="14"/>
  <c r="BG230" i="14"/>
  <c r="X231" i="14"/>
  <c r="Z231" i="14" a="1"/>
  <c r="Z231" i="14"/>
  <c r="AA231" i="14" a="1"/>
  <c r="AA231" i="14"/>
  <c r="AB231" i="14" a="1"/>
  <c r="AB231" i="14"/>
  <c r="AC231" i="14" a="1"/>
  <c r="AC231" i="14"/>
  <c r="AF231" i="14" a="1"/>
  <c r="AF231" i="14"/>
  <c r="AG231" i="14" a="1"/>
  <c r="AG231" i="14"/>
  <c r="AH231" i="14" a="1"/>
  <c r="AH231" i="14"/>
  <c r="AI231" i="14" a="1"/>
  <c r="AI231" i="14"/>
  <c r="AJ231" i="14" a="1"/>
  <c r="AJ231" i="14"/>
  <c r="AK231" i="14" a="1"/>
  <c r="AK231" i="14"/>
  <c r="AP231" i="14"/>
  <c r="AQ231" i="14"/>
  <c r="AR231" i="14"/>
  <c r="AS231" i="14"/>
  <c r="AT231" i="14" a="1"/>
  <c r="AT231" i="14"/>
  <c r="AV231" i="14"/>
  <c r="AW231" i="14" a="1"/>
  <c r="AW231" i="14"/>
  <c r="AY231" i="14"/>
  <c r="AZ231" i="14"/>
  <c r="BA231" i="14"/>
  <c r="BB231" i="14"/>
  <c r="BF231" i="14"/>
  <c r="BG231" i="14"/>
  <c r="X232" i="14"/>
  <c r="Z232" i="14" a="1"/>
  <c r="Z232" i="14"/>
  <c r="AA232" i="14" a="1"/>
  <c r="AA232" i="14"/>
  <c r="AB232" i="14" a="1"/>
  <c r="AB232" i="14"/>
  <c r="AC232" i="14" a="1"/>
  <c r="AC232" i="14"/>
  <c r="AF232" i="14" a="1"/>
  <c r="AF232" i="14"/>
  <c r="AG232" i="14" a="1"/>
  <c r="AG232" i="14"/>
  <c r="AH232" i="14" a="1"/>
  <c r="AH232" i="14"/>
  <c r="AI232" i="14" a="1"/>
  <c r="AI232" i="14"/>
  <c r="AJ232" i="14" a="1"/>
  <c r="AJ232" i="14"/>
  <c r="AK232" i="14" a="1"/>
  <c r="AK232" i="14"/>
  <c r="AP232" i="14"/>
  <c r="AQ232" i="14"/>
  <c r="AR232" i="14"/>
  <c r="AS232" i="14"/>
  <c r="AT232" i="14" a="1"/>
  <c r="AT232" i="14"/>
  <c r="AV232" i="14"/>
  <c r="AW232" i="14" a="1"/>
  <c r="AW232" i="14"/>
  <c r="AY232" i="14"/>
  <c r="AZ232" i="14"/>
  <c r="BA232" i="14"/>
  <c r="BB232" i="14"/>
  <c r="BF232" i="14"/>
  <c r="BG232" i="14"/>
  <c r="X233" i="14"/>
  <c r="Z233" i="14" a="1"/>
  <c r="Z233" i="14"/>
  <c r="AA233" i="14" a="1"/>
  <c r="AA233" i="14"/>
  <c r="AB233" i="14" a="1"/>
  <c r="AB233" i="14"/>
  <c r="AC233" i="14" a="1"/>
  <c r="AC233" i="14"/>
  <c r="AF233" i="14" a="1"/>
  <c r="AF233" i="14"/>
  <c r="AG233" i="14" a="1"/>
  <c r="AG233" i="14"/>
  <c r="AH233" i="14" a="1"/>
  <c r="AH233" i="14"/>
  <c r="AI233" i="14" a="1"/>
  <c r="AI233" i="14"/>
  <c r="AJ233" i="14" a="1"/>
  <c r="AJ233" i="14"/>
  <c r="AK233" i="14" a="1"/>
  <c r="AK233" i="14"/>
  <c r="AP233" i="14"/>
  <c r="AQ233" i="14"/>
  <c r="AR233" i="14"/>
  <c r="AS233" i="14"/>
  <c r="AT233" i="14" a="1"/>
  <c r="AT233" i="14"/>
  <c r="AV233" i="14"/>
  <c r="AW233" i="14" a="1"/>
  <c r="AW233" i="14"/>
  <c r="AY233" i="14"/>
  <c r="AZ233" i="14"/>
  <c r="BA233" i="14"/>
  <c r="BB233" i="14"/>
  <c r="BF233" i="14"/>
  <c r="BG233" i="14"/>
  <c r="X234" i="14"/>
  <c r="Z234" i="14" a="1"/>
  <c r="Z234" i="14"/>
  <c r="AA234" i="14" a="1"/>
  <c r="AA234" i="14"/>
  <c r="AB234" i="14" a="1"/>
  <c r="AB234" i="14"/>
  <c r="AC234" i="14" a="1"/>
  <c r="AC234" i="14"/>
  <c r="AF234" i="14" a="1"/>
  <c r="AF234" i="14"/>
  <c r="AG234" i="14" a="1"/>
  <c r="AG234" i="14"/>
  <c r="AH234" i="14" a="1"/>
  <c r="AH234" i="14"/>
  <c r="AI234" i="14" a="1"/>
  <c r="AI234" i="14"/>
  <c r="AJ234" i="14" a="1"/>
  <c r="AJ234" i="14"/>
  <c r="AK234" i="14" a="1"/>
  <c r="AK234" i="14"/>
  <c r="AP234" i="14"/>
  <c r="AQ234" i="14"/>
  <c r="AR234" i="14"/>
  <c r="AS234" i="14"/>
  <c r="AT234" i="14" a="1"/>
  <c r="AT234" i="14"/>
  <c r="AV234" i="14"/>
  <c r="AW234" i="14" a="1"/>
  <c r="AW234" i="14"/>
  <c r="AY234" i="14"/>
  <c r="AZ234" i="14"/>
  <c r="BA234" i="14"/>
  <c r="BB234" i="14"/>
  <c r="BF234" i="14"/>
  <c r="BG234" i="14"/>
  <c r="X235" i="14"/>
  <c r="Z235" i="14" a="1"/>
  <c r="Z235" i="14"/>
  <c r="AA235" i="14" a="1"/>
  <c r="AA235" i="14"/>
  <c r="AB235" i="14" a="1"/>
  <c r="AB235" i="14"/>
  <c r="AC235" i="14" a="1"/>
  <c r="AC235" i="14"/>
  <c r="AF235" i="14" a="1"/>
  <c r="AF235" i="14"/>
  <c r="AG235" i="14" a="1"/>
  <c r="AG235" i="14"/>
  <c r="AH235" i="14" a="1"/>
  <c r="AH235" i="14"/>
  <c r="AI235" i="14" a="1"/>
  <c r="AI235" i="14"/>
  <c r="AJ235" i="14" a="1"/>
  <c r="AJ235" i="14"/>
  <c r="AK235" i="14" a="1"/>
  <c r="AK235" i="14"/>
  <c r="AP235" i="14"/>
  <c r="AQ235" i="14"/>
  <c r="AR235" i="14"/>
  <c r="AS235" i="14"/>
  <c r="AT235" i="14" a="1"/>
  <c r="AT235" i="14"/>
  <c r="AV235" i="14"/>
  <c r="AW235" i="14" a="1"/>
  <c r="AW235" i="14"/>
  <c r="AY235" i="14"/>
  <c r="AZ235" i="14"/>
  <c r="BA235" i="14"/>
  <c r="BB235" i="14"/>
  <c r="BF235" i="14"/>
  <c r="BG235" i="14"/>
  <c r="X236" i="14"/>
  <c r="Z236" i="14" a="1"/>
  <c r="Z236" i="14"/>
  <c r="AA236" i="14" a="1"/>
  <c r="AA236" i="14"/>
  <c r="AB236" i="14" a="1"/>
  <c r="AB236" i="14"/>
  <c r="AC236" i="14" a="1"/>
  <c r="AC236" i="14"/>
  <c r="AF236" i="14" a="1"/>
  <c r="AF236" i="14"/>
  <c r="AG236" i="14" a="1"/>
  <c r="AG236" i="14"/>
  <c r="AH236" i="14" a="1"/>
  <c r="AH236" i="14"/>
  <c r="AI236" i="14" a="1"/>
  <c r="AI236" i="14"/>
  <c r="AJ236" i="14" a="1"/>
  <c r="AJ236" i="14"/>
  <c r="AK236" i="14" a="1"/>
  <c r="AK236" i="14"/>
  <c r="AP236" i="14"/>
  <c r="AQ236" i="14"/>
  <c r="AR236" i="14"/>
  <c r="AS236" i="14"/>
  <c r="AT236" i="14" a="1"/>
  <c r="AT236" i="14"/>
  <c r="AV236" i="14"/>
  <c r="AW236" i="14" a="1"/>
  <c r="AW236" i="14"/>
  <c r="AY236" i="14"/>
  <c r="AZ236" i="14"/>
  <c r="BA236" i="14"/>
  <c r="BB236" i="14"/>
  <c r="BF236" i="14"/>
  <c r="BG236" i="14"/>
  <c r="X237" i="14"/>
  <c r="Z237" i="14" a="1"/>
  <c r="Z237" i="14"/>
  <c r="AA237" i="14" a="1"/>
  <c r="AA237" i="14"/>
  <c r="AB237" i="14" a="1"/>
  <c r="AB237" i="14"/>
  <c r="AC237" i="14" a="1"/>
  <c r="AC237" i="14"/>
  <c r="AF237" i="14" a="1"/>
  <c r="AF237" i="14"/>
  <c r="AG237" i="14" a="1"/>
  <c r="AG237" i="14"/>
  <c r="AH237" i="14" a="1"/>
  <c r="AH237" i="14"/>
  <c r="AI237" i="14" a="1"/>
  <c r="AI237" i="14"/>
  <c r="AJ237" i="14" a="1"/>
  <c r="AJ237" i="14"/>
  <c r="AK237" i="14" a="1"/>
  <c r="AK237" i="14"/>
  <c r="AP237" i="14"/>
  <c r="AQ237" i="14"/>
  <c r="AR237" i="14"/>
  <c r="AS237" i="14"/>
  <c r="AT237" i="14" a="1"/>
  <c r="AT237" i="14"/>
  <c r="AV237" i="14"/>
  <c r="AW237" i="14" a="1"/>
  <c r="AW237" i="14"/>
  <c r="AY237" i="14"/>
  <c r="AZ237" i="14"/>
  <c r="BA237" i="14"/>
  <c r="BB237" i="14"/>
  <c r="BF237" i="14"/>
  <c r="BG237" i="14"/>
  <c r="X238" i="14"/>
  <c r="Z238" i="14" a="1"/>
  <c r="Z238" i="14"/>
  <c r="AA238" i="14" a="1"/>
  <c r="AA238" i="14"/>
  <c r="AB238" i="14" a="1"/>
  <c r="AB238" i="14"/>
  <c r="AC238" i="14" a="1"/>
  <c r="AC238" i="14"/>
  <c r="AF238" i="14" a="1"/>
  <c r="AF238" i="14"/>
  <c r="AG238" i="14" a="1"/>
  <c r="AG238" i="14"/>
  <c r="AH238" i="14" a="1"/>
  <c r="AH238" i="14"/>
  <c r="AI238" i="14" a="1"/>
  <c r="AI238" i="14"/>
  <c r="AJ238" i="14" a="1"/>
  <c r="AJ238" i="14"/>
  <c r="AK238" i="14" a="1"/>
  <c r="AK238" i="14"/>
  <c r="AP238" i="14"/>
  <c r="AQ238" i="14"/>
  <c r="AR238" i="14"/>
  <c r="AS238" i="14"/>
  <c r="AT238" i="14" a="1"/>
  <c r="AT238" i="14"/>
  <c r="AV238" i="14"/>
  <c r="AW238" i="14" a="1"/>
  <c r="AW238" i="14"/>
  <c r="AY238" i="14"/>
  <c r="AZ238" i="14"/>
  <c r="BA238" i="14"/>
  <c r="BB238" i="14"/>
  <c r="BF238" i="14"/>
  <c r="BG238" i="14"/>
  <c r="X239" i="14"/>
  <c r="Z239" i="14" a="1"/>
  <c r="Z239" i="14"/>
  <c r="AA239" i="14" a="1"/>
  <c r="AA239" i="14"/>
  <c r="AB239" i="14" a="1"/>
  <c r="AB239" i="14"/>
  <c r="AC239" i="14" a="1"/>
  <c r="AC239" i="14"/>
  <c r="AF239" i="14" a="1"/>
  <c r="AF239" i="14"/>
  <c r="AG239" i="14" a="1"/>
  <c r="AG239" i="14"/>
  <c r="AH239" i="14" a="1"/>
  <c r="AH239" i="14"/>
  <c r="AI239" i="14" a="1"/>
  <c r="AI239" i="14"/>
  <c r="AJ239" i="14" a="1"/>
  <c r="AJ239" i="14"/>
  <c r="AK239" i="14" a="1"/>
  <c r="AK239" i="14"/>
  <c r="AP239" i="14"/>
  <c r="AQ239" i="14"/>
  <c r="AR239" i="14"/>
  <c r="AS239" i="14"/>
  <c r="AT239" i="14" a="1"/>
  <c r="AT239" i="14"/>
  <c r="AV239" i="14"/>
  <c r="AW239" i="14" a="1"/>
  <c r="AW239" i="14"/>
  <c r="AY239" i="14"/>
  <c r="AZ239" i="14"/>
  <c r="BA239" i="14"/>
  <c r="BB239" i="14"/>
  <c r="BF239" i="14"/>
  <c r="BG239" i="14"/>
  <c r="X240" i="14"/>
  <c r="Z240" i="14" a="1"/>
  <c r="Z240" i="14"/>
  <c r="AA240" i="14" a="1"/>
  <c r="AA240" i="14"/>
  <c r="AB240" i="14" a="1"/>
  <c r="AB240" i="14"/>
  <c r="AC240" i="14" a="1"/>
  <c r="AC240" i="14"/>
  <c r="AF240" i="14" a="1"/>
  <c r="AF240" i="14"/>
  <c r="AG240" i="14" a="1"/>
  <c r="AG240" i="14"/>
  <c r="AH240" i="14" a="1"/>
  <c r="AH240" i="14"/>
  <c r="AI240" i="14" a="1"/>
  <c r="AI240" i="14"/>
  <c r="AJ240" i="14" a="1"/>
  <c r="AJ240" i="14"/>
  <c r="AK240" i="14" a="1"/>
  <c r="AK240" i="14"/>
  <c r="AP240" i="14"/>
  <c r="AQ240" i="14"/>
  <c r="AR240" i="14"/>
  <c r="AS240" i="14"/>
  <c r="AT240" i="14" a="1"/>
  <c r="AT240" i="14"/>
  <c r="AV240" i="14"/>
  <c r="AW240" i="14" a="1"/>
  <c r="AW240" i="14"/>
  <c r="AY240" i="14"/>
  <c r="AZ240" i="14"/>
  <c r="BA240" i="14"/>
  <c r="BB240" i="14"/>
  <c r="BF240" i="14"/>
  <c r="BG240" i="14"/>
  <c r="X241" i="14"/>
  <c r="Z241" i="14" a="1"/>
  <c r="Z241" i="14"/>
  <c r="AA241" i="14" a="1"/>
  <c r="AA241" i="14"/>
  <c r="AB241" i="14" a="1"/>
  <c r="AB241" i="14"/>
  <c r="AC241" i="14" a="1"/>
  <c r="AC241" i="14"/>
  <c r="AF241" i="14" a="1"/>
  <c r="AF241" i="14"/>
  <c r="AG241" i="14" a="1"/>
  <c r="AG241" i="14"/>
  <c r="AH241" i="14" a="1"/>
  <c r="AH241" i="14"/>
  <c r="AI241" i="14" a="1"/>
  <c r="AI241" i="14"/>
  <c r="AJ241" i="14" a="1"/>
  <c r="AJ241" i="14"/>
  <c r="AK241" i="14" a="1"/>
  <c r="AK241" i="14"/>
  <c r="AP241" i="14"/>
  <c r="AQ241" i="14"/>
  <c r="AR241" i="14"/>
  <c r="AS241" i="14"/>
  <c r="AT241" i="14" a="1"/>
  <c r="AT241" i="14"/>
  <c r="AV241" i="14"/>
  <c r="AW241" i="14" a="1"/>
  <c r="AW241" i="14"/>
  <c r="AY241" i="14"/>
  <c r="AZ241" i="14"/>
  <c r="BA241" i="14"/>
  <c r="BB241" i="14"/>
  <c r="BF241" i="14"/>
  <c r="BG241" i="14"/>
  <c r="X242" i="14"/>
  <c r="Z242" i="14" a="1"/>
  <c r="Z242" i="14"/>
  <c r="AA242" i="14" a="1"/>
  <c r="AA242" i="14"/>
  <c r="AB242" i="14" a="1"/>
  <c r="AB242" i="14"/>
  <c r="AC242" i="14" a="1"/>
  <c r="AC242" i="14"/>
  <c r="AF242" i="14" a="1"/>
  <c r="AF242" i="14"/>
  <c r="AG242" i="14" a="1"/>
  <c r="AG242" i="14"/>
  <c r="AH242" i="14" a="1"/>
  <c r="AH242" i="14"/>
  <c r="AI242" i="14" a="1"/>
  <c r="AI242" i="14"/>
  <c r="AJ242" i="14" a="1"/>
  <c r="AJ242" i="14"/>
  <c r="AK242" i="14" a="1"/>
  <c r="AK242" i="14"/>
  <c r="AP242" i="14"/>
  <c r="AQ242" i="14"/>
  <c r="AR242" i="14"/>
  <c r="AS242" i="14"/>
  <c r="AT242" i="14" a="1"/>
  <c r="AT242" i="14"/>
  <c r="AV242" i="14"/>
  <c r="AW242" i="14" a="1"/>
  <c r="AW242" i="14"/>
  <c r="AY242" i="14"/>
  <c r="AZ242" i="14"/>
  <c r="BA242" i="14"/>
  <c r="BB242" i="14"/>
  <c r="BF242" i="14"/>
  <c r="BG242" i="14"/>
  <c r="X243" i="14"/>
  <c r="Z243" i="14" a="1"/>
  <c r="Z243" i="14"/>
  <c r="AA243" i="14" a="1"/>
  <c r="AA243" i="14"/>
  <c r="AB243" i="14" a="1"/>
  <c r="AB243" i="14"/>
  <c r="AC243" i="14" a="1"/>
  <c r="AC243" i="14"/>
  <c r="AF243" i="14" a="1"/>
  <c r="AF243" i="14"/>
  <c r="AG243" i="14" a="1"/>
  <c r="AG243" i="14"/>
  <c r="AH243" i="14" a="1"/>
  <c r="AH243" i="14"/>
  <c r="AI243" i="14" a="1"/>
  <c r="AI243" i="14"/>
  <c r="AJ243" i="14" a="1"/>
  <c r="AJ243" i="14"/>
  <c r="AK243" i="14" a="1"/>
  <c r="AK243" i="14"/>
  <c r="AP243" i="14"/>
  <c r="AQ243" i="14"/>
  <c r="AR243" i="14"/>
  <c r="AS243" i="14"/>
  <c r="AT243" i="14" a="1"/>
  <c r="AT243" i="14"/>
  <c r="AV243" i="14"/>
  <c r="AW243" i="14" a="1"/>
  <c r="AW243" i="14"/>
  <c r="AY243" i="14"/>
  <c r="AZ243" i="14"/>
  <c r="BA243" i="14"/>
  <c r="BB243" i="14"/>
  <c r="BF243" i="14"/>
  <c r="BG243" i="14"/>
  <c r="X244" i="14"/>
  <c r="Z244" i="14" a="1"/>
  <c r="Z244" i="14"/>
  <c r="AA244" i="14" a="1"/>
  <c r="AA244" i="14"/>
  <c r="AB244" i="14" a="1"/>
  <c r="AB244" i="14"/>
  <c r="AC244" i="14" a="1"/>
  <c r="AC244" i="14"/>
  <c r="AF244" i="14" a="1"/>
  <c r="AF244" i="14"/>
  <c r="AG244" i="14" a="1"/>
  <c r="AG244" i="14"/>
  <c r="AH244" i="14" a="1"/>
  <c r="AH244" i="14"/>
  <c r="AI244" i="14" a="1"/>
  <c r="AI244" i="14"/>
  <c r="AJ244" i="14" a="1"/>
  <c r="AJ244" i="14"/>
  <c r="AK244" i="14" a="1"/>
  <c r="AK244" i="14"/>
  <c r="AP244" i="14"/>
  <c r="AQ244" i="14"/>
  <c r="AR244" i="14"/>
  <c r="AS244" i="14"/>
  <c r="AT244" i="14" a="1"/>
  <c r="AT244" i="14"/>
  <c r="AV244" i="14"/>
  <c r="AW244" i="14" a="1"/>
  <c r="AW244" i="14"/>
  <c r="AY244" i="14"/>
  <c r="AZ244" i="14"/>
  <c r="BA244" i="14"/>
  <c r="BB244" i="14"/>
  <c r="BF244" i="14"/>
  <c r="BG244" i="14"/>
  <c r="X245" i="14"/>
  <c r="Z245" i="14" a="1"/>
  <c r="Z245" i="14"/>
  <c r="AA245" i="14" a="1"/>
  <c r="AA245" i="14"/>
  <c r="AB245" i="14" a="1"/>
  <c r="AB245" i="14"/>
  <c r="AC245" i="14" a="1"/>
  <c r="AC245" i="14"/>
  <c r="AF245" i="14" a="1"/>
  <c r="AF245" i="14"/>
  <c r="AG245" i="14" a="1"/>
  <c r="AG245" i="14"/>
  <c r="AH245" i="14" a="1"/>
  <c r="AH245" i="14"/>
  <c r="AI245" i="14" a="1"/>
  <c r="AI245" i="14"/>
  <c r="AJ245" i="14" a="1"/>
  <c r="AJ245" i="14"/>
  <c r="AK245" i="14" a="1"/>
  <c r="AK245" i="14"/>
  <c r="AP245" i="14"/>
  <c r="AQ245" i="14"/>
  <c r="AR245" i="14"/>
  <c r="AS245" i="14"/>
  <c r="AT245" i="14" a="1"/>
  <c r="AT245" i="14"/>
  <c r="AV245" i="14"/>
  <c r="AW245" i="14" a="1"/>
  <c r="AW245" i="14"/>
  <c r="AY245" i="14"/>
  <c r="AZ245" i="14"/>
  <c r="BA245" i="14"/>
  <c r="BB245" i="14"/>
  <c r="BF245" i="14"/>
  <c r="BG245" i="14"/>
  <c r="X246" i="14"/>
  <c r="Z246" i="14" a="1"/>
  <c r="Z246" i="14"/>
  <c r="AA246" i="14" a="1"/>
  <c r="AA246" i="14"/>
  <c r="AB246" i="14" a="1"/>
  <c r="AB246" i="14"/>
  <c r="AC246" i="14" a="1"/>
  <c r="AC246" i="14"/>
  <c r="AF246" i="14" a="1"/>
  <c r="AF246" i="14"/>
  <c r="AG246" i="14" a="1"/>
  <c r="AG246" i="14"/>
  <c r="AH246" i="14" a="1"/>
  <c r="AH246" i="14"/>
  <c r="AI246" i="14" a="1"/>
  <c r="AI246" i="14"/>
  <c r="AJ246" i="14" a="1"/>
  <c r="AJ246" i="14"/>
  <c r="AK246" i="14" a="1"/>
  <c r="AK246" i="14"/>
  <c r="AP246" i="14"/>
  <c r="AQ246" i="14"/>
  <c r="AR246" i="14"/>
  <c r="AS246" i="14"/>
  <c r="AT246" i="14" a="1"/>
  <c r="AT246" i="14"/>
  <c r="AV246" i="14"/>
  <c r="AW246" i="14" a="1"/>
  <c r="AW246" i="14"/>
  <c r="AY246" i="14"/>
  <c r="AZ246" i="14"/>
  <c r="BA246" i="14"/>
  <c r="BB246" i="14"/>
  <c r="BF246" i="14"/>
  <c r="BG246" i="14"/>
  <c r="X247" i="14"/>
  <c r="Z247" i="14" a="1"/>
  <c r="Z247" i="14"/>
  <c r="AA247" i="14" a="1"/>
  <c r="AA247" i="14"/>
  <c r="AB247" i="14" a="1"/>
  <c r="AB247" i="14"/>
  <c r="AC247" i="14" a="1"/>
  <c r="AC247" i="14"/>
  <c r="AF247" i="14" a="1"/>
  <c r="AF247" i="14"/>
  <c r="AG247" i="14" a="1"/>
  <c r="AG247" i="14"/>
  <c r="AH247" i="14" a="1"/>
  <c r="AH247" i="14"/>
  <c r="AI247" i="14" a="1"/>
  <c r="AI247" i="14"/>
  <c r="AJ247" i="14" a="1"/>
  <c r="AJ247" i="14"/>
  <c r="AK247" i="14" a="1"/>
  <c r="AK247" i="14"/>
  <c r="AP247" i="14"/>
  <c r="AQ247" i="14"/>
  <c r="AR247" i="14"/>
  <c r="AS247" i="14"/>
  <c r="AT247" i="14" a="1"/>
  <c r="AT247" i="14"/>
  <c r="AV247" i="14"/>
  <c r="AW247" i="14" a="1"/>
  <c r="AW247" i="14"/>
  <c r="AY247" i="14"/>
  <c r="AZ247" i="14"/>
  <c r="BA247" i="14"/>
  <c r="BB247" i="14"/>
  <c r="BF247" i="14"/>
  <c r="BG247" i="14"/>
  <c r="X248" i="14"/>
  <c r="Z248" i="14" a="1"/>
  <c r="Z248" i="14"/>
  <c r="AA248" i="14" a="1"/>
  <c r="AA248" i="14"/>
  <c r="AB248" i="14" a="1"/>
  <c r="AB248" i="14"/>
  <c r="AC248" i="14" a="1"/>
  <c r="AC248" i="14"/>
  <c r="AF248" i="14" a="1"/>
  <c r="AF248" i="14"/>
  <c r="AG248" i="14" a="1"/>
  <c r="AG248" i="14"/>
  <c r="AH248" i="14" a="1"/>
  <c r="AH248" i="14"/>
  <c r="AI248" i="14" a="1"/>
  <c r="AI248" i="14"/>
  <c r="AJ248" i="14" a="1"/>
  <c r="AJ248" i="14"/>
  <c r="AK248" i="14" a="1"/>
  <c r="AK248" i="14"/>
  <c r="AP248" i="14"/>
  <c r="AQ248" i="14"/>
  <c r="AR248" i="14"/>
  <c r="AS248" i="14"/>
  <c r="AT248" i="14" a="1"/>
  <c r="AT248" i="14"/>
  <c r="AV248" i="14"/>
  <c r="AW248" i="14" a="1"/>
  <c r="AW248" i="14"/>
  <c r="AY248" i="14"/>
  <c r="AZ248" i="14"/>
  <c r="BA248" i="14"/>
  <c r="BB248" i="14"/>
  <c r="BF248" i="14"/>
  <c r="BG248" i="14"/>
  <c r="X249" i="14"/>
  <c r="Z249" i="14" a="1"/>
  <c r="Z249" i="14"/>
  <c r="AA249" i="14" a="1"/>
  <c r="AA249" i="14"/>
  <c r="AB249" i="14" a="1"/>
  <c r="AB249" i="14"/>
  <c r="AC249" i="14" a="1"/>
  <c r="AC249" i="14"/>
  <c r="AF249" i="14" a="1"/>
  <c r="AF249" i="14"/>
  <c r="AG249" i="14" a="1"/>
  <c r="AG249" i="14"/>
  <c r="AH249" i="14" a="1"/>
  <c r="AH249" i="14"/>
  <c r="AI249" i="14" a="1"/>
  <c r="AI249" i="14"/>
  <c r="AJ249" i="14" a="1"/>
  <c r="AJ249" i="14"/>
  <c r="AK249" i="14" a="1"/>
  <c r="AK249" i="14"/>
  <c r="AP249" i="14"/>
  <c r="AQ249" i="14"/>
  <c r="AR249" i="14"/>
  <c r="AS249" i="14"/>
  <c r="AT249" i="14" a="1"/>
  <c r="AT249" i="14"/>
  <c r="AV249" i="14"/>
  <c r="AW249" i="14" a="1"/>
  <c r="AW249" i="14"/>
  <c r="AY249" i="14"/>
  <c r="AZ249" i="14"/>
  <c r="BA249" i="14"/>
  <c r="BB249" i="14"/>
  <c r="BF249" i="14"/>
  <c r="BG249" i="14"/>
  <c r="X250" i="14"/>
  <c r="Z250" i="14" a="1"/>
  <c r="Z250" i="14"/>
  <c r="AA250" i="14" a="1"/>
  <c r="AA250" i="14"/>
  <c r="AB250" i="14" a="1"/>
  <c r="AB250" i="14"/>
  <c r="AC250" i="14" a="1"/>
  <c r="AC250" i="14"/>
  <c r="AF250" i="14" a="1"/>
  <c r="AF250" i="14"/>
  <c r="AG250" i="14" a="1"/>
  <c r="AG250" i="14"/>
  <c r="AH250" i="14" a="1"/>
  <c r="AH250" i="14"/>
  <c r="AI250" i="14" a="1"/>
  <c r="AI250" i="14"/>
  <c r="AJ250" i="14" a="1"/>
  <c r="AJ250" i="14"/>
  <c r="AK250" i="14" a="1"/>
  <c r="AK250" i="14"/>
  <c r="AP250" i="14"/>
  <c r="AQ250" i="14"/>
  <c r="AR250" i="14"/>
  <c r="AS250" i="14"/>
  <c r="AT250" i="14" a="1"/>
  <c r="AT250" i="14"/>
  <c r="AV250" i="14"/>
  <c r="AW250" i="14" a="1"/>
  <c r="AW250" i="14"/>
  <c r="AY250" i="14"/>
  <c r="AZ250" i="14"/>
  <c r="BA250" i="14"/>
  <c r="BB250" i="14"/>
  <c r="BF250" i="14"/>
  <c r="BG250" i="14"/>
  <c r="X251" i="14"/>
  <c r="Z251" i="14" a="1"/>
  <c r="Z251" i="14"/>
  <c r="AA251" i="14" a="1"/>
  <c r="AA251" i="14"/>
  <c r="AB251" i="14" a="1"/>
  <c r="AB251" i="14"/>
  <c r="AC251" i="14" a="1"/>
  <c r="AC251" i="14"/>
  <c r="AF251" i="14" a="1"/>
  <c r="AF251" i="14"/>
  <c r="AG251" i="14" a="1"/>
  <c r="AG251" i="14"/>
  <c r="AH251" i="14" a="1"/>
  <c r="AH251" i="14"/>
  <c r="AI251" i="14" a="1"/>
  <c r="AI251" i="14"/>
  <c r="AJ251" i="14" a="1"/>
  <c r="AJ251" i="14"/>
  <c r="AK251" i="14" a="1"/>
  <c r="AK251" i="14"/>
  <c r="AP251" i="14"/>
  <c r="AQ251" i="14"/>
  <c r="AR251" i="14"/>
  <c r="AS251" i="14"/>
  <c r="AT251" i="14" a="1"/>
  <c r="AT251" i="14"/>
  <c r="AV251" i="14"/>
  <c r="AW251" i="14" a="1"/>
  <c r="AW251" i="14"/>
  <c r="AY251" i="14"/>
  <c r="AZ251" i="14"/>
  <c r="BA251" i="14"/>
  <c r="BB251" i="14"/>
  <c r="BF251" i="14"/>
  <c r="BG251" i="14"/>
  <c r="X252" i="14"/>
  <c r="Z252" i="14" a="1"/>
  <c r="Z252" i="14"/>
  <c r="AA252" i="14" a="1"/>
  <c r="AA252" i="14"/>
  <c r="AB252" i="14" a="1"/>
  <c r="AB252" i="14"/>
  <c r="AC252" i="14" a="1"/>
  <c r="AC252" i="14"/>
  <c r="AF252" i="14" a="1"/>
  <c r="AF252" i="14"/>
  <c r="AG252" i="14" a="1"/>
  <c r="AG252" i="14"/>
  <c r="AH252" i="14" a="1"/>
  <c r="AH252" i="14"/>
  <c r="AI252" i="14" a="1"/>
  <c r="AI252" i="14"/>
  <c r="AJ252" i="14" a="1"/>
  <c r="AJ252" i="14"/>
  <c r="AK252" i="14" a="1"/>
  <c r="AK252" i="14"/>
  <c r="AP252" i="14"/>
  <c r="AQ252" i="14"/>
  <c r="AR252" i="14"/>
  <c r="AS252" i="14"/>
  <c r="AT252" i="14" a="1"/>
  <c r="AT252" i="14"/>
  <c r="AV252" i="14"/>
  <c r="AW252" i="14" a="1"/>
  <c r="AW252" i="14"/>
  <c r="AY252" i="14"/>
  <c r="AZ252" i="14"/>
  <c r="BA252" i="14"/>
  <c r="BB252" i="14"/>
  <c r="BF252" i="14"/>
  <c r="BG252" i="14"/>
  <c r="X253" i="14"/>
  <c r="Z253" i="14" a="1"/>
  <c r="Z253" i="14"/>
  <c r="AA253" i="14" a="1"/>
  <c r="AA253" i="14"/>
  <c r="AB253" i="14" a="1"/>
  <c r="AB253" i="14"/>
  <c r="AC253" i="14" a="1"/>
  <c r="AC253" i="14"/>
  <c r="AF253" i="14" a="1"/>
  <c r="AF253" i="14"/>
  <c r="AG253" i="14" a="1"/>
  <c r="AG253" i="14"/>
  <c r="AH253" i="14" a="1"/>
  <c r="AH253" i="14"/>
  <c r="AI253" i="14" a="1"/>
  <c r="AI253" i="14"/>
  <c r="AJ253" i="14" a="1"/>
  <c r="AJ253" i="14"/>
  <c r="AK253" i="14" a="1"/>
  <c r="AK253" i="14"/>
  <c r="AP253" i="14"/>
  <c r="AQ253" i="14"/>
  <c r="AR253" i="14"/>
  <c r="AS253" i="14"/>
  <c r="AT253" i="14" a="1"/>
  <c r="AT253" i="14"/>
  <c r="AV253" i="14"/>
  <c r="AW253" i="14" a="1"/>
  <c r="AW253" i="14"/>
  <c r="AY253" i="14"/>
  <c r="AZ253" i="14"/>
  <c r="BA253" i="14"/>
  <c r="BB253" i="14"/>
  <c r="BF253" i="14"/>
  <c r="BG253" i="14"/>
  <c r="X254" i="14"/>
  <c r="Z254" i="14" a="1"/>
  <c r="Z254" i="14"/>
  <c r="AA254" i="14" a="1"/>
  <c r="AA254" i="14"/>
  <c r="AB254" i="14" a="1"/>
  <c r="AB254" i="14"/>
  <c r="AC254" i="14" a="1"/>
  <c r="AC254" i="14"/>
  <c r="AF254" i="14" a="1"/>
  <c r="AF254" i="14"/>
  <c r="AG254" i="14" a="1"/>
  <c r="AG254" i="14"/>
  <c r="AH254" i="14" a="1"/>
  <c r="AH254" i="14"/>
  <c r="AI254" i="14" a="1"/>
  <c r="AI254" i="14"/>
  <c r="AJ254" i="14" a="1"/>
  <c r="AJ254" i="14"/>
  <c r="AK254" i="14" a="1"/>
  <c r="AK254" i="14"/>
  <c r="AP254" i="14"/>
  <c r="AQ254" i="14"/>
  <c r="AR254" i="14"/>
  <c r="AS254" i="14"/>
  <c r="AT254" i="14" a="1"/>
  <c r="AT254" i="14"/>
  <c r="AV254" i="14"/>
  <c r="AW254" i="14" a="1"/>
  <c r="AW254" i="14"/>
  <c r="AY254" i="14"/>
  <c r="AZ254" i="14"/>
  <c r="BA254" i="14"/>
  <c r="BB254" i="14"/>
  <c r="BF254" i="14"/>
  <c r="BG254" i="14"/>
  <c r="X255" i="14"/>
  <c r="Z255" i="14" a="1"/>
  <c r="Z255" i="14"/>
  <c r="AA255" i="14" a="1"/>
  <c r="AA255" i="14"/>
  <c r="AB255" i="14" a="1"/>
  <c r="AB255" i="14"/>
  <c r="AC255" i="14" a="1"/>
  <c r="AC255" i="14"/>
  <c r="AF255" i="14" a="1"/>
  <c r="AF255" i="14"/>
  <c r="AG255" i="14" a="1"/>
  <c r="AG255" i="14"/>
  <c r="AH255" i="14" a="1"/>
  <c r="AH255" i="14"/>
  <c r="AI255" i="14" a="1"/>
  <c r="AI255" i="14"/>
  <c r="AJ255" i="14" a="1"/>
  <c r="AJ255" i="14"/>
  <c r="AK255" i="14" a="1"/>
  <c r="AK255" i="14"/>
  <c r="AP255" i="14"/>
  <c r="AQ255" i="14"/>
  <c r="AR255" i="14"/>
  <c r="AS255" i="14"/>
  <c r="AT255" i="14" a="1"/>
  <c r="AT255" i="14"/>
  <c r="AV255" i="14"/>
  <c r="AW255" i="14" a="1"/>
  <c r="AW255" i="14"/>
  <c r="AY255" i="14"/>
  <c r="AZ255" i="14"/>
  <c r="BA255" i="14"/>
  <c r="BB255" i="14"/>
  <c r="BF255" i="14"/>
  <c r="BG255" i="14"/>
  <c r="X256" i="14"/>
  <c r="Z256" i="14" a="1"/>
  <c r="Z256" i="14"/>
  <c r="AA256" i="14" a="1"/>
  <c r="AA256" i="14"/>
  <c r="AB256" i="14" a="1"/>
  <c r="AB256" i="14"/>
  <c r="AC256" i="14" a="1"/>
  <c r="AC256" i="14"/>
  <c r="AF256" i="14" a="1"/>
  <c r="AF256" i="14"/>
  <c r="AG256" i="14" a="1"/>
  <c r="AG256" i="14"/>
  <c r="AH256" i="14" a="1"/>
  <c r="AH256" i="14"/>
  <c r="AI256" i="14" a="1"/>
  <c r="AI256" i="14"/>
  <c r="AJ256" i="14" a="1"/>
  <c r="AJ256" i="14"/>
  <c r="AK256" i="14" a="1"/>
  <c r="AK256" i="14"/>
  <c r="AP256" i="14"/>
  <c r="AQ256" i="14"/>
  <c r="AR256" i="14"/>
  <c r="AS256" i="14"/>
  <c r="AT256" i="14" a="1"/>
  <c r="AT256" i="14"/>
  <c r="AV256" i="14"/>
  <c r="AW256" i="14" a="1"/>
  <c r="AW256" i="14"/>
  <c r="AY256" i="14"/>
  <c r="AZ256" i="14"/>
  <c r="BA256" i="14"/>
  <c r="BB256" i="14"/>
  <c r="BF256" i="14"/>
  <c r="BG256" i="14"/>
  <c r="X257" i="14"/>
  <c r="Z257" i="14" a="1"/>
  <c r="Z257" i="14"/>
  <c r="AA257" i="14" a="1"/>
  <c r="AA257" i="14"/>
  <c r="AB257" i="14" a="1"/>
  <c r="AB257" i="14"/>
  <c r="AC257" i="14" a="1"/>
  <c r="AC257" i="14"/>
  <c r="AF257" i="14" a="1"/>
  <c r="AF257" i="14"/>
  <c r="AG257" i="14" a="1"/>
  <c r="AG257" i="14"/>
  <c r="AH257" i="14" a="1"/>
  <c r="AH257" i="14"/>
  <c r="AI257" i="14" a="1"/>
  <c r="AI257" i="14"/>
  <c r="AJ257" i="14" a="1"/>
  <c r="AJ257" i="14"/>
  <c r="AK257" i="14" a="1"/>
  <c r="AK257" i="14"/>
  <c r="AP257" i="14"/>
  <c r="AQ257" i="14"/>
  <c r="AR257" i="14"/>
  <c r="AS257" i="14"/>
  <c r="AT257" i="14" a="1"/>
  <c r="AT257" i="14"/>
  <c r="AV257" i="14"/>
  <c r="AW257" i="14" a="1"/>
  <c r="AW257" i="14"/>
  <c r="AY257" i="14"/>
  <c r="AZ257" i="14"/>
  <c r="BA257" i="14"/>
  <c r="BB257" i="14"/>
  <c r="BF257" i="14"/>
  <c r="BG257" i="14"/>
  <c r="X258" i="14"/>
  <c r="Z258" i="14" a="1"/>
  <c r="Z258" i="14"/>
  <c r="AA258" i="14" a="1"/>
  <c r="AA258" i="14"/>
  <c r="AB258" i="14" a="1"/>
  <c r="AB258" i="14"/>
  <c r="AC258" i="14" a="1"/>
  <c r="AC258" i="14"/>
  <c r="AF258" i="14" a="1"/>
  <c r="AF258" i="14"/>
  <c r="AG258" i="14" a="1"/>
  <c r="AG258" i="14"/>
  <c r="AH258" i="14" a="1"/>
  <c r="AH258" i="14"/>
  <c r="AI258" i="14" a="1"/>
  <c r="AI258" i="14"/>
  <c r="AJ258" i="14" a="1"/>
  <c r="AJ258" i="14"/>
  <c r="AK258" i="14" a="1"/>
  <c r="AK258" i="14"/>
  <c r="AP258" i="14"/>
  <c r="AQ258" i="14"/>
  <c r="AR258" i="14"/>
  <c r="AS258" i="14"/>
  <c r="AT258" i="14" a="1"/>
  <c r="AT258" i="14"/>
  <c r="AV258" i="14"/>
  <c r="AW258" i="14" a="1"/>
  <c r="AW258" i="14"/>
  <c r="AY258" i="14"/>
  <c r="AZ258" i="14"/>
  <c r="BA258" i="14"/>
  <c r="BB258" i="14"/>
  <c r="BF258" i="14"/>
  <c r="BG258" i="14"/>
  <c r="X259" i="14"/>
  <c r="Z259" i="14" a="1"/>
  <c r="Z259" i="14"/>
  <c r="AA259" i="14" a="1"/>
  <c r="AA259" i="14"/>
  <c r="AB259" i="14" a="1"/>
  <c r="AB259" i="14"/>
  <c r="AC259" i="14" a="1"/>
  <c r="AC259" i="14"/>
  <c r="AF259" i="14" a="1"/>
  <c r="AF259" i="14"/>
  <c r="AG259" i="14" a="1"/>
  <c r="AG259" i="14"/>
  <c r="AH259" i="14" a="1"/>
  <c r="AH259" i="14"/>
  <c r="AI259" i="14" a="1"/>
  <c r="AI259" i="14"/>
  <c r="AJ259" i="14" a="1"/>
  <c r="AJ259" i="14"/>
  <c r="AK259" i="14" a="1"/>
  <c r="AK259" i="14"/>
  <c r="AP259" i="14"/>
  <c r="AQ259" i="14"/>
  <c r="AR259" i="14"/>
  <c r="AS259" i="14"/>
  <c r="AT259" i="14" a="1"/>
  <c r="AT259" i="14"/>
  <c r="AV259" i="14"/>
  <c r="AW259" i="14" a="1"/>
  <c r="AW259" i="14"/>
  <c r="AY259" i="14"/>
  <c r="AZ259" i="14"/>
  <c r="BA259" i="14"/>
  <c r="BB259" i="14"/>
  <c r="BF259" i="14"/>
  <c r="BG259" i="14"/>
  <c r="X260" i="14"/>
  <c r="Z260" i="14" a="1"/>
  <c r="Z260" i="14"/>
  <c r="AA260" i="14" a="1"/>
  <c r="AA260" i="14"/>
  <c r="AB260" i="14" a="1"/>
  <c r="AB260" i="14"/>
  <c r="AC260" i="14" a="1"/>
  <c r="AC260" i="14"/>
  <c r="AF260" i="14" a="1"/>
  <c r="AF260" i="14"/>
  <c r="AG260" i="14" a="1"/>
  <c r="AG260" i="14"/>
  <c r="AH260" i="14" a="1"/>
  <c r="AH260" i="14"/>
  <c r="AI260" i="14" a="1"/>
  <c r="AI260" i="14"/>
  <c r="AJ260" i="14" a="1"/>
  <c r="AJ260" i="14"/>
  <c r="AK260" i="14" a="1"/>
  <c r="AK260" i="14"/>
  <c r="AP260" i="14"/>
  <c r="AQ260" i="14"/>
  <c r="AR260" i="14"/>
  <c r="AS260" i="14"/>
  <c r="AT260" i="14" a="1"/>
  <c r="AT260" i="14"/>
  <c r="AV260" i="14"/>
  <c r="AW260" i="14" a="1"/>
  <c r="AW260" i="14"/>
  <c r="AY260" i="14"/>
  <c r="AZ260" i="14"/>
  <c r="BA260" i="14"/>
  <c r="BB260" i="14"/>
  <c r="BF260" i="14"/>
  <c r="BG260" i="14"/>
  <c r="X261" i="14"/>
  <c r="Z261" i="14" a="1"/>
  <c r="Z261" i="14"/>
  <c r="AA261" i="14" a="1"/>
  <c r="AA261" i="14"/>
  <c r="AB261" i="14" a="1"/>
  <c r="AB261" i="14"/>
  <c r="AC261" i="14" a="1"/>
  <c r="AC261" i="14"/>
  <c r="AF261" i="14" a="1"/>
  <c r="AF261" i="14"/>
  <c r="AG261" i="14" a="1"/>
  <c r="AG261" i="14"/>
  <c r="AH261" i="14" a="1"/>
  <c r="AH261" i="14"/>
  <c r="AI261" i="14" a="1"/>
  <c r="AI261" i="14"/>
  <c r="AJ261" i="14" a="1"/>
  <c r="AJ261" i="14"/>
  <c r="AK261" i="14" a="1"/>
  <c r="AK261" i="14"/>
  <c r="AP261" i="14"/>
  <c r="AQ261" i="14"/>
  <c r="AR261" i="14"/>
  <c r="AS261" i="14"/>
  <c r="AT261" i="14" a="1"/>
  <c r="AT261" i="14"/>
  <c r="AV261" i="14"/>
  <c r="AW261" i="14" a="1"/>
  <c r="AW261" i="14"/>
  <c r="AY261" i="14"/>
  <c r="AZ261" i="14"/>
  <c r="BA261" i="14"/>
  <c r="BB261" i="14"/>
  <c r="BF261" i="14"/>
  <c r="BG261" i="14"/>
  <c r="X262" i="14"/>
  <c r="Z262" i="14" a="1"/>
  <c r="Z262" i="14"/>
  <c r="AA262" i="14" a="1"/>
  <c r="AA262" i="14"/>
  <c r="AB262" i="14" a="1"/>
  <c r="AB262" i="14"/>
  <c r="AC262" i="14" a="1"/>
  <c r="AC262" i="14"/>
  <c r="AF262" i="14" a="1"/>
  <c r="AF262" i="14"/>
  <c r="AG262" i="14" a="1"/>
  <c r="AG262" i="14"/>
  <c r="AH262" i="14" a="1"/>
  <c r="AH262" i="14"/>
  <c r="AI262" i="14" a="1"/>
  <c r="AI262" i="14"/>
  <c r="AJ262" i="14" a="1"/>
  <c r="AJ262" i="14"/>
  <c r="AK262" i="14" a="1"/>
  <c r="AK262" i="14"/>
  <c r="AP262" i="14"/>
  <c r="AQ262" i="14"/>
  <c r="AR262" i="14"/>
  <c r="AS262" i="14"/>
  <c r="AT262" i="14" a="1"/>
  <c r="AT262" i="14"/>
  <c r="AV262" i="14"/>
  <c r="AW262" i="14" a="1"/>
  <c r="AW262" i="14"/>
  <c r="AY262" i="14"/>
  <c r="AZ262" i="14"/>
  <c r="BA262" i="14"/>
  <c r="BB262" i="14"/>
  <c r="BF262" i="14"/>
  <c r="BG262" i="14"/>
  <c r="X263" i="14"/>
  <c r="Z263" i="14" a="1"/>
  <c r="Z263" i="14"/>
  <c r="AA263" i="14" a="1"/>
  <c r="AA263" i="14"/>
  <c r="AB263" i="14" a="1"/>
  <c r="AB263" i="14"/>
  <c r="AC263" i="14" a="1"/>
  <c r="AC263" i="14"/>
  <c r="AF263" i="14" a="1"/>
  <c r="AF263" i="14"/>
  <c r="AG263" i="14" a="1"/>
  <c r="AG263" i="14"/>
  <c r="AH263" i="14" a="1"/>
  <c r="AH263" i="14"/>
  <c r="AI263" i="14" a="1"/>
  <c r="AI263" i="14"/>
  <c r="AJ263" i="14" a="1"/>
  <c r="AJ263" i="14"/>
  <c r="AK263" i="14" a="1"/>
  <c r="AK263" i="14"/>
  <c r="AP263" i="14"/>
  <c r="AQ263" i="14"/>
  <c r="AR263" i="14"/>
  <c r="AS263" i="14"/>
  <c r="AT263" i="14" a="1"/>
  <c r="AT263" i="14"/>
  <c r="AV263" i="14"/>
  <c r="AW263" i="14" a="1"/>
  <c r="AW263" i="14"/>
  <c r="AY263" i="14"/>
  <c r="AZ263" i="14"/>
  <c r="BA263" i="14"/>
  <c r="BB263" i="14"/>
  <c r="BF263" i="14"/>
  <c r="BG263" i="14"/>
  <c r="X264" i="14"/>
  <c r="Z264" i="14" a="1"/>
  <c r="Z264" i="14"/>
  <c r="AA264" i="14" a="1"/>
  <c r="AA264" i="14"/>
  <c r="AB264" i="14" a="1"/>
  <c r="AB264" i="14"/>
  <c r="AC264" i="14" a="1"/>
  <c r="AC264" i="14"/>
  <c r="AF264" i="14" a="1"/>
  <c r="AF264" i="14"/>
  <c r="AG264" i="14" a="1"/>
  <c r="AG264" i="14"/>
  <c r="AH264" i="14" a="1"/>
  <c r="AH264" i="14"/>
  <c r="AI264" i="14" a="1"/>
  <c r="AI264" i="14"/>
  <c r="AJ264" i="14" a="1"/>
  <c r="AJ264" i="14"/>
  <c r="AK264" i="14" a="1"/>
  <c r="AK264" i="14"/>
  <c r="AP264" i="14"/>
  <c r="AQ264" i="14"/>
  <c r="AR264" i="14"/>
  <c r="AS264" i="14"/>
  <c r="AT264" i="14" a="1"/>
  <c r="AT264" i="14"/>
  <c r="AV264" i="14"/>
  <c r="AW264" i="14" a="1"/>
  <c r="AW264" i="14"/>
  <c r="AY264" i="14"/>
  <c r="AZ264" i="14"/>
  <c r="BA264" i="14"/>
  <c r="BB264" i="14"/>
  <c r="BF264" i="14"/>
  <c r="BG264" i="14"/>
  <c r="X265" i="14"/>
  <c r="Z265" i="14" a="1"/>
  <c r="Z265" i="14"/>
  <c r="AA265" i="14" a="1"/>
  <c r="AA265" i="14"/>
  <c r="AB265" i="14" a="1"/>
  <c r="AB265" i="14"/>
  <c r="AC265" i="14" a="1"/>
  <c r="AC265" i="14"/>
  <c r="AF265" i="14" a="1"/>
  <c r="AF265" i="14"/>
  <c r="AG265" i="14" a="1"/>
  <c r="AG265" i="14"/>
  <c r="AH265" i="14" a="1"/>
  <c r="AH265" i="14"/>
  <c r="AI265" i="14" a="1"/>
  <c r="AI265" i="14"/>
  <c r="AJ265" i="14" a="1"/>
  <c r="AJ265" i="14"/>
  <c r="AK265" i="14" a="1"/>
  <c r="AK265" i="14"/>
  <c r="AP265" i="14"/>
  <c r="AQ265" i="14"/>
  <c r="AR265" i="14"/>
  <c r="AS265" i="14"/>
  <c r="AT265" i="14" a="1"/>
  <c r="AT265" i="14"/>
  <c r="AV265" i="14"/>
  <c r="AW265" i="14" a="1"/>
  <c r="AW265" i="14"/>
  <c r="AY265" i="14"/>
  <c r="AZ265" i="14"/>
  <c r="BA265" i="14"/>
  <c r="BB265" i="14"/>
  <c r="BF265" i="14"/>
  <c r="BG265" i="14"/>
  <c r="X266" i="14"/>
  <c r="Z266" i="14" a="1"/>
  <c r="Z266" i="14"/>
  <c r="AA266" i="14" a="1"/>
  <c r="AA266" i="14"/>
  <c r="AB266" i="14" a="1"/>
  <c r="AB266" i="14"/>
  <c r="AC266" i="14" a="1"/>
  <c r="AC266" i="14"/>
  <c r="AF266" i="14" a="1"/>
  <c r="AF266" i="14"/>
  <c r="AG266" i="14" a="1"/>
  <c r="AG266" i="14"/>
  <c r="AH266" i="14" a="1"/>
  <c r="AH266" i="14"/>
  <c r="AI266" i="14" a="1"/>
  <c r="AI266" i="14"/>
  <c r="AJ266" i="14" a="1"/>
  <c r="AJ266" i="14"/>
  <c r="AK266" i="14" a="1"/>
  <c r="AK266" i="14"/>
  <c r="AP266" i="14"/>
  <c r="AQ266" i="14"/>
  <c r="AR266" i="14"/>
  <c r="AS266" i="14"/>
  <c r="AT266" i="14" a="1"/>
  <c r="AT266" i="14"/>
  <c r="AV266" i="14"/>
  <c r="AW266" i="14" a="1"/>
  <c r="AW266" i="14"/>
  <c r="AY266" i="14"/>
  <c r="AZ266" i="14"/>
  <c r="BA266" i="14"/>
  <c r="BB266" i="14"/>
  <c r="BF266" i="14"/>
  <c r="BG266" i="14"/>
  <c r="X267" i="14"/>
  <c r="Z267" i="14" a="1"/>
  <c r="Z267" i="14"/>
  <c r="AA267" i="14" a="1"/>
  <c r="AA267" i="14"/>
  <c r="AB267" i="14" a="1"/>
  <c r="AB267" i="14"/>
  <c r="AC267" i="14" a="1"/>
  <c r="AC267" i="14"/>
  <c r="AF267" i="14" a="1"/>
  <c r="AF267" i="14"/>
  <c r="AG267" i="14" a="1"/>
  <c r="AG267" i="14"/>
  <c r="AH267" i="14" a="1"/>
  <c r="AH267" i="14"/>
  <c r="AI267" i="14" a="1"/>
  <c r="AI267" i="14"/>
  <c r="AJ267" i="14" a="1"/>
  <c r="AJ267" i="14"/>
  <c r="AK267" i="14" a="1"/>
  <c r="AK267" i="14"/>
  <c r="AP267" i="14"/>
  <c r="AQ267" i="14"/>
  <c r="AR267" i="14"/>
  <c r="AS267" i="14"/>
  <c r="AT267" i="14" a="1"/>
  <c r="AT267" i="14"/>
  <c r="AV267" i="14"/>
  <c r="AW267" i="14" a="1"/>
  <c r="AW267" i="14"/>
  <c r="AY267" i="14"/>
  <c r="AZ267" i="14"/>
  <c r="BA267" i="14"/>
  <c r="BB267" i="14"/>
  <c r="BF267" i="14"/>
  <c r="BG267" i="14"/>
  <c r="X268" i="14"/>
  <c r="Z268" i="14" a="1"/>
  <c r="Z268" i="14"/>
  <c r="AA268" i="14" a="1"/>
  <c r="AA268" i="14"/>
  <c r="AB268" i="14" a="1"/>
  <c r="AB268" i="14"/>
  <c r="AC268" i="14" a="1"/>
  <c r="AC268" i="14"/>
  <c r="AF268" i="14" a="1"/>
  <c r="AF268" i="14"/>
  <c r="AG268" i="14" a="1"/>
  <c r="AG268" i="14"/>
  <c r="AH268" i="14" a="1"/>
  <c r="AH268" i="14"/>
  <c r="AI268" i="14" a="1"/>
  <c r="AI268" i="14"/>
  <c r="AJ268" i="14" a="1"/>
  <c r="AJ268" i="14"/>
  <c r="AK268" i="14" a="1"/>
  <c r="AK268" i="14"/>
  <c r="AP268" i="14"/>
  <c r="AQ268" i="14"/>
  <c r="AR268" i="14"/>
  <c r="AS268" i="14"/>
  <c r="AT268" i="14" a="1"/>
  <c r="AT268" i="14"/>
  <c r="AV268" i="14"/>
  <c r="AW268" i="14" a="1"/>
  <c r="AW268" i="14"/>
  <c r="AY268" i="14"/>
  <c r="AZ268" i="14"/>
  <c r="BA268" i="14"/>
  <c r="BB268" i="14"/>
  <c r="BF268" i="14"/>
  <c r="BG268" i="14"/>
  <c r="X269" i="14"/>
  <c r="Z269" i="14" a="1"/>
  <c r="Z269" i="14"/>
  <c r="AA269" i="14" a="1"/>
  <c r="AA269" i="14"/>
  <c r="AB269" i="14" a="1"/>
  <c r="AB269" i="14"/>
  <c r="AC269" i="14" a="1"/>
  <c r="AC269" i="14"/>
  <c r="AF269" i="14" a="1"/>
  <c r="AF269" i="14"/>
  <c r="AG269" i="14" a="1"/>
  <c r="AG269" i="14"/>
  <c r="AH269" i="14" a="1"/>
  <c r="AH269" i="14"/>
  <c r="AI269" i="14" a="1"/>
  <c r="AI269" i="14"/>
  <c r="AJ269" i="14" a="1"/>
  <c r="AJ269" i="14"/>
  <c r="AK269" i="14" a="1"/>
  <c r="AK269" i="14"/>
  <c r="AP269" i="14"/>
  <c r="AQ269" i="14"/>
  <c r="AR269" i="14"/>
  <c r="AS269" i="14"/>
  <c r="AT269" i="14" a="1"/>
  <c r="AT269" i="14"/>
  <c r="AV269" i="14"/>
  <c r="AW269" i="14" a="1"/>
  <c r="AW269" i="14"/>
  <c r="AY269" i="14"/>
  <c r="AZ269" i="14"/>
  <c r="BA269" i="14"/>
  <c r="BB269" i="14"/>
  <c r="BF269" i="14"/>
  <c r="BG269" i="14"/>
  <c r="X270" i="14"/>
  <c r="Z270" i="14" a="1"/>
  <c r="Z270" i="14"/>
  <c r="AA270" i="14" a="1"/>
  <c r="AA270" i="14"/>
  <c r="AB270" i="14" a="1"/>
  <c r="AB270" i="14"/>
  <c r="AC270" i="14" a="1"/>
  <c r="AC270" i="14"/>
  <c r="AF270" i="14" a="1"/>
  <c r="AF270" i="14"/>
  <c r="AG270" i="14" a="1"/>
  <c r="AG270" i="14"/>
  <c r="AH270" i="14" a="1"/>
  <c r="AH270" i="14"/>
  <c r="AI270" i="14" a="1"/>
  <c r="AI270" i="14"/>
  <c r="AJ270" i="14" a="1"/>
  <c r="AJ270" i="14"/>
  <c r="AK270" i="14" a="1"/>
  <c r="AK270" i="14"/>
  <c r="AP270" i="14"/>
  <c r="AQ270" i="14"/>
  <c r="AR270" i="14"/>
  <c r="AS270" i="14"/>
  <c r="AT270" i="14" a="1"/>
  <c r="AT270" i="14"/>
  <c r="AV270" i="14"/>
  <c r="AW270" i="14" a="1"/>
  <c r="AW270" i="14"/>
  <c r="AY270" i="14"/>
  <c r="AZ270" i="14"/>
  <c r="BA270" i="14"/>
  <c r="BB270" i="14"/>
  <c r="BF270" i="14"/>
  <c r="BG270" i="14"/>
  <c r="X271" i="14"/>
  <c r="Z271" i="14" a="1"/>
  <c r="Z271" i="14"/>
  <c r="AA271" i="14" a="1"/>
  <c r="AA271" i="14"/>
  <c r="AB271" i="14" a="1"/>
  <c r="AB271" i="14"/>
  <c r="AC271" i="14" a="1"/>
  <c r="AC271" i="14"/>
  <c r="AF271" i="14" a="1"/>
  <c r="AF271" i="14"/>
  <c r="AG271" i="14" a="1"/>
  <c r="AG271" i="14"/>
  <c r="AH271" i="14" a="1"/>
  <c r="AH271" i="14"/>
  <c r="AI271" i="14" a="1"/>
  <c r="AI271" i="14"/>
  <c r="AJ271" i="14" a="1"/>
  <c r="AJ271" i="14"/>
  <c r="AK271" i="14" a="1"/>
  <c r="AK271" i="14"/>
  <c r="AP271" i="14"/>
  <c r="AQ271" i="14"/>
  <c r="AR271" i="14"/>
  <c r="AS271" i="14"/>
  <c r="AT271" i="14" a="1"/>
  <c r="AT271" i="14"/>
  <c r="AV271" i="14"/>
  <c r="AW271" i="14" a="1"/>
  <c r="AW271" i="14"/>
  <c r="AY271" i="14"/>
  <c r="AZ271" i="14"/>
  <c r="BA271" i="14"/>
  <c r="BB271" i="14"/>
  <c r="BF271" i="14"/>
  <c r="BG271" i="14"/>
  <c r="X272" i="14"/>
  <c r="Z272" i="14" a="1"/>
  <c r="Z272" i="14"/>
  <c r="AA272" i="14" a="1"/>
  <c r="AA272" i="14"/>
  <c r="AB272" i="14" a="1"/>
  <c r="AB272" i="14"/>
  <c r="AC272" i="14" a="1"/>
  <c r="AC272" i="14"/>
  <c r="AF272" i="14" a="1"/>
  <c r="AF272" i="14"/>
  <c r="AG272" i="14" a="1"/>
  <c r="AG272" i="14"/>
  <c r="AH272" i="14" a="1"/>
  <c r="AH272" i="14"/>
  <c r="AI272" i="14" a="1"/>
  <c r="AI272" i="14"/>
  <c r="AJ272" i="14" a="1"/>
  <c r="AJ272" i="14"/>
  <c r="AK272" i="14" a="1"/>
  <c r="AK272" i="14"/>
  <c r="AP272" i="14"/>
  <c r="AQ272" i="14"/>
  <c r="AR272" i="14"/>
  <c r="AS272" i="14"/>
  <c r="AT272" i="14" a="1"/>
  <c r="AT272" i="14"/>
  <c r="AV272" i="14"/>
  <c r="AW272" i="14" a="1"/>
  <c r="AW272" i="14"/>
  <c r="AY272" i="14"/>
  <c r="AZ272" i="14"/>
  <c r="BA272" i="14"/>
  <c r="BB272" i="14"/>
  <c r="BF272" i="14"/>
  <c r="BG272" i="14"/>
  <c r="X273" i="14"/>
  <c r="Z273" i="14" a="1"/>
  <c r="Z273" i="14"/>
  <c r="AA273" i="14" a="1"/>
  <c r="AA273" i="14"/>
  <c r="AB273" i="14" a="1"/>
  <c r="AB273" i="14"/>
  <c r="AC273" i="14" a="1"/>
  <c r="AC273" i="14"/>
  <c r="AF273" i="14" a="1"/>
  <c r="AF273" i="14"/>
  <c r="AG273" i="14" a="1"/>
  <c r="AG273" i="14"/>
  <c r="AH273" i="14" a="1"/>
  <c r="AH273" i="14"/>
  <c r="AI273" i="14" a="1"/>
  <c r="AI273" i="14"/>
  <c r="AJ273" i="14" a="1"/>
  <c r="AJ273" i="14"/>
  <c r="AK273" i="14" a="1"/>
  <c r="AK273" i="14"/>
  <c r="AP273" i="14"/>
  <c r="AQ273" i="14"/>
  <c r="AR273" i="14"/>
  <c r="AS273" i="14"/>
  <c r="AT273" i="14" a="1"/>
  <c r="AT273" i="14"/>
  <c r="AV273" i="14"/>
  <c r="AW273" i="14" a="1"/>
  <c r="AW273" i="14"/>
  <c r="AY273" i="14"/>
  <c r="AZ273" i="14"/>
  <c r="BA273" i="14"/>
  <c r="BB273" i="14"/>
  <c r="BF273" i="14"/>
  <c r="BG273" i="14"/>
  <c r="X274" i="14"/>
  <c r="Z274" i="14" a="1"/>
  <c r="Z274" i="14"/>
  <c r="AA274" i="14" a="1"/>
  <c r="AA274" i="14"/>
  <c r="AB274" i="14" a="1"/>
  <c r="AB274" i="14"/>
  <c r="AC274" i="14" a="1"/>
  <c r="AC274" i="14"/>
  <c r="AF274" i="14" a="1"/>
  <c r="AF274" i="14"/>
  <c r="AG274" i="14" a="1"/>
  <c r="AG274" i="14"/>
  <c r="AH274" i="14" a="1"/>
  <c r="AH274" i="14"/>
  <c r="AI274" i="14" a="1"/>
  <c r="AI274" i="14"/>
  <c r="AJ274" i="14" a="1"/>
  <c r="AJ274" i="14"/>
  <c r="AK274" i="14" a="1"/>
  <c r="AK274" i="14"/>
  <c r="AP274" i="14"/>
  <c r="AQ274" i="14"/>
  <c r="AR274" i="14"/>
  <c r="AS274" i="14"/>
  <c r="AT274" i="14" a="1"/>
  <c r="AT274" i="14"/>
  <c r="AV274" i="14"/>
  <c r="AW274" i="14" a="1"/>
  <c r="AW274" i="14"/>
  <c r="AY274" i="14"/>
  <c r="AZ274" i="14"/>
  <c r="BA274" i="14"/>
  <c r="BB274" i="14"/>
  <c r="BF274" i="14"/>
  <c r="BG274" i="14"/>
  <c r="X275" i="14"/>
  <c r="Z275" i="14" a="1"/>
  <c r="Z275" i="14"/>
  <c r="AA275" i="14" a="1"/>
  <c r="AA275" i="14"/>
  <c r="AB275" i="14" a="1"/>
  <c r="AB275" i="14"/>
  <c r="AC275" i="14" a="1"/>
  <c r="AC275" i="14"/>
  <c r="AF275" i="14" a="1"/>
  <c r="AF275" i="14"/>
  <c r="AG275" i="14" a="1"/>
  <c r="AG275" i="14"/>
  <c r="AH275" i="14" a="1"/>
  <c r="AH275" i="14"/>
  <c r="AI275" i="14" a="1"/>
  <c r="AI275" i="14"/>
  <c r="AJ275" i="14" a="1"/>
  <c r="AJ275" i="14"/>
  <c r="AK275" i="14" a="1"/>
  <c r="AK275" i="14"/>
  <c r="AP275" i="14"/>
  <c r="AQ275" i="14"/>
  <c r="AR275" i="14"/>
  <c r="AS275" i="14"/>
  <c r="AT275" i="14" a="1"/>
  <c r="AT275" i="14"/>
  <c r="AV275" i="14"/>
  <c r="AW275" i="14" a="1"/>
  <c r="AW275" i="14"/>
  <c r="AY275" i="14"/>
  <c r="AZ275" i="14"/>
  <c r="BA275" i="14"/>
  <c r="BB275" i="14"/>
  <c r="BF275" i="14"/>
  <c r="BG275" i="14"/>
  <c r="X276" i="14"/>
  <c r="Z276" i="14" a="1"/>
  <c r="Z276" i="14"/>
  <c r="AA276" i="14" a="1"/>
  <c r="AA276" i="14"/>
  <c r="AB276" i="14" a="1"/>
  <c r="AB276" i="14"/>
  <c r="AC276" i="14" a="1"/>
  <c r="AC276" i="14"/>
  <c r="AF276" i="14" a="1"/>
  <c r="AF276" i="14"/>
  <c r="AG276" i="14" a="1"/>
  <c r="AG276" i="14"/>
  <c r="AH276" i="14" a="1"/>
  <c r="AH276" i="14"/>
  <c r="AI276" i="14" a="1"/>
  <c r="AI276" i="14"/>
  <c r="AJ276" i="14" a="1"/>
  <c r="AJ276" i="14"/>
  <c r="AK276" i="14" a="1"/>
  <c r="AK276" i="14"/>
  <c r="AP276" i="14"/>
  <c r="AQ276" i="14"/>
  <c r="AR276" i="14"/>
  <c r="AS276" i="14"/>
  <c r="AT276" i="14" a="1"/>
  <c r="AT276" i="14"/>
  <c r="AV276" i="14"/>
  <c r="AW276" i="14" a="1"/>
  <c r="AW276" i="14"/>
  <c r="AY276" i="14"/>
  <c r="AZ276" i="14"/>
  <c r="BA276" i="14"/>
  <c r="BB276" i="14"/>
  <c r="BF276" i="14"/>
  <c r="BG276" i="14"/>
  <c r="X277" i="14"/>
  <c r="Z277" i="14" a="1"/>
  <c r="Z277" i="14"/>
  <c r="AA277" i="14" a="1"/>
  <c r="AA277" i="14"/>
  <c r="AB277" i="14" a="1"/>
  <c r="AB277" i="14"/>
  <c r="AC277" i="14" a="1"/>
  <c r="AC277" i="14"/>
  <c r="AF277" i="14" a="1"/>
  <c r="AF277" i="14"/>
  <c r="AG277" i="14" a="1"/>
  <c r="AG277" i="14"/>
  <c r="AH277" i="14" a="1"/>
  <c r="AH277" i="14"/>
  <c r="AI277" i="14" a="1"/>
  <c r="AI277" i="14"/>
  <c r="AJ277" i="14" a="1"/>
  <c r="AJ277" i="14"/>
  <c r="AK277" i="14" a="1"/>
  <c r="AK277" i="14"/>
  <c r="AP277" i="14"/>
  <c r="AQ277" i="14"/>
  <c r="AR277" i="14"/>
  <c r="AS277" i="14"/>
  <c r="AT277" i="14" a="1"/>
  <c r="AT277" i="14"/>
  <c r="AV277" i="14"/>
  <c r="AW277" i="14" a="1"/>
  <c r="AW277" i="14"/>
  <c r="AY277" i="14"/>
  <c r="AZ277" i="14"/>
  <c r="BA277" i="14"/>
  <c r="BB277" i="14"/>
  <c r="BF277" i="14"/>
  <c r="BG277" i="14"/>
  <c r="X278" i="14"/>
  <c r="Z278" i="14" a="1"/>
  <c r="Z278" i="14"/>
  <c r="AA278" i="14" a="1"/>
  <c r="AA278" i="14"/>
  <c r="AB278" i="14" a="1"/>
  <c r="AB278" i="14"/>
  <c r="AC278" i="14" a="1"/>
  <c r="AC278" i="14"/>
  <c r="AF278" i="14" a="1"/>
  <c r="AF278" i="14"/>
  <c r="AG278" i="14" a="1"/>
  <c r="AG278" i="14"/>
  <c r="AH278" i="14" a="1"/>
  <c r="AH278" i="14"/>
  <c r="AI278" i="14" a="1"/>
  <c r="AI278" i="14"/>
  <c r="AJ278" i="14" a="1"/>
  <c r="AJ278" i="14"/>
  <c r="AK278" i="14" a="1"/>
  <c r="AK278" i="14"/>
  <c r="AP278" i="14"/>
  <c r="AQ278" i="14"/>
  <c r="AR278" i="14"/>
  <c r="AS278" i="14"/>
  <c r="AT278" i="14" a="1"/>
  <c r="AT278" i="14"/>
  <c r="AV278" i="14"/>
  <c r="AW278" i="14" a="1"/>
  <c r="AW278" i="14"/>
  <c r="AY278" i="14"/>
  <c r="AZ278" i="14"/>
  <c r="BA278" i="14"/>
  <c r="BB278" i="14"/>
  <c r="BF278" i="14"/>
  <c r="BG278" i="14"/>
  <c r="X279" i="14"/>
  <c r="Z279" i="14" a="1"/>
  <c r="Z279" i="14"/>
  <c r="AA279" i="14" a="1"/>
  <c r="AA279" i="14"/>
  <c r="AB279" i="14" a="1"/>
  <c r="AB279" i="14"/>
  <c r="AC279" i="14" a="1"/>
  <c r="AC279" i="14"/>
  <c r="AF279" i="14" a="1"/>
  <c r="AF279" i="14"/>
  <c r="AG279" i="14" a="1"/>
  <c r="AG279" i="14"/>
  <c r="AH279" i="14" a="1"/>
  <c r="AH279" i="14"/>
  <c r="AI279" i="14" a="1"/>
  <c r="AI279" i="14"/>
  <c r="AJ279" i="14" a="1"/>
  <c r="AJ279" i="14"/>
  <c r="AK279" i="14" a="1"/>
  <c r="AK279" i="14"/>
  <c r="AP279" i="14"/>
  <c r="AQ279" i="14"/>
  <c r="AR279" i="14"/>
  <c r="AS279" i="14"/>
  <c r="AT279" i="14" a="1"/>
  <c r="AT279" i="14"/>
  <c r="AV279" i="14"/>
  <c r="AW279" i="14" a="1"/>
  <c r="AW279" i="14"/>
  <c r="AY279" i="14"/>
  <c r="AZ279" i="14"/>
  <c r="BA279" i="14"/>
  <c r="BB279" i="14"/>
  <c r="BF279" i="14"/>
  <c r="BG279" i="14"/>
  <c r="X280" i="14"/>
  <c r="Z280" i="14" a="1"/>
  <c r="Z280" i="14"/>
  <c r="AA280" i="14" a="1"/>
  <c r="AA280" i="14"/>
  <c r="AB280" i="14" a="1"/>
  <c r="AB280" i="14"/>
  <c r="AC280" i="14" a="1"/>
  <c r="AC280" i="14"/>
  <c r="AF280" i="14" a="1"/>
  <c r="AF280" i="14"/>
  <c r="AG280" i="14" a="1"/>
  <c r="AG280" i="14"/>
  <c r="AH280" i="14" a="1"/>
  <c r="AH280" i="14"/>
  <c r="AI280" i="14" a="1"/>
  <c r="AI280" i="14"/>
  <c r="AJ280" i="14" a="1"/>
  <c r="AJ280" i="14"/>
  <c r="AK280" i="14" a="1"/>
  <c r="AK280" i="14"/>
  <c r="AP280" i="14"/>
  <c r="AQ280" i="14"/>
  <c r="AR280" i="14"/>
  <c r="AS280" i="14"/>
  <c r="AT280" i="14" a="1"/>
  <c r="AT280" i="14"/>
  <c r="AV280" i="14"/>
  <c r="AW280" i="14" a="1"/>
  <c r="AW280" i="14"/>
  <c r="AY280" i="14"/>
  <c r="AZ280" i="14"/>
  <c r="BA280" i="14"/>
  <c r="BB280" i="14"/>
  <c r="BF280" i="14"/>
  <c r="BG280" i="14"/>
  <c r="X281" i="14"/>
  <c r="Z281" i="14" a="1"/>
  <c r="Z281" i="14"/>
  <c r="AA281" i="14" a="1"/>
  <c r="AA281" i="14"/>
  <c r="AB281" i="14" a="1"/>
  <c r="AB281" i="14"/>
  <c r="AC281" i="14" a="1"/>
  <c r="AC281" i="14"/>
  <c r="AF281" i="14" a="1"/>
  <c r="AF281" i="14"/>
  <c r="AG281" i="14" a="1"/>
  <c r="AG281" i="14"/>
  <c r="AH281" i="14" a="1"/>
  <c r="AH281" i="14"/>
  <c r="AI281" i="14" a="1"/>
  <c r="AI281" i="14"/>
  <c r="AJ281" i="14" a="1"/>
  <c r="AJ281" i="14"/>
  <c r="AK281" i="14" a="1"/>
  <c r="AK281" i="14"/>
  <c r="AP281" i="14"/>
  <c r="AQ281" i="14"/>
  <c r="AR281" i="14"/>
  <c r="AS281" i="14"/>
  <c r="AT281" i="14" a="1"/>
  <c r="AT281" i="14"/>
  <c r="AV281" i="14"/>
  <c r="AW281" i="14" a="1"/>
  <c r="AW281" i="14"/>
  <c r="AY281" i="14"/>
  <c r="AZ281" i="14"/>
  <c r="BA281" i="14"/>
  <c r="BB281" i="14"/>
  <c r="BF281" i="14"/>
  <c r="BG281" i="14"/>
  <c r="X282" i="14"/>
  <c r="Z282" i="14" a="1"/>
  <c r="Z282" i="14"/>
  <c r="AA282" i="14" a="1"/>
  <c r="AA282" i="14"/>
  <c r="AB282" i="14" a="1"/>
  <c r="AB282" i="14"/>
  <c r="AC282" i="14" a="1"/>
  <c r="AC282" i="14"/>
  <c r="AF282" i="14" a="1"/>
  <c r="AF282" i="14"/>
  <c r="AG282" i="14" a="1"/>
  <c r="AG282" i="14"/>
  <c r="AH282" i="14" a="1"/>
  <c r="AH282" i="14"/>
  <c r="AI282" i="14" a="1"/>
  <c r="AI282" i="14"/>
  <c r="AJ282" i="14" a="1"/>
  <c r="AJ282" i="14"/>
  <c r="AK282" i="14" a="1"/>
  <c r="AK282" i="14"/>
  <c r="AP282" i="14"/>
  <c r="AQ282" i="14"/>
  <c r="AR282" i="14"/>
  <c r="AS282" i="14"/>
  <c r="AT282" i="14" a="1"/>
  <c r="AT282" i="14"/>
  <c r="AV282" i="14"/>
  <c r="AW282" i="14" a="1"/>
  <c r="AW282" i="14"/>
  <c r="AY282" i="14"/>
  <c r="AZ282" i="14"/>
  <c r="BA282" i="14"/>
  <c r="BB282" i="14"/>
  <c r="BF282" i="14"/>
  <c r="BG282" i="14"/>
  <c r="X283" i="14"/>
  <c r="Z283" i="14" a="1"/>
  <c r="Z283" i="14"/>
  <c r="AA283" i="14" a="1"/>
  <c r="AA283" i="14"/>
  <c r="AB283" i="14" a="1"/>
  <c r="AB283" i="14"/>
  <c r="AC283" i="14" a="1"/>
  <c r="AC283" i="14"/>
  <c r="AF283" i="14" a="1"/>
  <c r="AF283" i="14"/>
  <c r="AG283" i="14" a="1"/>
  <c r="AG283" i="14"/>
  <c r="AH283" i="14" a="1"/>
  <c r="AH283" i="14"/>
  <c r="AI283" i="14" a="1"/>
  <c r="AI283" i="14"/>
  <c r="AJ283" i="14" a="1"/>
  <c r="AJ283" i="14"/>
  <c r="AK283" i="14" a="1"/>
  <c r="AK283" i="14"/>
  <c r="AP283" i="14"/>
  <c r="AQ283" i="14"/>
  <c r="AR283" i="14"/>
  <c r="AS283" i="14"/>
  <c r="AT283" i="14" a="1"/>
  <c r="AT283" i="14"/>
  <c r="AV283" i="14"/>
  <c r="AW283" i="14" a="1"/>
  <c r="AW283" i="14"/>
  <c r="AY283" i="14"/>
  <c r="AZ283" i="14"/>
  <c r="BA283" i="14"/>
  <c r="BB283" i="14"/>
  <c r="BF283" i="14"/>
  <c r="BG283" i="14"/>
  <c r="X284" i="14"/>
  <c r="Z284" i="14" a="1"/>
  <c r="Z284" i="14"/>
  <c r="AA284" i="14" a="1"/>
  <c r="AA284" i="14"/>
  <c r="AB284" i="14" a="1"/>
  <c r="AB284" i="14"/>
  <c r="AC284" i="14" a="1"/>
  <c r="AC284" i="14"/>
  <c r="AF284" i="14" a="1"/>
  <c r="AF284" i="14"/>
  <c r="AG284" i="14" a="1"/>
  <c r="AG284" i="14"/>
  <c r="AH284" i="14" a="1"/>
  <c r="AH284" i="14"/>
  <c r="AI284" i="14" a="1"/>
  <c r="AI284" i="14"/>
  <c r="AJ284" i="14" a="1"/>
  <c r="AJ284" i="14"/>
  <c r="AK284" i="14" a="1"/>
  <c r="AK284" i="14"/>
  <c r="AP284" i="14"/>
  <c r="AQ284" i="14"/>
  <c r="AR284" i="14"/>
  <c r="AS284" i="14"/>
  <c r="AT284" i="14" a="1"/>
  <c r="AT284" i="14"/>
  <c r="AV284" i="14"/>
  <c r="AW284" i="14" a="1"/>
  <c r="AW284" i="14"/>
  <c r="AY284" i="14"/>
  <c r="AZ284" i="14"/>
  <c r="BA284" i="14"/>
  <c r="BB284" i="14"/>
  <c r="BF284" i="14"/>
  <c r="BG284" i="14"/>
  <c r="X285" i="14"/>
  <c r="Z285" i="14" a="1"/>
  <c r="Z285" i="14"/>
  <c r="AA285" i="14" a="1"/>
  <c r="AA285" i="14"/>
  <c r="AB285" i="14" a="1"/>
  <c r="AB285" i="14"/>
  <c r="AC285" i="14" a="1"/>
  <c r="AC285" i="14"/>
  <c r="AF285" i="14" a="1"/>
  <c r="AF285" i="14"/>
  <c r="AG285" i="14" a="1"/>
  <c r="AG285" i="14"/>
  <c r="AH285" i="14" a="1"/>
  <c r="AH285" i="14"/>
  <c r="AI285" i="14" a="1"/>
  <c r="AI285" i="14"/>
  <c r="AJ285" i="14" a="1"/>
  <c r="AJ285" i="14"/>
  <c r="AK285" i="14" a="1"/>
  <c r="AK285" i="14"/>
  <c r="AP285" i="14"/>
  <c r="AQ285" i="14"/>
  <c r="AR285" i="14"/>
  <c r="AS285" i="14"/>
  <c r="AT285" i="14" a="1"/>
  <c r="AT285" i="14"/>
  <c r="AV285" i="14"/>
  <c r="AW285" i="14" a="1"/>
  <c r="AW285" i="14"/>
  <c r="AY285" i="14"/>
  <c r="AZ285" i="14"/>
  <c r="BA285" i="14"/>
  <c r="BB285" i="14"/>
  <c r="BF285" i="14"/>
  <c r="BG285" i="14"/>
  <c r="X286" i="14"/>
  <c r="Z286" i="14" a="1"/>
  <c r="Z286" i="14"/>
  <c r="AA286" i="14" a="1"/>
  <c r="AA286" i="14"/>
  <c r="AB286" i="14" a="1"/>
  <c r="AB286" i="14"/>
  <c r="AC286" i="14" a="1"/>
  <c r="AC286" i="14"/>
  <c r="AF286" i="14" a="1"/>
  <c r="AF286" i="14"/>
  <c r="AG286" i="14" a="1"/>
  <c r="AG286" i="14"/>
  <c r="AH286" i="14" a="1"/>
  <c r="AH286" i="14"/>
  <c r="AI286" i="14" a="1"/>
  <c r="AI286" i="14"/>
  <c r="AJ286" i="14" a="1"/>
  <c r="AJ286" i="14"/>
  <c r="AK286" i="14" a="1"/>
  <c r="AK286" i="14"/>
  <c r="AP286" i="14"/>
  <c r="AQ286" i="14"/>
  <c r="AR286" i="14"/>
  <c r="AS286" i="14"/>
  <c r="AT286" i="14" a="1"/>
  <c r="AT286" i="14"/>
  <c r="AV286" i="14"/>
  <c r="AW286" i="14" a="1"/>
  <c r="AW286" i="14"/>
  <c r="AY286" i="14"/>
  <c r="AZ286" i="14"/>
  <c r="BA286" i="14"/>
  <c r="BB286" i="14"/>
  <c r="BF286" i="14"/>
  <c r="BG286" i="14"/>
  <c r="X287" i="14"/>
  <c r="Z287" i="14" a="1"/>
  <c r="Z287" i="14"/>
  <c r="AA287" i="14" a="1"/>
  <c r="AA287" i="14"/>
  <c r="AB287" i="14" a="1"/>
  <c r="AB287" i="14"/>
  <c r="AC287" i="14" a="1"/>
  <c r="AC287" i="14"/>
  <c r="AF287" i="14" a="1"/>
  <c r="AF287" i="14"/>
  <c r="AG287" i="14" a="1"/>
  <c r="AG287" i="14"/>
  <c r="AH287" i="14" a="1"/>
  <c r="AH287" i="14"/>
  <c r="AI287" i="14" a="1"/>
  <c r="AI287" i="14"/>
  <c r="AJ287" i="14" a="1"/>
  <c r="AJ287" i="14"/>
  <c r="AK287" i="14" a="1"/>
  <c r="AK287" i="14"/>
  <c r="AP287" i="14"/>
  <c r="AQ287" i="14"/>
  <c r="AR287" i="14"/>
  <c r="AS287" i="14"/>
  <c r="AT287" i="14" a="1"/>
  <c r="AT287" i="14"/>
  <c r="AV287" i="14"/>
  <c r="AW287" i="14" a="1"/>
  <c r="AW287" i="14"/>
  <c r="AY287" i="14"/>
  <c r="AZ287" i="14"/>
  <c r="BA287" i="14"/>
  <c r="BB287" i="14"/>
  <c r="BF287" i="14"/>
  <c r="BG287" i="14"/>
  <c r="X288" i="14"/>
  <c r="Z288" i="14" a="1"/>
  <c r="Z288" i="14"/>
  <c r="AA288" i="14" a="1"/>
  <c r="AA288" i="14"/>
  <c r="AB288" i="14" a="1"/>
  <c r="AB288" i="14"/>
  <c r="AC288" i="14" a="1"/>
  <c r="AC288" i="14"/>
  <c r="AF288" i="14" a="1"/>
  <c r="AF288" i="14"/>
  <c r="AG288" i="14" a="1"/>
  <c r="AG288" i="14"/>
  <c r="AH288" i="14" a="1"/>
  <c r="AH288" i="14"/>
  <c r="AI288" i="14" a="1"/>
  <c r="AI288" i="14"/>
  <c r="AJ288" i="14" a="1"/>
  <c r="AJ288" i="14"/>
  <c r="AK288" i="14" a="1"/>
  <c r="AK288" i="14"/>
  <c r="AP288" i="14"/>
  <c r="AQ288" i="14"/>
  <c r="AR288" i="14"/>
  <c r="AS288" i="14"/>
  <c r="AT288" i="14" a="1"/>
  <c r="AT288" i="14"/>
  <c r="AV288" i="14"/>
  <c r="AW288" i="14" a="1"/>
  <c r="AW288" i="14"/>
  <c r="AY288" i="14"/>
  <c r="AZ288" i="14"/>
  <c r="BA288" i="14"/>
  <c r="BB288" i="14"/>
  <c r="BF288" i="14"/>
  <c r="BG288" i="14"/>
  <c r="X289" i="14"/>
  <c r="Z289" i="14" a="1"/>
  <c r="Z289" i="14"/>
  <c r="AA289" i="14" a="1"/>
  <c r="AA289" i="14"/>
  <c r="AB289" i="14" a="1"/>
  <c r="AB289" i="14"/>
  <c r="AC289" i="14" a="1"/>
  <c r="AC289" i="14"/>
  <c r="AF289" i="14" a="1"/>
  <c r="AF289" i="14"/>
  <c r="AG289" i="14" a="1"/>
  <c r="AG289" i="14"/>
  <c r="AH289" i="14" a="1"/>
  <c r="AH289" i="14"/>
  <c r="AI289" i="14" a="1"/>
  <c r="AI289" i="14"/>
  <c r="AJ289" i="14" a="1"/>
  <c r="AJ289" i="14"/>
  <c r="AK289" i="14" a="1"/>
  <c r="AK289" i="14"/>
  <c r="AP289" i="14"/>
  <c r="AQ289" i="14"/>
  <c r="AR289" i="14"/>
  <c r="AS289" i="14"/>
  <c r="AT289" i="14" a="1"/>
  <c r="AT289" i="14"/>
  <c r="AV289" i="14"/>
  <c r="AW289" i="14" a="1"/>
  <c r="AW289" i="14"/>
  <c r="AY289" i="14"/>
  <c r="AZ289" i="14"/>
  <c r="BA289" i="14"/>
  <c r="BB289" i="14"/>
  <c r="BF289" i="14"/>
  <c r="BG289" i="14"/>
  <c r="X290" i="14"/>
  <c r="Z290" i="14" a="1"/>
  <c r="Z290" i="14"/>
  <c r="AA290" i="14" a="1"/>
  <c r="AA290" i="14"/>
  <c r="AB290" i="14" a="1"/>
  <c r="AB290" i="14"/>
  <c r="AC290" i="14" a="1"/>
  <c r="AC290" i="14"/>
  <c r="AF290" i="14" a="1"/>
  <c r="AF290" i="14"/>
  <c r="AG290" i="14" a="1"/>
  <c r="AG290" i="14"/>
  <c r="AH290" i="14" a="1"/>
  <c r="AH290" i="14"/>
  <c r="AI290" i="14" a="1"/>
  <c r="AI290" i="14"/>
  <c r="AJ290" i="14" a="1"/>
  <c r="AJ290" i="14"/>
  <c r="AK290" i="14" a="1"/>
  <c r="AK290" i="14"/>
  <c r="AP290" i="14"/>
  <c r="AQ290" i="14"/>
  <c r="AR290" i="14"/>
  <c r="AS290" i="14"/>
  <c r="AT290" i="14" a="1"/>
  <c r="AT290" i="14"/>
  <c r="AV290" i="14"/>
  <c r="AW290" i="14" a="1"/>
  <c r="AW290" i="14"/>
  <c r="AY290" i="14"/>
  <c r="AZ290" i="14"/>
  <c r="BA290" i="14"/>
  <c r="BB290" i="14"/>
  <c r="BF290" i="14"/>
  <c r="BG290" i="14"/>
  <c r="X291" i="14"/>
  <c r="Z291" i="14" a="1"/>
  <c r="Z291" i="14"/>
  <c r="AA291" i="14" a="1"/>
  <c r="AA291" i="14"/>
  <c r="AB291" i="14" a="1"/>
  <c r="AB291" i="14"/>
  <c r="AC291" i="14" a="1"/>
  <c r="AC291" i="14"/>
  <c r="AF291" i="14" a="1"/>
  <c r="AF291" i="14"/>
  <c r="AG291" i="14" a="1"/>
  <c r="AG291" i="14"/>
  <c r="AH291" i="14" a="1"/>
  <c r="AH291" i="14"/>
  <c r="AI291" i="14" a="1"/>
  <c r="AI291" i="14"/>
  <c r="AJ291" i="14" a="1"/>
  <c r="AJ291" i="14"/>
  <c r="AK291" i="14" a="1"/>
  <c r="AK291" i="14"/>
  <c r="AP291" i="14"/>
  <c r="AQ291" i="14"/>
  <c r="AR291" i="14"/>
  <c r="AS291" i="14"/>
  <c r="AT291" i="14" a="1"/>
  <c r="AT291" i="14"/>
  <c r="AV291" i="14"/>
  <c r="AW291" i="14" a="1"/>
  <c r="AW291" i="14"/>
  <c r="AY291" i="14"/>
  <c r="AZ291" i="14"/>
  <c r="BA291" i="14"/>
  <c r="BB291" i="14"/>
  <c r="BF291" i="14"/>
  <c r="BG291" i="14"/>
  <c r="X292" i="14"/>
  <c r="Z292" i="14" a="1"/>
  <c r="Z292" i="14"/>
  <c r="AA292" i="14" a="1"/>
  <c r="AA292" i="14"/>
  <c r="AB292" i="14" a="1"/>
  <c r="AB292" i="14"/>
  <c r="AC292" i="14" a="1"/>
  <c r="AC292" i="14"/>
  <c r="AF292" i="14" a="1"/>
  <c r="AF292" i="14"/>
  <c r="AG292" i="14" a="1"/>
  <c r="AG292" i="14"/>
  <c r="AH292" i="14" a="1"/>
  <c r="AH292" i="14"/>
  <c r="AI292" i="14" a="1"/>
  <c r="AI292" i="14"/>
  <c r="AJ292" i="14" a="1"/>
  <c r="AJ292" i="14"/>
  <c r="AK292" i="14" a="1"/>
  <c r="AK292" i="14"/>
  <c r="AP292" i="14"/>
  <c r="AQ292" i="14"/>
  <c r="AR292" i="14"/>
  <c r="AS292" i="14"/>
  <c r="AT292" i="14" a="1"/>
  <c r="AT292" i="14"/>
  <c r="AV292" i="14"/>
  <c r="AW292" i="14" a="1"/>
  <c r="AW292" i="14"/>
  <c r="AY292" i="14"/>
  <c r="AZ292" i="14"/>
  <c r="BA292" i="14"/>
  <c r="BB292" i="14"/>
  <c r="BF292" i="14"/>
  <c r="BG292" i="14"/>
  <c r="X293" i="14"/>
  <c r="Z293" i="14" a="1"/>
  <c r="Z293" i="14"/>
  <c r="AA293" i="14" a="1"/>
  <c r="AA293" i="14"/>
  <c r="AB293" i="14" a="1"/>
  <c r="AB293" i="14"/>
  <c r="AC293" i="14" a="1"/>
  <c r="AC293" i="14"/>
  <c r="AF293" i="14" a="1"/>
  <c r="AF293" i="14"/>
  <c r="AG293" i="14" a="1"/>
  <c r="AG293" i="14"/>
  <c r="AH293" i="14" a="1"/>
  <c r="AH293" i="14"/>
  <c r="AI293" i="14" a="1"/>
  <c r="AI293" i="14"/>
  <c r="AJ293" i="14" a="1"/>
  <c r="AJ293" i="14"/>
  <c r="AK293" i="14" a="1"/>
  <c r="AK293" i="14"/>
  <c r="AP293" i="14"/>
  <c r="AQ293" i="14"/>
  <c r="AR293" i="14"/>
  <c r="AS293" i="14"/>
  <c r="AT293" i="14" a="1"/>
  <c r="AT293" i="14"/>
  <c r="AV293" i="14"/>
  <c r="AW293" i="14" a="1"/>
  <c r="AW293" i="14"/>
  <c r="AY293" i="14"/>
  <c r="AZ293" i="14"/>
  <c r="BA293" i="14"/>
  <c r="BB293" i="14"/>
  <c r="BF293" i="14"/>
  <c r="BG293" i="14"/>
  <c r="X294" i="14"/>
  <c r="Z294" i="14" a="1"/>
  <c r="Z294" i="14"/>
  <c r="AA294" i="14" a="1"/>
  <c r="AA294" i="14"/>
  <c r="AB294" i="14" a="1"/>
  <c r="AB294" i="14"/>
  <c r="AC294" i="14" a="1"/>
  <c r="AC294" i="14"/>
  <c r="AF294" i="14" a="1"/>
  <c r="AF294" i="14"/>
  <c r="AG294" i="14" a="1"/>
  <c r="AG294" i="14"/>
  <c r="AH294" i="14" a="1"/>
  <c r="AH294" i="14"/>
  <c r="AI294" i="14" a="1"/>
  <c r="AI294" i="14"/>
  <c r="AJ294" i="14" a="1"/>
  <c r="AJ294" i="14"/>
  <c r="AK294" i="14" a="1"/>
  <c r="AK294" i="14"/>
  <c r="AP294" i="14"/>
  <c r="AQ294" i="14"/>
  <c r="AR294" i="14"/>
  <c r="AS294" i="14"/>
  <c r="AT294" i="14" a="1"/>
  <c r="AT294" i="14"/>
  <c r="AV294" i="14"/>
  <c r="AW294" i="14" a="1"/>
  <c r="AW294" i="14"/>
  <c r="AY294" i="14"/>
  <c r="AZ294" i="14"/>
  <c r="BA294" i="14"/>
  <c r="BB294" i="14"/>
  <c r="BF294" i="14"/>
  <c r="BG294" i="14"/>
  <c r="X295" i="14"/>
  <c r="Z295" i="14" a="1"/>
  <c r="Z295" i="14"/>
  <c r="AA295" i="14" a="1"/>
  <c r="AA295" i="14"/>
  <c r="AB295" i="14" a="1"/>
  <c r="AB295" i="14"/>
  <c r="AC295" i="14" a="1"/>
  <c r="AC295" i="14"/>
  <c r="AF295" i="14" a="1"/>
  <c r="AF295" i="14"/>
  <c r="AG295" i="14" a="1"/>
  <c r="AG295" i="14"/>
  <c r="AH295" i="14" a="1"/>
  <c r="AH295" i="14"/>
  <c r="AI295" i="14" a="1"/>
  <c r="AI295" i="14"/>
  <c r="AJ295" i="14" a="1"/>
  <c r="AJ295" i="14"/>
  <c r="AK295" i="14" a="1"/>
  <c r="AK295" i="14"/>
  <c r="AP295" i="14"/>
  <c r="AQ295" i="14"/>
  <c r="AR295" i="14"/>
  <c r="AS295" i="14"/>
  <c r="AT295" i="14" a="1"/>
  <c r="AT295" i="14"/>
  <c r="AV295" i="14"/>
  <c r="AW295" i="14" a="1"/>
  <c r="AW295" i="14"/>
  <c r="AY295" i="14"/>
  <c r="AZ295" i="14"/>
  <c r="BA295" i="14"/>
  <c r="BB295" i="14"/>
  <c r="BF295" i="14"/>
  <c r="BG295" i="14"/>
  <c r="X296" i="14"/>
  <c r="Z296" i="14" a="1"/>
  <c r="Z296" i="14"/>
  <c r="AA296" i="14" a="1"/>
  <c r="AA296" i="14"/>
  <c r="AB296" i="14" a="1"/>
  <c r="AB296" i="14"/>
  <c r="AC296" i="14" a="1"/>
  <c r="AC296" i="14"/>
  <c r="AF296" i="14" a="1"/>
  <c r="AF296" i="14"/>
  <c r="AG296" i="14" a="1"/>
  <c r="AG296" i="14"/>
  <c r="AH296" i="14" a="1"/>
  <c r="AH296" i="14"/>
  <c r="AI296" i="14" a="1"/>
  <c r="AI296" i="14"/>
  <c r="AJ296" i="14" a="1"/>
  <c r="AJ296" i="14"/>
  <c r="AK296" i="14" a="1"/>
  <c r="AK296" i="14"/>
  <c r="AP296" i="14"/>
  <c r="AQ296" i="14"/>
  <c r="AR296" i="14"/>
  <c r="AS296" i="14"/>
  <c r="AT296" i="14" a="1"/>
  <c r="AT296" i="14"/>
  <c r="AV296" i="14"/>
  <c r="AW296" i="14" a="1"/>
  <c r="AW296" i="14"/>
  <c r="AY296" i="14"/>
  <c r="AZ296" i="14"/>
  <c r="BA296" i="14"/>
  <c r="BB296" i="14"/>
  <c r="BF296" i="14"/>
  <c r="BG296" i="14"/>
  <c r="X297" i="14"/>
  <c r="Z297" i="14" a="1"/>
  <c r="Z297" i="14"/>
  <c r="AA297" i="14" a="1"/>
  <c r="AA297" i="14"/>
  <c r="AB297" i="14" a="1"/>
  <c r="AB297" i="14"/>
  <c r="AC297" i="14" a="1"/>
  <c r="AC297" i="14"/>
  <c r="AF297" i="14" a="1"/>
  <c r="AF297" i="14"/>
  <c r="AG297" i="14" a="1"/>
  <c r="AG297" i="14"/>
  <c r="AH297" i="14" a="1"/>
  <c r="AH297" i="14"/>
  <c r="AI297" i="14" a="1"/>
  <c r="AI297" i="14"/>
  <c r="AJ297" i="14" a="1"/>
  <c r="AJ297" i="14"/>
  <c r="AK297" i="14" a="1"/>
  <c r="AK297" i="14"/>
  <c r="AP297" i="14"/>
  <c r="AQ297" i="14"/>
  <c r="AR297" i="14"/>
  <c r="AS297" i="14"/>
  <c r="AT297" i="14" a="1"/>
  <c r="AT297" i="14"/>
  <c r="AV297" i="14"/>
  <c r="AW297" i="14" a="1"/>
  <c r="AW297" i="14"/>
  <c r="AY297" i="14"/>
  <c r="AZ297" i="14"/>
  <c r="BA297" i="14"/>
  <c r="BB297" i="14"/>
  <c r="BF297" i="14"/>
  <c r="BG297" i="14"/>
  <c r="X298" i="14"/>
  <c r="Z298" i="14" a="1"/>
  <c r="Z298" i="14"/>
  <c r="AA298" i="14" a="1"/>
  <c r="AA298" i="14"/>
  <c r="AB298" i="14" a="1"/>
  <c r="AB298" i="14"/>
  <c r="AC298" i="14" a="1"/>
  <c r="AC298" i="14"/>
  <c r="AF298" i="14" a="1"/>
  <c r="AF298" i="14"/>
  <c r="AG298" i="14" a="1"/>
  <c r="AG298" i="14"/>
  <c r="AH298" i="14" a="1"/>
  <c r="AH298" i="14"/>
  <c r="AI298" i="14" a="1"/>
  <c r="AI298" i="14"/>
  <c r="AJ298" i="14" a="1"/>
  <c r="AJ298" i="14"/>
  <c r="AK298" i="14" a="1"/>
  <c r="AK298" i="14"/>
  <c r="AP298" i="14"/>
  <c r="AQ298" i="14"/>
  <c r="AR298" i="14"/>
  <c r="AS298" i="14"/>
  <c r="AT298" i="14" a="1"/>
  <c r="AT298" i="14"/>
  <c r="AV298" i="14"/>
  <c r="AW298" i="14" a="1"/>
  <c r="AW298" i="14"/>
  <c r="AY298" i="14"/>
  <c r="AZ298" i="14"/>
  <c r="BA298" i="14"/>
  <c r="BB298" i="14"/>
  <c r="BF298" i="14"/>
  <c r="BG298" i="14"/>
  <c r="X299" i="14"/>
  <c r="Z299" i="14" a="1"/>
  <c r="Z299" i="14"/>
  <c r="AA299" i="14" a="1"/>
  <c r="AA299" i="14"/>
  <c r="AB299" i="14" a="1"/>
  <c r="AB299" i="14"/>
  <c r="AC299" i="14" a="1"/>
  <c r="AC299" i="14"/>
  <c r="AF299" i="14" a="1"/>
  <c r="AF299" i="14"/>
  <c r="AG299" i="14" a="1"/>
  <c r="AG299" i="14"/>
  <c r="AH299" i="14" a="1"/>
  <c r="AH299" i="14"/>
  <c r="AI299" i="14" a="1"/>
  <c r="AI299" i="14"/>
  <c r="AJ299" i="14" a="1"/>
  <c r="AJ299" i="14"/>
  <c r="AK299" i="14" a="1"/>
  <c r="AK299" i="14"/>
  <c r="AP299" i="14"/>
  <c r="AQ299" i="14"/>
  <c r="AR299" i="14"/>
  <c r="AS299" i="14"/>
  <c r="AT299" i="14" a="1"/>
  <c r="AT299" i="14"/>
  <c r="AV299" i="14"/>
  <c r="AW299" i="14" a="1"/>
  <c r="AW299" i="14"/>
  <c r="AY299" i="14"/>
  <c r="AZ299" i="14"/>
  <c r="BA299" i="14"/>
  <c r="BB299" i="14"/>
  <c r="BF299" i="14"/>
  <c r="BG299" i="14"/>
  <c r="X300" i="14"/>
  <c r="Z300" i="14" a="1"/>
  <c r="Z300" i="14"/>
  <c r="AA300" i="14" a="1"/>
  <c r="AA300" i="14"/>
  <c r="AB300" i="14" a="1"/>
  <c r="AB300" i="14"/>
  <c r="AC300" i="14" a="1"/>
  <c r="AC300" i="14"/>
  <c r="AF300" i="14" a="1"/>
  <c r="AF300" i="14"/>
  <c r="AG300" i="14" a="1"/>
  <c r="AG300" i="14"/>
  <c r="AH300" i="14" a="1"/>
  <c r="AH300" i="14"/>
  <c r="AI300" i="14" a="1"/>
  <c r="AI300" i="14"/>
  <c r="AJ300" i="14" a="1"/>
  <c r="AJ300" i="14"/>
  <c r="AK300" i="14" a="1"/>
  <c r="AK300" i="14"/>
  <c r="AP300" i="14"/>
  <c r="AQ300" i="14"/>
  <c r="AR300" i="14"/>
  <c r="AS300" i="14"/>
  <c r="AT300" i="14" a="1"/>
  <c r="AT300" i="14"/>
  <c r="AV300" i="14"/>
  <c r="AW300" i="14" a="1"/>
  <c r="AW300" i="14"/>
  <c r="AY300" i="14"/>
  <c r="AZ300" i="14"/>
  <c r="BA300" i="14"/>
  <c r="BB300" i="14"/>
  <c r="BF300" i="14"/>
  <c r="BG300" i="14"/>
  <c r="X3" i="13"/>
  <c r="Z3" i="13" a="1"/>
  <c r="Z3" i="13"/>
  <c r="AA3" i="13" a="1"/>
  <c r="AA3" i="13"/>
  <c r="AB3" i="13" a="1"/>
  <c r="AB3" i="13"/>
  <c r="AC3" i="13" a="1"/>
  <c r="AC3" i="13"/>
  <c r="AF3" i="13" a="1"/>
  <c r="AF3" i="13"/>
  <c r="AG3" i="13" a="1"/>
  <c r="AG3" i="13"/>
  <c r="AH3" i="13" a="1"/>
  <c r="AH3" i="13"/>
  <c r="AI3" i="13" a="1"/>
  <c r="AI3" i="13"/>
  <c r="AJ3" i="13" a="1"/>
  <c r="AJ3" i="13"/>
  <c r="AK3" i="13" a="1"/>
  <c r="AK3" i="13"/>
  <c r="AQ3" i="13"/>
  <c r="AR3" i="13"/>
  <c r="AS3" i="13"/>
  <c r="AT3" i="13" a="1"/>
  <c r="AT3" i="13"/>
  <c r="AV3" i="13"/>
  <c r="AW3" i="13" a="1"/>
  <c r="AW3" i="13"/>
  <c r="AY3" i="13"/>
  <c r="AZ3" i="13"/>
  <c r="BA3" i="13"/>
  <c r="BB3" i="13"/>
  <c r="BF3" i="13"/>
  <c r="BG3" i="13"/>
  <c r="X4" i="13"/>
  <c r="Z4" i="13" a="1"/>
  <c r="Z4" i="13"/>
  <c r="AA4" i="13" a="1"/>
  <c r="AA4" i="13"/>
  <c r="AB4" i="13" a="1"/>
  <c r="AB4" i="13"/>
  <c r="AC4" i="13" a="1"/>
  <c r="AC4" i="13"/>
  <c r="AF4" i="13" a="1"/>
  <c r="AF4" i="13"/>
  <c r="AG4" i="13" a="1"/>
  <c r="AG4" i="13"/>
  <c r="AH4" i="13" a="1"/>
  <c r="AH4" i="13"/>
  <c r="AI4" i="13" a="1"/>
  <c r="AI4" i="13"/>
  <c r="AJ4" i="13" a="1"/>
  <c r="AJ4" i="13"/>
  <c r="AK4" i="13" a="1"/>
  <c r="AK4" i="13"/>
  <c r="AQ4" i="13"/>
  <c r="AR4" i="13"/>
  <c r="AS4" i="13"/>
  <c r="AT4" i="13" a="1"/>
  <c r="AT4" i="13"/>
  <c r="AV4" i="13"/>
  <c r="AW4" i="13" a="1"/>
  <c r="AW4" i="13"/>
  <c r="AY4" i="13"/>
  <c r="AZ4" i="13"/>
  <c r="BA4" i="13"/>
  <c r="BB4" i="13"/>
  <c r="BF4" i="13"/>
  <c r="BG4" i="13"/>
  <c r="X5" i="13"/>
  <c r="Z5" i="13" a="1"/>
  <c r="Z5" i="13"/>
  <c r="AA5" i="13" a="1"/>
  <c r="AA5" i="13"/>
  <c r="AB5" i="13" a="1"/>
  <c r="AB5" i="13"/>
  <c r="AC5" i="13" a="1"/>
  <c r="AC5" i="13"/>
  <c r="AF5" i="13" a="1"/>
  <c r="AF5" i="13"/>
  <c r="AG5" i="13" a="1"/>
  <c r="AG5" i="13"/>
  <c r="AH5" i="13" a="1"/>
  <c r="AH5" i="13"/>
  <c r="AI5" i="13" a="1"/>
  <c r="AI5" i="13"/>
  <c r="AJ5" i="13" a="1"/>
  <c r="AJ5" i="13"/>
  <c r="AK5" i="13" a="1"/>
  <c r="AK5" i="13"/>
  <c r="AP5" i="13"/>
  <c r="AQ5" i="13"/>
  <c r="AR5" i="13"/>
  <c r="AS5" i="13"/>
  <c r="AT5" i="13" a="1"/>
  <c r="AT5" i="13"/>
  <c r="AV5" i="13"/>
  <c r="AW5" i="13" a="1"/>
  <c r="AW5" i="13"/>
  <c r="AY5" i="13"/>
  <c r="AZ5" i="13"/>
  <c r="BA5" i="13"/>
  <c r="BB5" i="13"/>
  <c r="BF5" i="13"/>
  <c r="BG5" i="13"/>
  <c r="X6" i="13"/>
  <c r="Z6" i="13" a="1"/>
  <c r="Z6" i="13"/>
  <c r="AA6" i="13" a="1"/>
  <c r="AA6" i="13"/>
  <c r="AB6" i="13" a="1"/>
  <c r="AB6" i="13"/>
  <c r="AC6" i="13" a="1"/>
  <c r="AC6" i="13"/>
  <c r="AF6" i="13" a="1"/>
  <c r="AF6" i="13"/>
  <c r="AG6" i="13" a="1"/>
  <c r="AG6" i="13"/>
  <c r="AH6" i="13" a="1"/>
  <c r="AH6" i="13"/>
  <c r="AI6" i="13" a="1"/>
  <c r="AI6" i="13"/>
  <c r="AJ6" i="13" a="1"/>
  <c r="AJ6" i="13"/>
  <c r="AK6" i="13" a="1"/>
  <c r="AK6" i="13"/>
  <c r="AP6" i="13"/>
  <c r="AQ6" i="13"/>
  <c r="AR6" i="13"/>
  <c r="AS6" i="13"/>
  <c r="AT6" i="13" a="1"/>
  <c r="AT6" i="13"/>
  <c r="AV6" i="13"/>
  <c r="AW6" i="13" a="1"/>
  <c r="AW6" i="13"/>
  <c r="AY6" i="13"/>
  <c r="AZ6" i="13"/>
  <c r="BA6" i="13"/>
  <c r="BB6" i="13"/>
  <c r="BF6" i="13"/>
  <c r="BG6" i="13"/>
  <c r="X7" i="13"/>
  <c r="Z7" i="13" a="1"/>
  <c r="Z7" i="13"/>
  <c r="AA7" i="13" a="1"/>
  <c r="AA7" i="13"/>
  <c r="AB7" i="13" a="1"/>
  <c r="AB7" i="13"/>
  <c r="AC7" i="13" a="1"/>
  <c r="AC7" i="13"/>
  <c r="AF7" i="13" a="1"/>
  <c r="AF7" i="13"/>
  <c r="AG7" i="13" a="1"/>
  <c r="AG7" i="13"/>
  <c r="AH7" i="13" a="1"/>
  <c r="AH7" i="13"/>
  <c r="AI7" i="13" a="1"/>
  <c r="AI7" i="13"/>
  <c r="AJ7" i="13" a="1"/>
  <c r="AJ7" i="13"/>
  <c r="AK7" i="13" a="1"/>
  <c r="AK7" i="13"/>
  <c r="AP7" i="13"/>
  <c r="AQ7" i="13"/>
  <c r="AR7" i="13"/>
  <c r="AS7" i="13"/>
  <c r="AT7" i="13" a="1"/>
  <c r="AT7" i="13"/>
  <c r="AV7" i="13"/>
  <c r="AW7" i="13" a="1"/>
  <c r="AW7" i="13"/>
  <c r="AY7" i="13"/>
  <c r="AZ7" i="13"/>
  <c r="BA7" i="13"/>
  <c r="BB7" i="13"/>
  <c r="BF7" i="13"/>
  <c r="BG7" i="13"/>
  <c r="X8" i="13"/>
  <c r="Z8" i="13" a="1"/>
  <c r="Z8" i="13"/>
  <c r="AA8" i="13" a="1"/>
  <c r="AA8" i="13"/>
  <c r="AB8" i="13" a="1"/>
  <c r="AB8" i="13"/>
  <c r="AC8" i="13" a="1"/>
  <c r="AC8" i="13"/>
  <c r="AF8" i="13" a="1"/>
  <c r="AF8" i="13"/>
  <c r="AG8" i="13" a="1"/>
  <c r="AG8" i="13"/>
  <c r="AH8" i="13" a="1"/>
  <c r="AH8" i="13"/>
  <c r="AI8" i="13" a="1"/>
  <c r="AI8" i="13"/>
  <c r="AJ8" i="13" a="1"/>
  <c r="AJ8" i="13"/>
  <c r="AK8" i="13" a="1"/>
  <c r="AK8" i="13"/>
  <c r="AP8" i="13"/>
  <c r="AQ8" i="13"/>
  <c r="AR8" i="13"/>
  <c r="AS8" i="13"/>
  <c r="AT8" i="13" a="1"/>
  <c r="AT8" i="13"/>
  <c r="AV8" i="13"/>
  <c r="AW8" i="13" a="1"/>
  <c r="AW8" i="13"/>
  <c r="AY8" i="13"/>
  <c r="AZ8" i="13"/>
  <c r="BA8" i="13"/>
  <c r="BB8" i="13"/>
  <c r="BF8" i="13"/>
  <c r="BG8" i="13"/>
  <c r="X9" i="13"/>
  <c r="Z9" i="13" a="1"/>
  <c r="Z9" i="13"/>
  <c r="AA9" i="13" a="1"/>
  <c r="AA9" i="13"/>
  <c r="AB9" i="13" a="1"/>
  <c r="AB9" i="13"/>
  <c r="AC9" i="13" a="1"/>
  <c r="AC9" i="13"/>
  <c r="AF9" i="13" a="1"/>
  <c r="AF9" i="13"/>
  <c r="AG9" i="13" a="1"/>
  <c r="AG9" i="13"/>
  <c r="AH9" i="13" a="1"/>
  <c r="AH9" i="13"/>
  <c r="AI9" i="13" a="1"/>
  <c r="AI9" i="13"/>
  <c r="AJ9" i="13" a="1"/>
  <c r="AJ9" i="13"/>
  <c r="AK9" i="13" a="1"/>
  <c r="AK9" i="13"/>
  <c r="AP9" i="13"/>
  <c r="AQ9" i="13"/>
  <c r="AR9" i="13"/>
  <c r="AS9" i="13"/>
  <c r="AT9" i="13" a="1"/>
  <c r="AT9" i="13"/>
  <c r="AV9" i="13"/>
  <c r="AW9" i="13" a="1"/>
  <c r="AW9" i="13"/>
  <c r="AY9" i="13"/>
  <c r="AZ9" i="13"/>
  <c r="BA9" i="13"/>
  <c r="BB9" i="13"/>
  <c r="BF9" i="13"/>
  <c r="BG9" i="13"/>
  <c r="X10" i="13"/>
  <c r="Z10" i="13" a="1"/>
  <c r="Z10" i="13"/>
  <c r="AA10" i="13" a="1"/>
  <c r="AA10" i="13"/>
  <c r="AB10" i="13" a="1"/>
  <c r="AB10" i="13"/>
  <c r="AC10" i="13" a="1"/>
  <c r="AC10" i="13"/>
  <c r="AF10" i="13" a="1"/>
  <c r="AF10" i="13"/>
  <c r="AG10" i="13" a="1"/>
  <c r="AG10" i="13"/>
  <c r="AH10" i="13" a="1"/>
  <c r="AH10" i="13"/>
  <c r="AI10" i="13" a="1"/>
  <c r="AI10" i="13"/>
  <c r="AJ10" i="13" a="1"/>
  <c r="AJ10" i="13"/>
  <c r="AK10" i="13" a="1"/>
  <c r="AK10" i="13"/>
  <c r="AP10" i="13"/>
  <c r="AQ10" i="13"/>
  <c r="AR10" i="13"/>
  <c r="AS10" i="13"/>
  <c r="AT10" i="13" a="1"/>
  <c r="AT10" i="13"/>
  <c r="AV10" i="13"/>
  <c r="AW10" i="13" a="1"/>
  <c r="AW10" i="13"/>
  <c r="AY10" i="13"/>
  <c r="AZ10" i="13"/>
  <c r="BA10" i="13"/>
  <c r="BB10" i="13"/>
  <c r="BF10" i="13"/>
  <c r="BG10" i="13"/>
  <c r="X11" i="13"/>
  <c r="Z11" i="13" a="1"/>
  <c r="Z11" i="13"/>
  <c r="AA11" i="13" a="1"/>
  <c r="AA11" i="13"/>
  <c r="AB11" i="13" a="1"/>
  <c r="AB11" i="13"/>
  <c r="AC11" i="13" a="1"/>
  <c r="AC11" i="13"/>
  <c r="AF11" i="13" a="1"/>
  <c r="AF11" i="13"/>
  <c r="AG11" i="13" a="1"/>
  <c r="AG11" i="13"/>
  <c r="AH11" i="13" a="1"/>
  <c r="AH11" i="13"/>
  <c r="AI11" i="13" a="1"/>
  <c r="AI11" i="13"/>
  <c r="AJ11" i="13" a="1"/>
  <c r="AJ11" i="13"/>
  <c r="AK11" i="13" a="1"/>
  <c r="AK11" i="13"/>
  <c r="AP11" i="13"/>
  <c r="AQ11" i="13"/>
  <c r="AR11" i="13"/>
  <c r="AS11" i="13"/>
  <c r="AT11" i="13" a="1"/>
  <c r="AT11" i="13"/>
  <c r="AV11" i="13"/>
  <c r="AW11" i="13" a="1"/>
  <c r="AW11" i="13"/>
  <c r="AY11" i="13"/>
  <c r="AZ11" i="13"/>
  <c r="BA11" i="13"/>
  <c r="BB11" i="13"/>
  <c r="BF11" i="13"/>
  <c r="BG11" i="13"/>
  <c r="X12" i="13"/>
  <c r="Z12" i="13" a="1"/>
  <c r="Z12" i="13"/>
  <c r="AA12" i="13" a="1"/>
  <c r="AA12" i="13"/>
  <c r="AB12" i="13" a="1"/>
  <c r="AB12" i="13"/>
  <c r="AC12" i="13" a="1"/>
  <c r="AC12" i="13"/>
  <c r="AF12" i="13" a="1"/>
  <c r="AF12" i="13"/>
  <c r="AG12" i="13" a="1"/>
  <c r="AG12" i="13"/>
  <c r="AH12" i="13" a="1"/>
  <c r="AH12" i="13"/>
  <c r="AI12" i="13" a="1"/>
  <c r="AI12" i="13"/>
  <c r="AJ12" i="13" a="1"/>
  <c r="AJ12" i="13"/>
  <c r="AK12" i="13" a="1"/>
  <c r="AK12" i="13"/>
  <c r="AP12" i="13"/>
  <c r="AQ12" i="13"/>
  <c r="AR12" i="13"/>
  <c r="AS12" i="13"/>
  <c r="AT12" i="13" a="1"/>
  <c r="AT12" i="13"/>
  <c r="AV12" i="13"/>
  <c r="AW12" i="13" a="1"/>
  <c r="AW12" i="13"/>
  <c r="AY12" i="13"/>
  <c r="AZ12" i="13"/>
  <c r="BA12" i="13"/>
  <c r="BB12" i="13"/>
  <c r="BF12" i="13"/>
  <c r="BG12" i="13"/>
  <c r="X13" i="13"/>
  <c r="Z13" i="13" a="1"/>
  <c r="Z13" i="13"/>
  <c r="AA13" i="13" a="1"/>
  <c r="AA13" i="13"/>
  <c r="AB13" i="13" a="1"/>
  <c r="AB13" i="13"/>
  <c r="AC13" i="13" a="1"/>
  <c r="AC13" i="13"/>
  <c r="AF13" i="13" a="1"/>
  <c r="AF13" i="13"/>
  <c r="AG13" i="13" a="1"/>
  <c r="AG13" i="13"/>
  <c r="AH13" i="13" a="1"/>
  <c r="AH13" i="13"/>
  <c r="AI13" i="13" a="1"/>
  <c r="AI13" i="13"/>
  <c r="AJ13" i="13" a="1"/>
  <c r="AJ13" i="13"/>
  <c r="AK13" i="13" a="1"/>
  <c r="AK13" i="13"/>
  <c r="AP13" i="13"/>
  <c r="AQ13" i="13"/>
  <c r="AR13" i="13"/>
  <c r="AS13" i="13"/>
  <c r="AT13" i="13" a="1"/>
  <c r="AT13" i="13"/>
  <c r="AV13" i="13"/>
  <c r="AW13" i="13" a="1"/>
  <c r="AW13" i="13"/>
  <c r="AY13" i="13"/>
  <c r="AZ13" i="13"/>
  <c r="BA13" i="13"/>
  <c r="BB13" i="13"/>
  <c r="BF13" i="13"/>
  <c r="BG13" i="13"/>
  <c r="X14" i="13"/>
  <c r="Z14" i="13" a="1"/>
  <c r="Z14" i="13"/>
  <c r="AA14" i="13" a="1"/>
  <c r="AA14" i="13"/>
  <c r="AB14" i="13" a="1"/>
  <c r="AB14" i="13"/>
  <c r="AC14" i="13" a="1"/>
  <c r="AC14" i="13"/>
  <c r="AF14" i="13" a="1"/>
  <c r="AF14" i="13"/>
  <c r="AG14" i="13" a="1"/>
  <c r="AG14" i="13"/>
  <c r="AH14" i="13" a="1"/>
  <c r="AH14" i="13"/>
  <c r="AI14" i="13" a="1"/>
  <c r="AI14" i="13"/>
  <c r="AJ14" i="13" a="1"/>
  <c r="AJ14" i="13"/>
  <c r="AK14" i="13" a="1"/>
  <c r="AK14" i="13"/>
  <c r="AP14" i="13"/>
  <c r="AQ14" i="13"/>
  <c r="AR14" i="13"/>
  <c r="AS14" i="13"/>
  <c r="AT14" i="13" a="1"/>
  <c r="AT14" i="13"/>
  <c r="AV14" i="13"/>
  <c r="AW14" i="13" a="1"/>
  <c r="AW14" i="13"/>
  <c r="AY14" i="13"/>
  <c r="AZ14" i="13"/>
  <c r="BA14" i="13"/>
  <c r="BB14" i="13"/>
  <c r="BF14" i="13"/>
  <c r="BG14" i="13"/>
  <c r="X15" i="13"/>
  <c r="Z15" i="13" a="1"/>
  <c r="Z15" i="13"/>
  <c r="AA15" i="13" a="1"/>
  <c r="AA15" i="13"/>
  <c r="AB15" i="13" a="1"/>
  <c r="AB15" i="13"/>
  <c r="AC15" i="13" a="1"/>
  <c r="AC15" i="13"/>
  <c r="AF15" i="13" a="1"/>
  <c r="AF15" i="13"/>
  <c r="AG15" i="13" a="1"/>
  <c r="AG15" i="13"/>
  <c r="AH15" i="13" a="1"/>
  <c r="AH15" i="13"/>
  <c r="AI15" i="13" a="1"/>
  <c r="AI15" i="13"/>
  <c r="AJ15" i="13" a="1"/>
  <c r="AJ15" i="13"/>
  <c r="AK15" i="13" a="1"/>
  <c r="AK15" i="13"/>
  <c r="AP15" i="13"/>
  <c r="AQ15" i="13"/>
  <c r="AR15" i="13"/>
  <c r="AS15" i="13"/>
  <c r="AT15" i="13" a="1"/>
  <c r="AT15" i="13"/>
  <c r="AV15" i="13"/>
  <c r="AW15" i="13" a="1"/>
  <c r="AW15" i="13"/>
  <c r="AY15" i="13"/>
  <c r="AZ15" i="13"/>
  <c r="BA15" i="13"/>
  <c r="BB15" i="13"/>
  <c r="BF15" i="13"/>
  <c r="BG15" i="13"/>
  <c r="X16" i="13"/>
  <c r="Z16" i="13" a="1"/>
  <c r="Z16" i="13"/>
  <c r="AA16" i="13" a="1"/>
  <c r="AA16" i="13"/>
  <c r="AB16" i="13" a="1"/>
  <c r="AB16" i="13"/>
  <c r="AC16" i="13" a="1"/>
  <c r="AC16" i="13"/>
  <c r="AF16" i="13" a="1"/>
  <c r="AF16" i="13"/>
  <c r="AG16" i="13" a="1"/>
  <c r="AG16" i="13"/>
  <c r="AH16" i="13" a="1"/>
  <c r="AH16" i="13"/>
  <c r="AI16" i="13" a="1"/>
  <c r="AI16" i="13"/>
  <c r="AJ16" i="13" a="1"/>
  <c r="AJ16" i="13"/>
  <c r="AK16" i="13" a="1"/>
  <c r="AK16" i="13"/>
  <c r="AP16" i="13"/>
  <c r="AQ16" i="13"/>
  <c r="AR16" i="13"/>
  <c r="AS16" i="13"/>
  <c r="AT16" i="13" a="1"/>
  <c r="AT16" i="13"/>
  <c r="AV16" i="13"/>
  <c r="AW16" i="13" a="1"/>
  <c r="AW16" i="13"/>
  <c r="AY16" i="13"/>
  <c r="AZ16" i="13"/>
  <c r="BA16" i="13"/>
  <c r="BB16" i="13"/>
  <c r="BF16" i="13"/>
  <c r="BG16" i="13"/>
  <c r="X17" i="13"/>
  <c r="Z17" i="13" a="1"/>
  <c r="Z17" i="13"/>
  <c r="AA17" i="13" a="1"/>
  <c r="AA17" i="13"/>
  <c r="AB17" i="13" a="1"/>
  <c r="AB17" i="13"/>
  <c r="AC17" i="13" a="1"/>
  <c r="AC17" i="13"/>
  <c r="AF17" i="13" a="1"/>
  <c r="AF17" i="13"/>
  <c r="AG17" i="13" a="1"/>
  <c r="AG17" i="13"/>
  <c r="AH17" i="13" a="1"/>
  <c r="AH17" i="13"/>
  <c r="AI17" i="13" a="1"/>
  <c r="AI17" i="13"/>
  <c r="AJ17" i="13" a="1"/>
  <c r="AJ17" i="13"/>
  <c r="AK17" i="13" a="1"/>
  <c r="AK17" i="13"/>
  <c r="AP17" i="13"/>
  <c r="AQ17" i="13"/>
  <c r="AR17" i="13"/>
  <c r="AS17" i="13"/>
  <c r="AT17" i="13" a="1"/>
  <c r="AT17" i="13"/>
  <c r="AV17" i="13"/>
  <c r="AW17" i="13" a="1"/>
  <c r="AW17" i="13"/>
  <c r="AY17" i="13"/>
  <c r="AZ17" i="13"/>
  <c r="BA17" i="13"/>
  <c r="BB17" i="13"/>
  <c r="BF17" i="13"/>
  <c r="BG17" i="13"/>
  <c r="X18" i="13"/>
  <c r="Z18" i="13" a="1"/>
  <c r="Z18" i="13"/>
  <c r="AA18" i="13" a="1"/>
  <c r="AA18" i="13"/>
  <c r="AB18" i="13" a="1"/>
  <c r="AB18" i="13"/>
  <c r="AC18" i="13" a="1"/>
  <c r="AC18" i="13"/>
  <c r="AF18" i="13" a="1"/>
  <c r="AF18" i="13"/>
  <c r="AG18" i="13" a="1"/>
  <c r="AG18" i="13"/>
  <c r="AH18" i="13" a="1"/>
  <c r="AH18" i="13"/>
  <c r="AI18" i="13" a="1"/>
  <c r="AI18" i="13"/>
  <c r="AJ18" i="13" a="1"/>
  <c r="AJ18" i="13"/>
  <c r="AK18" i="13" a="1"/>
  <c r="AK18" i="13"/>
  <c r="AP18" i="13"/>
  <c r="AQ18" i="13"/>
  <c r="AR18" i="13"/>
  <c r="AS18" i="13"/>
  <c r="AT18" i="13" a="1"/>
  <c r="AT18" i="13"/>
  <c r="AV18" i="13"/>
  <c r="AW18" i="13" a="1"/>
  <c r="AW18" i="13"/>
  <c r="AY18" i="13"/>
  <c r="AZ18" i="13"/>
  <c r="BA18" i="13"/>
  <c r="BB18" i="13"/>
  <c r="BF18" i="13"/>
  <c r="BG18" i="13"/>
  <c r="X19" i="13"/>
  <c r="Z19" i="13" a="1"/>
  <c r="Z19" i="13"/>
  <c r="AA19" i="13" a="1"/>
  <c r="AA19" i="13"/>
  <c r="AB19" i="13" a="1"/>
  <c r="AB19" i="13"/>
  <c r="AC19" i="13" a="1"/>
  <c r="AC19" i="13"/>
  <c r="AF19" i="13" a="1"/>
  <c r="AF19" i="13"/>
  <c r="AG19" i="13" a="1"/>
  <c r="AG19" i="13"/>
  <c r="AH19" i="13" a="1"/>
  <c r="AH19" i="13"/>
  <c r="AI19" i="13" a="1"/>
  <c r="AI19" i="13"/>
  <c r="AJ19" i="13" a="1"/>
  <c r="AJ19" i="13"/>
  <c r="AK19" i="13" a="1"/>
  <c r="AK19" i="13"/>
  <c r="AP19" i="13"/>
  <c r="AQ19" i="13"/>
  <c r="AR19" i="13"/>
  <c r="AS19" i="13"/>
  <c r="AT19" i="13" a="1"/>
  <c r="AT19" i="13"/>
  <c r="AV19" i="13"/>
  <c r="AW19" i="13" a="1"/>
  <c r="AW19" i="13"/>
  <c r="AY19" i="13"/>
  <c r="AZ19" i="13"/>
  <c r="BA19" i="13"/>
  <c r="BB19" i="13"/>
  <c r="BF19" i="13"/>
  <c r="BG19" i="13"/>
  <c r="X20" i="13"/>
  <c r="Z20" i="13" a="1"/>
  <c r="Z20" i="13"/>
  <c r="AA20" i="13" a="1"/>
  <c r="AA20" i="13"/>
  <c r="AB20" i="13" a="1"/>
  <c r="AB20" i="13"/>
  <c r="AC20" i="13" a="1"/>
  <c r="AC20" i="13"/>
  <c r="AF20" i="13" a="1"/>
  <c r="AF20" i="13"/>
  <c r="AG20" i="13" a="1"/>
  <c r="AG20" i="13"/>
  <c r="AH20" i="13" a="1"/>
  <c r="AH20" i="13"/>
  <c r="AI20" i="13" a="1"/>
  <c r="AI20" i="13"/>
  <c r="AJ20" i="13" a="1"/>
  <c r="AJ20" i="13"/>
  <c r="AK20" i="13" a="1"/>
  <c r="AK20" i="13"/>
  <c r="AP20" i="13"/>
  <c r="AQ20" i="13"/>
  <c r="AR20" i="13"/>
  <c r="AS20" i="13"/>
  <c r="AT20" i="13" a="1"/>
  <c r="AT20" i="13"/>
  <c r="AV20" i="13"/>
  <c r="AW20" i="13" a="1"/>
  <c r="AW20" i="13"/>
  <c r="AY20" i="13"/>
  <c r="AZ20" i="13"/>
  <c r="BA20" i="13"/>
  <c r="BB20" i="13"/>
  <c r="BF20" i="13"/>
  <c r="BG20" i="13"/>
  <c r="X21" i="13"/>
  <c r="Z21" i="13" a="1"/>
  <c r="Z21" i="13"/>
  <c r="AA21" i="13" a="1"/>
  <c r="AA21" i="13"/>
  <c r="AB21" i="13" a="1"/>
  <c r="AB21" i="13"/>
  <c r="AC21" i="13" a="1"/>
  <c r="AC21" i="13"/>
  <c r="AF21" i="13" a="1"/>
  <c r="AF21" i="13"/>
  <c r="AG21" i="13" a="1"/>
  <c r="AG21" i="13"/>
  <c r="AH21" i="13" a="1"/>
  <c r="AH21" i="13"/>
  <c r="AI21" i="13" a="1"/>
  <c r="AI21" i="13"/>
  <c r="AJ21" i="13" a="1"/>
  <c r="AJ21" i="13"/>
  <c r="AK21" i="13" a="1"/>
  <c r="AK21" i="13"/>
  <c r="AP21" i="13"/>
  <c r="AQ21" i="13"/>
  <c r="AR21" i="13"/>
  <c r="AS21" i="13"/>
  <c r="AT21" i="13" a="1"/>
  <c r="AT21" i="13"/>
  <c r="AV21" i="13"/>
  <c r="AW21" i="13" a="1"/>
  <c r="AW21" i="13"/>
  <c r="AY21" i="13"/>
  <c r="AZ21" i="13"/>
  <c r="BA21" i="13"/>
  <c r="BB21" i="13"/>
  <c r="BF21" i="13"/>
  <c r="BG21" i="13"/>
  <c r="X22" i="13"/>
  <c r="Z22" i="13" a="1"/>
  <c r="Z22" i="13"/>
  <c r="AA22" i="13" a="1"/>
  <c r="AA22" i="13"/>
  <c r="AB22" i="13" a="1"/>
  <c r="AB22" i="13"/>
  <c r="AC22" i="13" a="1"/>
  <c r="AC22" i="13"/>
  <c r="AF22" i="13" a="1"/>
  <c r="AF22" i="13"/>
  <c r="AG22" i="13" a="1"/>
  <c r="AG22" i="13"/>
  <c r="AH22" i="13" a="1"/>
  <c r="AH22" i="13"/>
  <c r="AI22" i="13" a="1"/>
  <c r="AI22" i="13"/>
  <c r="AJ22" i="13" a="1"/>
  <c r="AJ22" i="13"/>
  <c r="AK22" i="13" a="1"/>
  <c r="AK22" i="13"/>
  <c r="AP22" i="13"/>
  <c r="AQ22" i="13"/>
  <c r="AR22" i="13"/>
  <c r="AS22" i="13"/>
  <c r="AT22" i="13" a="1"/>
  <c r="AT22" i="13"/>
  <c r="AV22" i="13"/>
  <c r="AW22" i="13" a="1"/>
  <c r="AW22" i="13"/>
  <c r="AY22" i="13"/>
  <c r="AZ22" i="13"/>
  <c r="BA22" i="13"/>
  <c r="BB22" i="13"/>
  <c r="BF22" i="13"/>
  <c r="BG22" i="13"/>
  <c r="X23" i="13"/>
  <c r="Z23" i="13" a="1"/>
  <c r="Z23" i="13"/>
  <c r="AA23" i="13" a="1"/>
  <c r="AA23" i="13"/>
  <c r="AB23" i="13" a="1"/>
  <c r="AB23" i="13"/>
  <c r="AC23" i="13" a="1"/>
  <c r="AC23" i="13"/>
  <c r="AF23" i="13" a="1"/>
  <c r="AF23" i="13"/>
  <c r="AG23" i="13" a="1"/>
  <c r="AG23" i="13"/>
  <c r="AH23" i="13" a="1"/>
  <c r="AH23" i="13"/>
  <c r="AI23" i="13" a="1"/>
  <c r="AI23" i="13"/>
  <c r="AJ23" i="13" a="1"/>
  <c r="AJ23" i="13"/>
  <c r="AK23" i="13" a="1"/>
  <c r="AK23" i="13"/>
  <c r="AP23" i="13"/>
  <c r="AQ23" i="13"/>
  <c r="AR23" i="13"/>
  <c r="AS23" i="13"/>
  <c r="AT23" i="13" a="1"/>
  <c r="AT23" i="13"/>
  <c r="AV23" i="13"/>
  <c r="AW23" i="13" a="1"/>
  <c r="AW23" i="13"/>
  <c r="AY23" i="13"/>
  <c r="AZ23" i="13"/>
  <c r="BA23" i="13"/>
  <c r="BB23" i="13"/>
  <c r="BF23" i="13"/>
  <c r="BG23" i="13"/>
  <c r="X24" i="13"/>
  <c r="Z24" i="13" a="1"/>
  <c r="Z24" i="13"/>
  <c r="AA24" i="13" a="1"/>
  <c r="AA24" i="13"/>
  <c r="AB24" i="13" a="1"/>
  <c r="AB24" i="13"/>
  <c r="AC24" i="13" a="1"/>
  <c r="AC24" i="13"/>
  <c r="AF24" i="13" a="1"/>
  <c r="AF24" i="13"/>
  <c r="AG24" i="13" a="1"/>
  <c r="AG24" i="13"/>
  <c r="AH24" i="13" a="1"/>
  <c r="AH24" i="13"/>
  <c r="AI24" i="13" a="1"/>
  <c r="AI24" i="13"/>
  <c r="AJ24" i="13" a="1"/>
  <c r="AJ24" i="13"/>
  <c r="AK24" i="13" a="1"/>
  <c r="AK24" i="13"/>
  <c r="AP24" i="13"/>
  <c r="AQ24" i="13"/>
  <c r="AR24" i="13"/>
  <c r="AS24" i="13"/>
  <c r="AT24" i="13" a="1"/>
  <c r="AT24" i="13"/>
  <c r="AV24" i="13"/>
  <c r="AW24" i="13" a="1"/>
  <c r="AW24" i="13"/>
  <c r="AY24" i="13"/>
  <c r="AZ24" i="13"/>
  <c r="BA24" i="13"/>
  <c r="BB24" i="13"/>
  <c r="BF24" i="13"/>
  <c r="BG24" i="13"/>
  <c r="X25" i="13"/>
  <c r="Z25" i="13" a="1"/>
  <c r="Z25" i="13"/>
  <c r="AA25" i="13" a="1"/>
  <c r="AA25" i="13"/>
  <c r="AB25" i="13" a="1"/>
  <c r="AB25" i="13"/>
  <c r="AC25" i="13" a="1"/>
  <c r="AC25" i="13"/>
  <c r="AF25" i="13" a="1"/>
  <c r="AF25" i="13"/>
  <c r="AG25" i="13" a="1"/>
  <c r="AG25" i="13"/>
  <c r="AH25" i="13" a="1"/>
  <c r="AH25" i="13"/>
  <c r="AI25" i="13" a="1"/>
  <c r="AI25" i="13"/>
  <c r="AJ25" i="13" a="1"/>
  <c r="AJ25" i="13"/>
  <c r="AK25" i="13" a="1"/>
  <c r="AK25" i="13"/>
  <c r="AP25" i="13"/>
  <c r="AQ25" i="13"/>
  <c r="AR25" i="13"/>
  <c r="AS25" i="13"/>
  <c r="AT25" i="13" a="1"/>
  <c r="AT25" i="13"/>
  <c r="AV25" i="13"/>
  <c r="AW25" i="13" a="1"/>
  <c r="AW25" i="13"/>
  <c r="AY25" i="13"/>
  <c r="AZ25" i="13"/>
  <c r="BA25" i="13"/>
  <c r="BB25" i="13"/>
  <c r="BF25" i="13"/>
  <c r="BG25" i="13"/>
  <c r="X26" i="13"/>
  <c r="Z26" i="13" a="1"/>
  <c r="Z26" i="13"/>
  <c r="AA26" i="13" a="1"/>
  <c r="AA26" i="13"/>
  <c r="AB26" i="13" a="1"/>
  <c r="AB26" i="13"/>
  <c r="AC26" i="13" a="1"/>
  <c r="AC26" i="13"/>
  <c r="AF26" i="13" a="1"/>
  <c r="AF26" i="13"/>
  <c r="AG26" i="13" a="1"/>
  <c r="AG26" i="13"/>
  <c r="AH26" i="13" a="1"/>
  <c r="AH26" i="13"/>
  <c r="AI26" i="13" a="1"/>
  <c r="AI26" i="13"/>
  <c r="AJ26" i="13" a="1"/>
  <c r="AJ26" i="13"/>
  <c r="AK26" i="13" a="1"/>
  <c r="AK26" i="13"/>
  <c r="AP26" i="13"/>
  <c r="AQ26" i="13"/>
  <c r="AR26" i="13"/>
  <c r="AS26" i="13"/>
  <c r="AT26" i="13" a="1"/>
  <c r="AT26" i="13"/>
  <c r="AV26" i="13"/>
  <c r="AW26" i="13" a="1"/>
  <c r="AW26" i="13"/>
  <c r="AY26" i="13"/>
  <c r="AZ26" i="13"/>
  <c r="BA26" i="13"/>
  <c r="BB26" i="13"/>
  <c r="BF26" i="13"/>
  <c r="BG26" i="13"/>
  <c r="Z28" i="13"/>
  <c r="AA28" i="13"/>
  <c r="AB28" i="13"/>
  <c r="AC28" i="13"/>
  <c r="AF28" i="13"/>
  <c r="AG28" i="13"/>
  <c r="AH28" i="13"/>
  <c r="AI28" i="13"/>
  <c r="AJ28" i="13"/>
  <c r="AK28" i="13"/>
  <c r="AT28" i="13"/>
  <c r="AW28" i="13"/>
  <c r="BC28" i="13"/>
  <c r="AA33" i="13" a="1"/>
  <c r="AA33" i="13"/>
  <c r="AB33" i="13" a="1"/>
  <c r="AB33" i="13"/>
  <c r="AC33" i="13" a="1"/>
  <c r="AC33" i="13"/>
  <c r="AF33" i="13" a="1"/>
  <c r="AF33" i="13"/>
  <c r="AG33" i="13" a="1"/>
  <c r="AG33" i="13"/>
  <c r="AH33" i="13" a="1"/>
  <c r="AH33" i="13"/>
  <c r="AI33" i="13" a="1"/>
  <c r="AI33" i="13"/>
  <c r="AJ33" i="13" a="1"/>
  <c r="AJ33" i="13"/>
  <c r="AK33" i="13" a="1"/>
  <c r="AK33" i="13"/>
  <c r="AT33" i="13" a="1"/>
  <c r="AT33" i="13"/>
  <c r="AW33" i="13" a="1"/>
  <c r="AW33" i="13"/>
  <c r="BC33" i="13" a="1"/>
  <c r="BC33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<sst xmlns="http://schemas.openxmlformats.org/spreadsheetml/2006/main" count="730" uniqueCount="133">
  <si>
    <t>Location name</t>
  </si>
  <si>
    <t>Frame name</t>
  </si>
  <si>
    <t>Patch panel No.</t>
  </si>
  <si>
    <t>Tray</t>
  </si>
  <si>
    <t>Pos</t>
  </si>
  <si>
    <t>SpanID</t>
  </si>
  <si>
    <t>Cable name</t>
  </si>
  <si>
    <t>Fib</t>
  </si>
  <si>
    <t>Tub</t>
  </si>
  <si>
    <t>Tb</t>
  </si>
  <si>
    <t>Vz</t>
  </si>
  <si>
    <t>Sectionname</t>
  </si>
  <si>
    <t>SpTp</t>
  </si>
  <si>
    <t>CS(SP)</t>
  </si>
  <si>
    <t>Project number</t>
  </si>
  <si>
    <t>Res date</t>
  </si>
  <si>
    <t>End date</t>
  </si>
  <si>
    <t>Applicant</t>
  </si>
  <si>
    <t>Updateuser</t>
  </si>
  <si>
    <t>End point</t>
  </si>
  <si>
    <t>kurt.verheyen</t>
  </si>
  <si>
    <t>wh</t>
  </si>
  <si>
    <t xml:space="preserve"> </t>
  </si>
  <si>
    <t>didier.buonsenso</t>
  </si>
  <si>
    <t>bl</t>
  </si>
  <si>
    <t>or</t>
  </si>
  <si>
    <t>tom.wouters</t>
  </si>
  <si>
    <t>LB?</t>
  </si>
  <si>
    <t>To?</t>
  </si>
  <si>
    <t>Fo</t>
  </si>
  <si>
    <t>Data from cocon</t>
  </si>
  <si>
    <t>Patch in 
cocon?</t>
  </si>
  <si>
    <t>Picture 
of patch?</t>
  </si>
  <si>
    <t>With 
cable (ID)</t>
  </si>
  <si>
    <t>PN</t>
  </si>
  <si>
    <t>LB</t>
  </si>
  <si>
    <t>To fill in</t>
  </si>
  <si>
    <t>Automatic fill</t>
  </si>
  <si>
    <t>Semi-automatic fill</t>
  </si>
  <si>
    <t>Fill in</t>
  </si>
  <si>
    <t>"-" or info to fill</t>
  </si>
  <si>
    <t>not to fill</t>
  </si>
  <si>
    <t>MON1035</t>
  </si>
  <si>
    <t>bjorn.dejaeger</t>
  </si>
  <si>
    <t>steve.wullaert</t>
  </si>
  <si>
    <t>Verification 
to do?</t>
  </si>
  <si>
    <t>Wat to 
verify?</t>
  </si>
  <si>
    <t>C9_MPLS_ACX</t>
  </si>
  <si>
    <t xml:space="preserve">MON1035-QUA1014/0002 </t>
  </si>
  <si>
    <t>LES1006-MON1035/0001 (FOID 32436)</t>
  </si>
  <si>
    <t xml:space="preserve">CHA1169-MON1035/0001 </t>
  </si>
  <si>
    <t xml:space="preserve">MON1035-QUA1014/0003 </t>
  </si>
  <si>
    <t>In POP</t>
  </si>
  <si>
    <t>Cocon</t>
  </si>
  <si>
    <t>CC Patch</t>
  </si>
  <si>
    <t>Pict patch</t>
  </si>
  <si>
    <t>Comments</t>
  </si>
  <si>
    <t>COCON</t>
  </si>
  <si>
    <t>Pictures in cocon</t>
  </si>
  <si>
    <t>IN EOS</t>
  </si>
  <si>
    <t>Picture in EOS?</t>
  </si>
  <si>
    <t>Legend in Sheet</t>
  </si>
  <si>
    <t>Color of sheet</t>
  </si>
  <si>
    <t>Field check to do</t>
  </si>
  <si>
    <t>Picture to make or patch to remove</t>
  </si>
  <si>
    <t>BREAKOUT/SM/24</t>
  </si>
  <si>
    <t>List of sheet</t>
  </si>
  <si>
    <t>Legend</t>
  </si>
  <si>
    <t>Blanco</t>
  </si>
  <si>
    <t>Cable + fo 
sheet</t>
  </si>
  <si>
    <t>2-25</t>
  </si>
  <si>
    <t>26-50</t>
  </si>
  <si>
    <t>51-75</t>
  </si>
  <si>
    <t>101-125</t>
  </si>
  <si>
    <t>76-100</t>
  </si>
  <si>
    <t>Process
 OK?</t>
  </si>
  <si>
    <t>Cable + fo cocon</t>
  </si>
  <si>
    <t>cable Sheet</t>
  </si>
  <si>
    <t>fo sheet</t>
  </si>
  <si>
    <t>Cable to check</t>
  </si>
  <si>
    <t>Blanco_Reserve</t>
  </si>
  <si>
    <t>K131959+K131962</t>
  </si>
  <si>
    <t>K131959</t>
  </si>
  <si>
    <t xml:space="preserve">LES1006-MON1035/0002 </t>
  </si>
  <si>
    <t xml:space="preserve">MON1035-TUB1010/0001 </t>
  </si>
  <si>
    <t xml:space="preserve">LAL1006-MON1035/0001 </t>
  </si>
  <si>
    <t xml:space="preserve">MON1035-MON1072/0001 </t>
  </si>
  <si>
    <t>Look at all</t>
  </si>
  <si>
    <t>D9_MAIN_ODF</t>
  </si>
  <si>
    <t>K124376-1_24</t>
  </si>
  <si>
    <t>K124376</t>
  </si>
  <si>
    <t xml:space="preserve">MON1035-MON1035/0013 </t>
  </si>
  <si>
    <t>D5_DWDM_1</t>
  </si>
  <si>
    <t>Design control cocon</t>
  </si>
  <si>
    <t>Look in Cocon for pictures</t>
  </si>
  <si>
    <t>Design control EOS</t>
  </si>
  <si>
    <t>Look in EOS for pictures</t>
  </si>
  <si>
    <t>Design to change</t>
  </si>
  <si>
    <t>Cocon to modify</t>
  </si>
  <si>
    <t>No (more) control to do</t>
  </si>
  <si>
    <t>Explications</t>
  </si>
  <si>
    <t>Picture of patch</t>
  </si>
  <si>
    <t>Pas de photo du patch en cocon et EOS --&gt; photo de l'étiquette a faire pour confirmer les fibres</t>
  </si>
  <si>
    <t>Patch to verify + Picture</t>
  </si>
  <si>
    <t>Un patch devrais exister en cocon mais ne s'y trouve pas --&gt; vérifier s'il y as un patch et prendre une photo de l'étiquette</t>
  </si>
  <si>
    <t>LB in status 0</t>
  </si>
  <si>
    <t>Le lijnbenaming est en staus 0 et donc peut-être pas encore fait sur le terrain</t>
  </si>
  <si>
    <t>Patch to remove</t>
  </si>
  <si>
    <t>Le patch ne sert a rien, vérifier sa présence et le retirer le cas échéant</t>
  </si>
  <si>
    <t>Armoires (photos)</t>
  </si>
  <si>
    <t>Patch in POP</t>
  </si>
  <si>
    <t>Endpoint in POP</t>
  </si>
  <si>
    <t>Endpoint ?</t>
  </si>
  <si>
    <t>Picture of Endpoint?</t>
  </si>
  <si>
    <t>Yes</t>
  </si>
  <si>
    <t>Column1</t>
  </si>
  <si>
    <t>Column2</t>
  </si>
  <si>
    <t>Column3</t>
  </si>
  <si>
    <t>Column4</t>
  </si>
  <si>
    <t>With 
cable (ID)5</t>
  </si>
  <si>
    <t>Fo6</t>
  </si>
  <si>
    <t>Column7</t>
  </si>
  <si>
    <t>Wat to 
verify?8</t>
  </si>
  <si>
    <t>Column9</t>
  </si>
  <si>
    <t>Verification 
to do?10</t>
  </si>
  <si>
    <t>Column11</t>
  </si>
  <si>
    <t>Column12</t>
  </si>
  <si>
    <t>Column13</t>
  </si>
  <si>
    <t>Verification 
to do?14</t>
  </si>
  <si>
    <t>Wat to 
verify?15</t>
  </si>
  <si>
    <t>Comments16</t>
  </si>
  <si>
    <t>Column17</t>
  </si>
  <si>
    <t>LB18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</si>
</sst>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3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3" fontId="0" fillId="4" borderId="0" xfId="0" applyNumberFormat="1" applyFill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/>
    <xf numFmtId="0" fontId="0" fillId="7" borderId="0" xfId="0" applyFill="1"/>
    <xf numFmtId="17" fontId="0" fillId="0" borderId="0" xfId="0" quotePrefix="1" applyNumberFormat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/>
    <xf numFmtId="0" fontId="0" fillId="9" borderId="0" xfId="0" applyFill="1" applyAlignment="1">
      <alignment horizontal="left"/>
    </xf>
    <xf numFmtId="0" fontId="0" fillId="10" borderId="0" xfId="0" applyFill="1"/>
    <xf numFmtId="0" fontId="0" fillId="11" borderId="0" xfId="0" applyFill="1"/>
    <xf numFmtId="0" fontId="0" fillId="12" borderId="0" xfId="0" applyFill="1" applyAlignment="1">
      <alignment horizontal="center" wrapText="1"/>
    </xf>
    <xf numFmtId="0" fontId="0" fillId="12" borderId="0" xfId="0" applyFill="1" applyAlignment="1">
      <alignment horizontal="center"/>
    </xf>
    <xf numFmtId="0" fontId="0" fillId="12" borderId="0" xfId="0" applyFill="1"/>
    <xf numFmtId="164" fontId="0" fillId="0" borderId="0" xfId="0" applyNumberFormat="1"/>
    <xf numFmtId="0" fontId="0" fillId="13" borderId="0" xfId="0" applyFill="1"/>
    <xf numFmtId="0" fontId="3" fillId="8" borderId="0" xfId="0" applyFont="1" applyFill="1"/>
    <xf numFmtId="0" fontId="0" fillId="6" borderId="4" xfId="0" applyFill="1" applyBorder="1" applyAlignment="1">
      <alignment horizontal="center" wrapText="1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6" borderId="4" xfId="0" applyFill="1" applyBorder="1"/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3" borderId="4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</cellXfs>
  <cellStyles count="1">
    <cellStyle name="Normal" xfId="0" builtinId="0"/>
  </cellStyles>
  <dxfs count="108">
    <dxf>
      <font>
        <color rgb="FFFF0000"/>
      </font>
      <fill>
        <patternFill>
          <bgColor theme="5" tint="0.39994506668294322"/>
        </patternFill>
      </fill>
    </dxf>
    <dxf>
      <font>
        <color rgb="FF00B050"/>
      </font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00B050"/>
      </font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00B050"/>
      </font>
    </dxf>
    <dxf>
      <font>
        <color rgb="FFFFFF00"/>
      </font>
    </dxf>
    <dxf>
      <font>
        <color rgb="FFFF0000"/>
      </font>
    </dxf>
    <dxf>
      <font>
        <color rgb="FF00B050"/>
      </font>
    </dxf>
    <dxf>
      <font>
        <color rgb="FFFF0000"/>
      </font>
      <fill>
        <patternFill>
          <bgColor theme="5" tint="0.39994506668294322"/>
        </patternFill>
      </fill>
    </dxf>
    <dxf>
      <font>
        <color rgb="FF00B050"/>
      </font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00B050"/>
      </font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00B050"/>
      </font>
    </dxf>
    <dxf>
      <font>
        <color rgb="FFFFFF00"/>
      </font>
    </dxf>
    <dxf>
      <font>
        <color rgb="FFFF0000"/>
      </font>
    </dxf>
    <dxf>
      <font>
        <color rgb="FF00B050"/>
      </font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numFmt numFmtId="19" formatCode="dd/mm/yyyy"/>
    </dxf>
    <dxf>
      <numFmt numFmtId="19" formatCode="dd/mm/yyyy"/>
    </dxf>
    <dxf>
      <numFmt numFmtId="3" formatCode="#,##0"/>
    </dxf>
    <dxf>
      <fill>
        <patternFill patternType="solid">
          <fgColor rgb="FF000000"/>
          <bgColor rgb="FFDDEBF7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numFmt numFmtId="19" formatCode="dd/mm/yyyy"/>
    </dxf>
    <dxf>
      <numFmt numFmtId="19" formatCode="dd/mm/yyyy"/>
    </dxf>
    <dxf>
      <numFmt numFmtId="3" formatCode="#,##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1371600</xdr:colOff>
          <xdr:row>0</xdr:row>
          <xdr:rowOff>190500</xdr:rowOff>
        </xdr:from>
        <xdr:to>
          <xdr:col>5</xdr:col>
          <xdr:colOff>2524125</xdr:colOff>
          <xdr:row>4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Appuyer ici pour lister les sheets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82C6EF-09FF-4C85-8673-DAD63E4F9A4C}" name="Table22" displayName="Table22" ref="A2:BG300" totalsRowShown="0" headerRowDxfId="65" dataDxfId="64">
  <autoFilter ref="A2:BG300" xr:uid="{EC415524-486A-44B9-B260-456433ACD9F9}"/>
  <tableColumns count="59">
    <tableColumn id="1" xr3:uid="{6FE58720-681E-4CD8-923F-96E1C4135B11}" name="Location name"/>
    <tableColumn id="2" xr3:uid="{903126BF-8EC4-425B-BB0A-0656E302C7BF}" name="Frame name"/>
    <tableColumn id="3" xr3:uid="{75E14DB8-F0A8-4CDC-86F9-34EF52F4D2B8}" name="Patch panel No."/>
    <tableColumn id="4" xr3:uid="{752DF058-D9AF-45AD-8068-20D9F655E319}" name="Tray"/>
    <tableColumn id="5" xr3:uid="{ACFA7CEF-C90F-41C4-9F43-BB034AF696CD}" name="Pos"/>
    <tableColumn id="6" xr3:uid="{E5132A5A-B80E-46EA-9E69-BDC3353A411A}" name="SpanID"/>
    <tableColumn id="7" xr3:uid="{A739958E-0271-4B55-8C38-4B25A56159B9}" name="Cable name"/>
    <tableColumn id="8" xr3:uid="{9DF09E26-2222-4C8A-BFC9-3E70A64E051D}" name="Fib"/>
    <tableColumn id="9" xr3:uid="{FF326E03-5A28-4C0A-A01E-2CA318350F45}" name="Tub"/>
    <tableColumn id="10" xr3:uid="{F6AA7373-5B74-4DF6-AA2B-F264D550F376}" name="Tb"/>
    <tableColumn id="11" xr3:uid="{62B57C52-3106-4699-9276-45C92049587B}" name="Vz"/>
    <tableColumn id="12" xr3:uid="{EFA91FBE-B0F4-431F-9744-A350DE1DD9AA}" name="Sectionname"/>
    <tableColumn id="13" xr3:uid="{5F8F60F2-EA36-4FC6-9028-86E5A9146B0B}" name="SpTp"/>
    <tableColumn id="14" xr3:uid="{8563DBA3-7017-412F-BF35-EF6704882871}" name="CS(SP)"/>
    <tableColumn id="15" xr3:uid="{057A88B8-8544-4F36-A367-52E37CAA5C63}" name="Project number" dataDxfId="63"/>
    <tableColumn id="16" xr3:uid="{D1495C97-D572-4714-BE00-86DD8CB631A7}" name="Res date" dataDxfId="62"/>
    <tableColumn id="17" xr3:uid="{947AC842-40EE-4399-9162-D3D9CD9AB84C}" name="End date" dataDxfId="61"/>
    <tableColumn id="18" xr3:uid="{04B40024-EABB-4D24-8E61-54C4E83F149A}" name="Applicant"/>
    <tableColumn id="19" xr3:uid="{B7D2F4A6-FEC0-4CF0-A942-F7D89847E440}" name="Updateuser"/>
    <tableColumn id="20" xr3:uid="{4E5981F4-6ACE-4003-A26F-71FE98CA8243}" name="End point"/>
    <tableColumn id="21" xr3:uid="{85A07D02-A6C7-4F97-BF86-847C0CB80DB7}" name="Column1" dataDxfId="60"/>
    <tableColumn id="22" xr3:uid="{D368B4DB-DA4F-4A08-8D80-0701093303B0}" name="Cable + fo _x000a_sheet" dataDxfId="59">
      <calculatedColumnFormula>CONCATENATE(G3," (",F3,")*",T3,"-",H3)</calculatedColumnFormula>
    </tableColumn>
    <tableColumn id="23" xr3:uid="{B4F8F52E-2FB4-4990-AB0D-F2663AA956BA}" name="Column2" dataDxfId="58"/>
    <tableColumn id="24" xr3:uid="{447B340C-1A16-473C-99FA-269B0C7D5E73}" name="Cable + fo cocon" dataDxfId="57">
      <calculatedColumnFormula>CONCATENATE(AB3,"*",AA3,"-",AC3)</calculatedColumnFormula>
    </tableColumn>
    <tableColumn id="25" xr3:uid="{06FB0ABC-17B4-4C2D-8824-5810EFD4F66E}" name="LB?" dataDxfId="56">
      <calculatedColumnFormula>IF(L3="","No","Yes")</calculatedColumnFormula>
    </tableColumn>
    <tableColumn id="26" xr3:uid="{B9E7DBBC-ADEE-418E-952F-83B11CE77AF0}" name="Patch in _x000a_cocon?" dataDxfId="55">
      <calculatedColumnFormula array="1">C_CP</calculatedColumnFormula>
    </tableColumn>
    <tableColumn id="27" xr3:uid="{EFE6AE68-11F2-4F9A-9FF9-670282208585}" name="To?" dataDxfId="54">
      <calculatedColumnFormula array="1">IF(Z3="Yes",C_T,"-")</calculatedColumnFormula>
    </tableColumn>
    <tableColumn id="28" xr3:uid="{82456397-4DDB-499C-ADD7-57FBA8B64351}" name="With _x000a_cable (ID)" dataDxfId="53">
      <calculatedColumnFormula array="1">IF(Z3="Yes",C_WC,"-")</calculatedColumnFormula>
    </tableColumn>
    <tableColumn id="29" xr3:uid="{9CBEA31B-640A-4640-BAF4-248A5F34460E}" name="Fo" dataDxfId="52">
      <calculatedColumnFormula array="1">IF(Z3="Yes",VALUE(C_F),"-")</calculatedColumnFormula>
    </tableColumn>
    <tableColumn id="30" xr3:uid="{E8015E1B-0770-4B23-9CAF-69FEAC7D2303}" name="Column3" dataDxfId="51"/>
    <tableColumn id="31" xr3:uid="{D751CAF6-A3B2-49AA-9867-14CA3558258B}" name="Column4" dataDxfId="50">
      <calculatedColumnFormula>T3</calculatedColumnFormula>
    </tableColumn>
    <tableColumn id="32" xr3:uid="{A3A461A9-1F5A-4DEA-8E59-0DF978AB3F93}" name="Picture _x000a_of patch?" dataDxfId="49">
      <calculatedColumnFormula array="1">P_Pop</calculatedColumnFormula>
    </tableColumn>
    <tableColumn id="33" xr3:uid="{D60D9527-2D94-4209-BFF4-996475ECB0EE}" name="Process_x000a_ OK?" dataDxfId="48">
      <calculatedColumnFormula array="1">IF(AF3="Yes",P_P,"Y")</calculatedColumnFormula>
    </tableColumn>
    <tableColumn id="34" xr3:uid="{37362186-8A04-4105-ACCB-554B98C2A1B0}" name="LB" dataDxfId="47">
      <calculatedColumnFormula array="1">IF(AF3="Yes",P_LB,"-")</calculatedColumnFormula>
    </tableColumn>
    <tableColumn id="35" xr3:uid="{1F0FD118-3175-4F67-BBAE-EDC97A824D72}" name="With _x000a_cable (ID)5" dataDxfId="46">
      <calculatedColumnFormula array="1">IF(AF3="Yes",P_WC,"-")</calculatedColumnFormula>
    </tableColumn>
    <tableColumn id="36" xr3:uid="{263A099A-11BC-439E-A8E0-5AD18174D02E}" name="Fo6" dataDxfId="45">
      <calculatedColumnFormula array="1">IF(AF3="Yes",VALUE(P_F),"-")</calculatedColumnFormula>
    </tableColumn>
    <tableColumn id="37" xr3:uid="{A1D68204-2F6F-4727-9612-E10ADD09CA13}" name="PN" dataDxfId="44">
      <calculatedColumnFormula array="1">IF(AF3="Yes",P_PN,"-")</calculatedColumnFormula>
    </tableColumn>
    <tableColumn id="38" xr3:uid="{3072459F-E39F-41F9-97CB-0AE9EDAC988A}" name="cable Sheet" dataDxfId="43">
      <calculatedColumnFormula>_xlfn.TEXTBEFORE(V3,"*")</calculatedColumnFormula>
    </tableColumn>
    <tableColumn id="39" xr3:uid="{EC49D5E3-2077-474F-9C15-45BEC062D6C1}" name="fo sheet" dataDxfId="42">
      <calculatedColumnFormula>H3</calculatedColumnFormula>
    </tableColumn>
    <tableColumn id="40" xr3:uid="{8C49AA17-63F8-45A6-BE15-15C78EDF29C0}" name="Column7"/>
    <tableColumn id="41" xr3:uid="{64A0D27F-BE7A-4162-AAC1-04FB586D8F07}" name="Endpoint ?" dataDxfId="41">
      <calculatedColumnFormula>AO2</calculatedColumnFormula>
    </tableColumn>
    <tableColumn id="42" xr3:uid="{9B25F6C8-9C39-4B1B-B929-0018B334573D}" name="Picture of Endpoint?" dataDxfId="40">
      <calculatedColumnFormula>IF(AND(AO3="No",Y3="Yes",Z3="No",AG3="Y"),"Picture of endPoint","")</calculatedColumnFormula>
    </tableColumn>
    <tableColumn id="43" xr3:uid="{54FE9495-3768-4177-9511-AA128F73C701}" name="Wat to _x000a_verify?" dataDxfId="39">
      <calculatedColumnFormula>IF(AND(Y3="Yes",Z3="No",AG3="Y",AO3="Yes",AP3="No"),"Picture of endPoint","")</calculatedColumnFormula>
    </tableColumn>
    <tableColumn id="44" xr3:uid="{7ACF7ED6-065E-4312-B821-8F73FD7DD9BD}" name="Verification _x000a_to do?" dataDxfId="38">
      <calculatedColumnFormula>IF(AG3="Y",IF(OR(AND(BE3="Y",BF3="Y",BG3="Y"),AND(BE3="N",BF3="N",BG3="N"),AND(BE3="Y",BF3="N",BG3="N")),"No","Yes"),"Yes")</calculatedColumnFormula>
    </tableColumn>
    <tableColumn id="45" xr3:uid="{C41BAAD6-2469-48F1-A933-9BD7214C8A7A}" name="Wat to _x000a_verify?8" dataDxfId="37">
      <calculatedColumnFormula>IF(AG3="Y",IF(AND(BE3="Y",BF3="Y",BG3="N"),"Picture of patch",IF(OR(AND(BE3="N",BF3="N",BG3="Y"),AND(BE3="N",BF3="Y",BG3="Y"),AND(BE3="N",BF3="Y",BG3="N")),"Patch to remove","")),"Patch to verify + Picture")</calculatedColumnFormula>
    </tableColumn>
    <tableColumn id="46" xr3:uid="{39ED57DD-0F81-4616-B771-616225966AAD}" name="Comments" dataDxfId="36">
      <calculatedColumnFormula array="1">COM</calculatedColumnFormula>
    </tableColumn>
    <tableColumn id="47" xr3:uid="{2B02D9C3-F1E8-4FC0-98E9-F9C89853D00D}" name="Column9" dataDxfId="35"/>
    <tableColumn id="48" xr3:uid="{FE99514E-D0FF-4648-8C98-EBE4E948A4B5}" name="Verification _x000a_to do?10" dataDxfId="34">
      <calculatedColumnFormula>IF(AW3="",IFERROR(IF(SEARCH("Picture",AS3)=1,"Look in EOS",""),"No"),IF(AW3="Yes","No","No picture in EOS"))</calculatedColumnFormula>
    </tableColumn>
    <tableColumn id="49" xr3:uid="{B18F8D67-7EE6-4AD0-A08C-8A5AE36E9961}" name="Picture in EOS?" dataDxfId="33">
      <calculatedColumnFormula array="1">PIE</calculatedColumnFormula>
    </tableColumn>
    <tableColumn id="50" xr3:uid="{A0C4AF09-B9FC-4A3D-845E-DB612B99F261}" name="Column11"/>
    <tableColumn id="51" xr3:uid="{423CFC4D-65CE-4540-AB11-AFA661B2FD89}" name="Column12" dataDxfId="32">
      <calculatedColumnFormula>IF(OR(AND(AF3="Yes",AI3=AB3),OR(AF3="",AF3="No")),"N","Y")</calculatedColumnFormula>
    </tableColumn>
    <tableColumn id="52" xr3:uid="{C5208AEF-8B67-402B-8DDC-02A5270F4827}" name="Column13" dataDxfId="31">
      <calculatedColumnFormula>IF(OR(AND(AF3="Yes",AJ3=AC3),OR(AF3="",AF3="No")),"N","Y")</calculatedColumnFormula>
    </tableColumn>
    <tableColumn id="53" xr3:uid="{C24B0A1D-83C5-47DC-9529-44C2F9AFBAFF}" name="Verification _x000a_to do?14" dataDxfId="30">
      <calculatedColumnFormula>IF(AND(AY3="N",AZ3="N"),"No","Yes")</calculatedColumnFormula>
    </tableColumn>
    <tableColumn id="54" xr3:uid="{B675D916-C0E7-4F88-963D-6B3BCAB578E3}" name="Wat to _x000a_verify?15" dataDxfId="29">
      <calculatedColumnFormula>IF(AY3="Y","Cable patched with is not the same",IF(AZ3="Y","Fiber in cable patched with is not the same",IF(AND(AY3="Y",AZ3="Y"),"Cable and fiber patched with is not the same","")))</calculatedColumnFormula>
    </tableColumn>
    <tableColumn id="55" xr3:uid="{760163C4-AF0F-427D-A0AC-4CD5B501E49A}" name="Comments16" dataDxfId="28"/>
    <tableColumn id="56" xr3:uid="{F662B9DF-2A16-41D5-9C3A-D7F617389618}" name="Column17" dataDxfId="27"/>
    <tableColumn id="57" xr3:uid="{3EEC8F56-2C8D-4A9F-9773-2A159FFE8552}" name="LB18" dataDxfId="26">
      <calculatedColumnFormula>IF(AND(Y3="Yes",N3=0),"N",IF(Y3="No","N","Y"))</calculatedColumnFormula>
    </tableColumn>
    <tableColumn id="58" xr3:uid="{39568135-1E59-42C9-9567-CDC769046E90}" name="CC Patch" dataDxfId="25">
      <calculatedColumnFormula>IF(AND(Z3="Yes",N3=0),"N",IF(Z3="No","N","Y"))</calculatedColumnFormula>
    </tableColumn>
    <tableColumn id="59" xr3:uid="{76EC3C8A-B06F-496E-89AE-37026703A5B8}" name="Pict patch" dataDxfId="24">
      <calculatedColumnFormula>IF(AND(AF3="Yes",N3=0),"N",IF(OR(AF3="No",AF3=""),"N","Y"))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415524-486A-44B9-B260-456433ACD9F9}" name="Table2" displayName="Table2" ref="A2:BG26" totalsRowShown="0" headerRowDxfId="107" dataDxfId="106">
  <autoFilter ref="A2:BG26" xr:uid="{EC415524-486A-44B9-B260-456433ACD9F9}"/>
  <tableColumns count="59">
    <tableColumn id="1" xr3:uid="{05767575-385C-4AC6-A951-CAC6DEF7CE92}" name="Location name"/>
    <tableColumn id="2" xr3:uid="{DA6905EA-DF8A-4D6C-BE9D-36841DA516AE}" name="Frame name"/>
    <tableColumn id="3" xr3:uid="{115A8702-A1A4-4D5F-A4A4-8039B81F5BC6}" name="Patch panel No."/>
    <tableColumn id="4" xr3:uid="{80DD14E0-E69E-4149-9E2C-2C3A7BEFDA62}" name="Tray"/>
    <tableColumn id="5" xr3:uid="{60C27BE1-5E88-4361-9521-6E295AB6883E}" name="Pos"/>
    <tableColumn id="6" xr3:uid="{A99C089A-1B92-4643-8987-FCFF7012E4A2}" name="SpanID"/>
    <tableColumn id="7" xr3:uid="{C3B3D01B-3ABE-40E3-BB3D-CE0CB743CE9C}" name="Cable name"/>
    <tableColumn id="8" xr3:uid="{C3C82811-AE08-4372-8629-0A3B4CC62C42}" name="Fib"/>
    <tableColumn id="9" xr3:uid="{ADAFE849-2A35-477A-BFCF-644FC553CEFD}" name="Tub"/>
    <tableColumn id="10" xr3:uid="{34AC710B-ACAA-4E33-9466-FAEAC58AB971}" name="Tb"/>
    <tableColumn id="11" xr3:uid="{A3D3721E-01FE-4A12-98C3-B0E705E9976A}" name="Vz"/>
    <tableColumn id="12" xr3:uid="{2EB8AD91-D0A2-411A-BCE4-C9F2E3D69D8B}" name="Sectionname"/>
    <tableColumn id="13" xr3:uid="{8CA8388A-D6FB-4410-9F30-6F8047D8EF9F}" name="SpTp"/>
    <tableColumn id="14" xr3:uid="{F21EA316-A913-4433-A949-4C18478410DE}" name="CS(SP)"/>
    <tableColumn id="15" xr3:uid="{497B7DB3-6C0F-43EE-8D99-2123CDD9687B}" name="Project number" dataDxfId="105"/>
    <tableColumn id="16" xr3:uid="{74F1DE91-DF78-4D88-B681-F8F8BA924B8F}" name="Res date" dataDxfId="104"/>
    <tableColumn id="17" xr3:uid="{DDB79096-C8E5-400C-9361-26D90CB79B3A}" name="End date" dataDxfId="103"/>
    <tableColumn id="18" xr3:uid="{7DBBA795-40D7-4A60-9EEB-06A4E86030F8}" name="Applicant"/>
    <tableColumn id="19" xr3:uid="{641A9113-0816-4C6D-8261-3D38425A62EB}" name="Updateuser"/>
    <tableColumn id="20" xr3:uid="{7F7461D5-2FE5-4B59-BADD-8FF17E92C284}" name="End point"/>
    <tableColumn id="21" xr3:uid="{CCEB15D2-D56C-455D-ABC3-FE9BD7E59386}" name="Column1" dataDxfId="102"/>
    <tableColumn id="22" xr3:uid="{883FA92D-0D4E-4375-909B-4B738CF0F3ED}" name="Cable + fo _x000a_sheet" dataDxfId="101">
      <calculatedColumnFormula>CONCATENATE(G3," (",F3,")*",T3,"-",H3)</calculatedColumnFormula>
    </tableColumn>
    <tableColumn id="23" xr3:uid="{7FAAADEE-47F5-464D-B513-4564C5528233}" name="Column2" dataDxfId="100"/>
    <tableColumn id="24" xr3:uid="{AC5F0645-4C00-4572-8A93-BC56092C505F}" name="Cable + fo cocon" dataDxfId="99">
      <calculatedColumnFormula>CONCATENATE(AB3,"*",AA3,"-",AC3)</calculatedColumnFormula>
    </tableColumn>
    <tableColumn id="25" xr3:uid="{F4843B7F-1FBF-478B-9D21-570528799F5D}" name="LB?" dataDxfId="98">
      <calculatedColumnFormula>IF(L3="","No","Yes")</calculatedColumnFormula>
    </tableColumn>
    <tableColumn id="26" xr3:uid="{E55DD6F0-DCA1-4CD3-8D9A-EBF9B6B365F6}" name="Patch in _x000a_cocon?" dataDxfId="97">
      <calculatedColumnFormula array="1">C_CP</calculatedColumnFormula>
    </tableColumn>
    <tableColumn id="27" xr3:uid="{B82FC5BD-38D1-42E4-98FE-73576B65BD44}" name="To?" dataDxfId="96">
      <calculatedColumnFormula array="1">IF(Z3="Yes",C_T,"-")</calculatedColumnFormula>
    </tableColumn>
    <tableColumn id="28" xr3:uid="{97FA1E35-71D2-4612-9233-3583C114234E}" name="With _x000a_cable (ID)" dataDxfId="95">
      <calculatedColumnFormula array="1">IF(Z3="Yes",C_WC,"-")</calculatedColumnFormula>
    </tableColumn>
    <tableColumn id="29" xr3:uid="{9259513A-F86C-4D6D-8980-D8C584A1738D}" name="Fo" dataDxfId="94">
      <calculatedColumnFormula array="1">IF(Z3="Yes",VALUE(C_F),"-")</calculatedColumnFormula>
    </tableColumn>
    <tableColumn id="30" xr3:uid="{5950E3F8-DC54-42F4-BFD3-3218769EFAE8}" name="Column3" dataDxfId="93"/>
    <tableColumn id="31" xr3:uid="{2D9AC8DE-142D-4661-B6F9-3F4D5C938DCB}" name="Column4" dataDxfId="92">
      <calculatedColumnFormula>T3</calculatedColumnFormula>
    </tableColumn>
    <tableColumn id="32" xr3:uid="{C9435E8B-0C0C-49DC-8157-5A6F53F2EB5C}" name="Picture _x000a_of patch?" dataDxfId="91">
      <calculatedColumnFormula array="1">P_Pop</calculatedColumnFormula>
    </tableColumn>
    <tableColumn id="33" xr3:uid="{9BB82710-AC5F-4C66-A8B9-50EA1B1ADB88}" name="Process_x000a_ OK?" dataDxfId="90">
      <calculatedColumnFormula array="1">IF(AF3="Yes",P_P,"Y")</calculatedColumnFormula>
    </tableColumn>
    <tableColumn id="34" xr3:uid="{F4A1503F-2C0D-40A4-9CA4-EF79AD08E0CB}" name="LB" dataDxfId="89">
      <calculatedColumnFormula array="1">IF(AF3="Yes",P_LB,"-")</calculatedColumnFormula>
    </tableColumn>
    <tableColumn id="35" xr3:uid="{CCAE483D-76DE-446C-934E-01F8AE06092B}" name="With _x000a_cable (ID)5" dataDxfId="88">
      <calculatedColumnFormula array="1">IF(AF3="Yes",P_WC,"-")</calculatedColumnFormula>
    </tableColumn>
    <tableColumn id="36" xr3:uid="{AD95076E-CC54-4BD3-A438-CE3B54FFCA55}" name="Fo6" dataDxfId="87">
      <calculatedColumnFormula array="1">IF(AF3="Yes",VALUE(P_F),"-")</calculatedColumnFormula>
    </tableColumn>
    <tableColumn id="37" xr3:uid="{0DF6C85F-0608-4BC9-A6D7-A4A3024B8A19}" name="PN" dataDxfId="86">
      <calculatedColumnFormula array="1">IF(AF3="Yes",P_PN,"-")</calculatedColumnFormula>
    </tableColumn>
    <tableColumn id="38" xr3:uid="{EE88CE0E-60DF-4C44-AF4A-F759D8A9F2D6}" name="cable Sheet" dataDxfId="85">
      <calculatedColumnFormula>_xlfn.TEXTBEFORE(V3,"*")</calculatedColumnFormula>
    </tableColumn>
    <tableColumn id="39" xr3:uid="{3747DB3D-269E-4E70-9AE5-44DB90F3E7D5}" name="fo sheet" dataDxfId="84">
      <calculatedColumnFormula>H3</calculatedColumnFormula>
    </tableColumn>
    <tableColumn id="40" xr3:uid="{3ADD0E1E-07BC-4157-A711-6838258830EC}" name="Column7"/>
    <tableColumn id="41" xr3:uid="{E9FAB721-E6F6-4C00-9EDE-9B1AA4245CDB}" name="Endpoint ?" dataDxfId="83">
      <calculatedColumnFormula>AO2</calculatedColumnFormula>
    </tableColumn>
    <tableColumn id="42" xr3:uid="{18664473-3DD2-4B88-A567-11F44E4704DF}" name="Picture of Endpoint?" dataDxfId="82">
      <calculatedColumnFormula>IF(AND(AO3="No",Y3="Yes",Z3="No",AG3="Y"),"Picture of endPoint","")</calculatedColumnFormula>
    </tableColumn>
    <tableColumn id="43" xr3:uid="{3242AE2F-0FA5-4790-88E8-83D48F71FE7B}" name="Wat to _x000a_verify?" dataDxfId="81">
      <calculatedColumnFormula>IF(AND(Y3="Yes",Z3="No",AG3="Y",AO3="Yes",AP3="No"),"Picture of endPoint","")</calculatedColumnFormula>
    </tableColumn>
    <tableColumn id="44" xr3:uid="{1C8A164C-DC97-49C2-8AC8-E1E6342443D9}" name="Verification _x000a_to do?" dataDxfId="80">
      <calculatedColumnFormula>IF(AG3="Y",IF(OR(AND(BE3="Y",BF3="Y",BG3="Y"),AND(BE3="N",BF3="N",BG3="N"),AND(BE3="Y",BF3="N",BG3="N")),"No","Yes"),"Yes")</calculatedColumnFormula>
    </tableColumn>
    <tableColumn id="45" xr3:uid="{AA1C2CE8-0F1A-4643-BDD6-FFE77B28229F}" name="Wat to _x000a_verify?8" dataDxfId="79">
      <calculatedColumnFormula>IF(AG3="Y",IF(AND(BE3="Y",BF3="Y",BG3="N"),"Picture of patch",IF(OR(AND(BE3="N",BF3="N",BG3="Y"),AND(BE3="N",BF3="Y",BG3="Y"),AND(BE3="N",BF3="Y",BG3="N")),"Patch to remove","")),"Patch to verify + Picture")</calculatedColumnFormula>
    </tableColumn>
    <tableColumn id="46" xr3:uid="{82F8BD6C-741C-497D-96F4-B9CD8FF762A2}" name="Comments" dataDxfId="78">
      <calculatedColumnFormula array="1">COM</calculatedColumnFormula>
    </tableColumn>
    <tableColumn id="47" xr3:uid="{0C0D43A8-D353-41D5-A4D6-C9B47C3FCE1B}" name="Column9" dataDxfId="77"/>
    <tableColumn id="48" xr3:uid="{1CE40370-8BC3-4FAA-B986-AED8CA52A681}" name="Verification _x000a_to do?10" dataDxfId="76">
      <calculatedColumnFormula>IF(AW3="",IFERROR(IF(SEARCH("Picture",AS3)=1,"Look in EOS",""),"No"),IF(AW3="Yes","No","No picture in EOS"))</calculatedColumnFormula>
    </tableColumn>
    <tableColumn id="49" xr3:uid="{660A3CC7-5178-4748-9CCB-B519ACA3CA29}" name="Picture in EOS?" dataDxfId="75">
      <calculatedColumnFormula array="1">PIE</calculatedColumnFormula>
    </tableColumn>
    <tableColumn id="50" xr3:uid="{0D25F864-46B3-455C-9784-68DDE44757C8}" name="Column11"/>
    <tableColumn id="51" xr3:uid="{AD619511-AC1F-4C05-9579-830C2BB2A8BD}" name="Column12" dataDxfId="74">
      <calculatedColumnFormula>IF(OR(AND(AF3="Yes",AI3=AB3),OR(AF3="",AF3="No")),"N","Y")</calculatedColumnFormula>
    </tableColumn>
    <tableColumn id="52" xr3:uid="{79836E1E-9E37-42C0-9419-8E3B1E16FA9C}" name="Column13" dataDxfId="73">
      <calculatedColumnFormula>IF(OR(AND(AF3="Yes",AJ3=AC3),OR(AF3="",AF3="No")),"N","Y")</calculatedColumnFormula>
    </tableColumn>
    <tableColumn id="53" xr3:uid="{8126AB7B-1EB8-492D-95E2-B0C336FAA06F}" name="Verification _x000a_to do?14" dataDxfId="72">
      <calculatedColumnFormula>IF(AND(AY3="N",AZ3="N"),"No","Yes")</calculatedColumnFormula>
    </tableColumn>
    <tableColumn id="54" xr3:uid="{CE131D04-D4C8-4CAB-AD9C-4D64C1499E93}" name="Wat to _x000a_verify?15" dataDxfId="71">
      <calculatedColumnFormula>IF(AY3="Y","Cable patched with is not the same",IF(AZ3="Y","Fiber in cable patched with is not the same",IF(AND(AY3="Y",AZ3="Y"),"Cable and fiber patched with is not the same","")))</calculatedColumnFormula>
    </tableColumn>
    <tableColumn id="55" xr3:uid="{219215DE-D3A9-4EEB-9B39-96F88729DB5A}" name="Comments16" dataDxfId="70"/>
    <tableColumn id="56" xr3:uid="{97388443-6DDE-4D08-8895-DB8615019579}" name="Column17" dataDxfId="69"/>
    <tableColumn id="57" xr3:uid="{01347778-3CFC-4BB4-B9E2-8500E7CE612D}" name="LB18" dataDxfId="68">
      <calculatedColumnFormula>IF(AND(Y3="Yes",N3=0),"N",IF(Y3="No","N","Y"))</calculatedColumnFormula>
    </tableColumn>
    <tableColumn id="58" xr3:uid="{F55D0012-FD38-4687-B107-1FF8F9DDF81B}" name="CC Patch" dataDxfId="67">
      <calculatedColumnFormula>IF(AND(Z3="Yes",N3=0),"N",IF(Z3="No","N","Y"))</calculatedColumnFormula>
    </tableColumn>
    <tableColumn id="59" xr3:uid="{EAB067ED-45A2-4280-BB61-B5EA8911E17E}" name="Pict patch" dataDxfId="66">
      <calculatedColumnFormula>IF(AND(AF3="Yes",N3=0),"N",IF(OR(AF3="No",AF3=""),"N","Y"))</calculatedColumnFormula>
    </tableColumn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C48F3-F6F8-42C3-9C68-CB616CFCDFEA}">
  <sheetPr codeName="Sheet9"/>
  <dimension ref="A1:BG316"/>
  <sheetViews>
    <sheetView zoomScale="55" zoomScaleNormal="55" workbookViewId="0">
      <selection activeCell="BE1" sqref="BE1:BG1048576"/>
    </sheetView>
  </sheetViews>
  <sheetFormatPr defaultRowHeight="15" x14ac:dyDescent="0.25"/>
  <cols>
    <col min="1" max="1" width="15.42578125" customWidth="1"/>
    <col min="2" max="2" width="24.7109375" bestFit="1" customWidth="1"/>
    <col min="3" max="4" width="7" hidden="1" customWidth="1"/>
    <col min="5" max="5" width="0" hidden="1" customWidth="1"/>
    <col min="6" max="6" width="18.28515625" bestFit="1" customWidth="1"/>
    <col min="7" max="7" width="24" bestFit="1" customWidth="1"/>
    <col min="8" max="8" width="13.42578125" bestFit="1" customWidth="1"/>
    <col min="9" max="9" width="4.5703125" hidden="1" customWidth="1"/>
    <col min="10" max="10" width="3.85546875" hidden="1" customWidth="1"/>
    <col min="11" max="11" width="4" hidden="1" customWidth="1"/>
    <col min="12" max="12" width="40.140625" bestFit="1" customWidth="1"/>
    <col min="13" max="13" width="21.85546875" bestFit="1" customWidth="1"/>
    <col min="14" max="14" width="18.7109375" bestFit="1" customWidth="1"/>
    <col min="15" max="15" width="19.42578125" bestFit="1" customWidth="1"/>
    <col min="16" max="16" width="4.85546875" hidden="1" customWidth="1"/>
    <col min="17" max="17" width="5.42578125" hidden="1" customWidth="1"/>
    <col min="18" max="18" width="4.85546875" hidden="1" customWidth="1"/>
    <col min="19" max="19" width="7.7109375" hidden="1" customWidth="1"/>
    <col min="20" max="20" width="15.85546875" bestFit="1" customWidth="1"/>
    <col min="21" max="21" width="4.7109375" style="36" customWidth="1"/>
    <col min="22" max="22" width="36.5703125" hidden="1" customWidth="1"/>
    <col min="23" max="23" width="4.7109375" style="36" hidden="1" customWidth="1"/>
    <col min="24" max="24" width="21.85546875" hidden="1" customWidth="1"/>
    <col min="25" max="25" width="14.42578125" bestFit="1" customWidth="1"/>
    <col min="26" max="26" width="16.85546875" bestFit="1" customWidth="1"/>
    <col min="27" max="27" width="14.42578125" bestFit="1" customWidth="1"/>
    <col min="28" max="28" width="21.28515625" bestFit="1" customWidth="1"/>
    <col min="29" max="29" width="13" bestFit="1" customWidth="1"/>
    <col min="30" max="30" width="4.7109375" style="36" customWidth="1"/>
    <col min="31" max="31" width="20.42578125" hidden="1" customWidth="1"/>
    <col min="32" max="32" width="17.7109375" style="3" bestFit="1" customWidth="1"/>
    <col min="33" max="33" width="18.42578125" bestFit="1" customWidth="1"/>
    <col min="34" max="34" width="13" bestFit="1" customWidth="1"/>
    <col min="35" max="35" width="16.140625" bestFit="1" customWidth="1"/>
    <col min="36" max="36" width="14.42578125" bestFit="1" customWidth="1"/>
    <col min="37" max="37" width="13.42578125" bestFit="1" customWidth="1"/>
    <col min="38" max="38" width="24" hidden="1" customWidth="1"/>
    <col min="39" max="39" width="19.7109375" hidden="1" customWidth="1"/>
    <col min="40" max="40" width="4.7109375" customWidth="1"/>
    <col min="41" max="41" width="18.7109375" bestFit="1" customWidth="1"/>
    <col min="42" max="42" width="23.85546875" bestFit="1" customWidth="1"/>
    <col min="43" max="43" width="17.5703125" bestFit="1" customWidth="1"/>
    <col min="44" max="44" width="19.85546875" bestFit="1" customWidth="1"/>
    <col min="45" max="45" width="19.140625" bestFit="1" customWidth="1"/>
    <col min="46" max="46" width="21.28515625" bestFit="1" customWidth="1"/>
    <col min="47" max="47" width="4.7109375" style="36" customWidth="1"/>
    <col min="49" max="49" width="18.85546875" customWidth="1"/>
    <col min="50" max="50" width="4.7109375" customWidth="1"/>
    <col min="51" max="52" width="21.28515625" hidden="1" customWidth="1"/>
    <col min="53" max="53" width="17.28515625" bestFit="1" customWidth="1"/>
    <col min="54" max="54" width="16.28515625" bestFit="1" customWidth="1"/>
    <col min="55" max="55" width="24" bestFit="1" customWidth="1"/>
    <col min="56" max="56" width="4.7109375" style="36" customWidth="1"/>
    <col min="57" max="57" width="15.42578125" hidden="1" customWidth="1"/>
    <col min="58" max="58" width="21.28515625" hidden="1" customWidth="1"/>
    <col min="59" max="59" width="22" hidden="1" customWidth="1"/>
  </cols>
  <sheetData>
    <row r="1" spans="1:59" x14ac:dyDescent="0.25">
      <c r="A1" s="44" t="s">
        <v>30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6"/>
      <c r="Y1" s="40" t="s">
        <v>57</v>
      </c>
      <c r="Z1" s="41"/>
      <c r="AA1" s="41"/>
      <c r="AB1" s="41"/>
      <c r="AC1" s="42"/>
      <c r="AD1" s="37"/>
      <c r="AE1" s="3"/>
      <c r="AF1" s="40" t="s">
        <v>58</v>
      </c>
      <c r="AG1" s="41"/>
      <c r="AH1" s="41"/>
      <c r="AI1" s="41"/>
      <c r="AJ1" s="41"/>
      <c r="AK1" s="42"/>
      <c r="AL1" s="3"/>
      <c r="AO1" s="40" t="s">
        <v>111</v>
      </c>
      <c r="AP1" s="41"/>
      <c r="AQ1" s="42"/>
      <c r="AR1" s="40" t="s">
        <v>52</v>
      </c>
      <c r="AS1" s="41"/>
      <c r="AT1" s="42"/>
      <c r="AU1" s="37"/>
      <c r="AV1" s="47" t="s">
        <v>59</v>
      </c>
      <c r="AW1" s="48"/>
      <c r="AX1" s="3"/>
      <c r="BA1" s="40" t="s">
        <v>53</v>
      </c>
      <c r="BB1" s="41"/>
      <c r="BC1" s="42"/>
      <c r="BE1" s="43" t="s">
        <v>110</v>
      </c>
      <c r="BF1" s="43"/>
      <c r="BG1" s="43"/>
    </row>
    <row r="2" spans="1:59" ht="66" customHeight="1" thickBot="1" x14ac:dyDescent="0.3">
      <c r="A2" s="33" t="s">
        <v>0</v>
      </c>
      <c r="B2" s="34" t="s">
        <v>1</v>
      </c>
      <c r="C2" s="34" t="s">
        <v>2</v>
      </c>
      <c r="D2" s="34" t="s">
        <v>3</v>
      </c>
      <c r="E2" s="34" t="s">
        <v>4</v>
      </c>
      <c r="F2" s="34" t="s">
        <v>5</v>
      </c>
      <c r="G2" s="34" t="s">
        <v>6</v>
      </c>
      <c r="H2" s="34" t="s">
        <v>7</v>
      </c>
      <c r="I2" s="34" t="s">
        <v>8</v>
      </c>
      <c r="J2" s="34" t="s">
        <v>9</v>
      </c>
      <c r="K2" s="34" t="s">
        <v>10</v>
      </c>
      <c r="L2" s="34" t="s">
        <v>11</v>
      </c>
      <c r="M2" s="34" t="s">
        <v>12</v>
      </c>
      <c r="N2" s="34" t="s">
        <v>13</v>
      </c>
      <c r="O2" s="34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35" t="s">
        <v>19</v>
      </c>
      <c r="U2" s="37" t="s">
        <v>115</v>
      </c>
      <c r="V2" s="20" t="s">
        <v>69</v>
      </c>
      <c r="W2" s="37" t="s">
        <v>116</v>
      </c>
      <c r="X2" s="20" t="s">
        <v>76</v>
      </c>
      <c r="Y2" s="32" t="s">
        <v>27</v>
      </c>
      <c r="Z2" s="27" t="s">
        <v>31</v>
      </c>
      <c r="AA2" s="30" t="s">
        <v>28</v>
      </c>
      <c r="AB2" s="27" t="s">
        <v>33</v>
      </c>
      <c r="AC2" s="31" t="s">
        <v>29</v>
      </c>
      <c r="AD2" s="37" t="s">
        <v>117</v>
      </c>
      <c r="AE2" s="3" t="s">
        <v>118</v>
      </c>
      <c r="AF2" s="26" t="s">
        <v>32</v>
      </c>
      <c r="AG2" s="27" t="s">
        <v>75</v>
      </c>
      <c r="AH2" s="30" t="s">
        <v>35</v>
      </c>
      <c r="AI2" s="27" t="s">
        <v>119</v>
      </c>
      <c r="AJ2" s="30" t="s">
        <v>120</v>
      </c>
      <c r="AK2" s="31" t="s">
        <v>34</v>
      </c>
      <c r="AL2" s="21" t="s">
        <v>77</v>
      </c>
      <c r="AM2" s="21" t="s">
        <v>78</v>
      </c>
      <c r="AN2" s="3" t="s">
        <v>121</v>
      </c>
      <c r="AO2" s="29" t="s">
        <v>112</v>
      </c>
      <c r="AP2" s="27" t="s">
        <v>113</v>
      </c>
      <c r="AQ2" s="28" t="s">
        <v>46</v>
      </c>
      <c r="AR2" s="26" t="s">
        <v>45</v>
      </c>
      <c r="AS2" s="27" t="s">
        <v>122</v>
      </c>
      <c r="AT2" s="28" t="s">
        <v>56</v>
      </c>
      <c r="AU2" s="38" t="s">
        <v>123</v>
      </c>
      <c r="AV2" s="26" t="s">
        <v>124</v>
      </c>
      <c r="AW2" s="28" t="s">
        <v>60</v>
      </c>
      <c r="AX2" s="11" t="s">
        <v>125</v>
      </c>
      <c r="AY2" s="3" t="s">
        <v>126</v>
      </c>
      <c r="AZ2" s="3" t="s">
        <v>127</v>
      </c>
      <c r="BA2" s="26" t="s">
        <v>128</v>
      </c>
      <c r="BB2" s="27" t="s">
        <v>129</v>
      </c>
      <c r="BC2" s="28" t="s">
        <v>130</v>
      </c>
      <c r="BD2" s="36" t="s">
        <v>131</v>
      </c>
      <c r="BE2" s="21" t="s">
        <v>132</v>
      </c>
      <c r="BF2" s="21" t="s">
        <v>54</v>
      </c>
      <c r="BG2" s="21" t="s">
        <v>55</v>
      </c>
    </row>
    <row r="3" spans="1:59" x14ac:dyDescent="0.25">
      <c r="A3" t="s">
        <v>42</v>
      </c>
      <c r="B3" t="s">
        <v>47</v>
      </c>
      <c r="C3" t="s">
        <v>81</v>
      </c>
      <c r="D3">
        <v>1</v>
      </c>
      <c r="E3">
        <v>1</v>
      </c>
      <c r="F3">
        <v>132985</v>
      </c>
      <c r="G3" t="s">
        <v>82</v>
      </c>
      <c r="H3">
        <v>1</v>
      </c>
      <c r="I3">
        <v>1</v>
      </c>
      <c r="J3" t="s">
        <v>21</v>
      </c>
      <c r="K3" t="s">
        <v>24</v>
      </c>
      <c r="L3" s="12"/>
      <c r="M3" t="s">
        <v>65</v>
      </c>
      <c r="N3" t="s">
        <v>22</v>
      </c>
      <c r="O3" s="1" t="s">
        <v>22</v>
      </c>
      <c r="P3" s="2">
        <v>44860</v>
      </c>
      <c r="Q3" s="2">
        <v>44860</v>
      </c>
      <c r="R3" t="s">
        <v>22</v>
      </c>
      <c r="S3" t="s">
        <v>43</v>
      </c>
      <c r="T3" t="s">
        <v>42</v>
      </c>
      <c r="V3" s="22" t="str">
        <f>CONCATENATE(G3," (",F3,")*",T3,"-",H3)</f>
        <v>K131959 (132985)*MON1035-1</v>
      </c>
      <c r="X3" s="21" t="str">
        <f ca="1">CONCATENATE(AB3,"*",AA3,"-",AC3)</f>
        <v>-*---</v>
      </c>
      <c r="Y3" s="4" t="str">
        <f>IF(L3="","No","Yes")</f>
        <v>No</v>
      </c>
      <c r="Z3" s="8" t="str" cm="1">
        <f t="array" aca="1" ref="Z3" ca="1">C_CP</f>
        <v/>
      </c>
      <c r="AA3" s="9" t="str" cm="1">
        <f t="array" aca="1" ref="AA3" ca="1">IF(Z3="Yes",C_T,"-")</f>
        <v>-</v>
      </c>
      <c r="AB3" s="9" t="str" cm="1">
        <f t="array" aca="1" ref="AB3" ca="1">IF(Z3="Yes",C_WC,"-")</f>
        <v>-</v>
      </c>
      <c r="AC3" s="9" t="str" cm="1">
        <f t="array" aca="1" ref="AC3" ca="1">IF(Z3="Yes",VALUE(C_F),"-")</f>
        <v>-</v>
      </c>
      <c r="AE3" s="21" t="str">
        <f>T3</f>
        <v>MON1035</v>
      </c>
      <c r="AF3" s="8" t="str" cm="1">
        <f t="array" aca="1" ref="AF3" ca="1">P_Pop</f>
        <v/>
      </c>
      <c r="AG3" s="8" t="str" cm="1">
        <f t="array" aca="1" ref="AG3" ca="1">IF(AF3="Yes",P_P,"Y")</f>
        <v>Y</v>
      </c>
      <c r="AH3" s="8" t="str" cm="1">
        <f t="array" aca="1" ref="AH3" ca="1">IF(AF3="Yes",P_LB,"-")</f>
        <v>-</v>
      </c>
      <c r="AI3" s="8" t="str" cm="1">
        <f t="array" aca="1" ref="AI3" ca="1">IF(AF3="Yes",P_WC,"-")</f>
        <v>-</v>
      </c>
      <c r="AJ3" s="8" t="str" cm="1">
        <f t="array" aca="1" ref="AJ3" ca="1">IF(AF3="Yes",VALUE(P_F),"-")</f>
        <v>-</v>
      </c>
      <c r="AK3" s="10" t="str" cm="1">
        <f t="array" aca="1" ref="AK3" ca="1">IF(AF3="Yes",P_PN,"-")</f>
        <v>-</v>
      </c>
      <c r="AL3" s="22" t="str">
        <f>_xlfn.TEXTBEFORE(V3,"*")</f>
        <v>K131959 (132985)</v>
      </c>
      <c r="AM3" s="22">
        <f>H3</f>
        <v>1</v>
      </c>
      <c r="AO3" s="5" t="s">
        <v>114</v>
      </c>
      <c r="AP3" s="5"/>
      <c r="AQ3" s="5" t="str">
        <f ca="1">IF(AND(Y3="Yes",Z3="No",AG3="Y",AO3="Yes",AP3="No"),"Picture of endPoint","")</f>
        <v/>
      </c>
      <c r="AR3" s="5" t="str">
        <f t="shared" ref="AR3:AR26" ca="1" si="0">IF(AG3="Y",IF(OR(AND(BE3="Y",BF3="Y",BG3="Y"),AND(BE3="N",BF3="N",BG3="N"),AND(BE3="Y",BF3="N",BG3="N")),"No","Yes"),"Yes")</f>
        <v>Yes</v>
      </c>
      <c r="AS3" s="5" t="str">
        <f t="shared" ref="AS3:AS26" ca="1" si="1">IF(AG3="Y",IF(AND(BE3="Y",BF3="Y",BG3="N"),"Picture of patch",IF(OR(AND(BE3="N",BF3="N",BG3="Y"),AND(BE3="N",BF3="Y",BG3="Y"),AND(BE3="N",BF3="Y",BG3="N")),"Patch to remove","")),"Patch to verify + Picture")</f>
        <v>Patch to remove</v>
      </c>
      <c r="AT3" s="5" t="str" cm="1">
        <f t="array" aca="1" ref="AT3" ca="1">COM</f>
        <v/>
      </c>
      <c r="AV3" s="5" t="str">
        <f t="shared" ref="AV3:AV26" ca="1" si="2">IF(AW3="",IFERROR(IF(SEARCH("Picture",AS3)=1,"Look in EOS",""),"No"),IF(AW3="Yes","No","No picture in EOS"))</f>
        <v>No</v>
      </c>
      <c r="AW3" s="4" t="str" cm="1">
        <f t="array" aca="1" ref="AW3" ca="1">PIE</f>
        <v/>
      </c>
      <c r="AY3" s="22" t="str">
        <f ca="1">IF(OR(AND(AF3="Yes",AI3=AB3),OR(AF3="",AF3="No")),"N","Y")</f>
        <v>N</v>
      </c>
      <c r="AZ3" s="22" t="str">
        <f ca="1">IF(OR(AND(AF3="Yes",AJ3=AC3),OR(AF3="",AF3="No")),"N","Y")</f>
        <v>N</v>
      </c>
      <c r="BA3" s="5" t="str">
        <f ca="1">IF(AND(AY3="N",AZ3="N"),"No","Yes")</f>
        <v>No</v>
      </c>
      <c r="BB3" s="5" t="str">
        <f ca="1">IF(AY3="Y","Cable patched with is not the same",IF(AZ3="Y","Fiber in cable patched with is not the same",IF(AND(AY3="Y",AZ3="Y"),"Cable and fiber patched with is not the same","")))</f>
        <v/>
      </c>
      <c r="BC3" s="5"/>
      <c r="BE3" s="22" t="str">
        <f t="shared" ref="BE3:BE26" si="3">IF(AND(Y3="Yes",N3=0),"N",IF(Y3="No","N","Y"))</f>
        <v>N</v>
      </c>
      <c r="BF3" s="22" t="str">
        <f t="shared" ref="BF3:BF26" ca="1" si="4">IF(AND(Z3="Yes",N3=0),"N",IF(Z3="No","N","Y"))</f>
        <v>Y</v>
      </c>
      <c r="BG3" s="22" t="str">
        <f t="shared" ref="BG3:BG26" ca="1" si="5">IF(AND(AF3="Yes",N3=0),"N",IF(OR(AF3="No",AF3=""),"N","Y"))</f>
        <v>N</v>
      </c>
    </row>
    <row r="4" spans="1:59" x14ac:dyDescent="0.25">
      <c r="A4" t="s">
        <v>42</v>
      </c>
      <c r="B4" t="s">
        <v>47</v>
      </c>
      <c r="C4" t="s">
        <v>81</v>
      </c>
      <c r="D4">
        <v>1</v>
      </c>
      <c r="E4">
        <v>2</v>
      </c>
      <c r="F4">
        <v>132985</v>
      </c>
      <c r="G4" t="s">
        <v>82</v>
      </c>
      <c r="H4">
        <v>2</v>
      </c>
      <c r="I4">
        <v>1</v>
      </c>
      <c r="J4" t="s">
        <v>21</v>
      </c>
      <c r="K4" t="s">
        <v>25</v>
      </c>
      <c r="L4" s="12" t="s">
        <v>49</v>
      </c>
      <c r="M4" t="s">
        <v>65</v>
      </c>
      <c r="N4">
        <v>1</v>
      </c>
      <c r="O4" s="1">
        <v>342033001</v>
      </c>
      <c r="P4" s="2">
        <v>44183</v>
      </c>
      <c r="Q4" s="2">
        <v>44183</v>
      </c>
      <c r="R4" t="s">
        <v>26</v>
      </c>
      <c r="S4" t="s">
        <v>44</v>
      </c>
      <c r="T4" t="s">
        <v>42</v>
      </c>
      <c r="V4" s="22" t="str">
        <f t="shared" ref="V4:V26" si="6">CONCATENATE(G4," (",F4,")*",T4,"-",H4)</f>
        <v>K131959 (132985)*MON1035-2</v>
      </c>
      <c r="X4" s="21" t="str">
        <f t="shared" ref="X4:X26" ca="1" si="7">CONCATENATE(AB4,"*",AA4,"-",AC4)</f>
        <v>-*---</v>
      </c>
      <c r="Y4" s="4" t="str">
        <f t="shared" ref="Y4:Y26" si="8">IF(L4="","No","Yes")</f>
        <v>Yes</v>
      </c>
      <c r="Z4" s="8" t="str" cm="1">
        <f t="array" aca="1" ref="Z4" ca="1">C_CP</f>
        <v/>
      </c>
      <c r="AA4" s="9" t="str" cm="1">
        <f t="array" aca="1" ref="AA4" ca="1">IF(Z4="Yes",C_T,"-")</f>
        <v>-</v>
      </c>
      <c r="AB4" s="9" t="str" cm="1">
        <f t="array" aca="1" ref="AB4" ca="1">IF(Z4="Yes",C_WC,"-")</f>
        <v>-</v>
      </c>
      <c r="AC4" s="9" t="str" cm="1">
        <f t="array" aca="1" ref="AC4" ca="1">IF(Z4="Yes",VALUE(C_F),"-")</f>
        <v>-</v>
      </c>
      <c r="AE4" s="21" t="str">
        <f t="shared" ref="AE4:AE26" si="9">T4</f>
        <v>MON1035</v>
      </c>
      <c r="AF4" s="8" t="str" cm="1">
        <f t="array" aca="1" ref="AF4" ca="1">P_Pop</f>
        <v/>
      </c>
      <c r="AG4" s="8" t="str" cm="1">
        <f t="array" aca="1" ref="AG4" ca="1">IF(AF4="Yes",P_P,"Y")</f>
        <v>Y</v>
      </c>
      <c r="AH4" s="8" t="str" cm="1">
        <f t="array" aca="1" ref="AH4" ca="1">IF(AF4="Yes",P_LB,"-")</f>
        <v>-</v>
      </c>
      <c r="AI4" s="8" t="str" cm="1">
        <f t="array" aca="1" ref="AI4" ca="1">IF(AF4="Yes",P_WC,"-")</f>
        <v>-</v>
      </c>
      <c r="AJ4" s="8" t="str" cm="1">
        <f t="array" aca="1" ref="AJ4" ca="1">IF(AF4="Yes",VALUE(P_F),"-")</f>
        <v>-</v>
      </c>
      <c r="AK4" s="10" t="str" cm="1">
        <f t="array" aca="1" ref="AK4" ca="1">IF(AF4="Yes",P_PN,"-")</f>
        <v>-</v>
      </c>
      <c r="AL4" s="22" t="str">
        <f t="shared" ref="AL4:AL26" si="10">_xlfn.TEXTBEFORE(V4,"*")</f>
        <v>K131959 (132985)</v>
      </c>
      <c r="AM4" s="22">
        <f t="shared" ref="AM4:AM26" si="11">H4</f>
        <v>2</v>
      </c>
      <c r="AO4" s="5" t="str">
        <f>AO3</f>
        <v>Yes</v>
      </c>
      <c r="AP4" s="5"/>
      <c r="AQ4" s="5" t="str">
        <f t="shared" ref="AQ4:AQ26" ca="1" si="12">IF(AND(Y4="Yes",Z4="No",AG4="Y",AO4="Yes",AP4="No"),"Picture of endPoint","")</f>
        <v/>
      </c>
      <c r="AR4" s="5" t="str">
        <f t="shared" ca="1" si="0"/>
        <v>Yes</v>
      </c>
      <c r="AS4" s="5" t="str">
        <f t="shared" ca="1" si="1"/>
        <v>Picture of patch</v>
      </c>
      <c r="AT4" s="5" t="str" cm="1">
        <f t="array" aca="1" ref="AT4" ca="1">COM</f>
        <v/>
      </c>
      <c r="AV4" s="5" t="str">
        <f t="shared" ca="1" si="2"/>
        <v>Look in EOS</v>
      </c>
      <c r="AW4" s="4" t="str" cm="1">
        <f t="array" aca="1" ref="AW4" ca="1">PIE</f>
        <v/>
      </c>
      <c r="AY4" s="22" t="str">
        <f t="shared" ref="AY4:AY26" ca="1" si="13">IF(OR(AND(AF4="Yes",AI4=AB4),OR(AF4="",AF4="No")),"N","Y")</f>
        <v>N</v>
      </c>
      <c r="AZ4" s="22" t="str">
        <f t="shared" ref="AZ4:AZ26" ca="1" si="14">IF(OR(AND(AF4="Yes",AJ4=AC4),OR(AF4="",AF4="No")),"N","Y")</f>
        <v>N</v>
      </c>
      <c r="BA4" s="5" t="str">
        <f t="shared" ref="BA4:BA26" ca="1" si="15">IF(AND(AY4="N",AZ4="N"),"No","Yes")</f>
        <v>No</v>
      </c>
      <c r="BB4" s="5" t="str">
        <f t="shared" ref="BB4:BB26" ca="1" si="16">IF(AY4="Y","Cable patched with is not the same",IF(AZ4="Y","Fiber in cable patched with is not the same",IF(AND(AY4="Y",AZ4="Y"),"Cable and fiber patched with is not the same","")))</f>
        <v/>
      </c>
      <c r="BC4" s="5"/>
      <c r="BE4" s="22" t="str">
        <f t="shared" si="3"/>
        <v>Y</v>
      </c>
      <c r="BF4" s="22" t="str">
        <f t="shared" ca="1" si="4"/>
        <v>Y</v>
      </c>
      <c r="BG4" s="22" t="str">
        <f t="shared" ca="1" si="5"/>
        <v>N</v>
      </c>
    </row>
    <row r="5" spans="1:59" x14ac:dyDescent="0.25">
      <c r="A5" t="s">
        <v>42</v>
      </c>
      <c r="B5" t="s">
        <v>47</v>
      </c>
      <c r="C5" t="s">
        <v>81</v>
      </c>
      <c r="D5">
        <v>1</v>
      </c>
      <c r="E5">
        <v>3</v>
      </c>
      <c r="F5">
        <v>132985</v>
      </c>
      <c r="G5" t="s">
        <v>82</v>
      </c>
      <c r="H5">
        <v>3</v>
      </c>
      <c r="I5">
        <v>2</v>
      </c>
      <c r="J5" t="s">
        <v>21</v>
      </c>
      <c r="K5" t="s">
        <v>24</v>
      </c>
      <c r="L5" s="12" t="s">
        <v>83</v>
      </c>
      <c r="M5" t="s">
        <v>65</v>
      </c>
      <c r="N5">
        <v>1</v>
      </c>
      <c r="O5" s="1">
        <v>344885001</v>
      </c>
      <c r="P5" s="2">
        <v>44183</v>
      </c>
      <c r="Q5" s="2">
        <v>44183</v>
      </c>
      <c r="R5" t="s">
        <v>26</v>
      </c>
      <c r="S5" t="s">
        <v>26</v>
      </c>
      <c r="T5" t="s">
        <v>42</v>
      </c>
      <c r="V5" s="22" t="str">
        <f t="shared" si="6"/>
        <v>K131959 (132985)*MON1035-3</v>
      </c>
      <c r="X5" s="21" t="str">
        <f t="shared" ca="1" si="7"/>
        <v>-*---</v>
      </c>
      <c r="Y5" s="4" t="str">
        <f t="shared" si="8"/>
        <v>Yes</v>
      </c>
      <c r="Z5" s="8" t="str" cm="1">
        <f t="array" aca="1" ref="Z5" ca="1">C_CP</f>
        <v/>
      </c>
      <c r="AA5" s="9" t="str" cm="1">
        <f t="array" aca="1" ref="AA5" ca="1">IF(Z5="Yes",C_T,"-")</f>
        <v>-</v>
      </c>
      <c r="AB5" s="9" t="str" cm="1">
        <f t="array" aca="1" ref="AB5" ca="1">IF(Z5="Yes",C_WC,"-")</f>
        <v>-</v>
      </c>
      <c r="AC5" s="9" t="str" cm="1">
        <f t="array" aca="1" ref="AC5" ca="1">IF(Z5="Yes",VALUE(C_F),"-")</f>
        <v>-</v>
      </c>
      <c r="AE5" s="21" t="str">
        <f t="shared" si="9"/>
        <v>MON1035</v>
      </c>
      <c r="AF5" s="8" t="str" cm="1">
        <f t="array" aca="1" ref="AF5" ca="1">P_Pop</f>
        <v/>
      </c>
      <c r="AG5" s="8" t="str" cm="1">
        <f t="array" aca="1" ref="AG5" ca="1">IF(AF5="Yes",P_P,"Y")</f>
        <v>Y</v>
      </c>
      <c r="AH5" s="8" t="str" cm="1">
        <f t="array" aca="1" ref="AH5" ca="1">IF(AF5="Yes",P_LB,"-")</f>
        <v>-</v>
      </c>
      <c r="AI5" s="8" t="str" cm="1">
        <f t="array" aca="1" ref="AI5" ca="1">IF(AF5="Yes",P_WC,"-")</f>
        <v>-</v>
      </c>
      <c r="AJ5" s="8" t="str" cm="1">
        <f t="array" aca="1" ref="AJ5" ca="1">IF(AF5="Yes",VALUE(P_F),"-")</f>
        <v>-</v>
      </c>
      <c r="AK5" s="10" t="str" cm="1">
        <f t="array" aca="1" ref="AK5" ca="1">IF(AF5="Yes",P_PN,"-")</f>
        <v>-</v>
      </c>
      <c r="AL5" s="22" t="str">
        <f t="shared" si="10"/>
        <v>K131959 (132985)</v>
      </c>
      <c r="AM5" s="22">
        <f t="shared" si="11"/>
        <v>3</v>
      </c>
      <c r="AO5" s="5" t="str">
        <f t="shared" ref="AO5:AO259" si="17">AO4</f>
        <v>Yes</v>
      </c>
      <c r="AP5" s="5" t="str">
        <f t="shared" ref="AP5" ca="1" si="18">IF(AND(AO5="No",Y5="Yes",Z5="No",AG5="Y"),"Picture of endPoint","")</f>
        <v/>
      </c>
      <c r="AQ5" s="5" t="str">
        <f t="shared" ca="1" si="12"/>
        <v/>
      </c>
      <c r="AR5" s="5" t="str">
        <f t="shared" ca="1" si="0"/>
        <v>Yes</v>
      </c>
      <c r="AS5" s="5" t="str">
        <f t="shared" ca="1" si="1"/>
        <v>Picture of patch</v>
      </c>
      <c r="AT5" s="5" t="str" cm="1">
        <f t="array" aca="1" ref="AT5" ca="1">COM</f>
        <v/>
      </c>
      <c r="AV5" s="5" t="str">
        <f t="shared" ca="1" si="2"/>
        <v>Look in EOS</v>
      </c>
      <c r="AW5" s="4" t="str" cm="1">
        <f t="array" aca="1" ref="AW5" ca="1">PIE</f>
        <v/>
      </c>
      <c r="AY5" s="22" t="str">
        <f t="shared" ca="1" si="13"/>
        <v>N</v>
      </c>
      <c r="AZ5" s="22" t="str">
        <f t="shared" ca="1" si="14"/>
        <v>N</v>
      </c>
      <c r="BA5" s="5" t="str">
        <f t="shared" ca="1" si="15"/>
        <v>No</v>
      </c>
      <c r="BB5" s="5" t="str">
        <f t="shared" ca="1" si="16"/>
        <v/>
      </c>
      <c r="BC5" s="5"/>
      <c r="BE5" s="22" t="str">
        <f t="shared" si="3"/>
        <v>Y</v>
      </c>
      <c r="BF5" s="22" t="str">
        <f t="shared" ca="1" si="4"/>
        <v>Y</v>
      </c>
      <c r="BG5" s="22" t="str">
        <f t="shared" ca="1" si="5"/>
        <v>N</v>
      </c>
    </row>
    <row r="6" spans="1:59" x14ac:dyDescent="0.25">
      <c r="A6" t="s">
        <v>42</v>
      </c>
      <c r="B6" t="s">
        <v>47</v>
      </c>
      <c r="C6" t="s">
        <v>81</v>
      </c>
      <c r="D6">
        <v>1</v>
      </c>
      <c r="E6">
        <v>4</v>
      </c>
      <c r="F6">
        <v>132985</v>
      </c>
      <c r="G6" t="s">
        <v>82</v>
      </c>
      <c r="H6">
        <v>4</v>
      </c>
      <c r="I6">
        <v>2</v>
      </c>
      <c r="J6" t="s">
        <v>21</v>
      </c>
      <c r="K6" t="s">
        <v>25</v>
      </c>
      <c r="L6" s="12" t="s">
        <v>84</v>
      </c>
      <c r="M6" t="s">
        <v>65</v>
      </c>
      <c r="N6">
        <v>1</v>
      </c>
      <c r="O6" s="1">
        <v>343420001</v>
      </c>
      <c r="P6" s="2">
        <v>44218</v>
      </c>
      <c r="Q6" s="2">
        <v>44218</v>
      </c>
      <c r="R6" t="s">
        <v>26</v>
      </c>
      <c r="S6" t="s">
        <v>26</v>
      </c>
      <c r="T6" t="s">
        <v>42</v>
      </c>
      <c r="V6" s="22" t="str">
        <f t="shared" si="6"/>
        <v>K131959 (132985)*MON1035-4</v>
      </c>
      <c r="X6" s="21" t="str">
        <f t="shared" ca="1" si="7"/>
        <v>-*---</v>
      </c>
      <c r="Y6" s="4" t="str">
        <f t="shared" si="8"/>
        <v>Yes</v>
      </c>
      <c r="Z6" s="8" t="str" cm="1">
        <f t="array" aca="1" ref="Z6" ca="1">C_CP</f>
        <v/>
      </c>
      <c r="AA6" s="9" t="str" cm="1">
        <f t="array" aca="1" ref="AA6" ca="1">IF(Z6="Yes",C_T,"-")</f>
        <v>-</v>
      </c>
      <c r="AB6" s="9" t="str" cm="1">
        <f t="array" aca="1" ref="AB6" ca="1">IF(Z6="Yes",C_WC,"-")</f>
        <v>-</v>
      </c>
      <c r="AC6" s="9" t="str" cm="1">
        <f t="array" aca="1" ref="AC6" ca="1">IF(Z6="Yes",VALUE(C_F),"-")</f>
        <v>-</v>
      </c>
      <c r="AE6" s="21" t="str">
        <f t="shared" si="9"/>
        <v>MON1035</v>
      </c>
      <c r="AF6" s="8" t="str" cm="1">
        <f t="array" aca="1" ref="AF6" ca="1">P_Pop</f>
        <v/>
      </c>
      <c r="AG6" s="8" t="str" cm="1">
        <f t="array" aca="1" ref="AG6" ca="1">IF(AF6="Yes",P_P,"Y")</f>
        <v>Y</v>
      </c>
      <c r="AH6" s="8" t="str" cm="1">
        <f t="array" aca="1" ref="AH6" ca="1">IF(AF6="Yes",P_LB,"-")</f>
        <v>-</v>
      </c>
      <c r="AI6" s="8" t="str" cm="1">
        <f t="array" aca="1" ref="AI6" ca="1">IF(AF6="Yes",P_WC,"-")</f>
        <v>-</v>
      </c>
      <c r="AJ6" s="8" t="str" cm="1">
        <f t="array" aca="1" ref="AJ6" ca="1">IF(AF6="Yes",VALUE(P_F),"-")</f>
        <v>-</v>
      </c>
      <c r="AK6" s="10" t="str" cm="1">
        <f t="array" aca="1" ref="AK6" ca="1">IF(AF6="Yes",P_PN,"-")</f>
        <v>-</v>
      </c>
      <c r="AL6" s="22" t="str">
        <f t="shared" si="10"/>
        <v>K131959 (132985)</v>
      </c>
      <c r="AM6" s="22">
        <f t="shared" si="11"/>
        <v>4</v>
      </c>
      <c r="AO6" s="5" t="str">
        <f t="shared" si="17"/>
        <v>Yes</v>
      </c>
      <c r="AP6" s="5" t="str">
        <f ca="1">IF(AND(AO6="No",Y6="Yes",Z6="No",AG6="Y"),"Picture of endPoint","")</f>
        <v/>
      </c>
      <c r="AQ6" s="5" t="str">
        <f t="shared" ca="1" si="12"/>
        <v/>
      </c>
      <c r="AR6" s="5" t="str">
        <f t="shared" ca="1" si="0"/>
        <v>Yes</v>
      </c>
      <c r="AS6" s="5" t="str">
        <f t="shared" ca="1" si="1"/>
        <v>Picture of patch</v>
      </c>
      <c r="AT6" s="5" t="str" cm="1">
        <f t="array" aca="1" ref="AT6" ca="1">COM</f>
        <v/>
      </c>
      <c r="AV6" s="5" t="str">
        <f t="shared" ca="1" si="2"/>
        <v>Look in EOS</v>
      </c>
      <c r="AW6" s="4" t="str" cm="1">
        <f t="array" aca="1" ref="AW6" ca="1">PIE</f>
        <v/>
      </c>
      <c r="AY6" s="22" t="str">
        <f t="shared" ca="1" si="13"/>
        <v>N</v>
      </c>
      <c r="AZ6" s="22" t="str">
        <f t="shared" ca="1" si="14"/>
        <v>N</v>
      </c>
      <c r="BA6" s="5" t="str">
        <f t="shared" ca="1" si="15"/>
        <v>No</v>
      </c>
      <c r="BB6" s="5" t="str">
        <f t="shared" ca="1" si="16"/>
        <v/>
      </c>
      <c r="BC6" s="5"/>
      <c r="BE6" s="22" t="str">
        <f t="shared" si="3"/>
        <v>Y</v>
      </c>
      <c r="BF6" s="22" t="str">
        <f t="shared" ca="1" si="4"/>
        <v>Y</v>
      </c>
      <c r="BG6" s="22" t="str">
        <f t="shared" ca="1" si="5"/>
        <v>N</v>
      </c>
    </row>
    <row r="7" spans="1:59" x14ac:dyDescent="0.25">
      <c r="A7" t="s">
        <v>42</v>
      </c>
      <c r="B7" t="s">
        <v>47</v>
      </c>
      <c r="C7" t="s">
        <v>81</v>
      </c>
      <c r="D7">
        <v>1</v>
      </c>
      <c r="E7">
        <v>5</v>
      </c>
      <c r="F7">
        <v>132985</v>
      </c>
      <c r="G7" t="s">
        <v>82</v>
      </c>
      <c r="H7">
        <v>5</v>
      </c>
      <c r="I7">
        <v>3</v>
      </c>
      <c r="J7" t="s">
        <v>21</v>
      </c>
      <c r="K7" t="s">
        <v>24</v>
      </c>
      <c r="L7" s="12" t="s">
        <v>85</v>
      </c>
      <c r="M7" t="s">
        <v>65</v>
      </c>
      <c r="N7">
        <v>1</v>
      </c>
      <c r="O7" s="1">
        <v>334594001</v>
      </c>
      <c r="P7" s="2">
        <v>44293</v>
      </c>
      <c r="Q7" s="2">
        <v>44293</v>
      </c>
      <c r="R7" t="s">
        <v>26</v>
      </c>
      <c r="S7" t="s">
        <v>26</v>
      </c>
      <c r="T7" t="s">
        <v>42</v>
      </c>
      <c r="V7" s="22" t="str">
        <f t="shared" si="6"/>
        <v>K131959 (132985)*MON1035-5</v>
      </c>
      <c r="X7" s="21" t="str">
        <f t="shared" ca="1" si="7"/>
        <v>-*---</v>
      </c>
      <c r="Y7" s="4" t="str">
        <f t="shared" si="8"/>
        <v>Yes</v>
      </c>
      <c r="Z7" s="8" t="str" cm="1">
        <f t="array" aca="1" ref="Z7" ca="1">C_CP</f>
        <v/>
      </c>
      <c r="AA7" s="9" t="str" cm="1">
        <f t="array" aca="1" ref="AA7" ca="1">IF(Z7="Yes",C_T,"-")</f>
        <v>-</v>
      </c>
      <c r="AB7" s="9" t="str" cm="1">
        <f t="array" aca="1" ref="AB7" ca="1">IF(Z7="Yes",C_WC,"-")</f>
        <v>-</v>
      </c>
      <c r="AC7" s="9" t="str" cm="1">
        <f t="array" aca="1" ref="AC7" ca="1">IF(Z7="Yes",VALUE(C_F),"-")</f>
        <v>-</v>
      </c>
      <c r="AE7" s="21" t="str">
        <f t="shared" si="9"/>
        <v>MON1035</v>
      </c>
      <c r="AF7" s="8" t="str" cm="1">
        <f t="array" aca="1" ref="AF7" ca="1">P_Pop</f>
        <v/>
      </c>
      <c r="AG7" s="8" t="str" cm="1">
        <f t="array" aca="1" ref="AG7" ca="1">IF(AF7="Yes",P_P,"Y")</f>
        <v>Y</v>
      </c>
      <c r="AH7" s="8" t="str" cm="1">
        <f t="array" aca="1" ref="AH7" ca="1">IF(AF7="Yes",P_LB,"-")</f>
        <v>-</v>
      </c>
      <c r="AI7" s="8" t="str" cm="1">
        <f t="array" aca="1" ref="AI7" ca="1">IF(AF7="Yes",P_WC,"-")</f>
        <v>-</v>
      </c>
      <c r="AJ7" s="8" t="str" cm="1">
        <f t="array" aca="1" ref="AJ7" ca="1">IF(AF7="Yes",VALUE(P_F),"-")</f>
        <v>-</v>
      </c>
      <c r="AK7" s="10" t="str" cm="1">
        <f t="array" aca="1" ref="AK7" ca="1">IF(AF7="Yes",P_PN,"-")</f>
        <v>-</v>
      </c>
      <c r="AL7" s="22" t="str">
        <f t="shared" si="10"/>
        <v>K131959 (132985)</v>
      </c>
      <c r="AM7" s="22">
        <f t="shared" si="11"/>
        <v>5</v>
      </c>
      <c r="AO7" s="5" t="str">
        <f t="shared" si="17"/>
        <v>Yes</v>
      </c>
      <c r="AP7" s="5" t="str">
        <f t="shared" ref="AP7:AP26" ca="1" si="19">IF(AND(AO7="No",Y7="Yes",Z7="No",AG7="Y"),"Picture of endPoint","")</f>
        <v/>
      </c>
      <c r="AQ7" s="5" t="str">
        <f t="shared" ca="1" si="12"/>
        <v/>
      </c>
      <c r="AR7" s="5" t="str">
        <f t="shared" ca="1" si="0"/>
        <v>Yes</v>
      </c>
      <c r="AS7" s="5" t="str">
        <f t="shared" ca="1" si="1"/>
        <v>Picture of patch</v>
      </c>
      <c r="AT7" s="5" t="str" cm="1">
        <f t="array" aca="1" ref="AT7" ca="1">COM</f>
        <v/>
      </c>
      <c r="AV7" s="5" t="str">
        <f t="shared" ca="1" si="2"/>
        <v>Look in EOS</v>
      </c>
      <c r="AW7" s="4" t="str" cm="1">
        <f t="array" aca="1" ref="AW7" ca="1">PIE</f>
        <v/>
      </c>
      <c r="AY7" s="22" t="str">
        <f t="shared" ca="1" si="13"/>
        <v>N</v>
      </c>
      <c r="AZ7" s="22" t="str">
        <f t="shared" ca="1" si="14"/>
        <v>N</v>
      </c>
      <c r="BA7" s="5" t="str">
        <f t="shared" ca="1" si="15"/>
        <v>No</v>
      </c>
      <c r="BB7" s="5" t="str">
        <f t="shared" ca="1" si="16"/>
        <v/>
      </c>
      <c r="BC7" s="5"/>
      <c r="BE7" s="22" t="str">
        <f t="shared" si="3"/>
        <v>Y</v>
      </c>
      <c r="BF7" s="22" t="str">
        <f t="shared" ca="1" si="4"/>
        <v>Y</v>
      </c>
      <c r="BG7" s="22" t="str">
        <f t="shared" ca="1" si="5"/>
        <v>N</v>
      </c>
    </row>
    <row r="8" spans="1:59" x14ac:dyDescent="0.25">
      <c r="A8" t="s">
        <v>42</v>
      </c>
      <c r="B8" t="s">
        <v>47</v>
      </c>
      <c r="C8" t="s">
        <v>81</v>
      </c>
      <c r="D8">
        <v>1</v>
      </c>
      <c r="E8">
        <v>6</v>
      </c>
      <c r="F8">
        <v>132985</v>
      </c>
      <c r="G8" t="s">
        <v>82</v>
      </c>
      <c r="H8">
        <v>6</v>
      </c>
      <c r="I8">
        <v>3</v>
      </c>
      <c r="J8" t="s">
        <v>21</v>
      </c>
      <c r="K8" t="s">
        <v>25</v>
      </c>
      <c r="L8" s="12" t="s">
        <v>86</v>
      </c>
      <c r="M8" t="s">
        <v>65</v>
      </c>
      <c r="N8">
        <v>1</v>
      </c>
      <c r="O8" s="1">
        <v>356890001</v>
      </c>
      <c r="P8" s="2">
        <v>44853</v>
      </c>
      <c r="Q8" s="2">
        <v>44853</v>
      </c>
      <c r="R8" t="s">
        <v>22</v>
      </c>
      <c r="S8" t="s">
        <v>23</v>
      </c>
      <c r="T8" t="s">
        <v>42</v>
      </c>
      <c r="V8" s="22" t="str">
        <f t="shared" si="6"/>
        <v>K131959 (132985)*MON1035-6</v>
      </c>
      <c r="X8" s="21" t="str">
        <f t="shared" ca="1" si="7"/>
        <v>-*---</v>
      </c>
      <c r="Y8" s="4" t="str">
        <f t="shared" si="8"/>
        <v>Yes</v>
      </c>
      <c r="Z8" s="8" t="str" cm="1">
        <f t="array" aca="1" ref="Z8" ca="1">C_CP</f>
        <v/>
      </c>
      <c r="AA8" s="9" t="str" cm="1">
        <f t="array" aca="1" ref="AA8" ca="1">IF(Z8="Yes",C_T,"-")</f>
        <v>-</v>
      </c>
      <c r="AB8" s="9" t="str" cm="1">
        <f t="array" aca="1" ref="AB8" ca="1">IF(Z8="Yes",C_WC,"-")</f>
        <v>-</v>
      </c>
      <c r="AC8" s="9" t="str" cm="1">
        <f t="array" aca="1" ref="AC8" ca="1">IF(Z8="Yes",VALUE(C_F),"-")</f>
        <v>-</v>
      </c>
      <c r="AE8" s="21" t="str">
        <f t="shared" si="9"/>
        <v>MON1035</v>
      </c>
      <c r="AF8" s="8" t="str" cm="1">
        <f t="array" aca="1" ref="AF8" ca="1">P_Pop</f>
        <v/>
      </c>
      <c r="AG8" s="8" t="str" cm="1">
        <f t="array" aca="1" ref="AG8" ca="1">IF(AF8="Yes",P_P,"Y")</f>
        <v>Y</v>
      </c>
      <c r="AH8" s="8" t="str" cm="1">
        <f t="array" aca="1" ref="AH8" ca="1">IF(AF8="Yes",P_LB,"-")</f>
        <v>-</v>
      </c>
      <c r="AI8" s="8" t="str" cm="1">
        <f t="array" aca="1" ref="AI8" ca="1">IF(AF8="Yes",P_WC,"-")</f>
        <v>-</v>
      </c>
      <c r="AJ8" s="8" t="str" cm="1">
        <f t="array" aca="1" ref="AJ8" ca="1">IF(AF8="Yes",VALUE(P_F),"-")</f>
        <v>-</v>
      </c>
      <c r="AK8" s="10" t="str" cm="1">
        <f t="array" aca="1" ref="AK8" ca="1">IF(AF8="Yes",P_PN,"-")</f>
        <v>-</v>
      </c>
      <c r="AL8" s="22" t="str">
        <f t="shared" si="10"/>
        <v>K131959 (132985)</v>
      </c>
      <c r="AM8" s="22">
        <f t="shared" si="11"/>
        <v>6</v>
      </c>
      <c r="AO8" s="5" t="str">
        <f t="shared" si="17"/>
        <v>Yes</v>
      </c>
      <c r="AP8" s="5" t="str">
        <f t="shared" ca="1" si="19"/>
        <v/>
      </c>
      <c r="AQ8" s="5" t="str">
        <f t="shared" ca="1" si="12"/>
        <v/>
      </c>
      <c r="AR8" s="5" t="str">
        <f t="shared" ca="1" si="0"/>
        <v>Yes</v>
      </c>
      <c r="AS8" s="5" t="str">
        <f t="shared" ca="1" si="1"/>
        <v>Picture of patch</v>
      </c>
      <c r="AT8" s="5" t="str" cm="1">
        <f t="array" aca="1" ref="AT8" ca="1">COM</f>
        <v/>
      </c>
      <c r="AV8" s="5" t="str">
        <f t="shared" ca="1" si="2"/>
        <v>Look in EOS</v>
      </c>
      <c r="AW8" s="4" t="str" cm="1">
        <f t="array" aca="1" ref="AW8" ca="1">PIE</f>
        <v/>
      </c>
      <c r="AY8" s="22" t="str">
        <f t="shared" ca="1" si="13"/>
        <v>N</v>
      </c>
      <c r="AZ8" s="22" t="str">
        <f t="shared" ca="1" si="14"/>
        <v>N</v>
      </c>
      <c r="BA8" s="5" t="str">
        <f t="shared" ca="1" si="15"/>
        <v>No</v>
      </c>
      <c r="BB8" s="5" t="str">
        <f t="shared" ca="1" si="16"/>
        <v/>
      </c>
      <c r="BC8" s="5"/>
      <c r="BE8" s="22" t="str">
        <f t="shared" si="3"/>
        <v>Y</v>
      </c>
      <c r="BF8" s="22" t="str">
        <f t="shared" ca="1" si="4"/>
        <v>Y</v>
      </c>
      <c r="BG8" s="22" t="str">
        <f t="shared" ca="1" si="5"/>
        <v>N</v>
      </c>
    </row>
    <row r="9" spans="1:59" x14ac:dyDescent="0.25">
      <c r="A9" t="s">
        <v>42</v>
      </c>
      <c r="B9" t="s">
        <v>47</v>
      </c>
      <c r="C9" t="s">
        <v>81</v>
      </c>
      <c r="D9">
        <v>1</v>
      </c>
      <c r="E9">
        <v>7</v>
      </c>
      <c r="F9">
        <v>132985</v>
      </c>
      <c r="G9" t="s">
        <v>82</v>
      </c>
      <c r="H9">
        <v>7</v>
      </c>
      <c r="I9">
        <v>4</v>
      </c>
      <c r="J9" t="s">
        <v>21</v>
      </c>
      <c r="K9" t="s">
        <v>24</v>
      </c>
      <c r="L9" s="12" t="s">
        <v>48</v>
      </c>
      <c r="M9" t="s">
        <v>65</v>
      </c>
      <c r="N9">
        <v>1</v>
      </c>
      <c r="O9" s="1">
        <v>361410001</v>
      </c>
      <c r="P9" s="2">
        <v>44705</v>
      </c>
      <c r="Q9" s="2">
        <v>44705</v>
      </c>
      <c r="R9" t="s">
        <v>22</v>
      </c>
      <c r="S9" t="s">
        <v>44</v>
      </c>
      <c r="T9" t="s">
        <v>42</v>
      </c>
      <c r="V9" s="22" t="str">
        <f t="shared" si="6"/>
        <v>K131959 (132985)*MON1035-7</v>
      </c>
      <c r="X9" s="21" t="str">
        <f t="shared" ca="1" si="7"/>
        <v>-*---</v>
      </c>
      <c r="Y9" s="4" t="str">
        <f t="shared" si="8"/>
        <v>Yes</v>
      </c>
      <c r="Z9" s="8" t="str" cm="1">
        <f t="array" aca="1" ref="Z9" ca="1">C_CP</f>
        <v/>
      </c>
      <c r="AA9" s="9" t="str" cm="1">
        <f t="array" aca="1" ref="AA9" ca="1">IF(Z9="Yes",C_T,"-")</f>
        <v>-</v>
      </c>
      <c r="AB9" s="9" t="str" cm="1">
        <f t="array" aca="1" ref="AB9" ca="1">IF(Z9="Yes",C_WC,"-")</f>
        <v>-</v>
      </c>
      <c r="AC9" s="9" t="str" cm="1">
        <f t="array" aca="1" ref="AC9" ca="1">IF(Z9="Yes",VALUE(C_F),"-")</f>
        <v>-</v>
      </c>
      <c r="AE9" s="21" t="str">
        <f t="shared" si="9"/>
        <v>MON1035</v>
      </c>
      <c r="AF9" s="8" t="str" cm="1">
        <f t="array" aca="1" ref="AF9" ca="1">P_Pop</f>
        <v/>
      </c>
      <c r="AG9" s="8" t="str" cm="1">
        <f t="array" aca="1" ref="AG9" ca="1">IF(AF9="Yes",P_P,"Y")</f>
        <v>Y</v>
      </c>
      <c r="AH9" s="8" t="str" cm="1">
        <f t="array" aca="1" ref="AH9" ca="1">IF(AF9="Yes",P_LB,"-")</f>
        <v>-</v>
      </c>
      <c r="AI9" s="8" t="str" cm="1">
        <f t="array" aca="1" ref="AI9" ca="1">IF(AF9="Yes",P_WC,"-")</f>
        <v>-</v>
      </c>
      <c r="AJ9" s="8" t="str" cm="1">
        <f t="array" aca="1" ref="AJ9" ca="1">IF(AF9="Yes",VALUE(P_F),"-")</f>
        <v>-</v>
      </c>
      <c r="AK9" s="10" t="str" cm="1">
        <f t="array" aca="1" ref="AK9" ca="1">IF(AF9="Yes",P_PN,"-")</f>
        <v>-</v>
      </c>
      <c r="AL9" s="22" t="str">
        <f t="shared" si="10"/>
        <v>K131959 (132985)</v>
      </c>
      <c r="AM9" s="22">
        <f t="shared" si="11"/>
        <v>7</v>
      </c>
      <c r="AO9" s="5" t="str">
        <f t="shared" si="17"/>
        <v>Yes</v>
      </c>
      <c r="AP9" s="5" t="str">
        <f t="shared" ca="1" si="19"/>
        <v/>
      </c>
      <c r="AQ9" s="5" t="str">
        <f t="shared" ca="1" si="12"/>
        <v/>
      </c>
      <c r="AR9" s="5" t="str">
        <f t="shared" ca="1" si="0"/>
        <v>Yes</v>
      </c>
      <c r="AS9" s="5" t="str">
        <f t="shared" ca="1" si="1"/>
        <v>Picture of patch</v>
      </c>
      <c r="AT9" s="5" t="str" cm="1">
        <f t="array" aca="1" ref="AT9" ca="1">COM</f>
        <v/>
      </c>
      <c r="AV9" s="5" t="str">
        <f t="shared" ca="1" si="2"/>
        <v>Look in EOS</v>
      </c>
      <c r="AW9" s="4" t="str" cm="1">
        <f t="array" aca="1" ref="AW9" ca="1">PIE</f>
        <v/>
      </c>
      <c r="AY9" s="22" t="str">
        <f t="shared" ca="1" si="13"/>
        <v>N</v>
      </c>
      <c r="AZ9" s="22" t="str">
        <f t="shared" ca="1" si="14"/>
        <v>N</v>
      </c>
      <c r="BA9" s="5" t="str">
        <f t="shared" ca="1" si="15"/>
        <v>No</v>
      </c>
      <c r="BB9" s="5" t="str">
        <f t="shared" ca="1" si="16"/>
        <v/>
      </c>
      <c r="BC9" s="5"/>
      <c r="BE9" s="22" t="str">
        <f t="shared" si="3"/>
        <v>Y</v>
      </c>
      <c r="BF9" s="22" t="str">
        <f t="shared" ca="1" si="4"/>
        <v>Y</v>
      </c>
      <c r="BG9" s="22" t="str">
        <f t="shared" ca="1" si="5"/>
        <v>N</v>
      </c>
    </row>
    <row r="10" spans="1:59" x14ac:dyDescent="0.25">
      <c r="A10" t="s">
        <v>42</v>
      </c>
      <c r="B10" t="s">
        <v>47</v>
      </c>
      <c r="C10" t="s">
        <v>81</v>
      </c>
      <c r="D10">
        <v>1</v>
      </c>
      <c r="E10">
        <v>8</v>
      </c>
      <c r="F10">
        <v>132985</v>
      </c>
      <c r="G10" t="s">
        <v>82</v>
      </c>
      <c r="H10">
        <v>8</v>
      </c>
      <c r="I10">
        <v>4</v>
      </c>
      <c r="J10" t="s">
        <v>21</v>
      </c>
      <c r="K10" t="s">
        <v>25</v>
      </c>
      <c r="L10" s="12" t="s">
        <v>51</v>
      </c>
      <c r="M10" t="s">
        <v>65</v>
      </c>
      <c r="N10">
        <v>1</v>
      </c>
      <c r="O10" s="1">
        <v>363201001</v>
      </c>
      <c r="P10" s="2">
        <v>44734</v>
      </c>
      <c r="Q10" s="2">
        <v>44734</v>
      </c>
      <c r="R10" t="s">
        <v>22</v>
      </c>
      <c r="S10" t="s">
        <v>44</v>
      </c>
      <c r="T10" t="s">
        <v>42</v>
      </c>
      <c r="V10" s="22" t="str">
        <f t="shared" si="6"/>
        <v>K131959 (132985)*MON1035-8</v>
      </c>
      <c r="X10" s="21" t="str">
        <f t="shared" ca="1" si="7"/>
        <v>-*---</v>
      </c>
      <c r="Y10" s="4" t="str">
        <f t="shared" si="8"/>
        <v>Yes</v>
      </c>
      <c r="Z10" s="8" t="str" cm="1">
        <f t="array" aca="1" ref="Z10" ca="1">C_CP</f>
        <v/>
      </c>
      <c r="AA10" s="9" t="str" cm="1">
        <f t="array" aca="1" ref="AA10" ca="1">IF(Z10="Yes",C_T,"-")</f>
        <v>-</v>
      </c>
      <c r="AB10" s="9" t="str" cm="1">
        <f t="array" aca="1" ref="AB10" ca="1">IF(Z10="Yes",C_WC,"-")</f>
        <v>-</v>
      </c>
      <c r="AC10" s="9" t="str" cm="1">
        <f t="array" aca="1" ref="AC10" ca="1">IF(Z10="Yes",VALUE(C_F),"-")</f>
        <v>-</v>
      </c>
      <c r="AE10" s="21" t="str">
        <f t="shared" si="9"/>
        <v>MON1035</v>
      </c>
      <c r="AF10" s="8" t="str" cm="1">
        <f t="array" aca="1" ref="AF10" ca="1">P_Pop</f>
        <v/>
      </c>
      <c r="AG10" s="8" t="str" cm="1">
        <f t="array" aca="1" ref="AG10" ca="1">IF(AF10="Yes",P_P,"Y")</f>
        <v>Y</v>
      </c>
      <c r="AH10" s="8" t="str" cm="1">
        <f t="array" aca="1" ref="AH10" ca="1">IF(AF10="Yes",P_LB,"-")</f>
        <v>-</v>
      </c>
      <c r="AI10" s="8" t="str" cm="1">
        <f t="array" aca="1" ref="AI10" ca="1">IF(AF10="Yes",P_WC,"-")</f>
        <v>-</v>
      </c>
      <c r="AJ10" s="8" t="str" cm="1">
        <f t="array" aca="1" ref="AJ10" ca="1">IF(AF10="Yes",VALUE(P_F),"-")</f>
        <v>-</v>
      </c>
      <c r="AK10" s="10" t="str" cm="1">
        <f t="array" aca="1" ref="AK10" ca="1">IF(AF10="Yes",P_PN,"-")</f>
        <v>-</v>
      </c>
      <c r="AL10" s="22" t="str">
        <f t="shared" si="10"/>
        <v>K131959 (132985)</v>
      </c>
      <c r="AM10" s="22">
        <f t="shared" si="11"/>
        <v>8</v>
      </c>
      <c r="AO10" s="5" t="str">
        <f t="shared" si="17"/>
        <v>Yes</v>
      </c>
      <c r="AP10" s="5" t="str">
        <f t="shared" ca="1" si="19"/>
        <v/>
      </c>
      <c r="AQ10" s="5" t="str">
        <f t="shared" ca="1" si="12"/>
        <v/>
      </c>
      <c r="AR10" s="5" t="str">
        <f t="shared" ca="1" si="0"/>
        <v>Yes</v>
      </c>
      <c r="AS10" s="5" t="str">
        <f t="shared" ca="1" si="1"/>
        <v>Picture of patch</v>
      </c>
      <c r="AT10" s="5" t="str" cm="1">
        <f t="array" aca="1" ref="AT10" ca="1">COM</f>
        <v/>
      </c>
      <c r="AV10" s="5" t="str">
        <f t="shared" ca="1" si="2"/>
        <v>Look in EOS</v>
      </c>
      <c r="AW10" s="4" t="str" cm="1">
        <f t="array" aca="1" ref="AW10" ca="1">PIE</f>
        <v/>
      </c>
      <c r="AY10" s="22" t="str">
        <f t="shared" ca="1" si="13"/>
        <v>N</v>
      </c>
      <c r="AZ10" s="22" t="str">
        <f t="shared" ca="1" si="14"/>
        <v>N</v>
      </c>
      <c r="BA10" s="5" t="str">
        <f t="shared" ca="1" si="15"/>
        <v>No</v>
      </c>
      <c r="BB10" s="5" t="str">
        <f t="shared" ca="1" si="16"/>
        <v/>
      </c>
      <c r="BC10" s="5"/>
      <c r="BE10" s="22" t="str">
        <f t="shared" si="3"/>
        <v>Y</v>
      </c>
      <c r="BF10" s="22" t="str">
        <f t="shared" ca="1" si="4"/>
        <v>Y</v>
      </c>
      <c r="BG10" s="22" t="str">
        <f t="shared" ca="1" si="5"/>
        <v>N</v>
      </c>
    </row>
    <row r="11" spans="1:59" x14ac:dyDescent="0.25">
      <c r="A11" t="s">
        <v>42</v>
      </c>
      <c r="B11" t="s">
        <v>47</v>
      </c>
      <c r="C11" t="s">
        <v>81</v>
      </c>
      <c r="D11">
        <v>1</v>
      </c>
      <c r="E11">
        <v>9</v>
      </c>
      <c r="F11">
        <v>132985</v>
      </c>
      <c r="G11" t="s">
        <v>82</v>
      </c>
      <c r="H11">
        <v>9</v>
      </c>
      <c r="I11">
        <v>5</v>
      </c>
      <c r="J11" t="s">
        <v>21</v>
      </c>
      <c r="K11" t="s">
        <v>24</v>
      </c>
      <c r="L11" s="12"/>
      <c r="M11" t="s">
        <v>65</v>
      </c>
      <c r="N11" t="s">
        <v>22</v>
      </c>
      <c r="O11" s="1" t="s">
        <v>22</v>
      </c>
      <c r="P11" s="2">
        <v>45035</v>
      </c>
      <c r="Q11" s="2">
        <v>45035</v>
      </c>
      <c r="R11" t="s">
        <v>22</v>
      </c>
      <c r="S11" t="s">
        <v>23</v>
      </c>
      <c r="T11" t="s">
        <v>42</v>
      </c>
      <c r="V11" s="22" t="str">
        <f t="shared" si="6"/>
        <v>K131959 (132985)*MON1035-9</v>
      </c>
      <c r="X11" s="21" t="str">
        <f t="shared" ca="1" si="7"/>
        <v>-*---</v>
      </c>
      <c r="Y11" s="4" t="str">
        <f t="shared" si="8"/>
        <v>No</v>
      </c>
      <c r="Z11" s="8" t="str" cm="1">
        <f t="array" aca="1" ref="Z11" ca="1">C_CP</f>
        <v/>
      </c>
      <c r="AA11" s="9" t="str" cm="1">
        <f t="array" aca="1" ref="AA11" ca="1">IF(Z11="Yes",C_T,"-")</f>
        <v>-</v>
      </c>
      <c r="AB11" s="9" t="str" cm="1">
        <f t="array" aca="1" ref="AB11" ca="1">IF(Z11="Yes",C_WC,"-")</f>
        <v>-</v>
      </c>
      <c r="AC11" s="9" t="str" cm="1">
        <f t="array" aca="1" ref="AC11" ca="1">IF(Z11="Yes",VALUE(C_F),"-")</f>
        <v>-</v>
      </c>
      <c r="AE11" s="21" t="str">
        <f t="shared" si="9"/>
        <v>MON1035</v>
      </c>
      <c r="AF11" s="8" t="str" cm="1">
        <f t="array" aca="1" ref="AF11" ca="1">P_Pop</f>
        <v/>
      </c>
      <c r="AG11" s="8" t="str" cm="1">
        <f t="array" aca="1" ref="AG11" ca="1">IF(AF11="Yes",P_P,"Y")</f>
        <v>Y</v>
      </c>
      <c r="AH11" s="8" t="str" cm="1">
        <f t="array" aca="1" ref="AH11" ca="1">IF(AF11="Yes",P_LB,"-")</f>
        <v>-</v>
      </c>
      <c r="AI11" s="8" t="str" cm="1">
        <f t="array" aca="1" ref="AI11" ca="1">IF(AF11="Yes",P_WC,"-")</f>
        <v>-</v>
      </c>
      <c r="AJ11" s="8" t="str" cm="1">
        <f t="array" aca="1" ref="AJ11" ca="1">IF(AF11="Yes",VALUE(P_F),"-")</f>
        <v>-</v>
      </c>
      <c r="AK11" s="10" t="str" cm="1">
        <f t="array" aca="1" ref="AK11" ca="1">IF(AF11="Yes",P_PN,"-")</f>
        <v>-</v>
      </c>
      <c r="AL11" s="22" t="str">
        <f t="shared" si="10"/>
        <v>K131959 (132985)</v>
      </c>
      <c r="AM11" s="22">
        <f t="shared" si="11"/>
        <v>9</v>
      </c>
      <c r="AO11" s="5" t="str">
        <f t="shared" si="17"/>
        <v>Yes</v>
      </c>
      <c r="AP11" s="5" t="str">
        <f t="shared" ca="1" si="19"/>
        <v/>
      </c>
      <c r="AQ11" s="5" t="str">
        <f t="shared" ca="1" si="12"/>
        <v/>
      </c>
      <c r="AR11" s="5" t="str">
        <f t="shared" ca="1" si="0"/>
        <v>Yes</v>
      </c>
      <c r="AS11" s="5" t="str">
        <f t="shared" ca="1" si="1"/>
        <v>Patch to remove</v>
      </c>
      <c r="AT11" s="5" t="str" cm="1">
        <f t="array" aca="1" ref="AT11" ca="1">COM</f>
        <v/>
      </c>
      <c r="AV11" s="5" t="str">
        <f t="shared" ca="1" si="2"/>
        <v>No</v>
      </c>
      <c r="AW11" s="4" t="str" cm="1">
        <f t="array" aca="1" ref="AW11" ca="1">PIE</f>
        <v/>
      </c>
      <c r="AY11" s="22" t="str">
        <f t="shared" ca="1" si="13"/>
        <v>N</v>
      </c>
      <c r="AZ11" s="22" t="str">
        <f t="shared" ca="1" si="14"/>
        <v>N</v>
      </c>
      <c r="BA11" s="5" t="str">
        <f t="shared" ca="1" si="15"/>
        <v>No</v>
      </c>
      <c r="BB11" s="5" t="str">
        <f t="shared" ca="1" si="16"/>
        <v/>
      </c>
      <c r="BC11" s="5"/>
      <c r="BE11" s="22" t="str">
        <f t="shared" si="3"/>
        <v>N</v>
      </c>
      <c r="BF11" s="22" t="str">
        <f t="shared" ca="1" si="4"/>
        <v>Y</v>
      </c>
      <c r="BG11" s="22" t="str">
        <f t="shared" ca="1" si="5"/>
        <v>N</v>
      </c>
    </row>
    <row r="12" spans="1:59" x14ac:dyDescent="0.25">
      <c r="A12" t="s">
        <v>42</v>
      </c>
      <c r="B12" t="s">
        <v>47</v>
      </c>
      <c r="C12" t="s">
        <v>81</v>
      </c>
      <c r="D12">
        <v>1</v>
      </c>
      <c r="E12">
        <v>10</v>
      </c>
      <c r="F12">
        <v>132985</v>
      </c>
      <c r="G12" t="s">
        <v>82</v>
      </c>
      <c r="H12">
        <v>10</v>
      </c>
      <c r="I12">
        <v>5</v>
      </c>
      <c r="J12" t="s">
        <v>21</v>
      </c>
      <c r="K12" t="s">
        <v>25</v>
      </c>
      <c r="L12" s="12" t="s">
        <v>50</v>
      </c>
      <c r="M12" t="s">
        <v>65</v>
      </c>
      <c r="N12">
        <v>0</v>
      </c>
      <c r="O12" s="1">
        <v>365167002</v>
      </c>
      <c r="P12" s="2">
        <v>44907</v>
      </c>
      <c r="Q12" s="2">
        <v>44997</v>
      </c>
      <c r="R12" t="s">
        <v>26</v>
      </c>
      <c r="S12" t="s">
        <v>26</v>
      </c>
      <c r="T12" t="s">
        <v>42</v>
      </c>
      <c r="V12" s="22" t="str">
        <f t="shared" si="6"/>
        <v>K131959 (132985)*MON1035-10</v>
      </c>
      <c r="X12" s="21" t="str">
        <f t="shared" ca="1" si="7"/>
        <v>-*---</v>
      </c>
      <c r="Y12" s="4" t="str">
        <f t="shared" si="8"/>
        <v>Yes</v>
      </c>
      <c r="Z12" s="8" t="str" cm="1">
        <f t="array" aca="1" ref="Z12" ca="1">C_CP</f>
        <v/>
      </c>
      <c r="AA12" s="9" t="str" cm="1">
        <f t="array" aca="1" ref="AA12" ca="1">IF(Z12="Yes",C_T,"-")</f>
        <v>-</v>
      </c>
      <c r="AB12" s="9" t="str" cm="1">
        <f t="array" aca="1" ref="AB12" ca="1">IF(Z12="Yes",C_WC,"-")</f>
        <v>-</v>
      </c>
      <c r="AC12" s="9" t="str" cm="1">
        <f t="array" aca="1" ref="AC12" ca="1">IF(Z12="Yes",VALUE(C_F),"-")</f>
        <v>-</v>
      </c>
      <c r="AE12" s="21" t="str">
        <f t="shared" si="9"/>
        <v>MON1035</v>
      </c>
      <c r="AF12" s="8" t="str" cm="1">
        <f t="array" aca="1" ref="AF12" ca="1">P_Pop</f>
        <v/>
      </c>
      <c r="AG12" s="8" t="str" cm="1">
        <f t="array" aca="1" ref="AG12" ca="1">IF(AF12="Yes",P_P,"Y")</f>
        <v>Y</v>
      </c>
      <c r="AH12" s="8" t="str" cm="1">
        <f t="array" aca="1" ref="AH12" ca="1">IF(AF12="Yes",P_LB,"-")</f>
        <v>-</v>
      </c>
      <c r="AI12" s="8" t="str" cm="1">
        <f t="array" aca="1" ref="AI12" ca="1">IF(AF12="Yes",P_WC,"-")</f>
        <v>-</v>
      </c>
      <c r="AJ12" s="8" t="str" cm="1">
        <f t="array" aca="1" ref="AJ12" ca="1">IF(AF12="Yes",VALUE(P_F),"-")</f>
        <v>-</v>
      </c>
      <c r="AK12" s="10" t="str" cm="1">
        <f t="array" aca="1" ref="AK12" ca="1">IF(AF12="Yes",P_PN,"-")</f>
        <v>-</v>
      </c>
      <c r="AL12" s="22" t="str">
        <f t="shared" si="10"/>
        <v>K131959 (132985)</v>
      </c>
      <c r="AM12" s="22">
        <f t="shared" si="11"/>
        <v>10</v>
      </c>
      <c r="AO12" s="5" t="str">
        <f t="shared" si="17"/>
        <v>Yes</v>
      </c>
      <c r="AP12" s="5" t="str">
        <f t="shared" ca="1" si="19"/>
        <v/>
      </c>
      <c r="AQ12" s="5" t="str">
        <f t="shared" ca="1" si="12"/>
        <v/>
      </c>
      <c r="AR12" s="5" t="str">
        <f t="shared" ca="1" si="0"/>
        <v>Yes</v>
      </c>
      <c r="AS12" s="5" t="str">
        <f t="shared" ca="1" si="1"/>
        <v>Patch to remove</v>
      </c>
      <c r="AT12" s="5" t="str" cm="1">
        <f t="array" aca="1" ref="AT12" ca="1">COM</f>
        <v/>
      </c>
      <c r="AV12" s="5" t="str">
        <f t="shared" ca="1" si="2"/>
        <v>No</v>
      </c>
      <c r="AW12" s="4" t="str" cm="1">
        <f t="array" aca="1" ref="AW12" ca="1">PIE</f>
        <v/>
      </c>
      <c r="AY12" s="22" t="str">
        <f t="shared" ca="1" si="13"/>
        <v>N</v>
      </c>
      <c r="AZ12" s="22" t="str">
        <f t="shared" ca="1" si="14"/>
        <v>N</v>
      </c>
      <c r="BA12" s="5" t="str">
        <f t="shared" ca="1" si="15"/>
        <v>No</v>
      </c>
      <c r="BB12" s="5" t="str">
        <f t="shared" ca="1" si="16"/>
        <v/>
      </c>
      <c r="BC12" s="5"/>
      <c r="BE12" s="22" t="str">
        <f t="shared" si="3"/>
        <v>N</v>
      </c>
      <c r="BF12" s="22" t="str">
        <f t="shared" ca="1" si="4"/>
        <v>Y</v>
      </c>
      <c r="BG12" s="22" t="str">
        <f t="shared" ca="1" si="5"/>
        <v>N</v>
      </c>
    </row>
    <row r="13" spans="1:59" x14ac:dyDescent="0.25">
      <c r="A13" t="s">
        <v>42</v>
      </c>
      <c r="B13" t="s">
        <v>47</v>
      </c>
      <c r="C13" t="s">
        <v>81</v>
      </c>
      <c r="D13">
        <v>1</v>
      </c>
      <c r="E13">
        <v>11</v>
      </c>
      <c r="F13">
        <v>132985</v>
      </c>
      <c r="G13" t="s">
        <v>82</v>
      </c>
      <c r="H13">
        <v>11</v>
      </c>
      <c r="I13">
        <v>6</v>
      </c>
      <c r="J13" t="s">
        <v>21</v>
      </c>
      <c r="K13" t="s">
        <v>24</v>
      </c>
      <c r="M13" t="s">
        <v>65</v>
      </c>
      <c r="N13" t="s">
        <v>22</v>
      </c>
      <c r="O13" s="1" t="s">
        <v>22</v>
      </c>
      <c r="P13" s="2"/>
      <c r="Q13" s="2"/>
      <c r="R13" t="s">
        <v>22</v>
      </c>
      <c r="S13" t="s">
        <v>20</v>
      </c>
      <c r="T13" t="s">
        <v>42</v>
      </c>
      <c r="V13" s="22" t="str">
        <f t="shared" si="6"/>
        <v>K131959 (132985)*MON1035-11</v>
      </c>
      <c r="X13" s="21" t="str">
        <f t="shared" ca="1" si="7"/>
        <v>-*---</v>
      </c>
      <c r="Y13" s="4" t="str">
        <f t="shared" si="8"/>
        <v>No</v>
      </c>
      <c r="Z13" s="8" t="str" cm="1">
        <f t="array" aca="1" ref="Z13" ca="1">C_CP</f>
        <v/>
      </c>
      <c r="AA13" s="9" t="str" cm="1">
        <f t="array" aca="1" ref="AA13" ca="1">IF(Z13="Yes",C_T,"-")</f>
        <v>-</v>
      </c>
      <c r="AB13" s="9" t="str" cm="1">
        <f t="array" aca="1" ref="AB13" ca="1">IF(Z13="Yes",C_WC,"-")</f>
        <v>-</v>
      </c>
      <c r="AC13" s="9" t="str" cm="1">
        <f t="array" aca="1" ref="AC13" ca="1">IF(Z13="Yes",VALUE(C_F),"-")</f>
        <v>-</v>
      </c>
      <c r="AE13" s="21" t="str">
        <f t="shared" si="9"/>
        <v>MON1035</v>
      </c>
      <c r="AF13" s="8" t="str" cm="1">
        <f t="array" aca="1" ref="AF13" ca="1">P_Pop</f>
        <v/>
      </c>
      <c r="AG13" s="8" t="str" cm="1">
        <f t="array" aca="1" ref="AG13" ca="1">IF(AF13="Yes",P_P,"Y")</f>
        <v>Y</v>
      </c>
      <c r="AH13" s="8" t="str" cm="1">
        <f t="array" aca="1" ref="AH13" ca="1">IF(AF13="Yes",P_LB,"-")</f>
        <v>-</v>
      </c>
      <c r="AI13" s="8" t="str" cm="1">
        <f t="array" aca="1" ref="AI13" ca="1">IF(AF13="Yes",P_WC,"-")</f>
        <v>-</v>
      </c>
      <c r="AJ13" s="8" t="str" cm="1">
        <f t="array" aca="1" ref="AJ13" ca="1">IF(AF13="Yes",VALUE(P_F),"-")</f>
        <v>-</v>
      </c>
      <c r="AK13" s="10" t="str" cm="1">
        <f t="array" aca="1" ref="AK13" ca="1">IF(AF13="Yes",P_PN,"-")</f>
        <v>-</v>
      </c>
      <c r="AL13" s="22" t="str">
        <f t="shared" si="10"/>
        <v>K131959 (132985)</v>
      </c>
      <c r="AM13" s="22">
        <f t="shared" si="11"/>
        <v>11</v>
      </c>
      <c r="AO13" s="5" t="str">
        <f t="shared" si="17"/>
        <v>Yes</v>
      </c>
      <c r="AP13" s="5" t="str">
        <f t="shared" ca="1" si="19"/>
        <v/>
      </c>
      <c r="AQ13" s="5" t="str">
        <f t="shared" ca="1" si="12"/>
        <v/>
      </c>
      <c r="AR13" s="5" t="str">
        <f t="shared" ca="1" si="0"/>
        <v>Yes</v>
      </c>
      <c r="AS13" s="5" t="str">
        <f t="shared" ca="1" si="1"/>
        <v>Patch to remove</v>
      </c>
      <c r="AT13" s="5" t="str" cm="1">
        <f t="array" aca="1" ref="AT13" ca="1">COM</f>
        <v/>
      </c>
      <c r="AV13" s="5" t="str">
        <f t="shared" ca="1" si="2"/>
        <v>No</v>
      </c>
      <c r="AW13" s="4" t="str" cm="1">
        <f t="array" aca="1" ref="AW13" ca="1">PIE</f>
        <v/>
      </c>
      <c r="AY13" s="22" t="str">
        <f t="shared" ca="1" si="13"/>
        <v>N</v>
      </c>
      <c r="AZ13" s="22" t="str">
        <f t="shared" ca="1" si="14"/>
        <v>N</v>
      </c>
      <c r="BA13" s="5" t="str">
        <f t="shared" ca="1" si="15"/>
        <v>No</v>
      </c>
      <c r="BB13" s="5" t="str">
        <f t="shared" ca="1" si="16"/>
        <v/>
      </c>
      <c r="BC13" s="5"/>
      <c r="BE13" s="22" t="str">
        <f t="shared" si="3"/>
        <v>N</v>
      </c>
      <c r="BF13" s="22" t="str">
        <f t="shared" ca="1" si="4"/>
        <v>Y</v>
      </c>
      <c r="BG13" s="22" t="str">
        <f t="shared" ca="1" si="5"/>
        <v>N</v>
      </c>
    </row>
    <row r="14" spans="1:59" x14ac:dyDescent="0.25">
      <c r="A14" t="s">
        <v>42</v>
      </c>
      <c r="B14" t="s">
        <v>47</v>
      </c>
      <c r="C14" t="s">
        <v>81</v>
      </c>
      <c r="D14">
        <v>1</v>
      </c>
      <c r="E14">
        <v>12</v>
      </c>
      <c r="F14">
        <v>132985</v>
      </c>
      <c r="G14" t="s">
        <v>82</v>
      </c>
      <c r="H14">
        <v>12</v>
      </c>
      <c r="I14">
        <v>6</v>
      </c>
      <c r="J14" t="s">
        <v>21</v>
      </c>
      <c r="K14" t="s">
        <v>25</v>
      </c>
      <c r="M14" t="s">
        <v>65</v>
      </c>
      <c r="N14" t="s">
        <v>22</v>
      </c>
      <c r="O14" s="1" t="s">
        <v>22</v>
      </c>
      <c r="P14" s="2"/>
      <c r="Q14" s="2"/>
      <c r="R14" t="s">
        <v>22</v>
      </c>
      <c r="S14" t="s">
        <v>20</v>
      </c>
      <c r="T14" t="s">
        <v>42</v>
      </c>
      <c r="V14" s="22" t="str">
        <f t="shared" si="6"/>
        <v>K131959 (132985)*MON1035-12</v>
      </c>
      <c r="X14" s="21" t="str">
        <f t="shared" ca="1" si="7"/>
        <v>-*---</v>
      </c>
      <c r="Y14" s="4" t="str">
        <f t="shared" si="8"/>
        <v>No</v>
      </c>
      <c r="Z14" s="8" t="str" cm="1">
        <f t="array" aca="1" ref="Z14" ca="1">C_CP</f>
        <v/>
      </c>
      <c r="AA14" s="9" t="str" cm="1">
        <f t="array" aca="1" ref="AA14" ca="1">IF(Z14="Yes",C_T,"-")</f>
        <v>-</v>
      </c>
      <c r="AB14" s="9" t="str" cm="1">
        <f t="array" aca="1" ref="AB14" ca="1">IF(Z14="Yes",C_WC,"-")</f>
        <v>-</v>
      </c>
      <c r="AC14" s="9" t="str" cm="1">
        <f t="array" aca="1" ref="AC14" ca="1">IF(Z14="Yes",VALUE(C_F),"-")</f>
        <v>-</v>
      </c>
      <c r="AE14" s="21" t="str">
        <f t="shared" si="9"/>
        <v>MON1035</v>
      </c>
      <c r="AF14" s="8" t="str" cm="1">
        <f t="array" aca="1" ref="AF14" ca="1">P_Pop</f>
        <v/>
      </c>
      <c r="AG14" s="8" t="str" cm="1">
        <f t="array" aca="1" ref="AG14" ca="1">IF(AF14="Yes",P_P,"Y")</f>
        <v>Y</v>
      </c>
      <c r="AH14" s="8" t="str" cm="1">
        <f t="array" aca="1" ref="AH14" ca="1">IF(AF14="Yes",P_LB,"-")</f>
        <v>-</v>
      </c>
      <c r="AI14" s="8" t="str" cm="1">
        <f t="array" aca="1" ref="AI14" ca="1">IF(AF14="Yes",P_WC,"-")</f>
        <v>-</v>
      </c>
      <c r="AJ14" s="8" t="str" cm="1">
        <f t="array" aca="1" ref="AJ14" ca="1">IF(AF14="Yes",VALUE(P_F),"-")</f>
        <v>-</v>
      </c>
      <c r="AK14" s="10" t="str" cm="1">
        <f t="array" aca="1" ref="AK14" ca="1">IF(AF14="Yes",P_PN,"-")</f>
        <v>-</v>
      </c>
      <c r="AL14" s="22" t="str">
        <f t="shared" si="10"/>
        <v>K131959 (132985)</v>
      </c>
      <c r="AM14" s="22">
        <f t="shared" si="11"/>
        <v>12</v>
      </c>
      <c r="AO14" s="5" t="str">
        <f t="shared" si="17"/>
        <v>Yes</v>
      </c>
      <c r="AP14" s="5" t="str">
        <f t="shared" ca="1" si="19"/>
        <v/>
      </c>
      <c r="AQ14" s="5" t="str">
        <f t="shared" ca="1" si="12"/>
        <v/>
      </c>
      <c r="AR14" s="5" t="str">
        <f t="shared" ca="1" si="0"/>
        <v>Yes</v>
      </c>
      <c r="AS14" s="5" t="str">
        <f t="shared" ca="1" si="1"/>
        <v>Patch to remove</v>
      </c>
      <c r="AT14" s="5" t="str" cm="1">
        <f t="array" aca="1" ref="AT14" ca="1">COM</f>
        <v/>
      </c>
      <c r="AV14" s="5" t="str">
        <f t="shared" ca="1" si="2"/>
        <v>No</v>
      </c>
      <c r="AW14" s="4" t="str" cm="1">
        <f t="array" aca="1" ref="AW14" ca="1">PIE</f>
        <v/>
      </c>
      <c r="AY14" s="22" t="str">
        <f t="shared" ca="1" si="13"/>
        <v>N</v>
      </c>
      <c r="AZ14" s="22" t="str">
        <f t="shared" ca="1" si="14"/>
        <v>N</v>
      </c>
      <c r="BA14" s="5" t="str">
        <f t="shared" ca="1" si="15"/>
        <v>No</v>
      </c>
      <c r="BB14" s="5" t="str">
        <f t="shared" ca="1" si="16"/>
        <v/>
      </c>
      <c r="BC14" s="5"/>
      <c r="BE14" s="22" t="str">
        <f t="shared" si="3"/>
        <v>N</v>
      </c>
      <c r="BF14" s="22" t="str">
        <f t="shared" ca="1" si="4"/>
        <v>Y</v>
      </c>
      <c r="BG14" s="22" t="str">
        <f t="shared" ca="1" si="5"/>
        <v>N</v>
      </c>
    </row>
    <row r="15" spans="1:59" x14ac:dyDescent="0.25">
      <c r="A15" t="s">
        <v>42</v>
      </c>
      <c r="B15" t="s">
        <v>47</v>
      </c>
      <c r="C15" t="s">
        <v>81</v>
      </c>
      <c r="D15">
        <v>1</v>
      </c>
      <c r="E15">
        <v>13</v>
      </c>
      <c r="F15">
        <v>132985</v>
      </c>
      <c r="G15" t="s">
        <v>82</v>
      </c>
      <c r="H15">
        <v>13</v>
      </c>
      <c r="I15">
        <v>7</v>
      </c>
      <c r="J15" t="s">
        <v>21</v>
      </c>
      <c r="K15" t="s">
        <v>24</v>
      </c>
      <c r="M15" t="s">
        <v>65</v>
      </c>
      <c r="N15" t="s">
        <v>22</v>
      </c>
      <c r="O15" s="1" t="s">
        <v>22</v>
      </c>
      <c r="P15" s="2"/>
      <c r="Q15" s="2"/>
      <c r="R15" t="s">
        <v>22</v>
      </c>
      <c r="S15" t="s">
        <v>20</v>
      </c>
      <c r="T15" t="s">
        <v>42</v>
      </c>
      <c r="V15" s="22" t="str">
        <f t="shared" si="6"/>
        <v>K131959 (132985)*MON1035-13</v>
      </c>
      <c r="X15" s="21" t="str">
        <f t="shared" ca="1" si="7"/>
        <v>-*---</v>
      </c>
      <c r="Y15" s="4" t="str">
        <f t="shared" si="8"/>
        <v>No</v>
      </c>
      <c r="Z15" s="8" t="str" cm="1">
        <f t="array" aca="1" ref="Z15" ca="1">C_CP</f>
        <v/>
      </c>
      <c r="AA15" s="9" t="str" cm="1">
        <f t="array" aca="1" ref="AA15" ca="1">IF(Z15="Yes",C_T,"-")</f>
        <v>-</v>
      </c>
      <c r="AB15" s="9" t="str" cm="1">
        <f t="array" aca="1" ref="AB15" ca="1">IF(Z15="Yes",C_WC,"-")</f>
        <v>-</v>
      </c>
      <c r="AC15" s="9" t="str" cm="1">
        <f t="array" aca="1" ref="AC15" ca="1">IF(Z15="Yes",VALUE(C_F),"-")</f>
        <v>-</v>
      </c>
      <c r="AE15" s="21" t="str">
        <f t="shared" si="9"/>
        <v>MON1035</v>
      </c>
      <c r="AF15" s="8" t="str" cm="1">
        <f t="array" aca="1" ref="AF15" ca="1">P_Pop</f>
        <v/>
      </c>
      <c r="AG15" s="8" t="str" cm="1">
        <f t="array" aca="1" ref="AG15" ca="1">IF(AF15="Yes",P_P,"Y")</f>
        <v>Y</v>
      </c>
      <c r="AH15" s="8" t="str" cm="1">
        <f t="array" aca="1" ref="AH15" ca="1">IF(AF15="Yes",P_LB,"-")</f>
        <v>-</v>
      </c>
      <c r="AI15" s="8" t="str" cm="1">
        <f t="array" aca="1" ref="AI15" ca="1">IF(AF15="Yes",P_WC,"-")</f>
        <v>-</v>
      </c>
      <c r="AJ15" s="8" t="str" cm="1">
        <f t="array" aca="1" ref="AJ15" ca="1">IF(AF15="Yes",VALUE(P_F),"-")</f>
        <v>-</v>
      </c>
      <c r="AK15" s="10" t="str" cm="1">
        <f t="array" aca="1" ref="AK15" ca="1">IF(AF15="Yes",P_PN,"-")</f>
        <v>-</v>
      </c>
      <c r="AL15" s="22" t="str">
        <f t="shared" si="10"/>
        <v>K131959 (132985)</v>
      </c>
      <c r="AM15" s="22">
        <f t="shared" si="11"/>
        <v>13</v>
      </c>
      <c r="AO15" s="5" t="str">
        <f t="shared" si="17"/>
        <v>Yes</v>
      </c>
      <c r="AP15" s="5" t="str">
        <f t="shared" ca="1" si="19"/>
        <v/>
      </c>
      <c r="AQ15" s="5" t="str">
        <f t="shared" ca="1" si="12"/>
        <v/>
      </c>
      <c r="AR15" s="5" t="str">
        <f t="shared" ca="1" si="0"/>
        <v>Yes</v>
      </c>
      <c r="AS15" s="5" t="str">
        <f t="shared" ca="1" si="1"/>
        <v>Patch to remove</v>
      </c>
      <c r="AT15" s="5" t="str" cm="1">
        <f t="array" aca="1" ref="AT15" ca="1">COM</f>
        <v/>
      </c>
      <c r="AV15" s="5" t="str">
        <f t="shared" ca="1" si="2"/>
        <v>No</v>
      </c>
      <c r="AW15" s="4" t="str" cm="1">
        <f t="array" aca="1" ref="AW15" ca="1">PIE</f>
        <v/>
      </c>
      <c r="AY15" s="22" t="str">
        <f t="shared" ca="1" si="13"/>
        <v>N</v>
      </c>
      <c r="AZ15" s="22" t="str">
        <f t="shared" ca="1" si="14"/>
        <v>N</v>
      </c>
      <c r="BA15" s="5" t="str">
        <f t="shared" ca="1" si="15"/>
        <v>No</v>
      </c>
      <c r="BB15" s="5" t="str">
        <f t="shared" ca="1" si="16"/>
        <v/>
      </c>
      <c r="BC15" s="5"/>
      <c r="BE15" s="22" t="str">
        <f t="shared" si="3"/>
        <v>N</v>
      </c>
      <c r="BF15" s="22" t="str">
        <f t="shared" ca="1" si="4"/>
        <v>Y</v>
      </c>
      <c r="BG15" s="22" t="str">
        <f t="shared" ca="1" si="5"/>
        <v>N</v>
      </c>
    </row>
    <row r="16" spans="1:59" x14ac:dyDescent="0.25">
      <c r="A16" t="s">
        <v>42</v>
      </c>
      <c r="B16" t="s">
        <v>47</v>
      </c>
      <c r="C16" t="s">
        <v>81</v>
      </c>
      <c r="D16">
        <v>1</v>
      </c>
      <c r="E16">
        <v>14</v>
      </c>
      <c r="F16">
        <v>132985</v>
      </c>
      <c r="G16" t="s">
        <v>82</v>
      </c>
      <c r="H16">
        <v>14</v>
      </c>
      <c r="I16">
        <v>7</v>
      </c>
      <c r="J16" t="s">
        <v>21</v>
      </c>
      <c r="K16" t="s">
        <v>25</v>
      </c>
      <c r="M16" t="s">
        <v>65</v>
      </c>
      <c r="N16" t="s">
        <v>22</v>
      </c>
      <c r="O16" s="1" t="s">
        <v>22</v>
      </c>
      <c r="P16" s="2"/>
      <c r="Q16" s="2"/>
      <c r="R16" t="s">
        <v>22</v>
      </c>
      <c r="S16" t="s">
        <v>20</v>
      </c>
      <c r="T16" t="s">
        <v>42</v>
      </c>
      <c r="V16" s="22" t="str">
        <f t="shared" si="6"/>
        <v>K131959 (132985)*MON1035-14</v>
      </c>
      <c r="X16" s="21" t="str">
        <f t="shared" ca="1" si="7"/>
        <v>-*---</v>
      </c>
      <c r="Y16" s="4" t="str">
        <f t="shared" si="8"/>
        <v>No</v>
      </c>
      <c r="Z16" s="8" t="str" cm="1">
        <f t="array" aca="1" ref="Z16" ca="1">C_CP</f>
        <v/>
      </c>
      <c r="AA16" s="9" t="str" cm="1">
        <f t="array" aca="1" ref="AA16" ca="1">IF(Z16="Yes",C_T,"-")</f>
        <v>-</v>
      </c>
      <c r="AB16" s="9" t="str" cm="1">
        <f t="array" aca="1" ref="AB16" ca="1">IF(Z16="Yes",C_WC,"-")</f>
        <v>-</v>
      </c>
      <c r="AC16" s="9" t="str" cm="1">
        <f t="array" aca="1" ref="AC16" ca="1">IF(Z16="Yes",VALUE(C_F),"-")</f>
        <v>-</v>
      </c>
      <c r="AE16" s="21" t="str">
        <f t="shared" si="9"/>
        <v>MON1035</v>
      </c>
      <c r="AF16" s="8" t="str" cm="1">
        <f t="array" aca="1" ref="AF16" ca="1">P_Pop</f>
        <v/>
      </c>
      <c r="AG16" s="8" t="str" cm="1">
        <f t="array" aca="1" ref="AG16" ca="1">IF(AF16="Yes",P_P,"Y")</f>
        <v>Y</v>
      </c>
      <c r="AH16" s="8" t="str" cm="1">
        <f t="array" aca="1" ref="AH16" ca="1">IF(AF16="Yes",P_LB,"-")</f>
        <v>-</v>
      </c>
      <c r="AI16" s="8" t="str" cm="1">
        <f t="array" aca="1" ref="AI16" ca="1">IF(AF16="Yes",P_WC,"-")</f>
        <v>-</v>
      </c>
      <c r="AJ16" s="8" t="str" cm="1">
        <f t="array" aca="1" ref="AJ16" ca="1">IF(AF16="Yes",VALUE(P_F),"-")</f>
        <v>-</v>
      </c>
      <c r="AK16" s="8" t="str" cm="1">
        <f t="array" aca="1" ref="AK16" ca="1">IF(AF16="Yes",P_PN,"-")</f>
        <v>-</v>
      </c>
      <c r="AL16" s="22" t="str">
        <f t="shared" si="10"/>
        <v>K131959 (132985)</v>
      </c>
      <c r="AM16" s="22">
        <f t="shared" si="11"/>
        <v>14</v>
      </c>
      <c r="AO16" s="5" t="str">
        <f t="shared" si="17"/>
        <v>Yes</v>
      </c>
      <c r="AP16" s="5" t="str">
        <f t="shared" ca="1" si="19"/>
        <v/>
      </c>
      <c r="AQ16" s="5" t="str">
        <f t="shared" ca="1" si="12"/>
        <v/>
      </c>
      <c r="AR16" s="5" t="str">
        <f t="shared" ca="1" si="0"/>
        <v>Yes</v>
      </c>
      <c r="AS16" s="5" t="str">
        <f t="shared" ca="1" si="1"/>
        <v>Patch to remove</v>
      </c>
      <c r="AT16" s="5" t="str" cm="1">
        <f t="array" aca="1" ref="AT16" ca="1">COM</f>
        <v/>
      </c>
      <c r="AV16" s="5" t="str">
        <f t="shared" ca="1" si="2"/>
        <v>No</v>
      </c>
      <c r="AW16" s="4" t="str" cm="1">
        <f t="array" aca="1" ref="AW16" ca="1">PIE</f>
        <v/>
      </c>
      <c r="AY16" s="22" t="str">
        <f t="shared" ca="1" si="13"/>
        <v>N</v>
      </c>
      <c r="AZ16" s="22" t="str">
        <f t="shared" ca="1" si="14"/>
        <v>N</v>
      </c>
      <c r="BA16" s="5" t="str">
        <f t="shared" ca="1" si="15"/>
        <v>No</v>
      </c>
      <c r="BB16" s="5" t="str">
        <f t="shared" ca="1" si="16"/>
        <v/>
      </c>
      <c r="BC16" s="5"/>
      <c r="BE16" s="22" t="str">
        <f t="shared" si="3"/>
        <v>N</v>
      </c>
      <c r="BF16" s="22" t="str">
        <f t="shared" ca="1" si="4"/>
        <v>Y</v>
      </c>
      <c r="BG16" s="22" t="str">
        <f t="shared" ca="1" si="5"/>
        <v>N</v>
      </c>
    </row>
    <row r="17" spans="1:59" x14ac:dyDescent="0.25">
      <c r="A17" t="s">
        <v>42</v>
      </c>
      <c r="B17" t="s">
        <v>47</v>
      </c>
      <c r="C17" t="s">
        <v>81</v>
      </c>
      <c r="D17">
        <v>1</v>
      </c>
      <c r="E17">
        <v>15</v>
      </c>
      <c r="F17">
        <v>132985</v>
      </c>
      <c r="G17" t="s">
        <v>82</v>
      </c>
      <c r="H17">
        <v>15</v>
      </c>
      <c r="I17">
        <v>8</v>
      </c>
      <c r="J17" t="s">
        <v>21</v>
      </c>
      <c r="K17" t="s">
        <v>24</v>
      </c>
      <c r="M17" t="s">
        <v>65</v>
      </c>
      <c r="N17" t="s">
        <v>22</v>
      </c>
      <c r="O17" s="1" t="s">
        <v>22</v>
      </c>
      <c r="P17" s="2"/>
      <c r="Q17" s="2"/>
      <c r="R17" t="s">
        <v>22</v>
      </c>
      <c r="S17" t="s">
        <v>20</v>
      </c>
      <c r="T17" t="s">
        <v>42</v>
      </c>
      <c r="V17" s="22" t="str">
        <f t="shared" si="6"/>
        <v>K131959 (132985)*MON1035-15</v>
      </c>
      <c r="X17" s="21" t="str">
        <f t="shared" ca="1" si="7"/>
        <v>-*---</v>
      </c>
      <c r="Y17" s="4" t="str">
        <f t="shared" si="8"/>
        <v>No</v>
      </c>
      <c r="Z17" s="8" t="str" cm="1">
        <f t="array" aca="1" ref="Z17" ca="1">C_CP</f>
        <v/>
      </c>
      <c r="AA17" s="9" t="str" cm="1">
        <f t="array" aca="1" ref="AA17" ca="1">IF(Z17="Yes",C_T,"-")</f>
        <v>-</v>
      </c>
      <c r="AB17" s="9" t="str" cm="1">
        <f t="array" aca="1" ref="AB17" ca="1">IF(Z17="Yes",C_WC,"-")</f>
        <v>-</v>
      </c>
      <c r="AC17" s="9" t="str" cm="1">
        <f t="array" aca="1" ref="AC17" ca="1">IF(Z17="Yes",VALUE(C_F),"-")</f>
        <v>-</v>
      </c>
      <c r="AE17" s="21" t="str">
        <f t="shared" si="9"/>
        <v>MON1035</v>
      </c>
      <c r="AF17" s="8" t="str" cm="1">
        <f t="array" aca="1" ref="AF17" ca="1">P_Pop</f>
        <v/>
      </c>
      <c r="AG17" s="8" t="str" cm="1">
        <f t="array" aca="1" ref="AG17" ca="1">IF(AF17="Yes",P_P,"Y")</f>
        <v>Y</v>
      </c>
      <c r="AH17" s="8" t="str" cm="1">
        <f t="array" aca="1" ref="AH17" ca="1">IF(AF17="Yes",P_LB,"-")</f>
        <v>-</v>
      </c>
      <c r="AI17" s="8" t="str" cm="1">
        <f t="array" aca="1" ref="AI17" ca="1">IF(AF17="Yes",P_WC,"-")</f>
        <v>-</v>
      </c>
      <c r="AJ17" s="8" t="str" cm="1">
        <f t="array" aca="1" ref="AJ17" ca="1">IF(AF17="Yes",VALUE(P_F),"-")</f>
        <v>-</v>
      </c>
      <c r="AK17" s="10" t="str" cm="1">
        <f t="array" aca="1" ref="AK17" ca="1">IF(AF17="Yes",P_PN,"-")</f>
        <v>-</v>
      </c>
      <c r="AL17" s="22" t="str">
        <f t="shared" si="10"/>
        <v>K131959 (132985)</v>
      </c>
      <c r="AM17" s="22">
        <f t="shared" si="11"/>
        <v>15</v>
      </c>
      <c r="AO17" s="5" t="str">
        <f t="shared" si="17"/>
        <v>Yes</v>
      </c>
      <c r="AP17" s="5" t="str">
        <f t="shared" ca="1" si="19"/>
        <v/>
      </c>
      <c r="AQ17" s="5" t="str">
        <f t="shared" ca="1" si="12"/>
        <v/>
      </c>
      <c r="AR17" s="5" t="str">
        <f t="shared" ca="1" si="0"/>
        <v>Yes</v>
      </c>
      <c r="AS17" s="5" t="str">
        <f t="shared" ca="1" si="1"/>
        <v>Patch to remove</v>
      </c>
      <c r="AT17" s="5" t="str" cm="1">
        <f t="array" aca="1" ref="AT17" ca="1">COM</f>
        <v/>
      </c>
      <c r="AV17" s="5" t="str">
        <f t="shared" ca="1" si="2"/>
        <v>No</v>
      </c>
      <c r="AW17" s="4" t="str" cm="1">
        <f t="array" aca="1" ref="AW17" ca="1">PIE</f>
        <v/>
      </c>
      <c r="AY17" s="22" t="str">
        <f t="shared" ca="1" si="13"/>
        <v>N</v>
      </c>
      <c r="AZ17" s="22" t="str">
        <f t="shared" ca="1" si="14"/>
        <v>N</v>
      </c>
      <c r="BA17" s="5" t="str">
        <f t="shared" ca="1" si="15"/>
        <v>No</v>
      </c>
      <c r="BB17" s="5" t="str">
        <f t="shared" ca="1" si="16"/>
        <v/>
      </c>
      <c r="BC17" s="5"/>
      <c r="BE17" s="22" t="str">
        <f t="shared" si="3"/>
        <v>N</v>
      </c>
      <c r="BF17" s="22" t="str">
        <f t="shared" ca="1" si="4"/>
        <v>Y</v>
      </c>
      <c r="BG17" s="22" t="str">
        <f t="shared" ca="1" si="5"/>
        <v>N</v>
      </c>
    </row>
    <row r="18" spans="1:59" x14ac:dyDescent="0.25">
      <c r="A18" t="s">
        <v>42</v>
      </c>
      <c r="B18" t="s">
        <v>47</v>
      </c>
      <c r="C18" t="s">
        <v>81</v>
      </c>
      <c r="D18">
        <v>1</v>
      </c>
      <c r="E18">
        <v>16</v>
      </c>
      <c r="F18">
        <v>132985</v>
      </c>
      <c r="G18" t="s">
        <v>82</v>
      </c>
      <c r="H18">
        <v>16</v>
      </c>
      <c r="I18">
        <v>8</v>
      </c>
      <c r="J18" t="s">
        <v>21</v>
      </c>
      <c r="K18" t="s">
        <v>25</v>
      </c>
      <c r="M18" t="s">
        <v>65</v>
      </c>
      <c r="N18" t="s">
        <v>22</v>
      </c>
      <c r="O18" s="1" t="s">
        <v>22</v>
      </c>
      <c r="P18" s="2"/>
      <c r="Q18" s="2"/>
      <c r="R18" t="s">
        <v>22</v>
      </c>
      <c r="S18" t="s">
        <v>20</v>
      </c>
      <c r="T18" t="s">
        <v>42</v>
      </c>
      <c r="V18" s="22" t="str">
        <f t="shared" si="6"/>
        <v>K131959 (132985)*MON1035-16</v>
      </c>
      <c r="X18" s="21" t="str">
        <f t="shared" ca="1" si="7"/>
        <v>-*---</v>
      </c>
      <c r="Y18" s="4" t="str">
        <f t="shared" si="8"/>
        <v>No</v>
      </c>
      <c r="Z18" s="8" t="str" cm="1">
        <f t="array" aca="1" ref="Z18" ca="1">C_CP</f>
        <v/>
      </c>
      <c r="AA18" s="9" t="str" cm="1">
        <f t="array" aca="1" ref="AA18" ca="1">IF(Z18="Yes",C_T,"-")</f>
        <v>-</v>
      </c>
      <c r="AB18" s="9" t="str" cm="1">
        <f t="array" aca="1" ref="AB18" ca="1">IF(Z18="Yes",C_WC,"-")</f>
        <v>-</v>
      </c>
      <c r="AC18" s="9" t="str" cm="1">
        <f t="array" aca="1" ref="AC18" ca="1">IF(Z18="Yes",VALUE(C_F),"-")</f>
        <v>-</v>
      </c>
      <c r="AE18" s="21" t="str">
        <f t="shared" si="9"/>
        <v>MON1035</v>
      </c>
      <c r="AF18" s="8" t="str" cm="1">
        <f t="array" aca="1" ref="AF18" ca="1">P_Pop</f>
        <v/>
      </c>
      <c r="AG18" s="8" t="str" cm="1">
        <f t="array" aca="1" ref="AG18" ca="1">IF(AF18="Yes",P_P,"Y")</f>
        <v>Y</v>
      </c>
      <c r="AH18" s="8" t="str" cm="1">
        <f t="array" aca="1" ref="AH18" ca="1">IF(AF18="Yes",P_LB,"-")</f>
        <v>-</v>
      </c>
      <c r="AI18" s="8" t="str" cm="1">
        <f t="array" aca="1" ref="AI18" ca="1">IF(AF18="Yes",P_WC,"-")</f>
        <v>-</v>
      </c>
      <c r="AJ18" s="8" t="str" cm="1">
        <f t="array" aca="1" ref="AJ18" ca="1">IF(AF18="Yes",VALUE(P_F),"-")</f>
        <v>-</v>
      </c>
      <c r="AK18" s="10" t="str" cm="1">
        <f t="array" aca="1" ref="AK18" ca="1">IF(AF18="Yes",P_PN,"-")</f>
        <v>-</v>
      </c>
      <c r="AL18" s="22" t="str">
        <f t="shared" si="10"/>
        <v>K131959 (132985)</v>
      </c>
      <c r="AM18" s="22">
        <f t="shared" si="11"/>
        <v>16</v>
      </c>
      <c r="AO18" s="5" t="str">
        <f t="shared" si="17"/>
        <v>Yes</v>
      </c>
      <c r="AP18" s="5" t="str">
        <f t="shared" ca="1" si="19"/>
        <v/>
      </c>
      <c r="AQ18" s="5" t="str">
        <f t="shared" ca="1" si="12"/>
        <v/>
      </c>
      <c r="AR18" s="5" t="str">
        <f t="shared" ca="1" si="0"/>
        <v>Yes</v>
      </c>
      <c r="AS18" s="5" t="str">
        <f t="shared" ca="1" si="1"/>
        <v>Patch to remove</v>
      </c>
      <c r="AT18" s="5" t="str" cm="1">
        <f t="array" aca="1" ref="AT18" ca="1">COM</f>
        <v/>
      </c>
      <c r="AV18" s="5" t="str">
        <f t="shared" ca="1" si="2"/>
        <v>No</v>
      </c>
      <c r="AW18" s="4" t="str" cm="1">
        <f t="array" aca="1" ref="AW18" ca="1">PIE</f>
        <v/>
      </c>
      <c r="AY18" s="22" t="str">
        <f t="shared" ca="1" si="13"/>
        <v>N</v>
      </c>
      <c r="AZ18" s="22" t="str">
        <f t="shared" ca="1" si="14"/>
        <v>N</v>
      </c>
      <c r="BA18" s="5" t="str">
        <f t="shared" ca="1" si="15"/>
        <v>No</v>
      </c>
      <c r="BB18" s="5" t="str">
        <f t="shared" ca="1" si="16"/>
        <v/>
      </c>
      <c r="BC18" s="5"/>
      <c r="BE18" s="22" t="str">
        <f t="shared" si="3"/>
        <v>N</v>
      </c>
      <c r="BF18" s="22" t="str">
        <f t="shared" ca="1" si="4"/>
        <v>Y</v>
      </c>
      <c r="BG18" s="22" t="str">
        <f t="shared" ca="1" si="5"/>
        <v>N</v>
      </c>
    </row>
    <row r="19" spans="1:59" x14ac:dyDescent="0.25">
      <c r="A19" t="s">
        <v>42</v>
      </c>
      <c r="B19" t="s">
        <v>47</v>
      </c>
      <c r="C19" t="s">
        <v>81</v>
      </c>
      <c r="D19">
        <v>1</v>
      </c>
      <c r="E19">
        <v>17</v>
      </c>
      <c r="F19">
        <v>132985</v>
      </c>
      <c r="G19" t="s">
        <v>82</v>
      </c>
      <c r="H19">
        <v>17</v>
      </c>
      <c r="I19">
        <v>9</v>
      </c>
      <c r="J19" t="s">
        <v>21</v>
      </c>
      <c r="K19" t="s">
        <v>24</v>
      </c>
      <c r="M19" t="s">
        <v>65</v>
      </c>
      <c r="N19" t="s">
        <v>22</v>
      </c>
      <c r="O19" s="1" t="s">
        <v>22</v>
      </c>
      <c r="P19" s="2"/>
      <c r="Q19" s="2"/>
      <c r="R19" t="s">
        <v>22</v>
      </c>
      <c r="S19" t="s">
        <v>20</v>
      </c>
      <c r="T19" t="s">
        <v>42</v>
      </c>
      <c r="V19" s="22" t="str">
        <f t="shared" si="6"/>
        <v>K131959 (132985)*MON1035-17</v>
      </c>
      <c r="X19" s="21" t="str">
        <f t="shared" ca="1" si="7"/>
        <v>-*---</v>
      </c>
      <c r="Y19" s="4" t="str">
        <f t="shared" si="8"/>
        <v>No</v>
      </c>
      <c r="Z19" s="8" t="str" cm="1">
        <f t="array" aca="1" ref="Z19" ca="1">C_CP</f>
        <v/>
      </c>
      <c r="AA19" s="9" t="str" cm="1">
        <f t="array" aca="1" ref="AA19" ca="1">IF(Z19="Yes",C_T,"-")</f>
        <v>-</v>
      </c>
      <c r="AB19" s="9" t="str" cm="1">
        <f t="array" aca="1" ref="AB19" ca="1">IF(Z19="Yes",C_WC,"-")</f>
        <v>-</v>
      </c>
      <c r="AC19" s="9" t="str" cm="1">
        <f t="array" aca="1" ref="AC19" ca="1">IF(Z19="Yes",VALUE(C_F),"-")</f>
        <v>-</v>
      </c>
      <c r="AE19" s="21" t="str">
        <f t="shared" si="9"/>
        <v>MON1035</v>
      </c>
      <c r="AF19" s="8" t="str" cm="1">
        <f t="array" aca="1" ref="AF19" ca="1">P_Pop</f>
        <v/>
      </c>
      <c r="AG19" s="8" t="str" cm="1">
        <f t="array" aca="1" ref="AG19" ca="1">IF(AF19="Yes",P_P,"Y")</f>
        <v>Y</v>
      </c>
      <c r="AH19" s="8" t="str" cm="1">
        <f t="array" aca="1" ref="AH19" ca="1">IF(AF19="Yes",P_LB,"-")</f>
        <v>-</v>
      </c>
      <c r="AI19" s="8" t="str" cm="1">
        <f t="array" aca="1" ref="AI19" ca="1">IF(AF19="Yes",P_WC,"-")</f>
        <v>-</v>
      </c>
      <c r="AJ19" s="8" t="str" cm="1">
        <f t="array" aca="1" ref="AJ19" ca="1">IF(AF19="Yes",VALUE(P_F),"-")</f>
        <v>-</v>
      </c>
      <c r="AK19" s="10" t="str" cm="1">
        <f t="array" aca="1" ref="AK19" ca="1">IF(AF19="Yes",P_PN,"-")</f>
        <v>-</v>
      </c>
      <c r="AL19" s="22" t="str">
        <f t="shared" si="10"/>
        <v>K131959 (132985)</v>
      </c>
      <c r="AM19" s="22">
        <f t="shared" si="11"/>
        <v>17</v>
      </c>
      <c r="AO19" s="5" t="str">
        <f t="shared" si="17"/>
        <v>Yes</v>
      </c>
      <c r="AP19" s="5" t="str">
        <f t="shared" ca="1" si="19"/>
        <v/>
      </c>
      <c r="AQ19" s="5" t="str">
        <f t="shared" ca="1" si="12"/>
        <v/>
      </c>
      <c r="AR19" s="5" t="str">
        <f t="shared" ca="1" si="0"/>
        <v>Yes</v>
      </c>
      <c r="AS19" s="5" t="str">
        <f t="shared" ca="1" si="1"/>
        <v>Patch to remove</v>
      </c>
      <c r="AT19" s="5" t="str" cm="1">
        <f t="array" aca="1" ref="AT19" ca="1">COM</f>
        <v/>
      </c>
      <c r="AV19" s="5" t="str">
        <f t="shared" ca="1" si="2"/>
        <v>No</v>
      </c>
      <c r="AW19" s="4" t="str" cm="1">
        <f t="array" aca="1" ref="AW19" ca="1">PIE</f>
        <v/>
      </c>
      <c r="AY19" s="22" t="str">
        <f t="shared" ca="1" si="13"/>
        <v>N</v>
      </c>
      <c r="AZ19" s="22" t="str">
        <f t="shared" ca="1" si="14"/>
        <v>N</v>
      </c>
      <c r="BA19" s="5" t="str">
        <f t="shared" ca="1" si="15"/>
        <v>No</v>
      </c>
      <c r="BB19" s="5" t="str">
        <f t="shared" ca="1" si="16"/>
        <v/>
      </c>
      <c r="BC19" s="5"/>
      <c r="BE19" s="22" t="str">
        <f t="shared" si="3"/>
        <v>N</v>
      </c>
      <c r="BF19" s="22" t="str">
        <f t="shared" ca="1" si="4"/>
        <v>Y</v>
      </c>
      <c r="BG19" s="22" t="str">
        <f t="shared" ca="1" si="5"/>
        <v>N</v>
      </c>
    </row>
    <row r="20" spans="1:59" x14ac:dyDescent="0.25">
      <c r="A20" t="s">
        <v>42</v>
      </c>
      <c r="B20" t="s">
        <v>47</v>
      </c>
      <c r="C20" t="s">
        <v>81</v>
      </c>
      <c r="D20">
        <v>1</v>
      </c>
      <c r="E20">
        <v>18</v>
      </c>
      <c r="F20">
        <v>132985</v>
      </c>
      <c r="G20" t="s">
        <v>82</v>
      </c>
      <c r="H20">
        <v>18</v>
      </c>
      <c r="I20">
        <v>9</v>
      </c>
      <c r="J20" t="s">
        <v>21</v>
      </c>
      <c r="K20" t="s">
        <v>25</v>
      </c>
      <c r="M20" t="s">
        <v>65</v>
      </c>
      <c r="N20" t="s">
        <v>22</v>
      </c>
      <c r="O20" s="1" t="s">
        <v>22</v>
      </c>
      <c r="P20" s="2"/>
      <c r="Q20" s="2"/>
      <c r="R20" t="s">
        <v>22</v>
      </c>
      <c r="S20" t="s">
        <v>20</v>
      </c>
      <c r="T20" t="s">
        <v>42</v>
      </c>
      <c r="V20" s="22" t="str">
        <f t="shared" si="6"/>
        <v>K131959 (132985)*MON1035-18</v>
      </c>
      <c r="X20" s="21" t="str">
        <f t="shared" ca="1" si="7"/>
        <v>-*---</v>
      </c>
      <c r="Y20" s="4" t="str">
        <f t="shared" si="8"/>
        <v>No</v>
      </c>
      <c r="Z20" s="8" t="str" cm="1">
        <f t="array" aca="1" ref="Z20" ca="1">C_CP</f>
        <v/>
      </c>
      <c r="AA20" s="9" t="str" cm="1">
        <f t="array" aca="1" ref="AA20" ca="1">IF(Z20="Yes",C_T,"-")</f>
        <v>-</v>
      </c>
      <c r="AB20" s="9" t="str" cm="1">
        <f t="array" aca="1" ref="AB20" ca="1">IF(Z20="Yes",C_WC,"-")</f>
        <v>-</v>
      </c>
      <c r="AC20" s="9" t="str" cm="1">
        <f t="array" aca="1" ref="AC20" ca="1">IF(Z20="Yes",VALUE(C_F),"-")</f>
        <v>-</v>
      </c>
      <c r="AE20" s="21" t="str">
        <f t="shared" si="9"/>
        <v>MON1035</v>
      </c>
      <c r="AF20" s="8" t="str" cm="1">
        <f t="array" aca="1" ref="AF20" ca="1">P_Pop</f>
        <v/>
      </c>
      <c r="AG20" s="8" t="str" cm="1">
        <f t="array" aca="1" ref="AG20" ca="1">IF(AF20="Yes",P_P,"Y")</f>
        <v>Y</v>
      </c>
      <c r="AH20" s="8" t="str" cm="1">
        <f t="array" aca="1" ref="AH20" ca="1">IF(AF20="Yes",P_LB,"-")</f>
        <v>-</v>
      </c>
      <c r="AI20" s="8" t="str" cm="1">
        <f t="array" aca="1" ref="AI20" ca="1">IF(AF20="Yes",P_WC,"-")</f>
        <v>-</v>
      </c>
      <c r="AJ20" s="8" t="str" cm="1">
        <f t="array" aca="1" ref="AJ20" ca="1">IF(AF20="Yes",VALUE(P_F),"-")</f>
        <v>-</v>
      </c>
      <c r="AK20" s="10" t="str" cm="1">
        <f t="array" aca="1" ref="AK20" ca="1">IF(AF20="Yes",P_PN,"-")</f>
        <v>-</v>
      </c>
      <c r="AL20" s="22" t="str">
        <f t="shared" si="10"/>
        <v>K131959 (132985)</v>
      </c>
      <c r="AM20" s="22">
        <f t="shared" si="11"/>
        <v>18</v>
      </c>
      <c r="AO20" s="5" t="str">
        <f t="shared" si="17"/>
        <v>Yes</v>
      </c>
      <c r="AP20" s="5" t="str">
        <f t="shared" ca="1" si="19"/>
        <v/>
      </c>
      <c r="AQ20" s="5" t="str">
        <f t="shared" ca="1" si="12"/>
        <v/>
      </c>
      <c r="AR20" s="5" t="str">
        <f t="shared" ca="1" si="0"/>
        <v>Yes</v>
      </c>
      <c r="AS20" s="5" t="str">
        <f t="shared" ca="1" si="1"/>
        <v>Patch to remove</v>
      </c>
      <c r="AT20" s="5" t="str" cm="1">
        <f t="array" aca="1" ref="AT20" ca="1">COM</f>
        <v/>
      </c>
      <c r="AV20" s="5" t="str">
        <f t="shared" ca="1" si="2"/>
        <v>No</v>
      </c>
      <c r="AW20" s="4" t="str" cm="1">
        <f t="array" aca="1" ref="AW20" ca="1">PIE</f>
        <v/>
      </c>
      <c r="AY20" s="22" t="str">
        <f t="shared" ca="1" si="13"/>
        <v>N</v>
      </c>
      <c r="AZ20" s="22" t="str">
        <f t="shared" ca="1" si="14"/>
        <v>N</v>
      </c>
      <c r="BA20" s="5" t="str">
        <f t="shared" ca="1" si="15"/>
        <v>No</v>
      </c>
      <c r="BB20" s="5" t="str">
        <f t="shared" ca="1" si="16"/>
        <v/>
      </c>
      <c r="BC20" s="5"/>
      <c r="BE20" s="22" t="str">
        <f t="shared" si="3"/>
        <v>N</v>
      </c>
      <c r="BF20" s="22" t="str">
        <f t="shared" ca="1" si="4"/>
        <v>Y</v>
      </c>
      <c r="BG20" s="22" t="str">
        <f t="shared" ca="1" si="5"/>
        <v>N</v>
      </c>
    </row>
    <row r="21" spans="1:59" x14ac:dyDescent="0.25">
      <c r="A21" t="s">
        <v>42</v>
      </c>
      <c r="B21" t="s">
        <v>47</v>
      </c>
      <c r="C21" t="s">
        <v>81</v>
      </c>
      <c r="D21">
        <v>1</v>
      </c>
      <c r="E21">
        <v>19</v>
      </c>
      <c r="F21">
        <v>132985</v>
      </c>
      <c r="G21" t="s">
        <v>82</v>
      </c>
      <c r="H21">
        <v>19</v>
      </c>
      <c r="I21">
        <v>10</v>
      </c>
      <c r="J21" t="s">
        <v>21</v>
      </c>
      <c r="K21" t="s">
        <v>24</v>
      </c>
      <c r="M21" t="s">
        <v>65</v>
      </c>
      <c r="N21" t="s">
        <v>22</v>
      </c>
      <c r="O21" s="1" t="s">
        <v>22</v>
      </c>
      <c r="P21" s="2"/>
      <c r="Q21" s="2"/>
      <c r="R21" t="s">
        <v>22</v>
      </c>
      <c r="S21" t="s">
        <v>20</v>
      </c>
      <c r="T21" t="s">
        <v>42</v>
      </c>
      <c r="V21" s="22" t="str">
        <f t="shared" si="6"/>
        <v>K131959 (132985)*MON1035-19</v>
      </c>
      <c r="X21" s="21" t="str">
        <f t="shared" ca="1" si="7"/>
        <v>-*---</v>
      </c>
      <c r="Y21" s="4" t="str">
        <f t="shared" si="8"/>
        <v>No</v>
      </c>
      <c r="Z21" s="8" t="str" cm="1">
        <f t="array" aca="1" ref="Z21" ca="1">C_CP</f>
        <v/>
      </c>
      <c r="AA21" s="9" t="str" cm="1">
        <f t="array" aca="1" ref="AA21" ca="1">IF(Z21="Yes",C_T,"-")</f>
        <v>-</v>
      </c>
      <c r="AB21" s="9" t="str" cm="1">
        <f t="array" aca="1" ref="AB21" ca="1">IF(Z21="Yes",C_WC,"-")</f>
        <v>-</v>
      </c>
      <c r="AC21" s="9" t="str" cm="1">
        <f t="array" aca="1" ref="AC21" ca="1">IF(Z21="Yes",VALUE(C_F),"-")</f>
        <v>-</v>
      </c>
      <c r="AE21" s="21" t="str">
        <f t="shared" si="9"/>
        <v>MON1035</v>
      </c>
      <c r="AF21" s="8" t="str" cm="1">
        <f t="array" aca="1" ref="AF21" ca="1">P_Pop</f>
        <v/>
      </c>
      <c r="AG21" s="8" t="str" cm="1">
        <f t="array" aca="1" ref="AG21" ca="1">IF(AF21="Yes",P_P,"Y")</f>
        <v>Y</v>
      </c>
      <c r="AH21" s="8" t="str" cm="1">
        <f t="array" aca="1" ref="AH21" ca="1">IF(AF21="Yes",P_LB,"-")</f>
        <v>-</v>
      </c>
      <c r="AI21" s="8" t="str" cm="1">
        <f t="array" aca="1" ref="AI21" ca="1">IF(AF21="Yes",P_WC,"-")</f>
        <v>-</v>
      </c>
      <c r="AJ21" s="8" t="str" cm="1">
        <f t="array" aca="1" ref="AJ21" ca="1">IF(AF21="Yes",VALUE(P_F),"-")</f>
        <v>-</v>
      </c>
      <c r="AK21" s="10" t="str" cm="1">
        <f t="array" aca="1" ref="AK21" ca="1">IF(AF21="Yes",P_PN,"-")</f>
        <v>-</v>
      </c>
      <c r="AL21" s="22" t="str">
        <f t="shared" si="10"/>
        <v>K131959 (132985)</v>
      </c>
      <c r="AM21" s="22">
        <f t="shared" si="11"/>
        <v>19</v>
      </c>
      <c r="AO21" s="5" t="str">
        <f t="shared" si="17"/>
        <v>Yes</v>
      </c>
      <c r="AP21" s="5" t="str">
        <f t="shared" ca="1" si="19"/>
        <v/>
      </c>
      <c r="AQ21" s="5" t="str">
        <f t="shared" ca="1" si="12"/>
        <v/>
      </c>
      <c r="AR21" s="5" t="str">
        <f t="shared" ca="1" si="0"/>
        <v>Yes</v>
      </c>
      <c r="AS21" s="5" t="str">
        <f t="shared" ca="1" si="1"/>
        <v>Patch to remove</v>
      </c>
      <c r="AT21" s="5" t="str" cm="1">
        <f t="array" aca="1" ref="AT21" ca="1">COM</f>
        <v/>
      </c>
      <c r="AV21" s="5" t="str">
        <f t="shared" ca="1" si="2"/>
        <v>No</v>
      </c>
      <c r="AW21" s="4" t="str" cm="1">
        <f t="array" aca="1" ref="AW21" ca="1">PIE</f>
        <v/>
      </c>
      <c r="AY21" s="22" t="str">
        <f t="shared" ca="1" si="13"/>
        <v>N</v>
      </c>
      <c r="AZ21" s="22" t="str">
        <f t="shared" ca="1" si="14"/>
        <v>N</v>
      </c>
      <c r="BA21" s="5" t="str">
        <f t="shared" ca="1" si="15"/>
        <v>No</v>
      </c>
      <c r="BB21" s="5" t="str">
        <f t="shared" ca="1" si="16"/>
        <v/>
      </c>
      <c r="BC21" s="5"/>
      <c r="BE21" s="22" t="str">
        <f t="shared" si="3"/>
        <v>N</v>
      </c>
      <c r="BF21" s="22" t="str">
        <f t="shared" ca="1" si="4"/>
        <v>Y</v>
      </c>
      <c r="BG21" s="22" t="str">
        <f t="shared" ca="1" si="5"/>
        <v>N</v>
      </c>
    </row>
    <row r="22" spans="1:59" x14ac:dyDescent="0.25">
      <c r="A22" t="s">
        <v>42</v>
      </c>
      <c r="B22" t="s">
        <v>47</v>
      </c>
      <c r="C22" t="s">
        <v>81</v>
      </c>
      <c r="D22">
        <v>1</v>
      </c>
      <c r="E22">
        <v>20</v>
      </c>
      <c r="F22">
        <v>132985</v>
      </c>
      <c r="G22" t="s">
        <v>82</v>
      </c>
      <c r="H22">
        <v>20</v>
      </c>
      <c r="I22">
        <v>10</v>
      </c>
      <c r="J22" t="s">
        <v>21</v>
      </c>
      <c r="K22" t="s">
        <v>25</v>
      </c>
      <c r="M22" t="s">
        <v>65</v>
      </c>
      <c r="N22" t="s">
        <v>22</v>
      </c>
      <c r="O22" s="1" t="s">
        <v>22</v>
      </c>
      <c r="P22" s="2"/>
      <c r="Q22" s="2"/>
      <c r="R22" t="s">
        <v>22</v>
      </c>
      <c r="S22" t="s">
        <v>20</v>
      </c>
      <c r="T22" t="s">
        <v>42</v>
      </c>
      <c r="V22" s="22" t="str">
        <f t="shared" si="6"/>
        <v>K131959 (132985)*MON1035-20</v>
      </c>
      <c r="X22" s="21" t="str">
        <f t="shared" ca="1" si="7"/>
        <v>-*---</v>
      </c>
      <c r="Y22" s="4" t="str">
        <f t="shared" si="8"/>
        <v>No</v>
      </c>
      <c r="Z22" s="8" t="str" cm="1">
        <f t="array" aca="1" ref="Z22" ca="1">C_CP</f>
        <v/>
      </c>
      <c r="AA22" s="9" t="str" cm="1">
        <f t="array" aca="1" ref="AA22" ca="1">IF(Z22="Yes",C_T,"-")</f>
        <v>-</v>
      </c>
      <c r="AB22" s="9" t="str" cm="1">
        <f t="array" aca="1" ref="AB22" ca="1">IF(Z22="Yes",C_WC,"-")</f>
        <v>-</v>
      </c>
      <c r="AC22" s="9" t="str" cm="1">
        <f t="array" aca="1" ref="AC22" ca="1">IF(Z22="Yes",VALUE(C_F),"-")</f>
        <v>-</v>
      </c>
      <c r="AE22" s="21" t="str">
        <f t="shared" si="9"/>
        <v>MON1035</v>
      </c>
      <c r="AF22" s="8" t="str" cm="1">
        <f t="array" aca="1" ref="AF22" ca="1">P_Pop</f>
        <v/>
      </c>
      <c r="AG22" s="8" t="str" cm="1">
        <f t="array" aca="1" ref="AG22" ca="1">IF(AF22="Yes",P_P,"Y")</f>
        <v>Y</v>
      </c>
      <c r="AH22" s="8" t="str" cm="1">
        <f t="array" aca="1" ref="AH22" ca="1">IF(AF22="Yes",P_LB,"-")</f>
        <v>-</v>
      </c>
      <c r="AI22" s="8" t="str" cm="1">
        <f t="array" aca="1" ref="AI22" ca="1">IF(AF22="Yes",P_WC,"-")</f>
        <v>-</v>
      </c>
      <c r="AJ22" s="8" t="str" cm="1">
        <f t="array" aca="1" ref="AJ22" ca="1">IF(AF22="Yes",VALUE(P_F),"-")</f>
        <v>-</v>
      </c>
      <c r="AK22" s="10" t="str" cm="1">
        <f t="array" aca="1" ref="AK22" ca="1">IF(AF22="Yes",P_PN,"-")</f>
        <v>-</v>
      </c>
      <c r="AL22" s="22" t="str">
        <f t="shared" si="10"/>
        <v>K131959 (132985)</v>
      </c>
      <c r="AM22" s="22">
        <f t="shared" si="11"/>
        <v>20</v>
      </c>
      <c r="AO22" s="5" t="str">
        <f t="shared" si="17"/>
        <v>Yes</v>
      </c>
      <c r="AP22" s="5" t="str">
        <f t="shared" ca="1" si="19"/>
        <v/>
      </c>
      <c r="AQ22" s="5" t="str">
        <f t="shared" ca="1" si="12"/>
        <v/>
      </c>
      <c r="AR22" s="5" t="str">
        <f t="shared" ca="1" si="0"/>
        <v>Yes</v>
      </c>
      <c r="AS22" s="5" t="str">
        <f t="shared" ca="1" si="1"/>
        <v>Patch to remove</v>
      </c>
      <c r="AT22" s="5" t="str" cm="1">
        <f t="array" aca="1" ref="AT22" ca="1">COM</f>
        <v/>
      </c>
      <c r="AV22" s="5" t="str">
        <f t="shared" ca="1" si="2"/>
        <v>No</v>
      </c>
      <c r="AW22" s="4" t="str" cm="1">
        <f t="array" aca="1" ref="AW22" ca="1">PIE</f>
        <v/>
      </c>
      <c r="AY22" s="22" t="str">
        <f t="shared" ca="1" si="13"/>
        <v>N</v>
      </c>
      <c r="AZ22" s="22" t="str">
        <f t="shared" ca="1" si="14"/>
        <v>N</v>
      </c>
      <c r="BA22" s="5" t="str">
        <f t="shared" ca="1" si="15"/>
        <v>No</v>
      </c>
      <c r="BB22" s="5" t="str">
        <f t="shared" ca="1" si="16"/>
        <v/>
      </c>
      <c r="BC22" s="5"/>
      <c r="BE22" s="22" t="str">
        <f t="shared" si="3"/>
        <v>N</v>
      </c>
      <c r="BF22" s="22" t="str">
        <f t="shared" ca="1" si="4"/>
        <v>Y</v>
      </c>
      <c r="BG22" s="22" t="str">
        <f t="shared" ca="1" si="5"/>
        <v>N</v>
      </c>
    </row>
    <row r="23" spans="1:59" x14ac:dyDescent="0.25">
      <c r="A23" t="s">
        <v>42</v>
      </c>
      <c r="B23" t="s">
        <v>47</v>
      </c>
      <c r="C23" t="s">
        <v>81</v>
      </c>
      <c r="D23">
        <v>1</v>
      </c>
      <c r="E23">
        <v>21</v>
      </c>
      <c r="F23">
        <v>132985</v>
      </c>
      <c r="G23" t="s">
        <v>82</v>
      </c>
      <c r="H23">
        <v>21</v>
      </c>
      <c r="I23">
        <v>11</v>
      </c>
      <c r="J23" t="s">
        <v>21</v>
      </c>
      <c r="K23" t="s">
        <v>24</v>
      </c>
      <c r="M23" t="s">
        <v>65</v>
      </c>
      <c r="N23" t="s">
        <v>22</v>
      </c>
      <c r="O23" s="1" t="s">
        <v>22</v>
      </c>
      <c r="P23" s="2"/>
      <c r="Q23" s="2"/>
      <c r="R23" t="s">
        <v>22</v>
      </c>
      <c r="S23" t="s">
        <v>20</v>
      </c>
      <c r="T23" t="s">
        <v>42</v>
      </c>
      <c r="V23" s="22" t="str">
        <f t="shared" si="6"/>
        <v>K131959 (132985)*MON1035-21</v>
      </c>
      <c r="X23" s="21" t="str">
        <f t="shared" ca="1" si="7"/>
        <v>-*---</v>
      </c>
      <c r="Y23" s="4" t="str">
        <f t="shared" si="8"/>
        <v>No</v>
      </c>
      <c r="Z23" s="8" t="str" cm="1">
        <f t="array" aca="1" ref="Z23" ca="1">C_CP</f>
        <v/>
      </c>
      <c r="AA23" s="9" t="str" cm="1">
        <f t="array" aca="1" ref="AA23" ca="1">IF(Z23="Yes",C_T,"-")</f>
        <v>-</v>
      </c>
      <c r="AB23" s="9" t="str" cm="1">
        <f t="array" aca="1" ref="AB23" ca="1">IF(Z23="Yes",C_WC,"-")</f>
        <v>-</v>
      </c>
      <c r="AC23" s="9" t="str" cm="1">
        <f t="array" aca="1" ref="AC23" ca="1">IF(Z23="Yes",VALUE(C_F),"-")</f>
        <v>-</v>
      </c>
      <c r="AE23" s="21" t="str">
        <f t="shared" si="9"/>
        <v>MON1035</v>
      </c>
      <c r="AF23" s="8" t="str" cm="1">
        <f t="array" aca="1" ref="AF23" ca="1">P_Pop</f>
        <v/>
      </c>
      <c r="AG23" s="8" t="str" cm="1">
        <f t="array" aca="1" ref="AG23" ca="1">IF(AF23="Yes",P_P,"Y")</f>
        <v>Y</v>
      </c>
      <c r="AH23" s="8" t="str" cm="1">
        <f t="array" aca="1" ref="AH23" ca="1">IF(AF23="Yes",P_LB,"-")</f>
        <v>-</v>
      </c>
      <c r="AI23" s="8" t="str" cm="1">
        <f t="array" aca="1" ref="AI23" ca="1">IF(AF23="Yes",P_WC,"-")</f>
        <v>-</v>
      </c>
      <c r="AJ23" s="8" t="str" cm="1">
        <f t="array" aca="1" ref="AJ23" ca="1">IF(AF23="Yes",VALUE(P_F),"-")</f>
        <v>-</v>
      </c>
      <c r="AK23" s="10" t="str" cm="1">
        <f t="array" aca="1" ref="AK23" ca="1">IF(AF23="Yes",P_PN,"-")</f>
        <v>-</v>
      </c>
      <c r="AL23" s="22" t="str">
        <f t="shared" si="10"/>
        <v>K131959 (132985)</v>
      </c>
      <c r="AM23" s="22">
        <f t="shared" si="11"/>
        <v>21</v>
      </c>
      <c r="AO23" s="5" t="str">
        <f t="shared" si="17"/>
        <v>Yes</v>
      </c>
      <c r="AP23" s="5" t="str">
        <f t="shared" ca="1" si="19"/>
        <v/>
      </c>
      <c r="AQ23" s="5" t="str">
        <f t="shared" ca="1" si="12"/>
        <v/>
      </c>
      <c r="AR23" s="5" t="str">
        <f t="shared" ca="1" si="0"/>
        <v>Yes</v>
      </c>
      <c r="AS23" s="5" t="str">
        <f t="shared" ca="1" si="1"/>
        <v>Patch to remove</v>
      </c>
      <c r="AT23" s="5" t="str" cm="1">
        <f t="array" aca="1" ref="AT23" ca="1">COM</f>
        <v/>
      </c>
      <c r="AV23" s="5" t="str">
        <f t="shared" ca="1" si="2"/>
        <v>No</v>
      </c>
      <c r="AW23" s="4" t="str" cm="1">
        <f t="array" aca="1" ref="AW23" ca="1">PIE</f>
        <v/>
      </c>
      <c r="AY23" s="22" t="str">
        <f t="shared" ca="1" si="13"/>
        <v>N</v>
      </c>
      <c r="AZ23" s="22" t="str">
        <f t="shared" ca="1" si="14"/>
        <v>N</v>
      </c>
      <c r="BA23" s="5" t="str">
        <f t="shared" ca="1" si="15"/>
        <v>No</v>
      </c>
      <c r="BB23" s="5" t="str">
        <f t="shared" ca="1" si="16"/>
        <v/>
      </c>
      <c r="BC23" s="5"/>
      <c r="BE23" s="22" t="str">
        <f t="shared" si="3"/>
        <v>N</v>
      </c>
      <c r="BF23" s="22" t="str">
        <f t="shared" ca="1" si="4"/>
        <v>Y</v>
      </c>
      <c r="BG23" s="22" t="str">
        <f t="shared" ca="1" si="5"/>
        <v>N</v>
      </c>
    </row>
    <row r="24" spans="1:59" x14ac:dyDescent="0.25">
      <c r="A24" t="s">
        <v>42</v>
      </c>
      <c r="B24" t="s">
        <v>47</v>
      </c>
      <c r="C24" t="s">
        <v>81</v>
      </c>
      <c r="D24">
        <v>1</v>
      </c>
      <c r="E24">
        <v>22</v>
      </c>
      <c r="F24">
        <v>132985</v>
      </c>
      <c r="G24" t="s">
        <v>82</v>
      </c>
      <c r="H24">
        <v>22</v>
      </c>
      <c r="I24">
        <v>11</v>
      </c>
      <c r="J24" t="s">
        <v>21</v>
      </c>
      <c r="K24" t="s">
        <v>25</v>
      </c>
      <c r="M24" t="s">
        <v>65</v>
      </c>
      <c r="N24" t="s">
        <v>22</v>
      </c>
      <c r="O24" s="1" t="s">
        <v>22</v>
      </c>
      <c r="P24" s="2"/>
      <c r="Q24" s="2"/>
      <c r="R24" t="s">
        <v>22</v>
      </c>
      <c r="S24" t="s">
        <v>20</v>
      </c>
      <c r="T24" t="s">
        <v>42</v>
      </c>
      <c r="V24" s="22" t="str">
        <f t="shared" si="6"/>
        <v>K131959 (132985)*MON1035-22</v>
      </c>
      <c r="X24" s="21" t="str">
        <f t="shared" ca="1" si="7"/>
        <v>-*---</v>
      </c>
      <c r="Y24" s="4" t="str">
        <f t="shared" si="8"/>
        <v>No</v>
      </c>
      <c r="Z24" s="8" t="str" cm="1">
        <f t="array" aca="1" ref="Z24" ca="1">C_CP</f>
        <v/>
      </c>
      <c r="AA24" s="9" t="str" cm="1">
        <f t="array" aca="1" ref="AA24" ca="1">IF(Z24="Yes",C_T,"-")</f>
        <v>-</v>
      </c>
      <c r="AB24" s="9" t="str" cm="1">
        <f t="array" aca="1" ref="AB24" ca="1">IF(Z24="Yes",C_WC,"-")</f>
        <v>-</v>
      </c>
      <c r="AC24" s="9" t="str" cm="1">
        <f t="array" aca="1" ref="AC24" ca="1">IF(Z24="Yes",VALUE(C_F),"-")</f>
        <v>-</v>
      </c>
      <c r="AE24" s="21" t="str">
        <f t="shared" si="9"/>
        <v>MON1035</v>
      </c>
      <c r="AF24" s="8" t="str" cm="1">
        <f t="array" aca="1" ref="AF24" ca="1">P_Pop</f>
        <v/>
      </c>
      <c r="AG24" s="8" t="str" cm="1">
        <f t="array" aca="1" ref="AG24" ca="1">IF(AF24="Yes",P_P,"Y")</f>
        <v>Y</v>
      </c>
      <c r="AH24" s="8" t="str" cm="1">
        <f t="array" aca="1" ref="AH24" ca="1">IF(AF24="Yes",P_LB,"-")</f>
        <v>-</v>
      </c>
      <c r="AI24" s="8" t="str" cm="1">
        <f t="array" aca="1" ref="AI24" ca="1">IF(AF24="Yes",P_WC,"-")</f>
        <v>-</v>
      </c>
      <c r="AJ24" s="8" t="str" cm="1">
        <f t="array" aca="1" ref="AJ24" ca="1">IF(AF24="Yes",VALUE(P_F),"-")</f>
        <v>-</v>
      </c>
      <c r="AK24" s="10" t="str" cm="1">
        <f t="array" aca="1" ref="AK24" ca="1">IF(AF24="Yes",P_PN,"-")</f>
        <v>-</v>
      </c>
      <c r="AL24" s="22" t="str">
        <f t="shared" si="10"/>
        <v>K131959 (132985)</v>
      </c>
      <c r="AM24" s="22">
        <f t="shared" si="11"/>
        <v>22</v>
      </c>
      <c r="AO24" s="5" t="str">
        <f t="shared" si="17"/>
        <v>Yes</v>
      </c>
      <c r="AP24" s="5" t="str">
        <f t="shared" ca="1" si="19"/>
        <v/>
      </c>
      <c r="AQ24" s="5" t="str">
        <f t="shared" ca="1" si="12"/>
        <v/>
      </c>
      <c r="AR24" s="5" t="str">
        <f t="shared" ca="1" si="0"/>
        <v>Yes</v>
      </c>
      <c r="AS24" s="5" t="str">
        <f t="shared" ca="1" si="1"/>
        <v>Patch to remove</v>
      </c>
      <c r="AT24" s="5" t="str" cm="1">
        <f t="array" aca="1" ref="AT24" ca="1">COM</f>
        <v/>
      </c>
      <c r="AV24" s="5" t="str">
        <f t="shared" ca="1" si="2"/>
        <v>No</v>
      </c>
      <c r="AW24" s="4" t="str" cm="1">
        <f t="array" aca="1" ref="AW24" ca="1">PIE</f>
        <v/>
      </c>
      <c r="AY24" s="22" t="str">
        <f t="shared" ca="1" si="13"/>
        <v>N</v>
      </c>
      <c r="AZ24" s="22" t="str">
        <f t="shared" ca="1" si="14"/>
        <v>N</v>
      </c>
      <c r="BA24" s="5" t="str">
        <f t="shared" ca="1" si="15"/>
        <v>No</v>
      </c>
      <c r="BB24" s="5" t="str">
        <f t="shared" ca="1" si="16"/>
        <v/>
      </c>
      <c r="BC24" s="5"/>
      <c r="BE24" s="22" t="str">
        <f t="shared" si="3"/>
        <v>N</v>
      </c>
      <c r="BF24" s="22" t="str">
        <f t="shared" ca="1" si="4"/>
        <v>Y</v>
      </c>
      <c r="BG24" s="22" t="str">
        <f t="shared" ca="1" si="5"/>
        <v>N</v>
      </c>
    </row>
    <row r="25" spans="1:59" x14ac:dyDescent="0.25">
      <c r="A25" t="s">
        <v>42</v>
      </c>
      <c r="B25" t="s">
        <v>88</v>
      </c>
      <c r="C25" t="s">
        <v>89</v>
      </c>
      <c r="D25">
        <v>1</v>
      </c>
      <c r="E25">
        <v>21</v>
      </c>
      <c r="F25">
        <v>124376</v>
      </c>
      <c r="G25" t="s">
        <v>90</v>
      </c>
      <c r="H25">
        <v>21</v>
      </c>
      <c r="I25">
        <v>11</v>
      </c>
      <c r="J25" t="s">
        <v>21</v>
      </c>
      <c r="K25" t="s">
        <v>24</v>
      </c>
      <c r="L25" t="s">
        <v>91</v>
      </c>
      <c r="M25" t="s">
        <v>65</v>
      </c>
      <c r="N25">
        <v>0</v>
      </c>
      <c r="O25" s="1">
        <v>363603002</v>
      </c>
      <c r="P25" s="2">
        <v>44761</v>
      </c>
      <c r="Q25" s="2">
        <v>44851</v>
      </c>
      <c r="R25" t="s">
        <v>23</v>
      </c>
      <c r="S25" t="s">
        <v>23</v>
      </c>
      <c r="T25" t="s">
        <v>92</v>
      </c>
      <c r="V25" s="22" t="str">
        <f t="shared" si="6"/>
        <v>K124376 (124376)*D5_DWDM_1-21</v>
      </c>
      <c r="X25" s="21" t="str">
        <f t="shared" ca="1" si="7"/>
        <v>-*---</v>
      </c>
      <c r="Y25" s="4" t="str">
        <f t="shared" si="8"/>
        <v>Yes</v>
      </c>
      <c r="Z25" s="8" t="str" cm="1">
        <f t="array" aca="1" ref="Z25" ca="1">C_CP</f>
        <v/>
      </c>
      <c r="AA25" s="9" t="str" cm="1">
        <f t="array" aca="1" ref="AA25" ca="1">IF(Z25="Yes",C_T,"-")</f>
        <v>-</v>
      </c>
      <c r="AB25" s="9" t="str" cm="1">
        <f t="array" aca="1" ref="AB25" ca="1">IF(Z25="Yes",C_WC,"-")</f>
        <v>-</v>
      </c>
      <c r="AC25" s="9" t="str" cm="1">
        <f t="array" aca="1" ref="AC25" ca="1">IF(Z25="Yes",VALUE(C_F),"-")</f>
        <v>-</v>
      </c>
      <c r="AE25" s="21" t="str">
        <f t="shared" si="9"/>
        <v>D5_DWDM_1</v>
      </c>
      <c r="AF25" s="8" t="str" cm="1">
        <f t="array" aca="1" ref="AF25" ca="1">P_Pop</f>
        <v/>
      </c>
      <c r="AG25" s="8" t="str" cm="1">
        <f t="array" aca="1" ref="AG25" ca="1">IF(AF25="Yes",P_P,"Y")</f>
        <v>Y</v>
      </c>
      <c r="AH25" s="8" t="str" cm="1">
        <f t="array" aca="1" ref="AH25" ca="1">IF(AF25="Yes",P_LB,"-")</f>
        <v>-</v>
      </c>
      <c r="AI25" s="8" t="str" cm="1">
        <f t="array" aca="1" ref="AI25" ca="1">IF(AF25="Yes",P_WC,"-")</f>
        <v>-</v>
      </c>
      <c r="AJ25" s="8" t="str" cm="1">
        <f t="array" aca="1" ref="AJ25" ca="1">IF(AF25="Yes",VALUE(P_F),"-")</f>
        <v>-</v>
      </c>
      <c r="AK25" s="10" t="str" cm="1">
        <f t="array" aca="1" ref="AK25" ca="1">IF(AF25="Yes",P_PN,"-")</f>
        <v>-</v>
      </c>
      <c r="AL25" s="22" t="str">
        <f t="shared" si="10"/>
        <v>K124376 (124376)</v>
      </c>
      <c r="AM25" s="22">
        <f t="shared" si="11"/>
        <v>21</v>
      </c>
      <c r="AO25" s="5" t="str">
        <f t="shared" si="17"/>
        <v>Yes</v>
      </c>
      <c r="AP25" s="5" t="str">
        <f t="shared" ca="1" si="19"/>
        <v/>
      </c>
      <c r="AQ25" s="5" t="str">
        <f t="shared" ca="1" si="12"/>
        <v/>
      </c>
      <c r="AR25" s="5" t="str">
        <f t="shared" ca="1" si="0"/>
        <v>Yes</v>
      </c>
      <c r="AS25" s="5" t="str">
        <f t="shared" ca="1" si="1"/>
        <v>Patch to remove</v>
      </c>
      <c r="AT25" s="5" t="str" cm="1">
        <f t="array" aca="1" ref="AT25" ca="1">COM</f>
        <v/>
      </c>
      <c r="AV25" s="5" t="str">
        <f t="shared" ca="1" si="2"/>
        <v>No</v>
      </c>
      <c r="AW25" s="4" t="str" cm="1">
        <f t="array" aca="1" ref="AW25" ca="1">PIE</f>
        <v/>
      </c>
      <c r="AY25" s="22" t="str">
        <f t="shared" ca="1" si="13"/>
        <v>N</v>
      </c>
      <c r="AZ25" s="22" t="str">
        <f t="shared" ca="1" si="14"/>
        <v>N</v>
      </c>
      <c r="BA25" s="5" t="str">
        <f t="shared" ca="1" si="15"/>
        <v>No</v>
      </c>
      <c r="BB25" s="5" t="str">
        <f t="shared" ca="1" si="16"/>
        <v/>
      </c>
      <c r="BC25" s="5"/>
      <c r="BE25" s="22" t="str">
        <f t="shared" si="3"/>
        <v>N</v>
      </c>
      <c r="BF25" s="22" t="str">
        <f t="shared" ca="1" si="4"/>
        <v>Y</v>
      </c>
      <c r="BG25" s="22" t="str">
        <f t="shared" ca="1" si="5"/>
        <v>N</v>
      </c>
    </row>
    <row r="26" spans="1:59" x14ac:dyDescent="0.25">
      <c r="A26" t="s">
        <v>42</v>
      </c>
      <c r="B26" t="s">
        <v>88</v>
      </c>
      <c r="C26" t="s">
        <v>89</v>
      </c>
      <c r="D26">
        <v>1</v>
      </c>
      <c r="E26">
        <v>22</v>
      </c>
      <c r="F26">
        <v>124376</v>
      </c>
      <c r="G26" t="s">
        <v>90</v>
      </c>
      <c r="H26">
        <v>22</v>
      </c>
      <c r="I26">
        <v>11</v>
      </c>
      <c r="J26" t="s">
        <v>21</v>
      </c>
      <c r="K26" t="s">
        <v>25</v>
      </c>
      <c r="L26" t="s">
        <v>91</v>
      </c>
      <c r="M26" t="s">
        <v>65</v>
      </c>
      <c r="N26">
        <v>0</v>
      </c>
      <c r="O26" s="1">
        <v>363603002</v>
      </c>
      <c r="P26" s="2">
        <v>44761</v>
      </c>
      <c r="Q26" s="2">
        <v>44851</v>
      </c>
      <c r="R26" t="s">
        <v>23</v>
      </c>
      <c r="S26" t="s">
        <v>23</v>
      </c>
      <c r="T26" t="s">
        <v>92</v>
      </c>
      <c r="V26" s="22" t="str">
        <f t="shared" si="6"/>
        <v>K124376 (124376)*D5_DWDM_1-22</v>
      </c>
      <c r="X26" s="21" t="str">
        <f t="shared" ca="1" si="7"/>
        <v>-*---</v>
      </c>
      <c r="Y26" s="4" t="str">
        <f t="shared" si="8"/>
        <v>Yes</v>
      </c>
      <c r="Z26" s="8" t="str" cm="1">
        <f t="array" aca="1" ref="Z26" ca="1">C_CP</f>
        <v/>
      </c>
      <c r="AA26" s="9" t="str" cm="1">
        <f t="array" aca="1" ref="AA26" ca="1">IF(Z26="Yes",C_T,"-")</f>
        <v>-</v>
      </c>
      <c r="AB26" s="9" t="str" cm="1">
        <f t="array" aca="1" ref="AB26" ca="1">IF(Z26="Yes",C_WC,"-")</f>
        <v>-</v>
      </c>
      <c r="AC26" s="9" t="str" cm="1">
        <f t="array" aca="1" ref="AC26" ca="1">IF(Z26="Yes",VALUE(C_F),"-")</f>
        <v>-</v>
      </c>
      <c r="AE26" s="21" t="str">
        <f t="shared" si="9"/>
        <v>D5_DWDM_1</v>
      </c>
      <c r="AF26" s="8" t="str" cm="1">
        <f t="array" aca="1" ref="AF26" ca="1">P_Pop</f>
        <v/>
      </c>
      <c r="AG26" s="8" t="str" cm="1">
        <f t="array" aca="1" ref="AG26" ca="1">IF(AF26="Yes",P_P,"Y")</f>
        <v>Y</v>
      </c>
      <c r="AH26" s="8" t="str" cm="1">
        <f t="array" aca="1" ref="AH26" ca="1">IF(AF26="Yes",P_LB,"-")</f>
        <v>-</v>
      </c>
      <c r="AI26" s="8" t="str" cm="1">
        <f t="array" aca="1" ref="AI26" ca="1">IF(AF26="Yes",P_WC,"-")</f>
        <v>-</v>
      </c>
      <c r="AJ26" s="8" t="str" cm="1">
        <f t="array" aca="1" ref="AJ26" ca="1">IF(AF26="Yes",VALUE(P_F),"-")</f>
        <v>-</v>
      </c>
      <c r="AK26" s="10" t="str" cm="1">
        <f t="array" aca="1" ref="AK26" ca="1">IF(AF26="Yes",P_PN,"-")</f>
        <v>-</v>
      </c>
      <c r="AL26" s="22" t="str">
        <f t="shared" si="10"/>
        <v>K124376 (124376)</v>
      </c>
      <c r="AM26" s="22">
        <f t="shared" si="11"/>
        <v>22</v>
      </c>
      <c r="AO26" s="5" t="str">
        <f t="shared" si="17"/>
        <v>Yes</v>
      </c>
      <c r="AP26" s="5" t="str">
        <f t="shared" ca="1" si="19"/>
        <v/>
      </c>
      <c r="AQ26" s="5" t="str">
        <f t="shared" ca="1" si="12"/>
        <v/>
      </c>
      <c r="AR26" s="5" t="str">
        <f t="shared" ca="1" si="0"/>
        <v>Yes</v>
      </c>
      <c r="AS26" s="5" t="str">
        <f t="shared" ca="1" si="1"/>
        <v>Patch to remove</v>
      </c>
      <c r="AT26" s="5" t="str" cm="1">
        <f t="array" aca="1" ref="AT26" ca="1">COM</f>
        <v/>
      </c>
      <c r="AV26" s="5" t="str">
        <f t="shared" ca="1" si="2"/>
        <v>No</v>
      </c>
      <c r="AW26" s="4" t="str" cm="1">
        <f t="array" aca="1" ref="AW26" ca="1">PIE</f>
        <v/>
      </c>
      <c r="AY26" s="22" t="str">
        <f t="shared" ca="1" si="13"/>
        <v>N</v>
      </c>
      <c r="AZ26" s="22" t="str">
        <f t="shared" ca="1" si="14"/>
        <v>N</v>
      </c>
      <c r="BA26" s="5" t="str">
        <f t="shared" ca="1" si="15"/>
        <v>No</v>
      </c>
      <c r="BB26" s="5" t="str">
        <f t="shared" ca="1" si="16"/>
        <v/>
      </c>
      <c r="BC26" s="5"/>
      <c r="BE26" s="22" t="str">
        <f t="shared" si="3"/>
        <v>N</v>
      </c>
      <c r="BF26" s="22" t="str">
        <f t="shared" ca="1" si="4"/>
        <v>Y</v>
      </c>
      <c r="BG26" s="22" t="str">
        <f t="shared" ca="1" si="5"/>
        <v>N</v>
      </c>
    </row>
    <row r="27" spans="1:59" x14ac:dyDescent="0.25">
      <c r="O27" s="1"/>
      <c r="P27" s="2"/>
      <c r="Q27" s="2"/>
      <c r="V27" s="22" t="str">
        <f t="shared" ref="V27:V90" si="20">CONCATENATE(G27," (",F27,")*",T27,"-",H27)</f>
        <v xml:space="preserve"> ()*-</v>
      </c>
      <c r="X27" s="21" t="str">
        <f t="shared" ref="X27:X90" ca="1" si="21">CONCATENATE(AB27,"*",AA27,"-",AC27)</f>
        <v>-*---</v>
      </c>
      <c r="Y27" s="4" t="str">
        <f t="shared" ref="Y27:Y90" si="22">IF(L27="","No","Yes")</f>
        <v>No</v>
      </c>
      <c r="Z27" s="8" t="str" cm="1">
        <f t="array" aca="1" ref="Z27" ca="1">C_CP</f>
        <v/>
      </c>
      <c r="AA27" s="9" t="str" cm="1">
        <f t="array" aca="1" ref="AA27" ca="1">IF(Z27="Yes",C_T,"-")</f>
        <v>-</v>
      </c>
      <c r="AB27" s="9" t="str" cm="1">
        <f t="array" aca="1" ref="AB27" ca="1">IF(Z27="Yes",C_WC,"-")</f>
        <v>-</v>
      </c>
      <c r="AC27" s="9" t="str" cm="1">
        <f t="array" aca="1" ref="AC27" ca="1">IF(Z27="Yes",VALUE(C_F),"-")</f>
        <v>-</v>
      </c>
      <c r="AE27" s="21">
        <f t="shared" ref="AE27:AE90" si="23">T27</f>
        <v>0</v>
      </c>
      <c r="AF27" s="8" t="str" cm="1">
        <f t="array" aca="1" ref="AF27" ca="1">P_Pop</f>
        <v/>
      </c>
      <c r="AG27" s="8" t="str" cm="1">
        <f t="array" aca="1" ref="AG27" ca="1">IF(AF27="Yes",P_P,"Y")</f>
        <v>Y</v>
      </c>
      <c r="AH27" s="8" t="str" cm="1">
        <f t="array" aca="1" ref="AH27" ca="1">IF(AF27="Yes",P_LB,"-")</f>
        <v>-</v>
      </c>
      <c r="AI27" s="8" t="str" cm="1">
        <f t="array" aca="1" ref="AI27" ca="1">IF(AF27="Yes",P_WC,"-")</f>
        <v>-</v>
      </c>
      <c r="AJ27" s="8" t="str" cm="1">
        <f t="array" aca="1" ref="AJ27" ca="1">IF(AF27="Yes",VALUE(P_F),"-")</f>
        <v>-</v>
      </c>
      <c r="AK27" s="10" t="str" cm="1">
        <f t="array" aca="1" ref="AK27" ca="1">IF(AF27="Yes",P_PN,"-")</f>
        <v>-</v>
      </c>
      <c r="AL27" s="22" t="str">
        <f t="shared" ref="AL27:AL90" si="24">_xlfn.TEXTBEFORE(V27,"*")</f>
        <v xml:space="preserve"> ()</v>
      </c>
      <c r="AM27" s="22">
        <f t="shared" ref="AM27:AM90" si="25">H27</f>
        <v>0</v>
      </c>
      <c r="AO27" s="5" t="str">
        <f t="shared" si="17"/>
        <v>Yes</v>
      </c>
      <c r="AP27" s="5" t="str">
        <f t="shared" ref="AP27:AP90" ca="1" si="26">IF(AND(AO27="No",Y27="Yes",Z27="No",AG27="Y"),"Picture of endPoint","")</f>
        <v/>
      </c>
      <c r="AQ27" s="5" t="str">
        <f t="shared" ref="AQ27:AQ90" ca="1" si="27">IF(AND(Y27="Yes",Z27="No",AG27="Y",AO27="Yes",AP27="No"),"Picture of endPoint","")</f>
        <v/>
      </c>
      <c r="AR27" s="5" t="str">
        <f t="shared" ref="AR27:AR90" ca="1" si="28">IF(AG27="Y",IF(OR(AND(BE27="Y",BF27="Y",BG27="Y"),AND(BE27="N",BF27="N",BG27="N"),AND(BE27="Y",BF27="N",BG27="N")),"No","Yes"),"Yes")</f>
        <v>Yes</v>
      </c>
      <c r="AS27" s="5" t="str">
        <f t="shared" ref="AS27:AS90" ca="1" si="29">IF(AG27="Y",IF(AND(BE27="Y",BF27="Y",BG27="N"),"Picture of patch",IF(OR(AND(BE27="N",BF27="N",BG27="Y"),AND(BE27="N",BF27="Y",BG27="Y"),AND(BE27="N",BF27="Y",BG27="N")),"Patch to remove","")),"Patch to verify + Picture")</f>
        <v>Patch to remove</v>
      </c>
      <c r="AT27" s="5" t="str" cm="1">
        <f t="array" aca="1" ref="AT27" ca="1">COM</f>
        <v/>
      </c>
      <c r="AV27" s="5" t="str">
        <f t="shared" ref="AV27:AV90" ca="1" si="30">IF(AW27="",IFERROR(IF(SEARCH("Picture",AS27)=1,"Look in EOS",""),"No"),IF(AW27="Yes","No","No picture in EOS"))</f>
        <v>No</v>
      </c>
      <c r="AW27" s="4" t="str" cm="1">
        <f t="array" aca="1" ref="AW27" ca="1">PIE</f>
        <v/>
      </c>
      <c r="AY27" s="22" t="str">
        <f t="shared" ref="AY27:AY90" ca="1" si="31">IF(OR(AND(AF27="Yes",AI27=AB27),OR(AF27="",AF27="No")),"N","Y")</f>
        <v>N</v>
      </c>
      <c r="AZ27" s="22" t="str">
        <f t="shared" ref="AZ27:AZ90" ca="1" si="32">IF(OR(AND(AF27="Yes",AJ27=AC27),OR(AF27="",AF27="No")),"N","Y")</f>
        <v>N</v>
      </c>
      <c r="BA27" s="5" t="str">
        <f t="shared" ref="BA27:BA90" ca="1" si="33">IF(AND(AY27="N",AZ27="N"),"No","Yes")</f>
        <v>No</v>
      </c>
      <c r="BB27" s="5" t="str">
        <f t="shared" ref="BB27:BB90" ca="1" si="34">IF(AY27="Y","Cable patched with is not the same",IF(AZ27="Y","Fiber in cable patched with is not the same",IF(AND(AY27="Y",AZ27="Y"),"Cable and fiber patched with is not the same","")))</f>
        <v/>
      </c>
      <c r="BC27" s="5"/>
      <c r="BE27" s="22" t="str">
        <f t="shared" ref="BE27:BE90" si="35">IF(AND(Y27="Yes",N27=0),"N",IF(Y27="No","N","Y"))</f>
        <v>N</v>
      </c>
      <c r="BF27" s="22" t="str">
        <f t="shared" ref="BF27:BF90" ca="1" si="36">IF(AND(Z27="Yes",N27=0),"N",IF(Z27="No","N","Y"))</f>
        <v>Y</v>
      </c>
      <c r="BG27" s="22" t="str">
        <f t="shared" ref="BG27:BG90" ca="1" si="37">IF(AND(AF27="Yes",N27=0),"N",IF(OR(AF27="No",AF27=""),"N","Y"))</f>
        <v>N</v>
      </c>
    </row>
    <row r="28" spans="1:59" x14ac:dyDescent="0.25">
      <c r="O28" s="1"/>
      <c r="P28" s="2"/>
      <c r="Q28" s="2"/>
      <c r="V28" s="22" t="str">
        <f t="shared" si="20"/>
        <v xml:space="preserve"> ()*-</v>
      </c>
      <c r="X28" s="21" t="str">
        <f t="shared" ca="1" si="21"/>
        <v>-*---</v>
      </c>
      <c r="Y28" s="4" t="str">
        <f t="shared" si="22"/>
        <v>No</v>
      </c>
      <c r="Z28" s="8" t="str" cm="1">
        <f t="array" aca="1" ref="Z28" ca="1">C_CP</f>
        <v/>
      </c>
      <c r="AA28" s="9" t="str" cm="1">
        <f t="array" aca="1" ref="AA28" ca="1">IF(Z28="Yes",C_T,"-")</f>
        <v>-</v>
      </c>
      <c r="AB28" s="9" t="str" cm="1">
        <f t="array" aca="1" ref="AB28" ca="1">IF(Z28="Yes",C_WC,"-")</f>
        <v>-</v>
      </c>
      <c r="AC28" s="9" t="str" cm="1">
        <f t="array" aca="1" ref="AC28" ca="1">IF(Z28="Yes",VALUE(C_F),"-")</f>
        <v>-</v>
      </c>
      <c r="AE28" s="21">
        <f t="shared" si="23"/>
        <v>0</v>
      </c>
      <c r="AF28" s="8" t="str" cm="1">
        <f t="array" aca="1" ref="AF28" ca="1">P_Pop</f>
        <v/>
      </c>
      <c r="AG28" s="8" t="str" cm="1">
        <f t="array" aca="1" ref="AG28" ca="1">IF(AF28="Yes",P_P,"Y")</f>
        <v>Y</v>
      </c>
      <c r="AH28" s="8" t="str" cm="1">
        <f t="array" aca="1" ref="AH28" ca="1">IF(AF28="Yes",P_LB,"-")</f>
        <v>-</v>
      </c>
      <c r="AI28" s="8" t="str" cm="1">
        <f t="array" aca="1" ref="AI28" ca="1">IF(AF28="Yes",P_WC,"-")</f>
        <v>-</v>
      </c>
      <c r="AJ28" s="8" t="str" cm="1">
        <f t="array" aca="1" ref="AJ28" ca="1">IF(AF28="Yes",VALUE(P_F),"-")</f>
        <v>-</v>
      </c>
      <c r="AK28" s="10" t="str" cm="1">
        <f t="array" aca="1" ref="AK28" ca="1">IF(AF28="Yes",P_PN,"-")</f>
        <v>-</v>
      </c>
      <c r="AL28" s="22" t="str">
        <f t="shared" si="24"/>
        <v xml:space="preserve"> ()</v>
      </c>
      <c r="AM28" s="22">
        <f t="shared" si="25"/>
        <v>0</v>
      </c>
      <c r="AO28" s="5" t="str">
        <f t="shared" si="17"/>
        <v>Yes</v>
      </c>
      <c r="AP28" s="5" t="str">
        <f t="shared" ca="1" si="26"/>
        <v/>
      </c>
      <c r="AQ28" s="5" t="str">
        <f t="shared" ca="1" si="27"/>
        <v/>
      </c>
      <c r="AR28" s="5" t="str">
        <f t="shared" ca="1" si="28"/>
        <v>Yes</v>
      </c>
      <c r="AS28" s="5" t="str">
        <f t="shared" ca="1" si="29"/>
        <v>Patch to remove</v>
      </c>
      <c r="AT28" s="5" t="str" cm="1">
        <f t="array" aca="1" ref="AT28" ca="1">COM</f>
        <v/>
      </c>
      <c r="AV28" s="5" t="str">
        <f t="shared" ca="1" si="30"/>
        <v>No</v>
      </c>
      <c r="AW28" s="4" t="str" cm="1">
        <f t="array" aca="1" ref="AW28" ca="1">PIE</f>
        <v/>
      </c>
      <c r="AY28" s="22" t="str">
        <f t="shared" ca="1" si="31"/>
        <v>N</v>
      </c>
      <c r="AZ28" s="22" t="str">
        <f t="shared" ca="1" si="32"/>
        <v>N</v>
      </c>
      <c r="BA28" s="5" t="str">
        <f t="shared" ca="1" si="33"/>
        <v>No</v>
      </c>
      <c r="BB28" s="5" t="str">
        <f t="shared" ca="1" si="34"/>
        <v/>
      </c>
      <c r="BC28" s="5"/>
      <c r="BE28" s="22" t="str">
        <f t="shared" si="35"/>
        <v>N</v>
      </c>
      <c r="BF28" s="22" t="str">
        <f t="shared" ca="1" si="36"/>
        <v>Y</v>
      </c>
      <c r="BG28" s="22" t="str">
        <f t="shared" ca="1" si="37"/>
        <v>N</v>
      </c>
    </row>
    <row r="29" spans="1:59" x14ac:dyDescent="0.25">
      <c r="O29" s="1"/>
      <c r="P29" s="2"/>
      <c r="Q29" s="2"/>
      <c r="V29" s="22" t="str">
        <f t="shared" si="20"/>
        <v xml:space="preserve"> ()*-</v>
      </c>
      <c r="X29" s="21" t="str">
        <f t="shared" ca="1" si="21"/>
        <v>-*---</v>
      </c>
      <c r="Y29" s="4" t="str">
        <f t="shared" si="22"/>
        <v>No</v>
      </c>
      <c r="Z29" s="8" t="str" cm="1">
        <f t="array" aca="1" ref="Z29" ca="1">C_CP</f>
        <v/>
      </c>
      <c r="AA29" s="9" t="str" cm="1">
        <f t="array" aca="1" ref="AA29" ca="1">IF(Z29="Yes",C_T,"-")</f>
        <v>-</v>
      </c>
      <c r="AB29" s="9" t="str" cm="1">
        <f t="array" aca="1" ref="AB29" ca="1">IF(Z29="Yes",C_WC,"-")</f>
        <v>-</v>
      </c>
      <c r="AC29" s="9" t="str" cm="1">
        <f t="array" aca="1" ref="AC29" ca="1">IF(Z29="Yes",VALUE(C_F),"-")</f>
        <v>-</v>
      </c>
      <c r="AE29" s="21">
        <f t="shared" si="23"/>
        <v>0</v>
      </c>
      <c r="AF29" s="8" t="str" cm="1">
        <f t="array" aca="1" ref="AF29" ca="1">P_Pop</f>
        <v/>
      </c>
      <c r="AG29" s="8" t="str" cm="1">
        <f t="array" aca="1" ref="AG29" ca="1">IF(AF29="Yes",P_P,"Y")</f>
        <v>Y</v>
      </c>
      <c r="AH29" s="8" t="str" cm="1">
        <f t="array" aca="1" ref="AH29" ca="1">IF(AF29="Yes",P_LB,"-")</f>
        <v>-</v>
      </c>
      <c r="AI29" s="8" t="str" cm="1">
        <f t="array" aca="1" ref="AI29" ca="1">IF(AF29="Yes",P_WC,"-")</f>
        <v>-</v>
      </c>
      <c r="AJ29" s="8" t="str" cm="1">
        <f t="array" aca="1" ref="AJ29" ca="1">IF(AF29="Yes",VALUE(P_F),"-")</f>
        <v>-</v>
      </c>
      <c r="AK29" s="10" t="str" cm="1">
        <f t="array" aca="1" ref="AK29" ca="1">IF(AF29="Yes",P_PN,"-")</f>
        <v>-</v>
      </c>
      <c r="AL29" s="22" t="str">
        <f t="shared" si="24"/>
        <v xml:space="preserve"> ()</v>
      </c>
      <c r="AM29" s="22">
        <f t="shared" si="25"/>
        <v>0</v>
      </c>
      <c r="AO29" s="5" t="str">
        <f t="shared" si="17"/>
        <v>Yes</v>
      </c>
      <c r="AP29" s="5" t="str">
        <f t="shared" ca="1" si="26"/>
        <v/>
      </c>
      <c r="AQ29" s="5" t="str">
        <f t="shared" ca="1" si="27"/>
        <v/>
      </c>
      <c r="AR29" s="5" t="str">
        <f t="shared" ca="1" si="28"/>
        <v>Yes</v>
      </c>
      <c r="AS29" s="5" t="str">
        <f t="shared" ca="1" si="29"/>
        <v>Patch to remove</v>
      </c>
      <c r="AT29" s="5" t="str" cm="1">
        <f t="array" aca="1" ref="AT29" ca="1">COM</f>
        <v/>
      </c>
      <c r="AV29" s="5" t="str">
        <f t="shared" ca="1" si="30"/>
        <v>No</v>
      </c>
      <c r="AW29" s="4" t="str" cm="1">
        <f t="array" aca="1" ref="AW29" ca="1">PIE</f>
        <v/>
      </c>
      <c r="AY29" s="22" t="str">
        <f t="shared" ca="1" si="31"/>
        <v>N</v>
      </c>
      <c r="AZ29" s="22" t="str">
        <f t="shared" ca="1" si="32"/>
        <v>N</v>
      </c>
      <c r="BA29" s="5" t="str">
        <f t="shared" ca="1" si="33"/>
        <v>No</v>
      </c>
      <c r="BB29" s="5" t="str">
        <f t="shared" ca="1" si="34"/>
        <v/>
      </c>
      <c r="BC29" s="5"/>
      <c r="BE29" s="22" t="str">
        <f t="shared" si="35"/>
        <v>N</v>
      </c>
      <c r="BF29" s="22" t="str">
        <f t="shared" ca="1" si="36"/>
        <v>Y</v>
      </c>
      <c r="BG29" s="22" t="str">
        <f t="shared" ca="1" si="37"/>
        <v>N</v>
      </c>
    </row>
    <row r="30" spans="1:59" x14ac:dyDescent="0.25">
      <c r="O30" s="1"/>
      <c r="P30" s="2"/>
      <c r="Q30" s="2"/>
      <c r="V30" s="22" t="str">
        <f t="shared" si="20"/>
        <v xml:space="preserve"> ()*-</v>
      </c>
      <c r="X30" s="21" t="str">
        <f t="shared" ca="1" si="21"/>
        <v>-*---</v>
      </c>
      <c r="Y30" s="4" t="str">
        <f t="shared" si="22"/>
        <v>No</v>
      </c>
      <c r="Z30" s="8" t="str" cm="1">
        <f t="array" aca="1" ref="Z30" ca="1">C_CP</f>
        <v/>
      </c>
      <c r="AA30" s="9" t="str" cm="1">
        <f t="array" aca="1" ref="AA30" ca="1">IF(Z30="Yes",C_T,"-")</f>
        <v>-</v>
      </c>
      <c r="AB30" s="9" t="str" cm="1">
        <f t="array" aca="1" ref="AB30" ca="1">IF(Z30="Yes",C_WC,"-")</f>
        <v>-</v>
      </c>
      <c r="AC30" s="9" t="str" cm="1">
        <f t="array" aca="1" ref="AC30" ca="1">IF(Z30="Yes",VALUE(C_F),"-")</f>
        <v>-</v>
      </c>
      <c r="AE30" s="21">
        <f t="shared" si="23"/>
        <v>0</v>
      </c>
      <c r="AF30" s="8" t="str" cm="1">
        <f t="array" aca="1" ref="AF30" ca="1">P_Pop</f>
        <v/>
      </c>
      <c r="AG30" s="8" t="str" cm="1">
        <f t="array" aca="1" ref="AG30" ca="1">IF(AF30="Yes",P_P,"Y")</f>
        <v>Y</v>
      </c>
      <c r="AH30" s="8" t="str" cm="1">
        <f t="array" aca="1" ref="AH30" ca="1">IF(AF30="Yes",P_LB,"-")</f>
        <v>-</v>
      </c>
      <c r="AI30" s="8" t="str" cm="1">
        <f t="array" aca="1" ref="AI30" ca="1">IF(AF30="Yes",P_WC,"-")</f>
        <v>-</v>
      </c>
      <c r="AJ30" s="8" t="str" cm="1">
        <f t="array" aca="1" ref="AJ30" ca="1">IF(AF30="Yes",VALUE(P_F),"-")</f>
        <v>-</v>
      </c>
      <c r="AK30" s="10" t="str" cm="1">
        <f t="array" aca="1" ref="AK30" ca="1">IF(AF30="Yes",P_PN,"-")</f>
        <v>-</v>
      </c>
      <c r="AL30" s="22" t="str">
        <f t="shared" si="24"/>
        <v xml:space="preserve"> ()</v>
      </c>
      <c r="AM30" s="22">
        <f t="shared" si="25"/>
        <v>0</v>
      </c>
      <c r="AO30" s="5" t="str">
        <f t="shared" si="17"/>
        <v>Yes</v>
      </c>
      <c r="AP30" s="5" t="str">
        <f t="shared" ca="1" si="26"/>
        <v/>
      </c>
      <c r="AQ30" s="5" t="str">
        <f t="shared" ca="1" si="27"/>
        <v/>
      </c>
      <c r="AR30" s="5" t="str">
        <f t="shared" ca="1" si="28"/>
        <v>Yes</v>
      </c>
      <c r="AS30" s="5" t="str">
        <f t="shared" ca="1" si="29"/>
        <v>Patch to remove</v>
      </c>
      <c r="AT30" s="5" t="str" cm="1">
        <f t="array" aca="1" ref="AT30" ca="1">COM</f>
        <v/>
      </c>
      <c r="AV30" s="5" t="str">
        <f t="shared" ca="1" si="30"/>
        <v>No</v>
      </c>
      <c r="AW30" s="4" t="str" cm="1">
        <f t="array" aca="1" ref="AW30" ca="1">PIE</f>
        <v/>
      </c>
      <c r="AY30" s="22" t="str">
        <f t="shared" ca="1" si="31"/>
        <v>N</v>
      </c>
      <c r="AZ30" s="22" t="str">
        <f t="shared" ca="1" si="32"/>
        <v>N</v>
      </c>
      <c r="BA30" s="5" t="str">
        <f t="shared" ca="1" si="33"/>
        <v>No</v>
      </c>
      <c r="BB30" s="5" t="str">
        <f t="shared" ca="1" si="34"/>
        <v/>
      </c>
      <c r="BC30" s="5"/>
      <c r="BE30" s="22" t="str">
        <f t="shared" si="35"/>
        <v>N</v>
      </c>
      <c r="BF30" s="22" t="str">
        <f t="shared" ca="1" si="36"/>
        <v>Y</v>
      </c>
      <c r="BG30" s="22" t="str">
        <f t="shared" ca="1" si="37"/>
        <v>N</v>
      </c>
    </row>
    <row r="31" spans="1:59" x14ac:dyDescent="0.25">
      <c r="O31" s="1"/>
      <c r="P31" s="2"/>
      <c r="Q31" s="2"/>
      <c r="V31" s="22" t="str">
        <f t="shared" si="20"/>
        <v xml:space="preserve"> ()*-</v>
      </c>
      <c r="X31" s="21" t="str">
        <f t="shared" ca="1" si="21"/>
        <v>-*---</v>
      </c>
      <c r="Y31" s="4" t="str">
        <f t="shared" si="22"/>
        <v>No</v>
      </c>
      <c r="Z31" s="8" t="str" cm="1">
        <f t="array" aca="1" ref="Z31" ca="1">C_CP</f>
        <v/>
      </c>
      <c r="AA31" s="9" t="str" cm="1">
        <f t="array" aca="1" ref="AA31" ca="1">IF(Z31="Yes",C_T,"-")</f>
        <v>-</v>
      </c>
      <c r="AB31" s="9" t="str" cm="1">
        <f t="array" aca="1" ref="AB31" ca="1">IF(Z31="Yes",C_WC,"-")</f>
        <v>-</v>
      </c>
      <c r="AC31" s="9" t="str" cm="1">
        <f t="array" aca="1" ref="AC31" ca="1">IF(Z31="Yes",VALUE(C_F),"-")</f>
        <v>-</v>
      </c>
      <c r="AE31" s="21">
        <f t="shared" si="23"/>
        <v>0</v>
      </c>
      <c r="AF31" s="8" t="str" cm="1">
        <f t="array" aca="1" ref="AF31" ca="1">P_Pop</f>
        <v/>
      </c>
      <c r="AG31" s="8" t="str" cm="1">
        <f t="array" aca="1" ref="AG31" ca="1">IF(AF31="Yes",P_P,"Y")</f>
        <v>Y</v>
      </c>
      <c r="AH31" s="8" t="str" cm="1">
        <f t="array" aca="1" ref="AH31" ca="1">IF(AF31="Yes",P_LB,"-")</f>
        <v>-</v>
      </c>
      <c r="AI31" s="8" t="str" cm="1">
        <f t="array" aca="1" ref="AI31" ca="1">IF(AF31="Yes",P_WC,"-")</f>
        <v>-</v>
      </c>
      <c r="AJ31" s="8" t="str" cm="1">
        <f t="array" aca="1" ref="AJ31" ca="1">IF(AF31="Yes",VALUE(P_F),"-")</f>
        <v>-</v>
      </c>
      <c r="AK31" s="10" t="str" cm="1">
        <f t="array" aca="1" ref="AK31" ca="1">IF(AF31="Yes",P_PN,"-")</f>
        <v>-</v>
      </c>
      <c r="AL31" s="22" t="str">
        <f t="shared" si="24"/>
        <v xml:space="preserve"> ()</v>
      </c>
      <c r="AM31" s="22">
        <f t="shared" si="25"/>
        <v>0</v>
      </c>
      <c r="AO31" s="5" t="str">
        <f t="shared" si="17"/>
        <v>Yes</v>
      </c>
      <c r="AP31" s="5" t="str">
        <f t="shared" ca="1" si="26"/>
        <v/>
      </c>
      <c r="AQ31" s="5" t="str">
        <f t="shared" ca="1" si="27"/>
        <v/>
      </c>
      <c r="AR31" s="5" t="str">
        <f t="shared" ca="1" si="28"/>
        <v>Yes</v>
      </c>
      <c r="AS31" s="5" t="str">
        <f t="shared" ca="1" si="29"/>
        <v>Patch to remove</v>
      </c>
      <c r="AT31" s="5" t="str" cm="1">
        <f t="array" aca="1" ref="AT31" ca="1">COM</f>
        <v/>
      </c>
      <c r="AV31" s="5" t="str">
        <f t="shared" ca="1" si="30"/>
        <v>No</v>
      </c>
      <c r="AW31" s="4" t="str" cm="1">
        <f t="array" aca="1" ref="AW31" ca="1">PIE</f>
        <v/>
      </c>
      <c r="AY31" s="22" t="str">
        <f t="shared" ca="1" si="31"/>
        <v>N</v>
      </c>
      <c r="AZ31" s="22" t="str">
        <f t="shared" ca="1" si="32"/>
        <v>N</v>
      </c>
      <c r="BA31" s="5" t="str">
        <f t="shared" ca="1" si="33"/>
        <v>No</v>
      </c>
      <c r="BB31" s="5" t="str">
        <f t="shared" ca="1" si="34"/>
        <v/>
      </c>
      <c r="BC31" s="5"/>
      <c r="BE31" s="22" t="str">
        <f t="shared" si="35"/>
        <v>N</v>
      </c>
      <c r="BF31" s="22" t="str">
        <f t="shared" ca="1" si="36"/>
        <v>Y</v>
      </c>
      <c r="BG31" s="22" t="str">
        <f t="shared" ca="1" si="37"/>
        <v>N</v>
      </c>
    </row>
    <row r="32" spans="1:59" x14ac:dyDescent="0.25">
      <c r="O32" s="1"/>
      <c r="P32" s="2"/>
      <c r="Q32" s="2"/>
      <c r="V32" s="22" t="str">
        <f t="shared" si="20"/>
        <v xml:space="preserve"> ()*-</v>
      </c>
      <c r="X32" s="21" t="str">
        <f t="shared" ca="1" si="21"/>
        <v>-*---</v>
      </c>
      <c r="Y32" s="4" t="str">
        <f t="shared" si="22"/>
        <v>No</v>
      </c>
      <c r="Z32" s="8" t="str" cm="1">
        <f t="array" aca="1" ref="Z32" ca="1">C_CP</f>
        <v/>
      </c>
      <c r="AA32" s="9" t="str" cm="1">
        <f t="array" aca="1" ref="AA32" ca="1">IF(Z32="Yes",C_T,"-")</f>
        <v>-</v>
      </c>
      <c r="AB32" s="9" t="str" cm="1">
        <f t="array" aca="1" ref="AB32" ca="1">IF(Z32="Yes",C_WC,"-")</f>
        <v>-</v>
      </c>
      <c r="AC32" s="9" t="str" cm="1">
        <f t="array" aca="1" ref="AC32" ca="1">IF(Z32="Yes",VALUE(C_F),"-")</f>
        <v>-</v>
      </c>
      <c r="AE32" s="21">
        <f t="shared" si="23"/>
        <v>0</v>
      </c>
      <c r="AF32" s="8" t="str" cm="1">
        <f t="array" aca="1" ref="AF32" ca="1">P_Pop</f>
        <v/>
      </c>
      <c r="AG32" s="8" t="str" cm="1">
        <f t="array" aca="1" ref="AG32" ca="1">IF(AF32="Yes",P_P,"Y")</f>
        <v>Y</v>
      </c>
      <c r="AH32" s="8" t="str" cm="1">
        <f t="array" aca="1" ref="AH32" ca="1">IF(AF32="Yes",P_LB,"-")</f>
        <v>-</v>
      </c>
      <c r="AI32" s="8" t="str" cm="1">
        <f t="array" aca="1" ref="AI32" ca="1">IF(AF32="Yes",P_WC,"-")</f>
        <v>-</v>
      </c>
      <c r="AJ32" s="8" t="str" cm="1">
        <f t="array" aca="1" ref="AJ32" ca="1">IF(AF32="Yes",VALUE(P_F),"-")</f>
        <v>-</v>
      </c>
      <c r="AK32" s="10" t="str" cm="1">
        <f t="array" aca="1" ref="AK32" ca="1">IF(AF32="Yes",P_PN,"-")</f>
        <v>-</v>
      </c>
      <c r="AL32" s="22" t="str">
        <f t="shared" si="24"/>
        <v xml:space="preserve"> ()</v>
      </c>
      <c r="AM32" s="22">
        <f t="shared" si="25"/>
        <v>0</v>
      </c>
      <c r="AO32" s="5" t="str">
        <f t="shared" si="17"/>
        <v>Yes</v>
      </c>
      <c r="AP32" s="5" t="str">
        <f t="shared" ca="1" si="26"/>
        <v/>
      </c>
      <c r="AQ32" s="5" t="str">
        <f t="shared" ca="1" si="27"/>
        <v/>
      </c>
      <c r="AR32" s="5" t="str">
        <f t="shared" ca="1" si="28"/>
        <v>Yes</v>
      </c>
      <c r="AS32" s="5" t="str">
        <f t="shared" ca="1" si="29"/>
        <v>Patch to remove</v>
      </c>
      <c r="AT32" s="5" t="str" cm="1">
        <f t="array" aca="1" ref="AT32" ca="1">COM</f>
        <v/>
      </c>
      <c r="AV32" s="5" t="str">
        <f t="shared" ca="1" si="30"/>
        <v>No</v>
      </c>
      <c r="AW32" s="4" t="str" cm="1">
        <f t="array" aca="1" ref="AW32" ca="1">PIE</f>
        <v/>
      </c>
      <c r="AY32" s="22" t="str">
        <f t="shared" ca="1" si="31"/>
        <v>N</v>
      </c>
      <c r="AZ32" s="22" t="str">
        <f t="shared" ca="1" si="32"/>
        <v>N</v>
      </c>
      <c r="BA32" s="5" t="str">
        <f t="shared" ca="1" si="33"/>
        <v>No</v>
      </c>
      <c r="BB32" s="5" t="str">
        <f t="shared" ca="1" si="34"/>
        <v/>
      </c>
      <c r="BC32" s="5"/>
      <c r="BE32" s="22" t="str">
        <f t="shared" si="35"/>
        <v>N</v>
      </c>
      <c r="BF32" s="22" t="str">
        <f t="shared" ca="1" si="36"/>
        <v>Y</v>
      </c>
      <c r="BG32" s="22" t="str">
        <f t="shared" ca="1" si="37"/>
        <v>N</v>
      </c>
    </row>
    <row r="33" spans="15:59" x14ac:dyDescent="0.25">
      <c r="O33" s="1"/>
      <c r="P33" s="2"/>
      <c r="Q33" s="2"/>
      <c r="V33" s="22" t="str">
        <f t="shared" si="20"/>
        <v xml:space="preserve"> ()*-</v>
      </c>
      <c r="X33" s="21" t="str">
        <f t="shared" ca="1" si="21"/>
        <v>-*---</v>
      </c>
      <c r="Y33" s="4" t="str">
        <f t="shared" si="22"/>
        <v>No</v>
      </c>
      <c r="Z33" s="8" t="str" cm="1">
        <f t="array" aca="1" ref="Z33" ca="1">C_CP</f>
        <v/>
      </c>
      <c r="AA33" s="9" t="str" cm="1">
        <f t="array" aca="1" ref="AA33" ca="1">IF(Z33="Yes",C_T,"-")</f>
        <v>-</v>
      </c>
      <c r="AB33" s="9" t="str" cm="1">
        <f t="array" aca="1" ref="AB33" ca="1">IF(Z33="Yes",C_WC,"-")</f>
        <v>-</v>
      </c>
      <c r="AC33" s="9" t="str" cm="1">
        <f t="array" aca="1" ref="AC33" ca="1">IF(Z33="Yes",VALUE(C_F),"-")</f>
        <v>-</v>
      </c>
      <c r="AE33" s="21">
        <f t="shared" si="23"/>
        <v>0</v>
      </c>
      <c r="AF33" s="8" t="str" cm="1">
        <f t="array" aca="1" ref="AF33" ca="1">P_Pop</f>
        <v/>
      </c>
      <c r="AG33" s="8" t="str" cm="1">
        <f t="array" aca="1" ref="AG33" ca="1">IF(AF33="Yes",P_P,"Y")</f>
        <v>Y</v>
      </c>
      <c r="AH33" s="8" t="str" cm="1">
        <f t="array" aca="1" ref="AH33" ca="1">IF(AF33="Yes",P_LB,"-")</f>
        <v>-</v>
      </c>
      <c r="AI33" s="8" t="str" cm="1">
        <f t="array" aca="1" ref="AI33" ca="1">IF(AF33="Yes",P_WC,"-")</f>
        <v>-</v>
      </c>
      <c r="AJ33" s="8" t="str" cm="1">
        <f t="array" aca="1" ref="AJ33" ca="1">IF(AF33="Yes",VALUE(P_F),"-")</f>
        <v>-</v>
      </c>
      <c r="AK33" s="10" t="str" cm="1">
        <f t="array" aca="1" ref="AK33" ca="1">IF(AF33="Yes",P_PN,"-")</f>
        <v>-</v>
      </c>
      <c r="AL33" s="22" t="str">
        <f t="shared" si="24"/>
        <v xml:space="preserve"> ()</v>
      </c>
      <c r="AM33" s="22">
        <f t="shared" si="25"/>
        <v>0</v>
      </c>
      <c r="AO33" s="5" t="str">
        <f t="shared" si="17"/>
        <v>Yes</v>
      </c>
      <c r="AP33" s="5" t="str">
        <f t="shared" ca="1" si="26"/>
        <v/>
      </c>
      <c r="AQ33" s="5" t="str">
        <f t="shared" ca="1" si="27"/>
        <v/>
      </c>
      <c r="AR33" s="5" t="str">
        <f t="shared" ca="1" si="28"/>
        <v>Yes</v>
      </c>
      <c r="AS33" s="5" t="str">
        <f t="shared" ca="1" si="29"/>
        <v>Patch to remove</v>
      </c>
      <c r="AT33" s="5" t="str" cm="1">
        <f t="array" aca="1" ref="AT33" ca="1">COM</f>
        <v/>
      </c>
      <c r="AV33" s="5" t="str">
        <f t="shared" ca="1" si="30"/>
        <v>No</v>
      </c>
      <c r="AW33" s="4" t="str" cm="1">
        <f t="array" aca="1" ref="AW33" ca="1">PIE</f>
        <v/>
      </c>
      <c r="AY33" s="22" t="str">
        <f t="shared" ca="1" si="31"/>
        <v>N</v>
      </c>
      <c r="AZ33" s="22" t="str">
        <f t="shared" ca="1" si="32"/>
        <v>N</v>
      </c>
      <c r="BA33" s="5" t="str">
        <f t="shared" ca="1" si="33"/>
        <v>No</v>
      </c>
      <c r="BB33" s="5" t="str">
        <f t="shared" ca="1" si="34"/>
        <v/>
      </c>
      <c r="BC33" s="5"/>
      <c r="BE33" s="22" t="str">
        <f t="shared" si="35"/>
        <v>N</v>
      </c>
      <c r="BF33" s="22" t="str">
        <f t="shared" ca="1" si="36"/>
        <v>Y</v>
      </c>
      <c r="BG33" s="22" t="str">
        <f t="shared" ca="1" si="37"/>
        <v>N</v>
      </c>
    </row>
    <row r="34" spans="15:59" x14ac:dyDescent="0.25">
      <c r="O34" s="1"/>
      <c r="P34" s="2"/>
      <c r="Q34" s="2"/>
      <c r="V34" s="22" t="str">
        <f t="shared" si="20"/>
        <v xml:space="preserve"> ()*-</v>
      </c>
      <c r="X34" s="21" t="str">
        <f t="shared" ca="1" si="21"/>
        <v>-*---</v>
      </c>
      <c r="Y34" s="4" t="str">
        <f t="shared" si="22"/>
        <v>No</v>
      </c>
      <c r="Z34" s="8" t="str" cm="1">
        <f t="array" aca="1" ref="Z34" ca="1">C_CP</f>
        <v/>
      </c>
      <c r="AA34" s="9" t="str" cm="1">
        <f t="array" aca="1" ref="AA34" ca="1">IF(Z34="Yes",C_T,"-")</f>
        <v>-</v>
      </c>
      <c r="AB34" s="9" t="str" cm="1">
        <f t="array" aca="1" ref="AB34" ca="1">IF(Z34="Yes",C_WC,"-")</f>
        <v>-</v>
      </c>
      <c r="AC34" s="9" t="str" cm="1">
        <f t="array" aca="1" ref="AC34" ca="1">IF(Z34="Yes",VALUE(C_F),"-")</f>
        <v>-</v>
      </c>
      <c r="AE34" s="21">
        <f t="shared" si="23"/>
        <v>0</v>
      </c>
      <c r="AF34" s="8" t="str" cm="1">
        <f t="array" aca="1" ref="AF34" ca="1">P_Pop</f>
        <v/>
      </c>
      <c r="AG34" s="8" t="str" cm="1">
        <f t="array" aca="1" ref="AG34" ca="1">IF(AF34="Yes",P_P,"Y")</f>
        <v>Y</v>
      </c>
      <c r="AH34" s="8" t="str" cm="1">
        <f t="array" aca="1" ref="AH34" ca="1">IF(AF34="Yes",P_LB,"-")</f>
        <v>-</v>
      </c>
      <c r="AI34" s="8" t="str" cm="1">
        <f t="array" aca="1" ref="AI34" ca="1">IF(AF34="Yes",P_WC,"-")</f>
        <v>-</v>
      </c>
      <c r="AJ34" s="8" t="str" cm="1">
        <f t="array" aca="1" ref="AJ34" ca="1">IF(AF34="Yes",VALUE(P_F),"-")</f>
        <v>-</v>
      </c>
      <c r="AK34" s="10" t="str" cm="1">
        <f t="array" aca="1" ref="AK34" ca="1">IF(AF34="Yes",P_PN,"-")</f>
        <v>-</v>
      </c>
      <c r="AL34" s="22" t="str">
        <f t="shared" si="24"/>
        <v xml:space="preserve"> ()</v>
      </c>
      <c r="AM34" s="22">
        <f t="shared" si="25"/>
        <v>0</v>
      </c>
      <c r="AO34" s="5" t="str">
        <f t="shared" si="17"/>
        <v>Yes</v>
      </c>
      <c r="AP34" s="5" t="str">
        <f t="shared" ca="1" si="26"/>
        <v/>
      </c>
      <c r="AQ34" s="5" t="str">
        <f t="shared" ca="1" si="27"/>
        <v/>
      </c>
      <c r="AR34" s="5" t="str">
        <f t="shared" ca="1" si="28"/>
        <v>Yes</v>
      </c>
      <c r="AS34" s="5" t="str">
        <f t="shared" ca="1" si="29"/>
        <v>Patch to remove</v>
      </c>
      <c r="AT34" s="5" t="str" cm="1">
        <f t="array" aca="1" ref="AT34" ca="1">COM</f>
        <v/>
      </c>
      <c r="AV34" s="5" t="str">
        <f t="shared" ca="1" si="30"/>
        <v>No</v>
      </c>
      <c r="AW34" s="4" t="str" cm="1">
        <f t="array" aca="1" ref="AW34" ca="1">PIE</f>
        <v/>
      </c>
      <c r="AY34" s="22" t="str">
        <f t="shared" ca="1" si="31"/>
        <v>N</v>
      </c>
      <c r="AZ34" s="22" t="str">
        <f t="shared" ca="1" si="32"/>
        <v>N</v>
      </c>
      <c r="BA34" s="5" t="str">
        <f t="shared" ca="1" si="33"/>
        <v>No</v>
      </c>
      <c r="BB34" s="5" t="str">
        <f t="shared" ca="1" si="34"/>
        <v/>
      </c>
      <c r="BC34" s="5"/>
      <c r="BE34" s="22" t="str">
        <f t="shared" si="35"/>
        <v>N</v>
      </c>
      <c r="BF34" s="22" t="str">
        <f t="shared" ca="1" si="36"/>
        <v>Y</v>
      </c>
      <c r="BG34" s="22" t="str">
        <f t="shared" ca="1" si="37"/>
        <v>N</v>
      </c>
    </row>
    <row r="35" spans="15:59" x14ac:dyDescent="0.25">
      <c r="O35" s="1"/>
      <c r="P35" s="2"/>
      <c r="Q35" s="2"/>
      <c r="V35" s="22" t="str">
        <f t="shared" si="20"/>
        <v xml:space="preserve"> ()*-</v>
      </c>
      <c r="X35" s="21" t="str">
        <f t="shared" ca="1" si="21"/>
        <v>-*---</v>
      </c>
      <c r="Y35" s="4" t="str">
        <f t="shared" si="22"/>
        <v>No</v>
      </c>
      <c r="Z35" s="8" t="str" cm="1">
        <f t="array" aca="1" ref="Z35" ca="1">C_CP</f>
        <v/>
      </c>
      <c r="AA35" s="9" t="str" cm="1">
        <f t="array" aca="1" ref="AA35" ca="1">IF(Z35="Yes",C_T,"-")</f>
        <v>-</v>
      </c>
      <c r="AB35" s="9" t="str" cm="1">
        <f t="array" aca="1" ref="AB35" ca="1">IF(Z35="Yes",C_WC,"-")</f>
        <v>-</v>
      </c>
      <c r="AC35" s="9" t="str" cm="1">
        <f t="array" aca="1" ref="AC35" ca="1">IF(Z35="Yes",VALUE(C_F),"-")</f>
        <v>-</v>
      </c>
      <c r="AE35" s="21">
        <f t="shared" si="23"/>
        <v>0</v>
      </c>
      <c r="AF35" s="8" t="str" cm="1">
        <f t="array" aca="1" ref="AF35" ca="1">P_Pop</f>
        <v/>
      </c>
      <c r="AG35" s="8" t="str" cm="1">
        <f t="array" aca="1" ref="AG35" ca="1">IF(AF35="Yes",P_P,"Y")</f>
        <v>Y</v>
      </c>
      <c r="AH35" s="8" t="str" cm="1">
        <f t="array" aca="1" ref="AH35" ca="1">IF(AF35="Yes",P_LB,"-")</f>
        <v>-</v>
      </c>
      <c r="AI35" s="8" t="str" cm="1">
        <f t="array" aca="1" ref="AI35" ca="1">IF(AF35="Yes",P_WC,"-")</f>
        <v>-</v>
      </c>
      <c r="AJ35" s="8" t="str" cm="1">
        <f t="array" aca="1" ref="AJ35" ca="1">IF(AF35="Yes",VALUE(P_F),"-")</f>
        <v>-</v>
      </c>
      <c r="AK35" s="10" t="str" cm="1">
        <f t="array" aca="1" ref="AK35" ca="1">IF(AF35="Yes",P_PN,"-")</f>
        <v>-</v>
      </c>
      <c r="AL35" s="22" t="str">
        <f t="shared" si="24"/>
        <v xml:space="preserve"> ()</v>
      </c>
      <c r="AM35" s="22">
        <f t="shared" si="25"/>
        <v>0</v>
      </c>
      <c r="AO35" s="5" t="str">
        <f t="shared" si="17"/>
        <v>Yes</v>
      </c>
      <c r="AP35" s="5" t="str">
        <f t="shared" ca="1" si="26"/>
        <v/>
      </c>
      <c r="AQ35" s="5" t="str">
        <f t="shared" ca="1" si="27"/>
        <v/>
      </c>
      <c r="AR35" s="5" t="str">
        <f t="shared" ca="1" si="28"/>
        <v>Yes</v>
      </c>
      <c r="AS35" s="5" t="str">
        <f t="shared" ca="1" si="29"/>
        <v>Patch to remove</v>
      </c>
      <c r="AT35" s="5" t="str" cm="1">
        <f t="array" aca="1" ref="AT35" ca="1">COM</f>
        <v/>
      </c>
      <c r="AV35" s="5" t="str">
        <f t="shared" ca="1" si="30"/>
        <v>No</v>
      </c>
      <c r="AW35" s="4" t="str" cm="1">
        <f t="array" aca="1" ref="AW35" ca="1">PIE</f>
        <v/>
      </c>
      <c r="AY35" s="22" t="str">
        <f t="shared" ca="1" si="31"/>
        <v>N</v>
      </c>
      <c r="AZ35" s="22" t="str">
        <f t="shared" ca="1" si="32"/>
        <v>N</v>
      </c>
      <c r="BA35" s="5" t="str">
        <f t="shared" ca="1" si="33"/>
        <v>No</v>
      </c>
      <c r="BB35" s="5" t="str">
        <f t="shared" ca="1" si="34"/>
        <v/>
      </c>
      <c r="BC35" s="5"/>
      <c r="BE35" s="22" t="str">
        <f t="shared" si="35"/>
        <v>N</v>
      </c>
      <c r="BF35" s="22" t="str">
        <f t="shared" ca="1" si="36"/>
        <v>Y</v>
      </c>
      <c r="BG35" s="22" t="str">
        <f t="shared" ca="1" si="37"/>
        <v>N</v>
      </c>
    </row>
    <row r="36" spans="15:59" x14ac:dyDescent="0.25">
      <c r="O36" s="1"/>
      <c r="P36" s="2"/>
      <c r="Q36" s="2"/>
      <c r="V36" s="22" t="str">
        <f t="shared" si="20"/>
        <v xml:space="preserve"> ()*-</v>
      </c>
      <c r="X36" s="21" t="str">
        <f t="shared" ca="1" si="21"/>
        <v>-*---</v>
      </c>
      <c r="Y36" s="4" t="str">
        <f t="shared" si="22"/>
        <v>No</v>
      </c>
      <c r="Z36" s="8" t="str" cm="1">
        <f t="array" aca="1" ref="Z36" ca="1">C_CP</f>
        <v/>
      </c>
      <c r="AA36" s="9" t="str" cm="1">
        <f t="array" aca="1" ref="AA36" ca="1">IF(Z36="Yes",C_T,"-")</f>
        <v>-</v>
      </c>
      <c r="AB36" s="9" t="str" cm="1">
        <f t="array" aca="1" ref="AB36" ca="1">IF(Z36="Yes",C_WC,"-")</f>
        <v>-</v>
      </c>
      <c r="AC36" s="9" t="str" cm="1">
        <f t="array" aca="1" ref="AC36" ca="1">IF(Z36="Yes",VALUE(C_F),"-")</f>
        <v>-</v>
      </c>
      <c r="AE36" s="21">
        <f t="shared" si="23"/>
        <v>0</v>
      </c>
      <c r="AF36" s="8" t="str" cm="1">
        <f t="array" aca="1" ref="AF36" ca="1">P_Pop</f>
        <v/>
      </c>
      <c r="AG36" s="8" t="str" cm="1">
        <f t="array" aca="1" ref="AG36" ca="1">IF(AF36="Yes",P_P,"Y")</f>
        <v>Y</v>
      </c>
      <c r="AH36" s="8" t="str" cm="1">
        <f t="array" aca="1" ref="AH36" ca="1">IF(AF36="Yes",P_LB,"-")</f>
        <v>-</v>
      </c>
      <c r="AI36" s="8" t="str" cm="1">
        <f t="array" aca="1" ref="AI36" ca="1">IF(AF36="Yes",P_WC,"-")</f>
        <v>-</v>
      </c>
      <c r="AJ36" s="8" t="str" cm="1">
        <f t="array" aca="1" ref="AJ36" ca="1">IF(AF36="Yes",VALUE(P_F),"-")</f>
        <v>-</v>
      </c>
      <c r="AK36" s="10" t="str" cm="1">
        <f t="array" aca="1" ref="AK36" ca="1">IF(AF36="Yes",P_PN,"-")</f>
        <v>-</v>
      </c>
      <c r="AL36" s="22" t="str">
        <f t="shared" si="24"/>
        <v xml:space="preserve"> ()</v>
      </c>
      <c r="AM36" s="22">
        <f t="shared" si="25"/>
        <v>0</v>
      </c>
      <c r="AO36" s="5" t="str">
        <f t="shared" si="17"/>
        <v>Yes</v>
      </c>
      <c r="AP36" s="5" t="str">
        <f t="shared" ca="1" si="26"/>
        <v/>
      </c>
      <c r="AQ36" s="5" t="str">
        <f t="shared" ca="1" si="27"/>
        <v/>
      </c>
      <c r="AR36" s="5" t="str">
        <f t="shared" ca="1" si="28"/>
        <v>Yes</v>
      </c>
      <c r="AS36" s="5" t="str">
        <f t="shared" ca="1" si="29"/>
        <v>Patch to remove</v>
      </c>
      <c r="AT36" s="5" t="str" cm="1">
        <f t="array" aca="1" ref="AT36" ca="1">COM</f>
        <v/>
      </c>
      <c r="AV36" s="5" t="str">
        <f t="shared" ca="1" si="30"/>
        <v>No</v>
      </c>
      <c r="AW36" s="4" t="str" cm="1">
        <f t="array" aca="1" ref="AW36" ca="1">PIE</f>
        <v/>
      </c>
      <c r="AY36" s="22" t="str">
        <f t="shared" ca="1" si="31"/>
        <v>N</v>
      </c>
      <c r="AZ36" s="22" t="str">
        <f t="shared" ca="1" si="32"/>
        <v>N</v>
      </c>
      <c r="BA36" s="5" t="str">
        <f t="shared" ca="1" si="33"/>
        <v>No</v>
      </c>
      <c r="BB36" s="5" t="str">
        <f t="shared" ca="1" si="34"/>
        <v/>
      </c>
      <c r="BC36" s="5"/>
      <c r="BE36" s="22" t="str">
        <f t="shared" si="35"/>
        <v>N</v>
      </c>
      <c r="BF36" s="22" t="str">
        <f t="shared" ca="1" si="36"/>
        <v>Y</v>
      </c>
      <c r="BG36" s="22" t="str">
        <f t="shared" ca="1" si="37"/>
        <v>N</v>
      </c>
    </row>
    <row r="37" spans="15:59" x14ac:dyDescent="0.25">
      <c r="O37" s="1"/>
      <c r="P37" s="2"/>
      <c r="Q37" s="2"/>
      <c r="V37" s="22" t="str">
        <f t="shared" si="20"/>
        <v xml:space="preserve"> ()*-</v>
      </c>
      <c r="X37" s="21" t="str">
        <f t="shared" ca="1" si="21"/>
        <v>-*---</v>
      </c>
      <c r="Y37" s="4" t="str">
        <f t="shared" si="22"/>
        <v>No</v>
      </c>
      <c r="Z37" s="8" t="str" cm="1">
        <f t="array" aca="1" ref="Z37" ca="1">C_CP</f>
        <v/>
      </c>
      <c r="AA37" s="9" t="str" cm="1">
        <f t="array" aca="1" ref="AA37" ca="1">IF(Z37="Yes",C_T,"-")</f>
        <v>-</v>
      </c>
      <c r="AB37" s="9" t="str" cm="1">
        <f t="array" aca="1" ref="AB37" ca="1">IF(Z37="Yes",C_WC,"-")</f>
        <v>-</v>
      </c>
      <c r="AC37" s="9" t="str" cm="1">
        <f t="array" aca="1" ref="AC37" ca="1">IF(Z37="Yes",VALUE(C_F),"-")</f>
        <v>-</v>
      </c>
      <c r="AE37" s="21">
        <f t="shared" si="23"/>
        <v>0</v>
      </c>
      <c r="AF37" s="8" t="str" cm="1">
        <f t="array" aca="1" ref="AF37" ca="1">P_Pop</f>
        <v/>
      </c>
      <c r="AG37" s="8" t="str" cm="1">
        <f t="array" aca="1" ref="AG37" ca="1">IF(AF37="Yes",P_P,"Y")</f>
        <v>Y</v>
      </c>
      <c r="AH37" s="8" t="str" cm="1">
        <f t="array" aca="1" ref="AH37" ca="1">IF(AF37="Yes",P_LB,"-")</f>
        <v>-</v>
      </c>
      <c r="AI37" s="8" t="str" cm="1">
        <f t="array" aca="1" ref="AI37" ca="1">IF(AF37="Yes",P_WC,"-")</f>
        <v>-</v>
      </c>
      <c r="AJ37" s="8" t="str" cm="1">
        <f t="array" aca="1" ref="AJ37" ca="1">IF(AF37="Yes",VALUE(P_F),"-")</f>
        <v>-</v>
      </c>
      <c r="AK37" s="10" t="str" cm="1">
        <f t="array" aca="1" ref="AK37" ca="1">IF(AF37="Yes",P_PN,"-")</f>
        <v>-</v>
      </c>
      <c r="AL37" s="22" t="str">
        <f t="shared" si="24"/>
        <v xml:space="preserve"> ()</v>
      </c>
      <c r="AM37" s="22">
        <f t="shared" si="25"/>
        <v>0</v>
      </c>
      <c r="AO37" s="5" t="str">
        <f t="shared" si="17"/>
        <v>Yes</v>
      </c>
      <c r="AP37" s="5" t="str">
        <f t="shared" ca="1" si="26"/>
        <v/>
      </c>
      <c r="AQ37" s="5" t="str">
        <f t="shared" ca="1" si="27"/>
        <v/>
      </c>
      <c r="AR37" s="5" t="str">
        <f t="shared" ca="1" si="28"/>
        <v>Yes</v>
      </c>
      <c r="AS37" s="5" t="str">
        <f t="shared" ca="1" si="29"/>
        <v>Patch to remove</v>
      </c>
      <c r="AT37" s="5" t="str" cm="1">
        <f t="array" aca="1" ref="AT37" ca="1">COM</f>
        <v/>
      </c>
      <c r="AV37" s="5" t="str">
        <f t="shared" ca="1" si="30"/>
        <v>No</v>
      </c>
      <c r="AW37" s="4" t="str" cm="1">
        <f t="array" aca="1" ref="AW37" ca="1">PIE</f>
        <v/>
      </c>
      <c r="AY37" s="22" t="str">
        <f t="shared" ca="1" si="31"/>
        <v>N</v>
      </c>
      <c r="AZ37" s="22" t="str">
        <f t="shared" ca="1" si="32"/>
        <v>N</v>
      </c>
      <c r="BA37" s="5" t="str">
        <f t="shared" ca="1" si="33"/>
        <v>No</v>
      </c>
      <c r="BB37" s="5" t="str">
        <f t="shared" ca="1" si="34"/>
        <v/>
      </c>
      <c r="BC37" s="5"/>
      <c r="BE37" s="22" t="str">
        <f t="shared" si="35"/>
        <v>N</v>
      </c>
      <c r="BF37" s="22" t="str">
        <f t="shared" ca="1" si="36"/>
        <v>Y</v>
      </c>
      <c r="BG37" s="22" t="str">
        <f t="shared" ca="1" si="37"/>
        <v>N</v>
      </c>
    </row>
    <row r="38" spans="15:59" x14ac:dyDescent="0.25">
      <c r="O38" s="1"/>
      <c r="P38" s="2"/>
      <c r="Q38" s="2"/>
      <c r="V38" s="22" t="str">
        <f t="shared" si="20"/>
        <v xml:space="preserve"> ()*-</v>
      </c>
      <c r="X38" s="21" t="str">
        <f t="shared" ca="1" si="21"/>
        <v>-*---</v>
      </c>
      <c r="Y38" s="4" t="str">
        <f t="shared" si="22"/>
        <v>No</v>
      </c>
      <c r="Z38" s="8" t="str" cm="1">
        <f t="array" aca="1" ref="Z38" ca="1">C_CP</f>
        <v/>
      </c>
      <c r="AA38" s="9" t="str" cm="1">
        <f t="array" aca="1" ref="AA38" ca="1">IF(Z38="Yes",C_T,"-")</f>
        <v>-</v>
      </c>
      <c r="AB38" s="9" t="str" cm="1">
        <f t="array" aca="1" ref="AB38" ca="1">IF(Z38="Yes",C_WC,"-")</f>
        <v>-</v>
      </c>
      <c r="AC38" s="9" t="str" cm="1">
        <f t="array" aca="1" ref="AC38" ca="1">IF(Z38="Yes",VALUE(C_F),"-")</f>
        <v>-</v>
      </c>
      <c r="AE38" s="21">
        <f t="shared" si="23"/>
        <v>0</v>
      </c>
      <c r="AF38" s="8" t="str" cm="1">
        <f t="array" aca="1" ref="AF38" ca="1">P_Pop</f>
        <v/>
      </c>
      <c r="AG38" s="8" t="str" cm="1">
        <f t="array" aca="1" ref="AG38" ca="1">IF(AF38="Yes",P_P,"Y")</f>
        <v>Y</v>
      </c>
      <c r="AH38" s="8" t="str" cm="1">
        <f t="array" aca="1" ref="AH38" ca="1">IF(AF38="Yes",P_LB,"-")</f>
        <v>-</v>
      </c>
      <c r="AI38" s="8" t="str" cm="1">
        <f t="array" aca="1" ref="AI38" ca="1">IF(AF38="Yes",P_WC,"-")</f>
        <v>-</v>
      </c>
      <c r="AJ38" s="8" t="str" cm="1">
        <f t="array" aca="1" ref="AJ38" ca="1">IF(AF38="Yes",VALUE(P_F),"-")</f>
        <v>-</v>
      </c>
      <c r="AK38" s="10" t="str" cm="1">
        <f t="array" aca="1" ref="AK38" ca="1">IF(AF38="Yes",P_PN,"-")</f>
        <v>-</v>
      </c>
      <c r="AL38" s="22" t="str">
        <f t="shared" si="24"/>
        <v xml:space="preserve"> ()</v>
      </c>
      <c r="AM38" s="22">
        <f t="shared" si="25"/>
        <v>0</v>
      </c>
      <c r="AO38" s="5" t="str">
        <f t="shared" si="17"/>
        <v>Yes</v>
      </c>
      <c r="AP38" s="5" t="str">
        <f t="shared" ca="1" si="26"/>
        <v/>
      </c>
      <c r="AQ38" s="5" t="str">
        <f t="shared" ca="1" si="27"/>
        <v/>
      </c>
      <c r="AR38" s="5" t="str">
        <f t="shared" ca="1" si="28"/>
        <v>Yes</v>
      </c>
      <c r="AS38" s="5" t="str">
        <f t="shared" ca="1" si="29"/>
        <v>Patch to remove</v>
      </c>
      <c r="AT38" s="5" t="str" cm="1">
        <f t="array" aca="1" ref="AT38" ca="1">COM</f>
        <v/>
      </c>
      <c r="AV38" s="5" t="str">
        <f t="shared" ca="1" si="30"/>
        <v>No</v>
      </c>
      <c r="AW38" s="4" t="str" cm="1">
        <f t="array" aca="1" ref="AW38" ca="1">PIE</f>
        <v/>
      </c>
      <c r="AY38" s="22" t="str">
        <f t="shared" ca="1" si="31"/>
        <v>N</v>
      </c>
      <c r="AZ38" s="22" t="str">
        <f t="shared" ca="1" si="32"/>
        <v>N</v>
      </c>
      <c r="BA38" s="5" t="str">
        <f t="shared" ca="1" si="33"/>
        <v>No</v>
      </c>
      <c r="BB38" s="5" t="str">
        <f t="shared" ca="1" si="34"/>
        <v/>
      </c>
      <c r="BC38" s="5"/>
      <c r="BE38" s="22" t="str">
        <f t="shared" si="35"/>
        <v>N</v>
      </c>
      <c r="BF38" s="22" t="str">
        <f t="shared" ca="1" si="36"/>
        <v>Y</v>
      </c>
      <c r="BG38" s="22" t="str">
        <f t="shared" ca="1" si="37"/>
        <v>N</v>
      </c>
    </row>
    <row r="39" spans="15:59" x14ac:dyDescent="0.25">
      <c r="O39" s="1"/>
      <c r="P39" s="2"/>
      <c r="Q39" s="2"/>
      <c r="V39" s="22" t="str">
        <f t="shared" si="20"/>
        <v xml:space="preserve"> ()*-</v>
      </c>
      <c r="X39" s="21" t="str">
        <f t="shared" ca="1" si="21"/>
        <v>-*---</v>
      </c>
      <c r="Y39" s="4" t="str">
        <f t="shared" si="22"/>
        <v>No</v>
      </c>
      <c r="Z39" s="8" t="str" cm="1">
        <f t="array" aca="1" ref="Z39" ca="1">C_CP</f>
        <v/>
      </c>
      <c r="AA39" s="9" t="str" cm="1">
        <f t="array" aca="1" ref="AA39" ca="1">IF(Z39="Yes",C_T,"-")</f>
        <v>-</v>
      </c>
      <c r="AB39" s="9" t="str" cm="1">
        <f t="array" aca="1" ref="AB39" ca="1">IF(Z39="Yes",C_WC,"-")</f>
        <v>-</v>
      </c>
      <c r="AC39" s="9" t="str" cm="1">
        <f t="array" aca="1" ref="AC39" ca="1">IF(Z39="Yes",VALUE(C_F),"-")</f>
        <v>-</v>
      </c>
      <c r="AE39" s="21">
        <f t="shared" si="23"/>
        <v>0</v>
      </c>
      <c r="AF39" s="8" t="str" cm="1">
        <f t="array" aca="1" ref="AF39" ca="1">P_Pop</f>
        <v/>
      </c>
      <c r="AG39" s="8" t="str" cm="1">
        <f t="array" aca="1" ref="AG39" ca="1">IF(AF39="Yes",P_P,"Y")</f>
        <v>Y</v>
      </c>
      <c r="AH39" s="8" t="str" cm="1">
        <f t="array" aca="1" ref="AH39" ca="1">IF(AF39="Yes",P_LB,"-")</f>
        <v>-</v>
      </c>
      <c r="AI39" s="8" t="str" cm="1">
        <f t="array" aca="1" ref="AI39" ca="1">IF(AF39="Yes",P_WC,"-")</f>
        <v>-</v>
      </c>
      <c r="AJ39" s="8" t="str" cm="1">
        <f t="array" aca="1" ref="AJ39" ca="1">IF(AF39="Yes",VALUE(P_F),"-")</f>
        <v>-</v>
      </c>
      <c r="AK39" s="10" t="str" cm="1">
        <f t="array" aca="1" ref="AK39" ca="1">IF(AF39="Yes",P_PN,"-")</f>
        <v>-</v>
      </c>
      <c r="AL39" s="22" t="str">
        <f t="shared" si="24"/>
        <v xml:space="preserve"> ()</v>
      </c>
      <c r="AM39" s="22">
        <f t="shared" si="25"/>
        <v>0</v>
      </c>
      <c r="AO39" s="5" t="str">
        <f t="shared" si="17"/>
        <v>Yes</v>
      </c>
      <c r="AP39" s="5" t="str">
        <f t="shared" ca="1" si="26"/>
        <v/>
      </c>
      <c r="AQ39" s="5" t="str">
        <f t="shared" ca="1" si="27"/>
        <v/>
      </c>
      <c r="AR39" s="5" t="str">
        <f t="shared" ca="1" si="28"/>
        <v>Yes</v>
      </c>
      <c r="AS39" s="5" t="str">
        <f t="shared" ca="1" si="29"/>
        <v>Patch to remove</v>
      </c>
      <c r="AT39" s="5" t="str" cm="1">
        <f t="array" aca="1" ref="AT39" ca="1">COM</f>
        <v/>
      </c>
      <c r="AV39" s="5" t="str">
        <f t="shared" ca="1" si="30"/>
        <v>No</v>
      </c>
      <c r="AW39" s="4" t="str" cm="1">
        <f t="array" aca="1" ref="AW39" ca="1">PIE</f>
        <v/>
      </c>
      <c r="AY39" s="22" t="str">
        <f t="shared" ca="1" si="31"/>
        <v>N</v>
      </c>
      <c r="AZ39" s="22" t="str">
        <f t="shared" ca="1" si="32"/>
        <v>N</v>
      </c>
      <c r="BA39" s="5" t="str">
        <f t="shared" ca="1" si="33"/>
        <v>No</v>
      </c>
      <c r="BB39" s="5" t="str">
        <f t="shared" ca="1" si="34"/>
        <v/>
      </c>
      <c r="BC39" s="5"/>
      <c r="BE39" s="22" t="str">
        <f t="shared" si="35"/>
        <v>N</v>
      </c>
      <c r="BF39" s="22" t="str">
        <f t="shared" ca="1" si="36"/>
        <v>Y</v>
      </c>
      <c r="BG39" s="22" t="str">
        <f t="shared" ca="1" si="37"/>
        <v>N</v>
      </c>
    </row>
    <row r="40" spans="15:59" x14ac:dyDescent="0.25">
      <c r="O40" s="1"/>
      <c r="P40" s="2"/>
      <c r="Q40" s="2"/>
      <c r="V40" s="22" t="str">
        <f t="shared" si="20"/>
        <v xml:space="preserve"> ()*-</v>
      </c>
      <c r="X40" s="21" t="str">
        <f t="shared" ca="1" si="21"/>
        <v>-*---</v>
      </c>
      <c r="Y40" s="4" t="str">
        <f t="shared" si="22"/>
        <v>No</v>
      </c>
      <c r="Z40" s="8" t="str" cm="1">
        <f t="array" aca="1" ref="Z40" ca="1">C_CP</f>
        <v/>
      </c>
      <c r="AA40" s="9" t="str" cm="1">
        <f t="array" aca="1" ref="AA40" ca="1">IF(Z40="Yes",C_T,"-")</f>
        <v>-</v>
      </c>
      <c r="AB40" s="9" t="str" cm="1">
        <f t="array" aca="1" ref="AB40" ca="1">IF(Z40="Yes",C_WC,"-")</f>
        <v>-</v>
      </c>
      <c r="AC40" s="9" t="str" cm="1">
        <f t="array" aca="1" ref="AC40" ca="1">IF(Z40="Yes",VALUE(C_F),"-")</f>
        <v>-</v>
      </c>
      <c r="AE40" s="21">
        <f t="shared" si="23"/>
        <v>0</v>
      </c>
      <c r="AF40" s="8" t="str" cm="1">
        <f t="array" aca="1" ref="AF40" ca="1">P_Pop</f>
        <v/>
      </c>
      <c r="AG40" s="8" t="str" cm="1">
        <f t="array" aca="1" ref="AG40" ca="1">IF(AF40="Yes",P_P,"Y")</f>
        <v>Y</v>
      </c>
      <c r="AH40" s="8" t="str" cm="1">
        <f t="array" aca="1" ref="AH40" ca="1">IF(AF40="Yes",P_LB,"-")</f>
        <v>-</v>
      </c>
      <c r="AI40" s="8" t="str" cm="1">
        <f t="array" aca="1" ref="AI40" ca="1">IF(AF40="Yes",P_WC,"-")</f>
        <v>-</v>
      </c>
      <c r="AJ40" s="8" t="str" cm="1">
        <f t="array" aca="1" ref="AJ40" ca="1">IF(AF40="Yes",VALUE(P_F),"-")</f>
        <v>-</v>
      </c>
      <c r="AK40" s="10" t="str" cm="1">
        <f t="array" aca="1" ref="AK40" ca="1">IF(AF40="Yes",P_PN,"-")</f>
        <v>-</v>
      </c>
      <c r="AL40" s="22" t="str">
        <f t="shared" si="24"/>
        <v xml:space="preserve"> ()</v>
      </c>
      <c r="AM40" s="22">
        <f t="shared" si="25"/>
        <v>0</v>
      </c>
      <c r="AO40" s="5" t="str">
        <f t="shared" si="17"/>
        <v>Yes</v>
      </c>
      <c r="AP40" s="5" t="str">
        <f t="shared" ca="1" si="26"/>
        <v/>
      </c>
      <c r="AQ40" s="5" t="str">
        <f t="shared" ca="1" si="27"/>
        <v/>
      </c>
      <c r="AR40" s="5" t="str">
        <f t="shared" ca="1" si="28"/>
        <v>Yes</v>
      </c>
      <c r="AS40" s="5" t="str">
        <f t="shared" ca="1" si="29"/>
        <v>Patch to remove</v>
      </c>
      <c r="AT40" s="5" t="str" cm="1">
        <f t="array" aca="1" ref="AT40" ca="1">COM</f>
        <v/>
      </c>
      <c r="AV40" s="5" t="str">
        <f t="shared" ca="1" si="30"/>
        <v>No</v>
      </c>
      <c r="AW40" s="4" t="str" cm="1">
        <f t="array" aca="1" ref="AW40" ca="1">PIE</f>
        <v/>
      </c>
      <c r="AY40" s="22" t="str">
        <f t="shared" ca="1" si="31"/>
        <v>N</v>
      </c>
      <c r="AZ40" s="22" t="str">
        <f t="shared" ca="1" si="32"/>
        <v>N</v>
      </c>
      <c r="BA40" s="5" t="str">
        <f t="shared" ca="1" si="33"/>
        <v>No</v>
      </c>
      <c r="BB40" s="5" t="str">
        <f t="shared" ca="1" si="34"/>
        <v/>
      </c>
      <c r="BC40" s="5"/>
      <c r="BE40" s="22" t="str">
        <f t="shared" si="35"/>
        <v>N</v>
      </c>
      <c r="BF40" s="22" t="str">
        <f t="shared" ca="1" si="36"/>
        <v>Y</v>
      </c>
      <c r="BG40" s="22" t="str">
        <f t="shared" ca="1" si="37"/>
        <v>N</v>
      </c>
    </row>
    <row r="41" spans="15:59" x14ac:dyDescent="0.25">
      <c r="O41" s="1"/>
      <c r="P41" s="2"/>
      <c r="Q41" s="2"/>
      <c r="V41" s="22" t="str">
        <f t="shared" si="20"/>
        <v xml:space="preserve"> ()*-</v>
      </c>
      <c r="X41" s="21" t="str">
        <f t="shared" ca="1" si="21"/>
        <v>-*---</v>
      </c>
      <c r="Y41" s="4" t="str">
        <f t="shared" si="22"/>
        <v>No</v>
      </c>
      <c r="Z41" s="8" t="str" cm="1">
        <f t="array" aca="1" ref="Z41" ca="1">C_CP</f>
        <v/>
      </c>
      <c r="AA41" s="9" t="str" cm="1">
        <f t="array" aca="1" ref="AA41" ca="1">IF(Z41="Yes",C_T,"-")</f>
        <v>-</v>
      </c>
      <c r="AB41" s="9" t="str" cm="1">
        <f t="array" aca="1" ref="AB41" ca="1">IF(Z41="Yes",C_WC,"-")</f>
        <v>-</v>
      </c>
      <c r="AC41" s="9" t="str" cm="1">
        <f t="array" aca="1" ref="AC41" ca="1">IF(Z41="Yes",VALUE(C_F),"-")</f>
        <v>-</v>
      </c>
      <c r="AE41" s="21">
        <f t="shared" si="23"/>
        <v>0</v>
      </c>
      <c r="AF41" s="8" t="str" cm="1">
        <f t="array" aca="1" ref="AF41" ca="1">P_Pop</f>
        <v/>
      </c>
      <c r="AG41" s="8" t="str" cm="1">
        <f t="array" aca="1" ref="AG41" ca="1">IF(AF41="Yes",P_P,"Y")</f>
        <v>Y</v>
      </c>
      <c r="AH41" s="8" t="str" cm="1">
        <f t="array" aca="1" ref="AH41" ca="1">IF(AF41="Yes",P_LB,"-")</f>
        <v>-</v>
      </c>
      <c r="AI41" s="8" t="str" cm="1">
        <f t="array" aca="1" ref="AI41" ca="1">IF(AF41="Yes",P_WC,"-")</f>
        <v>-</v>
      </c>
      <c r="AJ41" s="8" t="str" cm="1">
        <f t="array" aca="1" ref="AJ41" ca="1">IF(AF41="Yes",VALUE(P_F),"-")</f>
        <v>-</v>
      </c>
      <c r="AK41" s="10" t="str" cm="1">
        <f t="array" aca="1" ref="AK41" ca="1">IF(AF41="Yes",P_PN,"-")</f>
        <v>-</v>
      </c>
      <c r="AL41" s="22" t="str">
        <f t="shared" si="24"/>
        <v xml:space="preserve"> ()</v>
      </c>
      <c r="AM41" s="22">
        <f t="shared" si="25"/>
        <v>0</v>
      </c>
      <c r="AO41" s="5" t="str">
        <f t="shared" si="17"/>
        <v>Yes</v>
      </c>
      <c r="AP41" s="5" t="str">
        <f t="shared" ca="1" si="26"/>
        <v/>
      </c>
      <c r="AQ41" s="5" t="str">
        <f t="shared" ca="1" si="27"/>
        <v/>
      </c>
      <c r="AR41" s="5" t="str">
        <f t="shared" ca="1" si="28"/>
        <v>Yes</v>
      </c>
      <c r="AS41" s="5" t="str">
        <f t="shared" ca="1" si="29"/>
        <v>Patch to remove</v>
      </c>
      <c r="AT41" s="5" t="str" cm="1">
        <f t="array" aca="1" ref="AT41" ca="1">COM</f>
        <v/>
      </c>
      <c r="AV41" s="5" t="str">
        <f t="shared" ca="1" si="30"/>
        <v>No</v>
      </c>
      <c r="AW41" s="4" t="str" cm="1">
        <f t="array" aca="1" ref="AW41" ca="1">PIE</f>
        <v/>
      </c>
      <c r="AY41" s="22" t="str">
        <f t="shared" ca="1" si="31"/>
        <v>N</v>
      </c>
      <c r="AZ41" s="22" t="str">
        <f t="shared" ca="1" si="32"/>
        <v>N</v>
      </c>
      <c r="BA41" s="5" t="str">
        <f t="shared" ca="1" si="33"/>
        <v>No</v>
      </c>
      <c r="BB41" s="5" t="str">
        <f t="shared" ca="1" si="34"/>
        <v/>
      </c>
      <c r="BC41" s="5"/>
      <c r="BE41" s="22" t="str">
        <f t="shared" si="35"/>
        <v>N</v>
      </c>
      <c r="BF41" s="22" t="str">
        <f t="shared" ca="1" si="36"/>
        <v>Y</v>
      </c>
      <c r="BG41" s="22" t="str">
        <f t="shared" ca="1" si="37"/>
        <v>N</v>
      </c>
    </row>
    <row r="42" spans="15:59" x14ac:dyDescent="0.25">
      <c r="O42" s="1"/>
      <c r="P42" s="2"/>
      <c r="Q42" s="2"/>
      <c r="V42" s="22" t="str">
        <f t="shared" si="20"/>
        <v xml:space="preserve"> ()*-</v>
      </c>
      <c r="X42" s="21" t="str">
        <f t="shared" ca="1" si="21"/>
        <v>-*---</v>
      </c>
      <c r="Y42" s="4" t="str">
        <f t="shared" si="22"/>
        <v>No</v>
      </c>
      <c r="Z42" s="8" t="str" cm="1">
        <f t="array" aca="1" ref="Z42" ca="1">C_CP</f>
        <v/>
      </c>
      <c r="AA42" s="9" t="str" cm="1">
        <f t="array" aca="1" ref="AA42" ca="1">IF(Z42="Yes",C_T,"-")</f>
        <v>-</v>
      </c>
      <c r="AB42" s="9" t="str" cm="1">
        <f t="array" aca="1" ref="AB42" ca="1">IF(Z42="Yes",C_WC,"-")</f>
        <v>-</v>
      </c>
      <c r="AC42" s="9" t="str" cm="1">
        <f t="array" aca="1" ref="AC42" ca="1">IF(Z42="Yes",VALUE(C_F),"-")</f>
        <v>-</v>
      </c>
      <c r="AE42" s="21">
        <f t="shared" si="23"/>
        <v>0</v>
      </c>
      <c r="AF42" s="8" t="str" cm="1">
        <f t="array" aca="1" ref="AF42" ca="1">P_Pop</f>
        <v/>
      </c>
      <c r="AG42" s="8" t="str" cm="1">
        <f t="array" aca="1" ref="AG42" ca="1">IF(AF42="Yes",P_P,"Y")</f>
        <v>Y</v>
      </c>
      <c r="AH42" s="8" t="str" cm="1">
        <f t="array" aca="1" ref="AH42" ca="1">IF(AF42="Yes",P_LB,"-")</f>
        <v>-</v>
      </c>
      <c r="AI42" s="8" t="str" cm="1">
        <f t="array" aca="1" ref="AI42" ca="1">IF(AF42="Yes",P_WC,"-")</f>
        <v>-</v>
      </c>
      <c r="AJ42" s="8" t="str" cm="1">
        <f t="array" aca="1" ref="AJ42" ca="1">IF(AF42="Yes",VALUE(P_F),"-")</f>
        <v>-</v>
      </c>
      <c r="AK42" s="10" t="str" cm="1">
        <f t="array" aca="1" ref="AK42" ca="1">IF(AF42="Yes",P_PN,"-")</f>
        <v>-</v>
      </c>
      <c r="AL42" s="22" t="str">
        <f t="shared" si="24"/>
        <v xml:space="preserve"> ()</v>
      </c>
      <c r="AM42" s="22">
        <f t="shared" si="25"/>
        <v>0</v>
      </c>
      <c r="AO42" s="5" t="str">
        <f t="shared" si="17"/>
        <v>Yes</v>
      </c>
      <c r="AP42" s="5" t="str">
        <f t="shared" ca="1" si="26"/>
        <v/>
      </c>
      <c r="AQ42" s="5" t="str">
        <f t="shared" ca="1" si="27"/>
        <v/>
      </c>
      <c r="AR42" s="5" t="str">
        <f t="shared" ca="1" si="28"/>
        <v>Yes</v>
      </c>
      <c r="AS42" s="5" t="str">
        <f t="shared" ca="1" si="29"/>
        <v>Patch to remove</v>
      </c>
      <c r="AT42" s="5" t="str" cm="1">
        <f t="array" aca="1" ref="AT42" ca="1">COM</f>
        <v/>
      </c>
      <c r="AV42" s="5" t="str">
        <f t="shared" ca="1" si="30"/>
        <v>No</v>
      </c>
      <c r="AW42" s="4" t="str" cm="1">
        <f t="array" aca="1" ref="AW42" ca="1">PIE</f>
        <v/>
      </c>
      <c r="AY42" s="22" t="str">
        <f t="shared" ca="1" si="31"/>
        <v>N</v>
      </c>
      <c r="AZ42" s="22" t="str">
        <f t="shared" ca="1" si="32"/>
        <v>N</v>
      </c>
      <c r="BA42" s="5" t="str">
        <f t="shared" ca="1" si="33"/>
        <v>No</v>
      </c>
      <c r="BB42" s="5" t="str">
        <f t="shared" ca="1" si="34"/>
        <v/>
      </c>
      <c r="BC42" s="5"/>
      <c r="BE42" s="22" t="str">
        <f t="shared" si="35"/>
        <v>N</v>
      </c>
      <c r="BF42" s="22" t="str">
        <f t="shared" ca="1" si="36"/>
        <v>Y</v>
      </c>
      <c r="BG42" s="22" t="str">
        <f t="shared" ca="1" si="37"/>
        <v>N</v>
      </c>
    </row>
    <row r="43" spans="15:59" x14ac:dyDescent="0.25">
      <c r="O43" s="1"/>
      <c r="P43" s="2"/>
      <c r="Q43" s="2"/>
      <c r="V43" s="22" t="str">
        <f t="shared" si="20"/>
        <v xml:space="preserve"> ()*-</v>
      </c>
      <c r="X43" s="21" t="str">
        <f t="shared" ca="1" si="21"/>
        <v>-*---</v>
      </c>
      <c r="Y43" s="4" t="str">
        <f t="shared" si="22"/>
        <v>No</v>
      </c>
      <c r="Z43" s="8" t="str" cm="1">
        <f t="array" aca="1" ref="Z43" ca="1">C_CP</f>
        <v/>
      </c>
      <c r="AA43" s="9" t="str" cm="1">
        <f t="array" aca="1" ref="AA43" ca="1">IF(Z43="Yes",C_T,"-")</f>
        <v>-</v>
      </c>
      <c r="AB43" s="9" t="str" cm="1">
        <f t="array" aca="1" ref="AB43" ca="1">IF(Z43="Yes",C_WC,"-")</f>
        <v>-</v>
      </c>
      <c r="AC43" s="9" t="str" cm="1">
        <f t="array" aca="1" ref="AC43" ca="1">IF(Z43="Yes",VALUE(C_F),"-")</f>
        <v>-</v>
      </c>
      <c r="AE43" s="21">
        <f t="shared" si="23"/>
        <v>0</v>
      </c>
      <c r="AF43" s="8" t="str" cm="1">
        <f t="array" aca="1" ref="AF43" ca="1">P_Pop</f>
        <v/>
      </c>
      <c r="AG43" s="8" t="str" cm="1">
        <f t="array" aca="1" ref="AG43" ca="1">IF(AF43="Yes",P_P,"Y")</f>
        <v>Y</v>
      </c>
      <c r="AH43" s="8" t="str" cm="1">
        <f t="array" aca="1" ref="AH43" ca="1">IF(AF43="Yes",P_LB,"-")</f>
        <v>-</v>
      </c>
      <c r="AI43" s="8" t="str" cm="1">
        <f t="array" aca="1" ref="AI43" ca="1">IF(AF43="Yes",P_WC,"-")</f>
        <v>-</v>
      </c>
      <c r="AJ43" s="8" t="str" cm="1">
        <f t="array" aca="1" ref="AJ43" ca="1">IF(AF43="Yes",VALUE(P_F),"-")</f>
        <v>-</v>
      </c>
      <c r="AK43" s="10" t="str" cm="1">
        <f t="array" aca="1" ref="AK43" ca="1">IF(AF43="Yes",P_PN,"-")</f>
        <v>-</v>
      </c>
      <c r="AL43" s="22" t="str">
        <f t="shared" si="24"/>
        <v xml:space="preserve"> ()</v>
      </c>
      <c r="AM43" s="22">
        <f t="shared" si="25"/>
        <v>0</v>
      </c>
      <c r="AO43" s="5" t="str">
        <f t="shared" si="17"/>
        <v>Yes</v>
      </c>
      <c r="AP43" s="5" t="str">
        <f t="shared" ca="1" si="26"/>
        <v/>
      </c>
      <c r="AQ43" s="5" t="str">
        <f t="shared" ca="1" si="27"/>
        <v/>
      </c>
      <c r="AR43" s="5" t="str">
        <f t="shared" ca="1" si="28"/>
        <v>Yes</v>
      </c>
      <c r="AS43" s="5" t="str">
        <f t="shared" ca="1" si="29"/>
        <v>Patch to remove</v>
      </c>
      <c r="AT43" s="5" t="str" cm="1">
        <f t="array" aca="1" ref="AT43" ca="1">COM</f>
        <v/>
      </c>
      <c r="AV43" s="5" t="str">
        <f t="shared" ca="1" si="30"/>
        <v>No</v>
      </c>
      <c r="AW43" s="4" t="str" cm="1">
        <f t="array" aca="1" ref="AW43" ca="1">PIE</f>
        <v/>
      </c>
      <c r="AY43" s="22" t="str">
        <f t="shared" ca="1" si="31"/>
        <v>N</v>
      </c>
      <c r="AZ43" s="22" t="str">
        <f t="shared" ca="1" si="32"/>
        <v>N</v>
      </c>
      <c r="BA43" s="5" t="str">
        <f t="shared" ca="1" si="33"/>
        <v>No</v>
      </c>
      <c r="BB43" s="5" t="str">
        <f t="shared" ca="1" si="34"/>
        <v/>
      </c>
      <c r="BC43" s="5"/>
      <c r="BE43" s="22" t="str">
        <f t="shared" si="35"/>
        <v>N</v>
      </c>
      <c r="BF43" s="22" t="str">
        <f t="shared" ca="1" si="36"/>
        <v>Y</v>
      </c>
      <c r="BG43" s="22" t="str">
        <f t="shared" ca="1" si="37"/>
        <v>N</v>
      </c>
    </row>
    <row r="44" spans="15:59" x14ac:dyDescent="0.25">
      <c r="O44" s="1"/>
      <c r="P44" s="2"/>
      <c r="Q44" s="2"/>
      <c r="V44" s="22" t="str">
        <f t="shared" si="20"/>
        <v xml:space="preserve"> ()*-</v>
      </c>
      <c r="X44" s="21" t="str">
        <f t="shared" ca="1" si="21"/>
        <v>-*---</v>
      </c>
      <c r="Y44" s="4" t="str">
        <f t="shared" si="22"/>
        <v>No</v>
      </c>
      <c r="Z44" s="8" t="str" cm="1">
        <f t="array" aca="1" ref="Z44" ca="1">C_CP</f>
        <v/>
      </c>
      <c r="AA44" s="9" t="str" cm="1">
        <f t="array" aca="1" ref="AA44" ca="1">IF(Z44="Yes",C_T,"-")</f>
        <v>-</v>
      </c>
      <c r="AB44" s="9" t="str" cm="1">
        <f t="array" aca="1" ref="AB44" ca="1">IF(Z44="Yes",C_WC,"-")</f>
        <v>-</v>
      </c>
      <c r="AC44" s="9" t="str" cm="1">
        <f t="array" aca="1" ref="AC44" ca="1">IF(Z44="Yes",VALUE(C_F),"-")</f>
        <v>-</v>
      </c>
      <c r="AE44" s="21">
        <f t="shared" si="23"/>
        <v>0</v>
      </c>
      <c r="AF44" s="8" t="str" cm="1">
        <f t="array" aca="1" ref="AF44" ca="1">P_Pop</f>
        <v/>
      </c>
      <c r="AG44" s="8" t="str" cm="1">
        <f t="array" aca="1" ref="AG44" ca="1">IF(AF44="Yes",P_P,"Y")</f>
        <v>Y</v>
      </c>
      <c r="AH44" s="8" t="str" cm="1">
        <f t="array" aca="1" ref="AH44" ca="1">IF(AF44="Yes",P_LB,"-")</f>
        <v>-</v>
      </c>
      <c r="AI44" s="8" t="str" cm="1">
        <f t="array" aca="1" ref="AI44" ca="1">IF(AF44="Yes",P_WC,"-")</f>
        <v>-</v>
      </c>
      <c r="AJ44" s="8" t="str" cm="1">
        <f t="array" aca="1" ref="AJ44" ca="1">IF(AF44="Yes",VALUE(P_F),"-")</f>
        <v>-</v>
      </c>
      <c r="AK44" s="10" t="str" cm="1">
        <f t="array" aca="1" ref="AK44" ca="1">IF(AF44="Yes",P_PN,"-")</f>
        <v>-</v>
      </c>
      <c r="AL44" s="22" t="str">
        <f t="shared" si="24"/>
        <v xml:space="preserve"> ()</v>
      </c>
      <c r="AM44" s="22">
        <f t="shared" si="25"/>
        <v>0</v>
      </c>
      <c r="AO44" s="5" t="str">
        <f t="shared" si="17"/>
        <v>Yes</v>
      </c>
      <c r="AP44" s="5" t="str">
        <f t="shared" ca="1" si="26"/>
        <v/>
      </c>
      <c r="AQ44" s="5" t="str">
        <f t="shared" ca="1" si="27"/>
        <v/>
      </c>
      <c r="AR44" s="5" t="str">
        <f t="shared" ca="1" si="28"/>
        <v>Yes</v>
      </c>
      <c r="AS44" s="5" t="str">
        <f t="shared" ca="1" si="29"/>
        <v>Patch to remove</v>
      </c>
      <c r="AT44" s="5" t="str" cm="1">
        <f t="array" aca="1" ref="AT44" ca="1">COM</f>
        <v/>
      </c>
      <c r="AV44" s="5" t="str">
        <f t="shared" ca="1" si="30"/>
        <v>No</v>
      </c>
      <c r="AW44" s="4" t="str" cm="1">
        <f t="array" aca="1" ref="AW44" ca="1">PIE</f>
        <v/>
      </c>
      <c r="AY44" s="22" t="str">
        <f t="shared" ca="1" si="31"/>
        <v>N</v>
      </c>
      <c r="AZ44" s="22" t="str">
        <f t="shared" ca="1" si="32"/>
        <v>N</v>
      </c>
      <c r="BA44" s="5" t="str">
        <f t="shared" ca="1" si="33"/>
        <v>No</v>
      </c>
      <c r="BB44" s="5" t="str">
        <f t="shared" ca="1" si="34"/>
        <v/>
      </c>
      <c r="BC44" s="5"/>
      <c r="BE44" s="22" t="str">
        <f t="shared" si="35"/>
        <v>N</v>
      </c>
      <c r="BF44" s="22" t="str">
        <f t="shared" ca="1" si="36"/>
        <v>Y</v>
      </c>
      <c r="BG44" s="22" t="str">
        <f t="shared" ca="1" si="37"/>
        <v>N</v>
      </c>
    </row>
    <row r="45" spans="15:59" x14ac:dyDescent="0.25">
      <c r="O45" s="1"/>
      <c r="P45" s="2"/>
      <c r="Q45" s="2"/>
      <c r="V45" s="22" t="str">
        <f t="shared" si="20"/>
        <v xml:space="preserve"> ()*-</v>
      </c>
      <c r="X45" s="21" t="str">
        <f t="shared" ca="1" si="21"/>
        <v>-*---</v>
      </c>
      <c r="Y45" s="4" t="str">
        <f t="shared" si="22"/>
        <v>No</v>
      </c>
      <c r="Z45" s="8" t="str" cm="1">
        <f t="array" aca="1" ref="Z45" ca="1">C_CP</f>
        <v/>
      </c>
      <c r="AA45" s="9" t="str" cm="1">
        <f t="array" aca="1" ref="AA45" ca="1">IF(Z45="Yes",C_T,"-")</f>
        <v>-</v>
      </c>
      <c r="AB45" s="9" t="str" cm="1">
        <f t="array" aca="1" ref="AB45" ca="1">IF(Z45="Yes",C_WC,"-")</f>
        <v>-</v>
      </c>
      <c r="AC45" s="9" t="str" cm="1">
        <f t="array" aca="1" ref="AC45" ca="1">IF(Z45="Yes",VALUE(C_F),"-")</f>
        <v>-</v>
      </c>
      <c r="AE45" s="21">
        <f t="shared" si="23"/>
        <v>0</v>
      </c>
      <c r="AF45" s="8" t="str" cm="1">
        <f t="array" aca="1" ref="AF45" ca="1">P_Pop</f>
        <v/>
      </c>
      <c r="AG45" s="8" t="str" cm="1">
        <f t="array" aca="1" ref="AG45" ca="1">IF(AF45="Yes",P_P,"Y")</f>
        <v>Y</v>
      </c>
      <c r="AH45" s="8" t="str" cm="1">
        <f t="array" aca="1" ref="AH45" ca="1">IF(AF45="Yes",P_LB,"-")</f>
        <v>-</v>
      </c>
      <c r="AI45" s="8" t="str" cm="1">
        <f t="array" aca="1" ref="AI45" ca="1">IF(AF45="Yes",P_WC,"-")</f>
        <v>-</v>
      </c>
      <c r="AJ45" s="8" t="str" cm="1">
        <f t="array" aca="1" ref="AJ45" ca="1">IF(AF45="Yes",VALUE(P_F),"-")</f>
        <v>-</v>
      </c>
      <c r="AK45" s="10" t="str" cm="1">
        <f t="array" aca="1" ref="AK45" ca="1">IF(AF45="Yes",P_PN,"-")</f>
        <v>-</v>
      </c>
      <c r="AL45" s="22" t="str">
        <f t="shared" si="24"/>
        <v xml:space="preserve"> ()</v>
      </c>
      <c r="AM45" s="22">
        <f t="shared" si="25"/>
        <v>0</v>
      </c>
      <c r="AO45" s="5" t="str">
        <f t="shared" si="17"/>
        <v>Yes</v>
      </c>
      <c r="AP45" s="5" t="str">
        <f t="shared" ca="1" si="26"/>
        <v/>
      </c>
      <c r="AQ45" s="5" t="str">
        <f t="shared" ca="1" si="27"/>
        <v/>
      </c>
      <c r="AR45" s="5" t="str">
        <f t="shared" ca="1" si="28"/>
        <v>Yes</v>
      </c>
      <c r="AS45" s="5" t="str">
        <f t="shared" ca="1" si="29"/>
        <v>Patch to remove</v>
      </c>
      <c r="AT45" s="5" t="str" cm="1">
        <f t="array" aca="1" ref="AT45" ca="1">COM</f>
        <v/>
      </c>
      <c r="AV45" s="5" t="str">
        <f t="shared" ca="1" si="30"/>
        <v>No</v>
      </c>
      <c r="AW45" s="4" t="str" cm="1">
        <f t="array" aca="1" ref="AW45" ca="1">PIE</f>
        <v/>
      </c>
      <c r="AY45" s="22" t="str">
        <f t="shared" ca="1" si="31"/>
        <v>N</v>
      </c>
      <c r="AZ45" s="22" t="str">
        <f t="shared" ca="1" si="32"/>
        <v>N</v>
      </c>
      <c r="BA45" s="5" t="str">
        <f t="shared" ca="1" si="33"/>
        <v>No</v>
      </c>
      <c r="BB45" s="5" t="str">
        <f t="shared" ca="1" si="34"/>
        <v/>
      </c>
      <c r="BC45" s="5"/>
      <c r="BE45" s="22" t="str">
        <f t="shared" si="35"/>
        <v>N</v>
      </c>
      <c r="BF45" s="22" t="str">
        <f t="shared" ca="1" si="36"/>
        <v>Y</v>
      </c>
      <c r="BG45" s="22" t="str">
        <f t="shared" ca="1" si="37"/>
        <v>N</v>
      </c>
    </row>
    <row r="46" spans="15:59" x14ac:dyDescent="0.25">
      <c r="O46" s="1"/>
      <c r="P46" s="2"/>
      <c r="Q46" s="2"/>
      <c r="V46" s="22" t="str">
        <f t="shared" si="20"/>
        <v xml:space="preserve"> ()*-</v>
      </c>
      <c r="X46" s="21" t="str">
        <f t="shared" ca="1" si="21"/>
        <v>-*---</v>
      </c>
      <c r="Y46" s="4" t="str">
        <f t="shared" si="22"/>
        <v>No</v>
      </c>
      <c r="Z46" s="8" t="str" cm="1">
        <f t="array" aca="1" ref="Z46" ca="1">C_CP</f>
        <v/>
      </c>
      <c r="AA46" s="9" t="str" cm="1">
        <f t="array" aca="1" ref="AA46" ca="1">IF(Z46="Yes",C_T,"-")</f>
        <v>-</v>
      </c>
      <c r="AB46" s="9" t="str" cm="1">
        <f t="array" aca="1" ref="AB46" ca="1">IF(Z46="Yes",C_WC,"-")</f>
        <v>-</v>
      </c>
      <c r="AC46" s="9" t="str" cm="1">
        <f t="array" aca="1" ref="AC46" ca="1">IF(Z46="Yes",VALUE(C_F),"-")</f>
        <v>-</v>
      </c>
      <c r="AE46" s="21">
        <f t="shared" si="23"/>
        <v>0</v>
      </c>
      <c r="AF46" s="8" t="str" cm="1">
        <f t="array" aca="1" ref="AF46" ca="1">P_Pop</f>
        <v/>
      </c>
      <c r="AG46" s="8" t="str" cm="1">
        <f t="array" aca="1" ref="AG46" ca="1">IF(AF46="Yes",P_P,"Y")</f>
        <v>Y</v>
      </c>
      <c r="AH46" s="8" t="str" cm="1">
        <f t="array" aca="1" ref="AH46" ca="1">IF(AF46="Yes",P_LB,"-")</f>
        <v>-</v>
      </c>
      <c r="AI46" s="8" t="str" cm="1">
        <f t="array" aca="1" ref="AI46" ca="1">IF(AF46="Yes",P_WC,"-")</f>
        <v>-</v>
      </c>
      <c r="AJ46" s="8" t="str" cm="1">
        <f t="array" aca="1" ref="AJ46" ca="1">IF(AF46="Yes",VALUE(P_F),"-")</f>
        <v>-</v>
      </c>
      <c r="AK46" s="10" t="str" cm="1">
        <f t="array" aca="1" ref="AK46" ca="1">IF(AF46="Yes",P_PN,"-")</f>
        <v>-</v>
      </c>
      <c r="AL46" s="22" t="str">
        <f t="shared" si="24"/>
        <v xml:space="preserve"> ()</v>
      </c>
      <c r="AM46" s="22">
        <f t="shared" si="25"/>
        <v>0</v>
      </c>
      <c r="AO46" s="5" t="str">
        <f t="shared" si="17"/>
        <v>Yes</v>
      </c>
      <c r="AP46" s="5" t="str">
        <f t="shared" ca="1" si="26"/>
        <v/>
      </c>
      <c r="AQ46" s="5" t="str">
        <f t="shared" ca="1" si="27"/>
        <v/>
      </c>
      <c r="AR46" s="5" t="str">
        <f t="shared" ca="1" si="28"/>
        <v>Yes</v>
      </c>
      <c r="AS46" s="5" t="str">
        <f t="shared" ca="1" si="29"/>
        <v>Patch to remove</v>
      </c>
      <c r="AT46" s="5" t="str" cm="1">
        <f t="array" aca="1" ref="AT46" ca="1">COM</f>
        <v/>
      </c>
      <c r="AV46" s="5" t="str">
        <f t="shared" ca="1" si="30"/>
        <v>No</v>
      </c>
      <c r="AW46" s="4" t="str" cm="1">
        <f t="array" aca="1" ref="AW46" ca="1">PIE</f>
        <v/>
      </c>
      <c r="AY46" s="22" t="str">
        <f t="shared" ca="1" si="31"/>
        <v>N</v>
      </c>
      <c r="AZ46" s="22" t="str">
        <f t="shared" ca="1" si="32"/>
        <v>N</v>
      </c>
      <c r="BA46" s="5" t="str">
        <f t="shared" ca="1" si="33"/>
        <v>No</v>
      </c>
      <c r="BB46" s="5" t="str">
        <f t="shared" ca="1" si="34"/>
        <v/>
      </c>
      <c r="BC46" s="5"/>
      <c r="BE46" s="22" t="str">
        <f t="shared" si="35"/>
        <v>N</v>
      </c>
      <c r="BF46" s="22" t="str">
        <f t="shared" ca="1" si="36"/>
        <v>Y</v>
      </c>
      <c r="BG46" s="22" t="str">
        <f t="shared" ca="1" si="37"/>
        <v>N</v>
      </c>
    </row>
    <row r="47" spans="15:59" x14ac:dyDescent="0.25">
      <c r="O47" s="1"/>
      <c r="P47" s="2"/>
      <c r="Q47" s="2"/>
      <c r="V47" s="22" t="str">
        <f t="shared" si="20"/>
        <v xml:space="preserve"> ()*-</v>
      </c>
      <c r="X47" s="21" t="str">
        <f t="shared" ca="1" si="21"/>
        <v>-*---</v>
      </c>
      <c r="Y47" s="4" t="str">
        <f t="shared" si="22"/>
        <v>No</v>
      </c>
      <c r="Z47" s="8" t="str" cm="1">
        <f t="array" aca="1" ref="Z47" ca="1">C_CP</f>
        <v/>
      </c>
      <c r="AA47" s="9" t="str" cm="1">
        <f t="array" aca="1" ref="AA47" ca="1">IF(Z47="Yes",C_T,"-")</f>
        <v>-</v>
      </c>
      <c r="AB47" s="9" t="str" cm="1">
        <f t="array" aca="1" ref="AB47" ca="1">IF(Z47="Yes",C_WC,"-")</f>
        <v>-</v>
      </c>
      <c r="AC47" s="9" t="str" cm="1">
        <f t="array" aca="1" ref="AC47" ca="1">IF(Z47="Yes",VALUE(C_F),"-")</f>
        <v>-</v>
      </c>
      <c r="AE47" s="21">
        <f t="shared" si="23"/>
        <v>0</v>
      </c>
      <c r="AF47" s="8" t="str" cm="1">
        <f t="array" aca="1" ref="AF47" ca="1">P_Pop</f>
        <v/>
      </c>
      <c r="AG47" s="8" t="str" cm="1">
        <f t="array" aca="1" ref="AG47" ca="1">IF(AF47="Yes",P_P,"Y")</f>
        <v>Y</v>
      </c>
      <c r="AH47" s="8" t="str" cm="1">
        <f t="array" aca="1" ref="AH47" ca="1">IF(AF47="Yes",P_LB,"-")</f>
        <v>-</v>
      </c>
      <c r="AI47" s="8" t="str" cm="1">
        <f t="array" aca="1" ref="AI47" ca="1">IF(AF47="Yes",P_WC,"-")</f>
        <v>-</v>
      </c>
      <c r="AJ47" s="8" t="str" cm="1">
        <f t="array" aca="1" ref="AJ47" ca="1">IF(AF47="Yes",VALUE(P_F),"-")</f>
        <v>-</v>
      </c>
      <c r="AK47" s="10" t="str" cm="1">
        <f t="array" aca="1" ref="AK47" ca="1">IF(AF47="Yes",P_PN,"-")</f>
        <v>-</v>
      </c>
      <c r="AL47" s="22" t="str">
        <f t="shared" si="24"/>
        <v xml:space="preserve"> ()</v>
      </c>
      <c r="AM47" s="22">
        <f t="shared" si="25"/>
        <v>0</v>
      </c>
      <c r="AO47" s="5" t="str">
        <f t="shared" si="17"/>
        <v>Yes</v>
      </c>
      <c r="AP47" s="5" t="str">
        <f t="shared" ca="1" si="26"/>
        <v/>
      </c>
      <c r="AQ47" s="5" t="str">
        <f t="shared" ca="1" si="27"/>
        <v/>
      </c>
      <c r="AR47" s="5" t="str">
        <f t="shared" ca="1" si="28"/>
        <v>Yes</v>
      </c>
      <c r="AS47" s="5" t="str">
        <f t="shared" ca="1" si="29"/>
        <v>Patch to remove</v>
      </c>
      <c r="AT47" s="5" t="str" cm="1">
        <f t="array" aca="1" ref="AT47" ca="1">COM</f>
        <v/>
      </c>
      <c r="AV47" s="5" t="str">
        <f t="shared" ca="1" si="30"/>
        <v>No</v>
      </c>
      <c r="AW47" s="4" t="str" cm="1">
        <f t="array" aca="1" ref="AW47" ca="1">PIE</f>
        <v/>
      </c>
      <c r="AY47" s="22" t="str">
        <f t="shared" ca="1" si="31"/>
        <v>N</v>
      </c>
      <c r="AZ47" s="22" t="str">
        <f t="shared" ca="1" si="32"/>
        <v>N</v>
      </c>
      <c r="BA47" s="5" t="str">
        <f t="shared" ca="1" si="33"/>
        <v>No</v>
      </c>
      <c r="BB47" s="5" t="str">
        <f t="shared" ca="1" si="34"/>
        <v/>
      </c>
      <c r="BC47" s="5"/>
      <c r="BE47" s="22" t="str">
        <f t="shared" si="35"/>
        <v>N</v>
      </c>
      <c r="BF47" s="22" t="str">
        <f t="shared" ca="1" si="36"/>
        <v>Y</v>
      </c>
      <c r="BG47" s="22" t="str">
        <f t="shared" ca="1" si="37"/>
        <v>N</v>
      </c>
    </row>
    <row r="48" spans="15:59" x14ac:dyDescent="0.25">
      <c r="O48" s="1"/>
      <c r="P48" s="2"/>
      <c r="Q48" s="2"/>
      <c r="V48" s="22" t="str">
        <f t="shared" si="20"/>
        <v xml:space="preserve"> ()*-</v>
      </c>
      <c r="X48" s="21" t="str">
        <f t="shared" ca="1" si="21"/>
        <v>-*---</v>
      </c>
      <c r="Y48" s="4" t="str">
        <f t="shared" si="22"/>
        <v>No</v>
      </c>
      <c r="Z48" s="8" t="str" cm="1">
        <f t="array" aca="1" ref="Z48" ca="1">C_CP</f>
        <v/>
      </c>
      <c r="AA48" s="9" t="str" cm="1">
        <f t="array" aca="1" ref="AA48" ca="1">IF(Z48="Yes",C_T,"-")</f>
        <v>-</v>
      </c>
      <c r="AB48" s="9" t="str" cm="1">
        <f t="array" aca="1" ref="AB48" ca="1">IF(Z48="Yes",C_WC,"-")</f>
        <v>-</v>
      </c>
      <c r="AC48" s="9" t="str" cm="1">
        <f t="array" aca="1" ref="AC48" ca="1">IF(Z48="Yes",VALUE(C_F),"-")</f>
        <v>-</v>
      </c>
      <c r="AE48" s="21">
        <f t="shared" si="23"/>
        <v>0</v>
      </c>
      <c r="AF48" s="8" t="str" cm="1">
        <f t="array" aca="1" ref="AF48" ca="1">P_Pop</f>
        <v/>
      </c>
      <c r="AG48" s="8" t="str" cm="1">
        <f t="array" aca="1" ref="AG48" ca="1">IF(AF48="Yes",P_P,"Y")</f>
        <v>Y</v>
      </c>
      <c r="AH48" s="8" t="str" cm="1">
        <f t="array" aca="1" ref="AH48" ca="1">IF(AF48="Yes",P_LB,"-")</f>
        <v>-</v>
      </c>
      <c r="AI48" s="8" t="str" cm="1">
        <f t="array" aca="1" ref="AI48" ca="1">IF(AF48="Yes",P_WC,"-")</f>
        <v>-</v>
      </c>
      <c r="AJ48" s="8" t="str" cm="1">
        <f t="array" aca="1" ref="AJ48" ca="1">IF(AF48="Yes",VALUE(P_F),"-")</f>
        <v>-</v>
      </c>
      <c r="AK48" s="10" t="str" cm="1">
        <f t="array" aca="1" ref="AK48" ca="1">IF(AF48="Yes",P_PN,"-")</f>
        <v>-</v>
      </c>
      <c r="AL48" s="22" t="str">
        <f t="shared" si="24"/>
        <v xml:space="preserve"> ()</v>
      </c>
      <c r="AM48" s="22">
        <f t="shared" si="25"/>
        <v>0</v>
      </c>
      <c r="AO48" s="5" t="str">
        <f t="shared" si="17"/>
        <v>Yes</v>
      </c>
      <c r="AP48" s="5" t="str">
        <f t="shared" ca="1" si="26"/>
        <v/>
      </c>
      <c r="AQ48" s="5" t="str">
        <f t="shared" ca="1" si="27"/>
        <v/>
      </c>
      <c r="AR48" s="5" t="str">
        <f t="shared" ca="1" si="28"/>
        <v>Yes</v>
      </c>
      <c r="AS48" s="5" t="str">
        <f t="shared" ca="1" si="29"/>
        <v>Patch to remove</v>
      </c>
      <c r="AT48" s="5" t="str" cm="1">
        <f t="array" aca="1" ref="AT48" ca="1">COM</f>
        <v/>
      </c>
      <c r="AV48" s="5" t="str">
        <f t="shared" ca="1" si="30"/>
        <v>No</v>
      </c>
      <c r="AW48" s="4" t="str" cm="1">
        <f t="array" aca="1" ref="AW48" ca="1">PIE</f>
        <v/>
      </c>
      <c r="AY48" s="22" t="str">
        <f t="shared" ca="1" si="31"/>
        <v>N</v>
      </c>
      <c r="AZ48" s="22" t="str">
        <f t="shared" ca="1" si="32"/>
        <v>N</v>
      </c>
      <c r="BA48" s="5" t="str">
        <f t="shared" ca="1" si="33"/>
        <v>No</v>
      </c>
      <c r="BB48" s="5" t="str">
        <f t="shared" ca="1" si="34"/>
        <v/>
      </c>
      <c r="BC48" s="5"/>
      <c r="BE48" s="22" t="str">
        <f t="shared" si="35"/>
        <v>N</v>
      </c>
      <c r="BF48" s="22" t="str">
        <f t="shared" ca="1" si="36"/>
        <v>Y</v>
      </c>
      <c r="BG48" s="22" t="str">
        <f t="shared" ca="1" si="37"/>
        <v>N</v>
      </c>
    </row>
    <row r="49" spans="15:59" x14ac:dyDescent="0.25">
      <c r="O49" s="1"/>
      <c r="P49" s="2"/>
      <c r="Q49" s="2"/>
      <c r="V49" s="22" t="str">
        <f t="shared" si="20"/>
        <v xml:space="preserve"> ()*-</v>
      </c>
      <c r="X49" s="21" t="str">
        <f t="shared" ca="1" si="21"/>
        <v>-*---</v>
      </c>
      <c r="Y49" s="4" t="str">
        <f t="shared" si="22"/>
        <v>No</v>
      </c>
      <c r="Z49" s="8" t="str" cm="1">
        <f t="array" aca="1" ref="Z49" ca="1">C_CP</f>
        <v/>
      </c>
      <c r="AA49" s="9" t="str" cm="1">
        <f t="array" aca="1" ref="AA49" ca="1">IF(Z49="Yes",C_T,"-")</f>
        <v>-</v>
      </c>
      <c r="AB49" s="9" t="str" cm="1">
        <f t="array" aca="1" ref="AB49" ca="1">IF(Z49="Yes",C_WC,"-")</f>
        <v>-</v>
      </c>
      <c r="AC49" s="9" t="str" cm="1">
        <f t="array" aca="1" ref="AC49" ca="1">IF(Z49="Yes",VALUE(C_F),"-")</f>
        <v>-</v>
      </c>
      <c r="AE49" s="21">
        <f t="shared" si="23"/>
        <v>0</v>
      </c>
      <c r="AF49" s="8" t="str" cm="1">
        <f t="array" aca="1" ref="AF49" ca="1">P_Pop</f>
        <v/>
      </c>
      <c r="AG49" s="8" t="str" cm="1">
        <f t="array" aca="1" ref="AG49" ca="1">IF(AF49="Yes",P_P,"Y")</f>
        <v>Y</v>
      </c>
      <c r="AH49" s="8" t="str" cm="1">
        <f t="array" aca="1" ref="AH49" ca="1">IF(AF49="Yes",P_LB,"-")</f>
        <v>-</v>
      </c>
      <c r="AI49" s="8" t="str" cm="1">
        <f t="array" aca="1" ref="AI49" ca="1">IF(AF49="Yes",P_WC,"-")</f>
        <v>-</v>
      </c>
      <c r="AJ49" s="8" t="str" cm="1">
        <f t="array" aca="1" ref="AJ49" ca="1">IF(AF49="Yes",VALUE(P_F),"-")</f>
        <v>-</v>
      </c>
      <c r="AK49" s="10" t="str" cm="1">
        <f t="array" aca="1" ref="AK49" ca="1">IF(AF49="Yes",P_PN,"-")</f>
        <v>-</v>
      </c>
      <c r="AL49" s="22" t="str">
        <f t="shared" si="24"/>
        <v xml:space="preserve"> ()</v>
      </c>
      <c r="AM49" s="22">
        <f t="shared" si="25"/>
        <v>0</v>
      </c>
      <c r="AO49" s="5" t="str">
        <f t="shared" si="17"/>
        <v>Yes</v>
      </c>
      <c r="AP49" s="5" t="str">
        <f t="shared" ca="1" si="26"/>
        <v/>
      </c>
      <c r="AQ49" s="5" t="str">
        <f t="shared" ca="1" si="27"/>
        <v/>
      </c>
      <c r="AR49" s="5" t="str">
        <f t="shared" ca="1" si="28"/>
        <v>Yes</v>
      </c>
      <c r="AS49" s="5" t="str">
        <f t="shared" ca="1" si="29"/>
        <v>Patch to remove</v>
      </c>
      <c r="AT49" s="5" t="str" cm="1">
        <f t="array" aca="1" ref="AT49" ca="1">COM</f>
        <v/>
      </c>
      <c r="AV49" s="5" t="str">
        <f t="shared" ca="1" si="30"/>
        <v>No</v>
      </c>
      <c r="AW49" s="4" t="str" cm="1">
        <f t="array" aca="1" ref="AW49" ca="1">PIE</f>
        <v/>
      </c>
      <c r="AY49" s="22" t="str">
        <f t="shared" ca="1" si="31"/>
        <v>N</v>
      </c>
      <c r="AZ49" s="22" t="str">
        <f t="shared" ca="1" si="32"/>
        <v>N</v>
      </c>
      <c r="BA49" s="5" t="str">
        <f t="shared" ca="1" si="33"/>
        <v>No</v>
      </c>
      <c r="BB49" s="5" t="str">
        <f t="shared" ca="1" si="34"/>
        <v/>
      </c>
      <c r="BC49" s="5"/>
      <c r="BE49" s="22" t="str">
        <f t="shared" si="35"/>
        <v>N</v>
      </c>
      <c r="BF49" s="22" t="str">
        <f t="shared" ca="1" si="36"/>
        <v>Y</v>
      </c>
      <c r="BG49" s="22" t="str">
        <f t="shared" ca="1" si="37"/>
        <v>N</v>
      </c>
    </row>
    <row r="50" spans="15:59" x14ac:dyDescent="0.25">
      <c r="O50" s="1"/>
      <c r="P50" s="2"/>
      <c r="Q50" s="2"/>
      <c r="V50" s="22" t="str">
        <f t="shared" si="20"/>
        <v xml:space="preserve"> ()*-</v>
      </c>
      <c r="X50" s="21" t="str">
        <f t="shared" ca="1" si="21"/>
        <v>-*---</v>
      </c>
      <c r="Y50" s="4" t="str">
        <f t="shared" si="22"/>
        <v>No</v>
      </c>
      <c r="Z50" s="8" t="str" cm="1">
        <f t="array" aca="1" ref="Z50" ca="1">C_CP</f>
        <v/>
      </c>
      <c r="AA50" s="9" t="str" cm="1">
        <f t="array" aca="1" ref="AA50" ca="1">IF(Z50="Yes",C_T,"-")</f>
        <v>-</v>
      </c>
      <c r="AB50" s="9" t="str" cm="1">
        <f t="array" aca="1" ref="AB50" ca="1">IF(Z50="Yes",C_WC,"-")</f>
        <v>-</v>
      </c>
      <c r="AC50" s="9" t="str" cm="1">
        <f t="array" aca="1" ref="AC50" ca="1">IF(Z50="Yes",VALUE(C_F),"-")</f>
        <v>-</v>
      </c>
      <c r="AE50" s="21">
        <f t="shared" si="23"/>
        <v>0</v>
      </c>
      <c r="AF50" s="8" t="str" cm="1">
        <f t="array" aca="1" ref="AF50" ca="1">P_Pop</f>
        <v/>
      </c>
      <c r="AG50" s="8" t="str" cm="1">
        <f t="array" aca="1" ref="AG50" ca="1">IF(AF50="Yes",P_P,"Y")</f>
        <v>Y</v>
      </c>
      <c r="AH50" s="8" t="str" cm="1">
        <f t="array" aca="1" ref="AH50" ca="1">IF(AF50="Yes",P_LB,"-")</f>
        <v>-</v>
      </c>
      <c r="AI50" s="8" t="str" cm="1">
        <f t="array" aca="1" ref="AI50" ca="1">IF(AF50="Yes",P_WC,"-")</f>
        <v>-</v>
      </c>
      <c r="AJ50" s="8" t="str" cm="1">
        <f t="array" aca="1" ref="AJ50" ca="1">IF(AF50="Yes",VALUE(P_F),"-")</f>
        <v>-</v>
      </c>
      <c r="AK50" s="10" t="str" cm="1">
        <f t="array" aca="1" ref="AK50" ca="1">IF(AF50="Yes",P_PN,"-")</f>
        <v>-</v>
      </c>
      <c r="AL50" s="22" t="str">
        <f t="shared" si="24"/>
        <v xml:space="preserve"> ()</v>
      </c>
      <c r="AM50" s="22">
        <f t="shared" si="25"/>
        <v>0</v>
      </c>
      <c r="AO50" s="5" t="str">
        <f t="shared" si="17"/>
        <v>Yes</v>
      </c>
      <c r="AP50" s="5" t="str">
        <f t="shared" ca="1" si="26"/>
        <v/>
      </c>
      <c r="AQ50" s="5" t="str">
        <f t="shared" ca="1" si="27"/>
        <v/>
      </c>
      <c r="AR50" s="5" t="str">
        <f t="shared" ca="1" si="28"/>
        <v>Yes</v>
      </c>
      <c r="AS50" s="5" t="str">
        <f t="shared" ca="1" si="29"/>
        <v>Patch to remove</v>
      </c>
      <c r="AT50" s="5" t="str" cm="1">
        <f t="array" aca="1" ref="AT50" ca="1">COM</f>
        <v/>
      </c>
      <c r="AV50" s="5" t="str">
        <f t="shared" ca="1" si="30"/>
        <v>No</v>
      </c>
      <c r="AW50" s="4" t="str" cm="1">
        <f t="array" aca="1" ref="AW50" ca="1">PIE</f>
        <v/>
      </c>
      <c r="AY50" s="22" t="str">
        <f t="shared" ca="1" si="31"/>
        <v>N</v>
      </c>
      <c r="AZ50" s="22" t="str">
        <f t="shared" ca="1" si="32"/>
        <v>N</v>
      </c>
      <c r="BA50" s="5" t="str">
        <f t="shared" ca="1" si="33"/>
        <v>No</v>
      </c>
      <c r="BB50" s="5" t="str">
        <f t="shared" ca="1" si="34"/>
        <v/>
      </c>
      <c r="BC50" s="5"/>
      <c r="BE50" s="22" t="str">
        <f t="shared" si="35"/>
        <v>N</v>
      </c>
      <c r="BF50" s="22" t="str">
        <f t="shared" ca="1" si="36"/>
        <v>Y</v>
      </c>
      <c r="BG50" s="22" t="str">
        <f t="shared" ca="1" si="37"/>
        <v>N</v>
      </c>
    </row>
    <row r="51" spans="15:59" x14ac:dyDescent="0.25">
      <c r="O51" s="1"/>
      <c r="P51" s="2"/>
      <c r="Q51" s="2"/>
      <c r="V51" s="22" t="str">
        <f t="shared" si="20"/>
        <v xml:space="preserve"> ()*-</v>
      </c>
      <c r="X51" s="21" t="str">
        <f t="shared" ca="1" si="21"/>
        <v>-*---</v>
      </c>
      <c r="Y51" s="4" t="str">
        <f t="shared" si="22"/>
        <v>No</v>
      </c>
      <c r="Z51" s="8" t="str" cm="1">
        <f t="array" aca="1" ref="Z51" ca="1">C_CP</f>
        <v/>
      </c>
      <c r="AA51" s="9" t="str" cm="1">
        <f t="array" aca="1" ref="AA51" ca="1">IF(Z51="Yes",C_T,"-")</f>
        <v>-</v>
      </c>
      <c r="AB51" s="9" t="str" cm="1">
        <f t="array" aca="1" ref="AB51" ca="1">IF(Z51="Yes",C_WC,"-")</f>
        <v>-</v>
      </c>
      <c r="AC51" s="9" t="str" cm="1">
        <f t="array" aca="1" ref="AC51" ca="1">IF(Z51="Yes",VALUE(C_F),"-")</f>
        <v>-</v>
      </c>
      <c r="AE51" s="21">
        <f t="shared" si="23"/>
        <v>0</v>
      </c>
      <c r="AF51" s="8" t="str" cm="1">
        <f t="array" aca="1" ref="AF51" ca="1">P_Pop</f>
        <v/>
      </c>
      <c r="AG51" s="8" t="str" cm="1">
        <f t="array" aca="1" ref="AG51" ca="1">IF(AF51="Yes",P_P,"Y")</f>
        <v>Y</v>
      </c>
      <c r="AH51" s="8" t="str" cm="1">
        <f t="array" aca="1" ref="AH51" ca="1">IF(AF51="Yes",P_LB,"-")</f>
        <v>-</v>
      </c>
      <c r="AI51" s="8" t="str" cm="1">
        <f t="array" aca="1" ref="AI51" ca="1">IF(AF51="Yes",P_WC,"-")</f>
        <v>-</v>
      </c>
      <c r="AJ51" s="8" t="str" cm="1">
        <f t="array" aca="1" ref="AJ51" ca="1">IF(AF51="Yes",VALUE(P_F),"-")</f>
        <v>-</v>
      </c>
      <c r="AK51" s="10" t="str" cm="1">
        <f t="array" aca="1" ref="AK51" ca="1">IF(AF51="Yes",P_PN,"-")</f>
        <v>-</v>
      </c>
      <c r="AL51" s="22" t="str">
        <f t="shared" si="24"/>
        <v xml:space="preserve"> ()</v>
      </c>
      <c r="AM51" s="22">
        <f t="shared" si="25"/>
        <v>0</v>
      </c>
      <c r="AO51" s="5" t="str">
        <f t="shared" si="17"/>
        <v>Yes</v>
      </c>
      <c r="AP51" s="5" t="str">
        <f t="shared" ca="1" si="26"/>
        <v/>
      </c>
      <c r="AQ51" s="5" t="str">
        <f t="shared" ca="1" si="27"/>
        <v/>
      </c>
      <c r="AR51" s="5" t="str">
        <f t="shared" ca="1" si="28"/>
        <v>Yes</v>
      </c>
      <c r="AS51" s="5" t="str">
        <f t="shared" ca="1" si="29"/>
        <v>Patch to remove</v>
      </c>
      <c r="AT51" s="5" t="str" cm="1">
        <f t="array" aca="1" ref="AT51" ca="1">COM</f>
        <v/>
      </c>
      <c r="AV51" s="5" t="str">
        <f t="shared" ca="1" si="30"/>
        <v>No</v>
      </c>
      <c r="AW51" s="4" t="str" cm="1">
        <f t="array" aca="1" ref="AW51" ca="1">PIE</f>
        <v/>
      </c>
      <c r="AY51" s="22" t="str">
        <f t="shared" ca="1" si="31"/>
        <v>N</v>
      </c>
      <c r="AZ51" s="22" t="str">
        <f t="shared" ca="1" si="32"/>
        <v>N</v>
      </c>
      <c r="BA51" s="5" t="str">
        <f t="shared" ca="1" si="33"/>
        <v>No</v>
      </c>
      <c r="BB51" s="5" t="str">
        <f t="shared" ca="1" si="34"/>
        <v/>
      </c>
      <c r="BC51" s="5"/>
      <c r="BE51" s="22" t="str">
        <f t="shared" si="35"/>
        <v>N</v>
      </c>
      <c r="BF51" s="22" t="str">
        <f t="shared" ca="1" si="36"/>
        <v>Y</v>
      </c>
      <c r="BG51" s="22" t="str">
        <f t="shared" ca="1" si="37"/>
        <v>N</v>
      </c>
    </row>
    <row r="52" spans="15:59" x14ac:dyDescent="0.25">
      <c r="O52" s="1"/>
      <c r="P52" s="2"/>
      <c r="Q52" s="2"/>
      <c r="V52" s="22" t="str">
        <f t="shared" si="20"/>
        <v xml:space="preserve"> ()*-</v>
      </c>
      <c r="X52" s="21" t="str">
        <f t="shared" ca="1" si="21"/>
        <v>-*---</v>
      </c>
      <c r="Y52" s="4" t="str">
        <f t="shared" si="22"/>
        <v>No</v>
      </c>
      <c r="Z52" s="8" t="str" cm="1">
        <f t="array" aca="1" ref="Z52" ca="1">C_CP</f>
        <v/>
      </c>
      <c r="AA52" s="9" t="str" cm="1">
        <f t="array" aca="1" ref="AA52" ca="1">IF(Z52="Yes",C_T,"-")</f>
        <v>-</v>
      </c>
      <c r="AB52" s="9" t="str" cm="1">
        <f t="array" aca="1" ref="AB52" ca="1">IF(Z52="Yes",C_WC,"-")</f>
        <v>-</v>
      </c>
      <c r="AC52" s="9" t="str" cm="1">
        <f t="array" aca="1" ref="AC52" ca="1">IF(Z52="Yes",VALUE(C_F),"-")</f>
        <v>-</v>
      </c>
      <c r="AE52" s="21">
        <f t="shared" si="23"/>
        <v>0</v>
      </c>
      <c r="AF52" s="8" t="str" cm="1">
        <f t="array" aca="1" ref="AF52" ca="1">P_Pop</f>
        <v/>
      </c>
      <c r="AG52" s="8" t="str" cm="1">
        <f t="array" aca="1" ref="AG52" ca="1">IF(AF52="Yes",P_P,"Y")</f>
        <v>Y</v>
      </c>
      <c r="AH52" s="8" t="str" cm="1">
        <f t="array" aca="1" ref="AH52" ca="1">IF(AF52="Yes",P_LB,"-")</f>
        <v>-</v>
      </c>
      <c r="AI52" s="8" t="str" cm="1">
        <f t="array" aca="1" ref="AI52" ca="1">IF(AF52="Yes",P_WC,"-")</f>
        <v>-</v>
      </c>
      <c r="AJ52" s="8" t="str" cm="1">
        <f t="array" aca="1" ref="AJ52" ca="1">IF(AF52="Yes",VALUE(P_F),"-")</f>
        <v>-</v>
      </c>
      <c r="AK52" s="10" t="str" cm="1">
        <f t="array" aca="1" ref="AK52" ca="1">IF(AF52="Yes",P_PN,"-")</f>
        <v>-</v>
      </c>
      <c r="AL52" s="22" t="str">
        <f t="shared" si="24"/>
        <v xml:space="preserve"> ()</v>
      </c>
      <c r="AM52" s="22">
        <f t="shared" si="25"/>
        <v>0</v>
      </c>
      <c r="AO52" s="5" t="str">
        <f t="shared" si="17"/>
        <v>Yes</v>
      </c>
      <c r="AP52" s="5" t="str">
        <f t="shared" ca="1" si="26"/>
        <v/>
      </c>
      <c r="AQ52" s="5" t="str">
        <f t="shared" ca="1" si="27"/>
        <v/>
      </c>
      <c r="AR52" s="5" t="str">
        <f t="shared" ca="1" si="28"/>
        <v>Yes</v>
      </c>
      <c r="AS52" s="5" t="str">
        <f t="shared" ca="1" si="29"/>
        <v>Patch to remove</v>
      </c>
      <c r="AT52" s="5" t="str" cm="1">
        <f t="array" aca="1" ref="AT52" ca="1">COM</f>
        <v/>
      </c>
      <c r="AV52" s="5" t="str">
        <f t="shared" ca="1" si="30"/>
        <v>No</v>
      </c>
      <c r="AW52" s="4" t="str" cm="1">
        <f t="array" aca="1" ref="AW52" ca="1">PIE</f>
        <v/>
      </c>
      <c r="AY52" s="22" t="str">
        <f t="shared" ca="1" si="31"/>
        <v>N</v>
      </c>
      <c r="AZ52" s="22" t="str">
        <f t="shared" ca="1" si="32"/>
        <v>N</v>
      </c>
      <c r="BA52" s="5" t="str">
        <f t="shared" ca="1" si="33"/>
        <v>No</v>
      </c>
      <c r="BB52" s="5" t="str">
        <f t="shared" ca="1" si="34"/>
        <v/>
      </c>
      <c r="BC52" s="5"/>
      <c r="BE52" s="22" t="str">
        <f t="shared" si="35"/>
        <v>N</v>
      </c>
      <c r="BF52" s="22" t="str">
        <f t="shared" ca="1" si="36"/>
        <v>Y</v>
      </c>
      <c r="BG52" s="22" t="str">
        <f t="shared" ca="1" si="37"/>
        <v>N</v>
      </c>
    </row>
    <row r="53" spans="15:59" x14ac:dyDescent="0.25">
      <c r="O53" s="1"/>
      <c r="P53" s="2"/>
      <c r="Q53" s="2"/>
      <c r="V53" s="22" t="str">
        <f t="shared" si="20"/>
        <v xml:space="preserve"> ()*-</v>
      </c>
      <c r="X53" s="21" t="str">
        <f t="shared" ca="1" si="21"/>
        <v>-*---</v>
      </c>
      <c r="Y53" s="4" t="str">
        <f t="shared" si="22"/>
        <v>No</v>
      </c>
      <c r="Z53" s="8" t="str" cm="1">
        <f t="array" aca="1" ref="Z53" ca="1">C_CP</f>
        <v/>
      </c>
      <c r="AA53" s="9" t="str" cm="1">
        <f t="array" aca="1" ref="AA53" ca="1">IF(Z53="Yes",C_T,"-")</f>
        <v>-</v>
      </c>
      <c r="AB53" s="9" t="str" cm="1">
        <f t="array" aca="1" ref="AB53" ca="1">IF(Z53="Yes",C_WC,"-")</f>
        <v>-</v>
      </c>
      <c r="AC53" s="9" t="str" cm="1">
        <f t="array" aca="1" ref="AC53" ca="1">IF(Z53="Yes",VALUE(C_F),"-")</f>
        <v>-</v>
      </c>
      <c r="AE53" s="21">
        <f t="shared" si="23"/>
        <v>0</v>
      </c>
      <c r="AF53" s="8" t="str" cm="1">
        <f t="array" aca="1" ref="AF53" ca="1">P_Pop</f>
        <v/>
      </c>
      <c r="AG53" s="8" t="str" cm="1">
        <f t="array" aca="1" ref="AG53" ca="1">IF(AF53="Yes",P_P,"Y")</f>
        <v>Y</v>
      </c>
      <c r="AH53" s="8" t="str" cm="1">
        <f t="array" aca="1" ref="AH53" ca="1">IF(AF53="Yes",P_LB,"-")</f>
        <v>-</v>
      </c>
      <c r="AI53" s="8" t="str" cm="1">
        <f t="array" aca="1" ref="AI53" ca="1">IF(AF53="Yes",P_WC,"-")</f>
        <v>-</v>
      </c>
      <c r="AJ53" s="8" t="str" cm="1">
        <f t="array" aca="1" ref="AJ53" ca="1">IF(AF53="Yes",VALUE(P_F),"-")</f>
        <v>-</v>
      </c>
      <c r="AK53" s="10" t="str" cm="1">
        <f t="array" aca="1" ref="AK53" ca="1">IF(AF53="Yes",P_PN,"-")</f>
        <v>-</v>
      </c>
      <c r="AL53" s="22" t="str">
        <f t="shared" si="24"/>
        <v xml:space="preserve"> ()</v>
      </c>
      <c r="AM53" s="22">
        <f t="shared" si="25"/>
        <v>0</v>
      </c>
      <c r="AO53" s="5" t="str">
        <f t="shared" si="17"/>
        <v>Yes</v>
      </c>
      <c r="AP53" s="5" t="str">
        <f t="shared" ca="1" si="26"/>
        <v/>
      </c>
      <c r="AQ53" s="5" t="str">
        <f t="shared" ca="1" si="27"/>
        <v/>
      </c>
      <c r="AR53" s="5" t="str">
        <f t="shared" ca="1" si="28"/>
        <v>Yes</v>
      </c>
      <c r="AS53" s="5" t="str">
        <f t="shared" ca="1" si="29"/>
        <v>Patch to remove</v>
      </c>
      <c r="AT53" s="5" t="str" cm="1">
        <f t="array" aca="1" ref="AT53" ca="1">COM</f>
        <v/>
      </c>
      <c r="AV53" s="5" t="str">
        <f t="shared" ca="1" si="30"/>
        <v>No</v>
      </c>
      <c r="AW53" s="4" t="str" cm="1">
        <f t="array" aca="1" ref="AW53" ca="1">PIE</f>
        <v/>
      </c>
      <c r="AY53" s="22" t="str">
        <f t="shared" ca="1" si="31"/>
        <v>N</v>
      </c>
      <c r="AZ53" s="22" t="str">
        <f t="shared" ca="1" si="32"/>
        <v>N</v>
      </c>
      <c r="BA53" s="5" t="str">
        <f t="shared" ca="1" si="33"/>
        <v>No</v>
      </c>
      <c r="BB53" s="5" t="str">
        <f t="shared" ca="1" si="34"/>
        <v/>
      </c>
      <c r="BC53" s="5"/>
      <c r="BE53" s="22" t="str">
        <f t="shared" si="35"/>
        <v>N</v>
      </c>
      <c r="BF53" s="22" t="str">
        <f t="shared" ca="1" si="36"/>
        <v>Y</v>
      </c>
      <c r="BG53" s="22" t="str">
        <f t="shared" ca="1" si="37"/>
        <v>N</v>
      </c>
    </row>
    <row r="54" spans="15:59" x14ac:dyDescent="0.25">
      <c r="O54" s="1"/>
      <c r="P54" s="2"/>
      <c r="Q54" s="2"/>
      <c r="V54" s="22" t="str">
        <f t="shared" si="20"/>
        <v xml:space="preserve"> ()*-</v>
      </c>
      <c r="X54" s="21" t="str">
        <f t="shared" ca="1" si="21"/>
        <v>-*---</v>
      </c>
      <c r="Y54" s="4" t="str">
        <f t="shared" si="22"/>
        <v>No</v>
      </c>
      <c r="Z54" s="8" t="str" cm="1">
        <f t="array" aca="1" ref="Z54" ca="1">C_CP</f>
        <v/>
      </c>
      <c r="AA54" s="9" t="str" cm="1">
        <f t="array" aca="1" ref="AA54" ca="1">IF(Z54="Yes",C_T,"-")</f>
        <v>-</v>
      </c>
      <c r="AB54" s="9" t="str" cm="1">
        <f t="array" aca="1" ref="AB54" ca="1">IF(Z54="Yes",C_WC,"-")</f>
        <v>-</v>
      </c>
      <c r="AC54" s="9" t="str" cm="1">
        <f t="array" aca="1" ref="AC54" ca="1">IF(Z54="Yes",VALUE(C_F),"-")</f>
        <v>-</v>
      </c>
      <c r="AE54" s="21">
        <f t="shared" si="23"/>
        <v>0</v>
      </c>
      <c r="AF54" s="8" t="str" cm="1">
        <f t="array" aca="1" ref="AF54" ca="1">P_Pop</f>
        <v/>
      </c>
      <c r="AG54" s="8" t="str" cm="1">
        <f t="array" aca="1" ref="AG54" ca="1">IF(AF54="Yes",P_P,"Y")</f>
        <v>Y</v>
      </c>
      <c r="AH54" s="8" t="str" cm="1">
        <f t="array" aca="1" ref="AH54" ca="1">IF(AF54="Yes",P_LB,"-")</f>
        <v>-</v>
      </c>
      <c r="AI54" s="8" t="str" cm="1">
        <f t="array" aca="1" ref="AI54" ca="1">IF(AF54="Yes",P_WC,"-")</f>
        <v>-</v>
      </c>
      <c r="AJ54" s="8" t="str" cm="1">
        <f t="array" aca="1" ref="AJ54" ca="1">IF(AF54="Yes",VALUE(P_F),"-")</f>
        <v>-</v>
      </c>
      <c r="AK54" s="10" t="str" cm="1">
        <f t="array" aca="1" ref="AK54" ca="1">IF(AF54="Yes",P_PN,"-")</f>
        <v>-</v>
      </c>
      <c r="AL54" s="22" t="str">
        <f t="shared" si="24"/>
        <v xml:space="preserve"> ()</v>
      </c>
      <c r="AM54" s="22">
        <f t="shared" si="25"/>
        <v>0</v>
      </c>
      <c r="AO54" s="5" t="str">
        <f t="shared" si="17"/>
        <v>Yes</v>
      </c>
      <c r="AP54" s="5" t="str">
        <f t="shared" ca="1" si="26"/>
        <v/>
      </c>
      <c r="AQ54" s="5" t="str">
        <f t="shared" ca="1" si="27"/>
        <v/>
      </c>
      <c r="AR54" s="5" t="str">
        <f t="shared" ca="1" si="28"/>
        <v>Yes</v>
      </c>
      <c r="AS54" s="5" t="str">
        <f t="shared" ca="1" si="29"/>
        <v>Patch to remove</v>
      </c>
      <c r="AT54" s="5" t="str" cm="1">
        <f t="array" aca="1" ref="AT54" ca="1">COM</f>
        <v/>
      </c>
      <c r="AV54" s="5" t="str">
        <f t="shared" ca="1" si="30"/>
        <v>No</v>
      </c>
      <c r="AW54" s="4" t="str" cm="1">
        <f t="array" aca="1" ref="AW54" ca="1">PIE</f>
        <v/>
      </c>
      <c r="AY54" s="22" t="str">
        <f t="shared" ca="1" si="31"/>
        <v>N</v>
      </c>
      <c r="AZ54" s="22" t="str">
        <f t="shared" ca="1" si="32"/>
        <v>N</v>
      </c>
      <c r="BA54" s="5" t="str">
        <f t="shared" ca="1" si="33"/>
        <v>No</v>
      </c>
      <c r="BB54" s="5" t="str">
        <f t="shared" ca="1" si="34"/>
        <v/>
      </c>
      <c r="BC54" s="5"/>
      <c r="BE54" s="22" t="str">
        <f t="shared" si="35"/>
        <v>N</v>
      </c>
      <c r="BF54" s="22" t="str">
        <f t="shared" ca="1" si="36"/>
        <v>Y</v>
      </c>
      <c r="BG54" s="22" t="str">
        <f t="shared" ca="1" si="37"/>
        <v>N</v>
      </c>
    </row>
    <row r="55" spans="15:59" x14ac:dyDescent="0.25">
      <c r="O55" s="1"/>
      <c r="P55" s="2"/>
      <c r="Q55" s="2"/>
      <c r="V55" s="22" t="str">
        <f t="shared" si="20"/>
        <v xml:space="preserve"> ()*-</v>
      </c>
      <c r="X55" s="21" t="str">
        <f t="shared" ca="1" si="21"/>
        <v>-*---</v>
      </c>
      <c r="Y55" s="4" t="str">
        <f t="shared" si="22"/>
        <v>No</v>
      </c>
      <c r="Z55" s="8" t="str" cm="1">
        <f t="array" aca="1" ref="Z55" ca="1">C_CP</f>
        <v/>
      </c>
      <c r="AA55" s="9" t="str" cm="1">
        <f t="array" aca="1" ref="AA55" ca="1">IF(Z55="Yes",C_T,"-")</f>
        <v>-</v>
      </c>
      <c r="AB55" s="9" t="str" cm="1">
        <f t="array" aca="1" ref="AB55" ca="1">IF(Z55="Yes",C_WC,"-")</f>
        <v>-</v>
      </c>
      <c r="AC55" s="9" t="str" cm="1">
        <f t="array" aca="1" ref="AC55" ca="1">IF(Z55="Yes",VALUE(C_F),"-")</f>
        <v>-</v>
      </c>
      <c r="AE55" s="21">
        <f t="shared" si="23"/>
        <v>0</v>
      </c>
      <c r="AF55" s="8" t="str" cm="1">
        <f t="array" aca="1" ref="AF55" ca="1">P_Pop</f>
        <v/>
      </c>
      <c r="AG55" s="8" t="str" cm="1">
        <f t="array" aca="1" ref="AG55" ca="1">IF(AF55="Yes",P_P,"Y")</f>
        <v>Y</v>
      </c>
      <c r="AH55" s="8" t="str" cm="1">
        <f t="array" aca="1" ref="AH55" ca="1">IF(AF55="Yes",P_LB,"-")</f>
        <v>-</v>
      </c>
      <c r="AI55" s="8" t="str" cm="1">
        <f t="array" aca="1" ref="AI55" ca="1">IF(AF55="Yes",P_WC,"-")</f>
        <v>-</v>
      </c>
      <c r="AJ55" s="8" t="str" cm="1">
        <f t="array" aca="1" ref="AJ55" ca="1">IF(AF55="Yes",VALUE(P_F),"-")</f>
        <v>-</v>
      </c>
      <c r="AK55" s="10" t="str" cm="1">
        <f t="array" aca="1" ref="AK55" ca="1">IF(AF55="Yes",P_PN,"-")</f>
        <v>-</v>
      </c>
      <c r="AL55" s="22" t="str">
        <f t="shared" si="24"/>
        <v xml:space="preserve"> ()</v>
      </c>
      <c r="AM55" s="22">
        <f t="shared" si="25"/>
        <v>0</v>
      </c>
      <c r="AO55" s="5" t="str">
        <f t="shared" si="17"/>
        <v>Yes</v>
      </c>
      <c r="AP55" s="5" t="str">
        <f t="shared" ca="1" si="26"/>
        <v/>
      </c>
      <c r="AQ55" s="5" t="str">
        <f t="shared" ca="1" si="27"/>
        <v/>
      </c>
      <c r="AR55" s="5" t="str">
        <f t="shared" ca="1" si="28"/>
        <v>Yes</v>
      </c>
      <c r="AS55" s="5" t="str">
        <f t="shared" ca="1" si="29"/>
        <v>Patch to remove</v>
      </c>
      <c r="AT55" s="5" t="str" cm="1">
        <f t="array" aca="1" ref="AT55" ca="1">COM</f>
        <v/>
      </c>
      <c r="AV55" s="5" t="str">
        <f t="shared" ca="1" si="30"/>
        <v>No</v>
      </c>
      <c r="AW55" s="4" t="str" cm="1">
        <f t="array" aca="1" ref="AW55" ca="1">PIE</f>
        <v/>
      </c>
      <c r="AY55" s="22" t="str">
        <f t="shared" ca="1" si="31"/>
        <v>N</v>
      </c>
      <c r="AZ55" s="22" t="str">
        <f t="shared" ca="1" si="32"/>
        <v>N</v>
      </c>
      <c r="BA55" s="5" t="str">
        <f t="shared" ca="1" si="33"/>
        <v>No</v>
      </c>
      <c r="BB55" s="5" t="str">
        <f t="shared" ca="1" si="34"/>
        <v/>
      </c>
      <c r="BC55" s="5"/>
      <c r="BE55" s="22" t="str">
        <f t="shared" si="35"/>
        <v>N</v>
      </c>
      <c r="BF55" s="22" t="str">
        <f t="shared" ca="1" si="36"/>
        <v>Y</v>
      </c>
      <c r="BG55" s="22" t="str">
        <f t="shared" ca="1" si="37"/>
        <v>N</v>
      </c>
    </row>
    <row r="56" spans="15:59" x14ac:dyDescent="0.25">
      <c r="O56" s="1"/>
      <c r="P56" s="2"/>
      <c r="Q56" s="2"/>
      <c r="V56" s="22" t="str">
        <f t="shared" si="20"/>
        <v xml:space="preserve"> ()*-</v>
      </c>
      <c r="X56" s="21" t="str">
        <f t="shared" ca="1" si="21"/>
        <v>-*---</v>
      </c>
      <c r="Y56" s="4" t="str">
        <f t="shared" si="22"/>
        <v>No</v>
      </c>
      <c r="Z56" s="8" t="str" cm="1">
        <f t="array" aca="1" ref="Z56" ca="1">C_CP</f>
        <v/>
      </c>
      <c r="AA56" s="9" t="str" cm="1">
        <f t="array" aca="1" ref="AA56" ca="1">IF(Z56="Yes",C_T,"-")</f>
        <v>-</v>
      </c>
      <c r="AB56" s="9" t="str" cm="1">
        <f t="array" aca="1" ref="AB56" ca="1">IF(Z56="Yes",C_WC,"-")</f>
        <v>-</v>
      </c>
      <c r="AC56" s="9" t="str" cm="1">
        <f t="array" aca="1" ref="AC56" ca="1">IF(Z56="Yes",VALUE(C_F),"-")</f>
        <v>-</v>
      </c>
      <c r="AE56" s="21">
        <f t="shared" si="23"/>
        <v>0</v>
      </c>
      <c r="AF56" s="8" t="str" cm="1">
        <f t="array" aca="1" ref="AF56" ca="1">P_Pop</f>
        <v/>
      </c>
      <c r="AG56" s="8" t="str" cm="1">
        <f t="array" aca="1" ref="AG56" ca="1">IF(AF56="Yes",P_P,"Y")</f>
        <v>Y</v>
      </c>
      <c r="AH56" s="8" t="str" cm="1">
        <f t="array" aca="1" ref="AH56" ca="1">IF(AF56="Yes",P_LB,"-")</f>
        <v>-</v>
      </c>
      <c r="AI56" s="8" t="str" cm="1">
        <f t="array" aca="1" ref="AI56" ca="1">IF(AF56="Yes",P_WC,"-")</f>
        <v>-</v>
      </c>
      <c r="AJ56" s="8" t="str" cm="1">
        <f t="array" aca="1" ref="AJ56" ca="1">IF(AF56="Yes",VALUE(P_F),"-")</f>
        <v>-</v>
      </c>
      <c r="AK56" s="10" t="str" cm="1">
        <f t="array" aca="1" ref="AK56" ca="1">IF(AF56="Yes",P_PN,"-")</f>
        <v>-</v>
      </c>
      <c r="AL56" s="22" t="str">
        <f t="shared" si="24"/>
        <v xml:space="preserve"> ()</v>
      </c>
      <c r="AM56" s="22">
        <f t="shared" si="25"/>
        <v>0</v>
      </c>
      <c r="AO56" s="5" t="str">
        <f t="shared" si="17"/>
        <v>Yes</v>
      </c>
      <c r="AP56" s="5" t="str">
        <f t="shared" ca="1" si="26"/>
        <v/>
      </c>
      <c r="AQ56" s="5" t="str">
        <f t="shared" ca="1" si="27"/>
        <v/>
      </c>
      <c r="AR56" s="5" t="str">
        <f t="shared" ca="1" si="28"/>
        <v>Yes</v>
      </c>
      <c r="AS56" s="5" t="str">
        <f t="shared" ca="1" si="29"/>
        <v>Patch to remove</v>
      </c>
      <c r="AT56" s="5" t="str" cm="1">
        <f t="array" aca="1" ref="AT56" ca="1">COM</f>
        <v/>
      </c>
      <c r="AV56" s="5" t="str">
        <f t="shared" ca="1" si="30"/>
        <v>No</v>
      </c>
      <c r="AW56" s="4" t="str" cm="1">
        <f t="array" aca="1" ref="AW56" ca="1">PIE</f>
        <v/>
      </c>
      <c r="AY56" s="22" t="str">
        <f t="shared" ca="1" si="31"/>
        <v>N</v>
      </c>
      <c r="AZ56" s="22" t="str">
        <f t="shared" ca="1" si="32"/>
        <v>N</v>
      </c>
      <c r="BA56" s="5" t="str">
        <f t="shared" ca="1" si="33"/>
        <v>No</v>
      </c>
      <c r="BB56" s="5" t="str">
        <f t="shared" ca="1" si="34"/>
        <v/>
      </c>
      <c r="BC56" s="5"/>
      <c r="BE56" s="22" t="str">
        <f t="shared" si="35"/>
        <v>N</v>
      </c>
      <c r="BF56" s="22" t="str">
        <f t="shared" ca="1" si="36"/>
        <v>Y</v>
      </c>
      <c r="BG56" s="22" t="str">
        <f t="shared" ca="1" si="37"/>
        <v>N</v>
      </c>
    </row>
    <row r="57" spans="15:59" x14ac:dyDescent="0.25">
      <c r="O57" s="1"/>
      <c r="P57" s="2"/>
      <c r="Q57" s="2"/>
      <c r="V57" s="22" t="str">
        <f t="shared" si="20"/>
        <v xml:space="preserve"> ()*-</v>
      </c>
      <c r="X57" s="21" t="str">
        <f t="shared" ca="1" si="21"/>
        <v>-*---</v>
      </c>
      <c r="Y57" s="4" t="str">
        <f t="shared" si="22"/>
        <v>No</v>
      </c>
      <c r="Z57" s="8" t="str" cm="1">
        <f t="array" aca="1" ref="Z57" ca="1">C_CP</f>
        <v/>
      </c>
      <c r="AA57" s="9" t="str" cm="1">
        <f t="array" aca="1" ref="AA57" ca="1">IF(Z57="Yes",C_T,"-")</f>
        <v>-</v>
      </c>
      <c r="AB57" s="9" t="str" cm="1">
        <f t="array" aca="1" ref="AB57" ca="1">IF(Z57="Yes",C_WC,"-")</f>
        <v>-</v>
      </c>
      <c r="AC57" s="9" t="str" cm="1">
        <f t="array" aca="1" ref="AC57" ca="1">IF(Z57="Yes",VALUE(C_F),"-")</f>
        <v>-</v>
      </c>
      <c r="AE57" s="21">
        <f t="shared" si="23"/>
        <v>0</v>
      </c>
      <c r="AF57" s="8" t="str" cm="1">
        <f t="array" aca="1" ref="AF57" ca="1">P_Pop</f>
        <v/>
      </c>
      <c r="AG57" s="8" t="str" cm="1">
        <f t="array" aca="1" ref="AG57" ca="1">IF(AF57="Yes",P_P,"Y")</f>
        <v>Y</v>
      </c>
      <c r="AH57" s="8" t="str" cm="1">
        <f t="array" aca="1" ref="AH57" ca="1">IF(AF57="Yes",P_LB,"-")</f>
        <v>-</v>
      </c>
      <c r="AI57" s="8" t="str" cm="1">
        <f t="array" aca="1" ref="AI57" ca="1">IF(AF57="Yes",P_WC,"-")</f>
        <v>-</v>
      </c>
      <c r="AJ57" s="8" t="str" cm="1">
        <f t="array" aca="1" ref="AJ57" ca="1">IF(AF57="Yes",VALUE(P_F),"-")</f>
        <v>-</v>
      </c>
      <c r="AK57" s="10" t="str" cm="1">
        <f t="array" aca="1" ref="AK57" ca="1">IF(AF57="Yes",P_PN,"-")</f>
        <v>-</v>
      </c>
      <c r="AL57" s="22" t="str">
        <f t="shared" si="24"/>
        <v xml:space="preserve"> ()</v>
      </c>
      <c r="AM57" s="22">
        <f t="shared" si="25"/>
        <v>0</v>
      </c>
      <c r="AO57" s="5" t="str">
        <f t="shared" si="17"/>
        <v>Yes</v>
      </c>
      <c r="AP57" s="5" t="str">
        <f t="shared" ca="1" si="26"/>
        <v/>
      </c>
      <c r="AQ57" s="5" t="str">
        <f t="shared" ca="1" si="27"/>
        <v/>
      </c>
      <c r="AR57" s="5" t="str">
        <f t="shared" ca="1" si="28"/>
        <v>Yes</v>
      </c>
      <c r="AS57" s="5" t="str">
        <f t="shared" ca="1" si="29"/>
        <v>Patch to remove</v>
      </c>
      <c r="AT57" s="5" t="str" cm="1">
        <f t="array" aca="1" ref="AT57" ca="1">COM</f>
        <v/>
      </c>
      <c r="AV57" s="5" t="str">
        <f t="shared" ca="1" si="30"/>
        <v>No</v>
      </c>
      <c r="AW57" s="4" t="str" cm="1">
        <f t="array" aca="1" ref="AW57" ca="1">PIE</f>
        <v/>
      </c>
      <c r="AY57" s="22" t="str">
        <f t="shared" ca="1" si="31"/>
        <v>N</v>
      </c>
      <c r="AZ57" s="22" t="str">
        <f t="shared" ca="1" si="32"/>
        <v>N</v>
      </c>
      <c r="BA57" s="5" t="str">
        <f t="shared" ca="1" si="33"/>
        <v>No</v>
      </c>
      <c r="BB57" s="5" t="str">
        <f t="shared" ca="1" si="34"/>
        <v/>
      </c>
      <c r="BC57" s="5"/>
      <c r="BE57" s="22" t="str">
        <f t="shared" si="35"/>
        <v>N</v>
      </c>
      <c r="BF57" s="22" t="str">
        <f t="shared" ca="1" si="36"/>
        <v>Y</v>
      </c>
      <c r="BG57" s="22" t="str">
        <f t="shared" ca="1" si="37"/>
        <v>N</v>
      </c>
    </row>
    <row r="58" spans="15:59" x14ac:dyDescent="0.25">
      <c r="O58" s="1"/>
      <c r="P58" s="2"/>
      <c r="Q58" s="2"/>
      <c r="V58" s="22" t="str">
        <f t="shared" si="20"/>
        <v xml:space="preserve"> ()*-</v>
      </c>
      <c r="X58" s="21" t="str">
        <f t="shared" ca="1" si="21"/>
        <v>-*---</v>
      </c>
      <c r="Y58" s="4" t="str">
        <f t="shared" si="22"/>
        <v>No</v>
      </c>
      <c r="Z58" s="8" t="str" cm="1">
        <f t="array" aca="1" ref="Z58" ca="1">C_CP</f>
        <v/>
      </c>
      <c r="AA58" s="9" t="str" cm="1">
        <f t="array" aca="1" ref="AA58" ca="1">IF(Z58="Yes",C_T,"-")</f>
        <v>-</v>
      </c>
      <c r="AB58" s="9" t="str" cm="1">
        <f t="array" aca="1" ref="AB58" ca="1">IF(Z58="Yes",C_WC,"-")</f>
        <v>-</v>
      </c>
      <c r="AC58" s="9" t="str" cm="1">
        <f t="array" aca="1" ref="AC58" ca="1">IF(Z58="Yes",VALUE(C_F),"-")</f>
        <v>-</v>
      </c>
      <c r="AE58" s="21">
        <f t="shared" si="23"/>
        <v>0</v>
      </c>
      <c r="AF58" s="8" t="str" cm="1">
        <f t="array" aca="1" ref="AF58" ca="1">P_Pop</f>
        <v/>
      </c>
      <c r="AG58" s="8" t="str" cm="1">
        <f t="array" aca="1" ref="AG58" ca="1">IF(AF58="Yes",P_P,"Y")</f>
        <v>Y</v>
      </c>
      <c r="AH58" s="8" t="str" cm="1">
        <f t="array" aca="1" ref="AH58" ca="1">IF(AF58="Yes",P_LB,"-")</f>
        <v>-</v>
      </c>
      <c r="AI58" s="8" t="str" cm="1">
        <f t="array" aca="1" ref="AI58" ca="1">IF(AF58="Yes",P_WC,"-")</f>
        <v>-</v>
      </c>
      <c r="AJ58" s="8" t="str" cm="1">
        <f t="array" aca="1" ref="AJ58" ca="1">IF(AF58="Yes",VALUE(P_F),"-")</f>
        <v>-</v>
      </c>
      <c r="AK58" s="10" t="str" cm="1">
        <f t="array" aca="1" ref="AK58" ca="1">IF(AF58="Yes",P_PN,"-")</f>
        <v>-</v>
      </c>
      <c r="AL58" s="22" t="str">
        <f t="shared" si="24"/>
        <v xml:space="preserve"> ()</v>
      </c>
      <c r="AM58" s="22">
        <f t="shared" si="25"/>
        <v>0</v>
      </c>
      <c r="AO58" s="5" t="str">
        <f t="shared" si="17"/>
        <v>Yes</v>
      </c>
      <c r="AP58" s="5" t="str">
        <f t="shared" ca="1" si="26"/>
        <v/>
      </c>
      <c r="AQ58" s="5" t="str">
        <f t="shared" ca="1" si="27"/>
        <v/>
      </c>
      <c r="AR58" s="5" t="str">
        <f t="shared" ca="1" si="28"/>
        <v>Yes</v>
      </c>
      <c r="AS58" s="5" t="str">
        <f t="shared" ca="1" si="29"/>
        <v>Patch to remove</v>
      </c>
      <c r="AT58" s="5" t="str" cm="1">
        <f t="array" aca="1" ref="AT58" ca="1">COM</f>
        <v/>
      </c>
      <c r="AV58" s="5" t="str">
        <f t="shared" ca="1" si="30"/>
        <v>No</v>
      </c>
      <c r="AW58" s="4" t="str" cm="1">
        <f t="array" aca="1" ref="AW58" ca="1">PIE</f>
        <v/>
      </c>
      <c r="AY58" s="22" t="str">
        <f t="shared" ca="1" si="31"/>
        <v>N</v>
      </c>
      <c r="AZ58" s="22" t="str">
        <f t="shared" ca="1" si="32"/>
        <v>N</v>
      </c>
      <c r="BA58" s="5" t="str">
        <f t="shared" ca="1" si="33"/>
        <v>No</v>
      </c>
      <c r="BB58" s="5" t="str">
        <f t="shared" ca="1" si="34"/>
        <v/>
      </c>
      <c r="BC58" s="5"/>
      <c r="BE58" s="22" t="str">
        <f t="shared" si="35"/>
        <v>N</v>
      </c>
      <c r="BF58" s="22" t="str">
        <f t="shared" ca="1" si="36"/>
        <v>Y</v>
      </c>
      <c r="BG58" s="22" t="str">
        <f t="shared" ca="1" si="37"/>
        <v>N</v>
      </c>
    </row>
    <row r="59" spans="15:59" x14ac:dyDescent="0.25">
      <c r="O59" s="1"/>
      <c r="P59" s="2"/>
      <c r="Q59" s="2"/>
      <c r="V59" s="22" t="str">
        <f t="shared" si="20"/>
        <v xml:space="preserve"> ()*-</v>
      </c>
      <c r="X59" s="21" t="str">
        <f t="shared" ca="1" si="21"/>
        <v>-*---</v>
      </c>
      <c r="Y59" s="4" t="str">
        <f t="shared" si="22"/>
        <v>No</v>
      </c>
      <c r="Z59" s="8" t="str" cm="1">
        <f t="array" aca="1" ref="Z59" ca="1">C_CP</f>
        <v/>
      </c>
      <c r="AA59" s="9" t="str" cm="1">
        <f t="array" aca="1" ref="AA59" ca="1">IF(Z59="Yes",C_T,"-")</f>
        <v>-</v>
      </c>
      <c r="AB59" s="9" t="str" cm="1">
        <f t="array" aca="1" ref="AB59" ca="1">IF(Z59="Yes",C_WC,"-")</f>
        <v>-</v>
      </c>
      <c r="AC59" s="9" t="str" cm="1">
        <f t="array" aca="1" ref="AC59" ca="1">IF(Z59="Yes",VALUE(C_F),"-")</f>
        <v>-</v>
      </c>
      <c r="AE59" s="21">
        <f t="shared" si="23"/>
        <v>0</v>
      </c>
      <c r="AF59" s="8" t="str" cm="1">
        <f t="array" aca="1" ref="AF59" ca="1">P_Pop</f>
        <v/>
      </c>
      <c r="AG59" s="8" t="str" cm="1">
        <f t="array" aca="1" ref="AG59" ca="1">IF(AF59="Yes",P_P,"Y")</f>
        <v>Y</v>
      </c>
      <c r="AH59" s="8" t="str" cm="1">
        <f t="array" aca="1" ref="AH59" ca="1">IF(AF59="Yes",P_LB,"-")</f>
        <v>-</v>
      </c>
      <c r="AI59" s="8" t="str" cm="1">
        <f t="array" aca="1" ref="AI59" ca="1">IF(AF59="Yes",P_WC,"-")</f>
        <v>-</v>
      </c>
      <c r="AJ59" s="8" t="str" cm="1">
        <f t="array" aca="1" ref="AJ59" ca="1">IF(AF59="Yes",VALUE(P_F),"-")</f>
        <v>-</v>
      </c>
      <c r="AK59" s="10" t="str" cm="1">
        <f t="array" aca="1" ref="AK59" ca="1">IF(AF59="Yes",P_PN,"-")</f>
        <v>-</v>
      </c>
      <c r="AL59" s="22" t="str">
        <f t="shared" si="24"/>
        <v xml:space="preserve"> ()</v>
      </c>
      <c r="AM59" s="22">
        <f t="shared" si="25"/>
        <v>0</v>
      </c>
      <c r="AO59" s="5" t="str">
        <f t="shared" si="17"/>
        <v>Yes</v>
      </c>
      <c r="AP59" s="5" t="str">
        <f t="shared" ca="1" si="26"/>
        <v/>
      </c>
      <c r="AQ59" s="5" t="str">
        <f t="shared" ca="1" si="27"/>
        <v/>
      </c>
      <c r="AR59" s="5" t="str">
        <f t="shared" ca="1" si="28"/>
        <v>Yes</v>
      </c>
      <c r="AS59" s="5" t="str">
        <f t="shared" ca="1" si="29"/>
        <v>Patch to remove</v>
      </c>
      <c r="AT59" s="5" t="str" cm="1">
        <f t="array" aca="1" ref="AT59" ca="1">COM</f>
        <v/>
      </c>
      <c r="AV59" s="5" t="str">
        <f t="shared" ca="1" si="30"/>
        <v>No</v>
      </c>
      <c r="AW59" s="4" t="str" cm="1">
        <f t="array" aca="1" ref="AW59" ca="1">PIE</f>
        <v/>
      </c>
      <c r="AY59" s="22" t="str">
        <f t="shared" ca="1" si="31"/>
        <v>N</v>
      </c>
      <c r="AZ59" s="22" t="str">
        <f t="shared" ca="1" si="32"/>
        <v>N</v>
      </c>
      <c r="BA59" s="5" t="str">
        <f t="shared" ca="1" si="33"/>
        <v>No</v>
      </c>
      <c r="BB59" s="5" t="str">
        <f t="shared" ca="1" si="34"/>
        <v/>
      </c>
      <c r="BC59" s="5"/>
      <c r="BE59" s="22" t="str">
        <f t="shared" si="35"/>
        <v>N</v>
      </c>
      <c r="BF59" s="22" t="str">
        <f t="shared" ca="1" si="36"/>
        <v>Y</v>
      </c>
      <c r="BG59" s="22" t="str">
        <f t="shared" ca="1" si="37"/>
        <v>N</v>
      </c>
    </row>
    <row r="60" spans="15:59" x14ac:dyDescent="0.25">
      <c r="O60" s="1"/>
      <c r="P60" s="2"/>
      <c r="Q60" s="2"/>
      <c r="V60" s="22" t="str">
        <f t="shared" si="20"/>
        <v xml:space="preserve"> ()*-</v>
      </c>
      <c r="X60" s="21" t="str">
        <f t="shared" ca="1" si="21"/>
        <v>-*---</v>
      </c>
      <c r="Y60" s="4" t="str">
        <f t="shared" si="22"/>
        <v>No</v>
      </c>
      <c r="Z60" s="8" t="str" cm="1">
        <f t="array" aca="1" ref="Z60" ca="1">C_CP</f>
        <v/>
      </c>
      <c r="AA60" s="9" t="str" cm="1">
        <f t="array" aca="1" ref="AA60" ca="1">IF(Z60="Yes",C_T,"-")</f>
        <v>-</v>
      </c>
      <c r="AB60" s="9" t="str" cm="1">
        <f t="array" aca="1" ref="AB60" ca="1">IF(Z60="Yes",C_WC,"-")</f>
        <v>-</v>
      </c>
      <c r="AC60" s="9" t="str" cm="1">
        <f t="array" aca="1" ref="AC60" ca="1">IF(Z60="Yes",VALUE(C_F),"-")</f>
        <v>-</v>
      </c>
      <c r="AE60" s="21">
        <f t="shared" si="23"/>
        <v>0</v>
      </c>
      <c r="AF60" s="8" t="str" cm="1">
        <f t="array" aca="1" ref="AF60" ca="1">P_Pop</f>
        <v/>
      </c>
      <c r="AG60" s="8" t="str" cm="1">
        <f t="array" aca="1" ref="AG60" ca="1">IF(AF60="Yes",P_P,"Y")</f>
        <v>Y</v>
      </c>
      <c r="AH60" s="8" t="str" cm="1">
        <f t="array" aca="1" ref="AH60" ca="1">IF(AF60="Yes",P_LB,"-")</f>
        <v>-</v>
      </c>
      <c r="AI60" s="8" t="str" cm="1">
        <f t="array" aca="1" ref="AI60" ca="1">IF(AF60="Yes",P_WC,"-")</f>
        <v>-</v>
      </c>
      <c r="AJ60" s="8" t="str" cm="1">
        <f t="array" aca="1" ref="AJ60" ca="1">IF(AF60="Yes",VALUE(P_F),"-")</f>
        <v>-</v>
      </c>
      <c r="AK60" s="10" t="str" cm="1">
        <f t="array" aca="1" ref="AK60" ca="1">IF(AF60="Yes",P_PN,"-")</f>
        <v>-</v>
      </c>
      <c r="AL60" s="22" t="str">
        <f t="shared" si="24"/>
        <v xml:space="preserve"> ()</v>
      </c>
      <c r="AM60" s="22">
        <f t="shared" si="25"/>
        <v>0</v>
      </c>
      <c r="AO60" s="5" t="str">
        <f t="shared" si="17"/>
        <v>Yes</v>
      </c>
      <c r="AP60" s="5" t="str">
        <f t="shared" ca="1" si="26"/>
        <v/>
      </c>
      <c r="AQ60" s="5" t="str">
        <f t="shared" ca="1" si="27"/>
        <v/>
      </c>
      <c r="AR60" s="5" t="str">
        <f t="shared" ca="1" si="28"/>
        <v>Yes</v>
      </c>
      <c r="AS60" s="5" t="str">
        <f t="shared" ca="1" si="29"/>
        <v>Patch to remove</v>
      </c>
      <c r="AT60" s="5" t="str" cm="1">
        <f t="array" aca="1" ref="AT60" ca="1">COM</f>
        <v/>
      </c>
      <c r="AV60" s="5" t="str">
        <f t="shared" ca="1" si="30"/>
        <v>No</v>
      </c>
      <c r="AW60" s="4" t="str" cm="1">
        <f t="array" aca="1" ref="AW60" ca="1">PIE</f>
        <v/>
      </c>
      <c r="AY60" s="22" t="str">
        <f t="shared" ca="1" si="31"/>
        <v>N</v>
      </c>
      <c r="AZ60" s="22" t="str">
        <f t="shared" ca="1" si="32"/>
        <v>N</v>
      </c>
      <c r="BA60" s="5" t="str">
        <f t="shared" ca="1" si="33"/>
        <v>No</v>
      </c>
      <c r="BB60" s="5" t="str">
        <f t="shared" ca="1" si="34"/>
        <v/>
      </c>
      <c r="BC60" s="5"/>
      <c r="BE60" s="22" t="str">
        <f t="shared" si="35"/>
        <v>N</v>
      </c>
      <c r="BF60" s="22" t="str">
        <f t="shared" ca="1" si="36"/>
        <v>Y</v>
      </c>
      <c r="BG60" s="22" t="str">
        <f t="shared" ca="1" si="37"/>
        <v>N</v>
      </c>
    </row>
    <row r="61" spans="15:59" x14ac:dyDescent="0.25">
      <c r="O61" s="1"/>
      <c r="P61" s="2"/>
      <c r="Q61" s="2"/>
      <c r="V61" s="22" t="str">
        <f t="shared" si="20"/>
        <v xml:space="preserve"> ()*-</v>
      </c>
      <c r="X61" s="21" t="str">
        <f t="shared" ca="1" si="21"/>
        <v>-*---</v>
      </c>
      <c r="Y61" s="4" t="str">
        <f t="shared" si="22"/>
        <v>No</v>
      </c>
      <c r="Z61" s="8" t="str" cm="1">
        <f t="array" aca="1" ref="Z61" ca="1">C_CP</f>
        <v/>
      </c>
      <c r="AA61" s="9" t="str" cm="1">
        <f t="array" aca="1" ref="AA61" ca="1">IF(Z61="Yes",C_T,"-")</f>
        <v>-</v>
      </c>
      <c r="AB61" s="9" t="str" cm="1">
        <f t="array" aca="1" ref="AB61" ca="1">IF(Z61="Yes",C_WC,"-")</f>
        <v>-</v>
      </c>
      <c r="AC61" s="9" t="str" cm="1">
        <f t="array" aca="1" ref="AC61" ca="1">IF(Z61="Yes",VALUE(C_F),"-")</f>
        <v>-</v>
      </c>
      <c r="AE61" s="21">
        <f t="shared" si="23"/>
        <v>0</v>
      </c>
      <c r="AF61" s="8" t="str" cm="1">
        <f t="array" aca="1" ref="AF61" ca="1">P_Pop</f>
        <v/>
      </c>
      <c r="AG61" s="8" t="str" cm="1">
        <f t="array" aca="1" ref="AG61" ca="1">IF(AF61="Yes",P_P,"Y")</f>
        <v>Y</v>
      </c>
      <c r="AH61" s="8" t="str" cm="1">
        <f t="array" aca="1" ref="AH61" ca="1">IF(AF61="Yes",P_LB,"-")</f>
        <v>-</v>
      </c>
      <c r="AI61" s="8" t="str" cm="1">
        <f t="array" aca="1" ref="AI61" ca="1">IF(AF61="Yes",P_WC,"-")</f>
        <v>-</v>
      </c>
      <c r="AJ61" s="8" t="str" cm="1">
        <f t="array" aca="1" ref="AJ61" ca="1">IF(AF61="Yes",VALUE(P_F),"-")</f>
        <v>-</v>
      </c>
      <c r="AK61" s="10" t="str" cm="1">
        <f t="array" aca="1" ref="AK61" ca="1">IF(AF61="Yes",P_PN,"-")</f>
        <v>-</v>
      </c>
      <c r="AL61" s="22" t="str">
        <f t="shared" si="24"/>
        <v xml:space="preserve"> ()</v>
      </c>
      <c r="AM61" s="22">
        <f t="shared" si="25"/>
        <v>0</v>
      </c>
      <c r="AO61" s="5" t="str">
        <f t="shared" si="17"/>
        <v>Yes</v>
      </c>
      <c r="AP61" s="5" t="str">
        <f t="shared" ca="1" si="26"/>
        <v/>
      </c>
      <c r="AQ61" s="5" t="str">
        <f t="shared" ca="1" si="27"/>
        <v/>
      </c>
      <c r="AR61" s="5" t="str">
        <f t="shared" ca="1" si="28"/>
        <v>Yes</v>
      </c>
      <c r="AS61" s="5" t="str">
        <f t="shared" ca="1" si="29"/>
        <v>Patch to remove</v>
      </c>
      <c r="AT61" s="5" t="str" cm="1">
        <f t="array" aca="1" ref="AT61" ca="1">COM</f>
        <v/>
      </c>
      <c r="AV61" s="5" t="str">
        <f t="shared" ca="1" si="30"/>
        <v>No</v>
      </c>
      <c r="AW61" s="4" t="str" cm="1">
        <f t="array" aca="1" ref="AW61" ca="1">PIE</f>
        <v/>
      </c>
      <c r="AY61" s="22" t="str">
        <f t="shared" ca="1" si="31"/>
        <v>N</v>
      </c>
      <c r="AZ61" s="22" t="str">
        <f t="shared" ca="1" si="32"/>
        <v>N</v>
      </c>
      <c r="BA61" s="5" t="str">
        <f t="shared" ca="1" si="33"/>
        <v>No</v>
      </c>
      <c r="BB61" s="5" t="str">
        <f t="shared" ca="1" si="34"/>
        <v/>
      </c>
      <c r="BC61" s="5"/>
      <c r="BE61" s="22" t="str">
        <f t="shared" si="35"/>
        <v>N</v>
      </c>
      <c r="BF61" s="22" t="str">
        <f t="shared" ca="1" si="36"/>
        <v>Y</v>
      </c>
      <c r="BG61" s="22" t="str">
        <f t="shared" ca="1" si="37"/>
        <v>N</v>
      </c>
    </row>
    <row r="62" spans="15:59" x14ac:dyDescent="0.25">
      <c r="O62" s="1"/>
      <c r="P62" s="2"/>
      <c r="Q62" s="2"/>
      <c r="V62" s="22" t="str">
        <f t="shared" si="20"/>
        <v xml:space="preserve"> ()*-</v>
      </c>
      <c r="X62" s="21" t="str">
        <f t="shared" ca="1" si="21"/>
        <v>-*---</v>
      </c>
      <c r="Y62" s="4" t="str">
        <f t="shared" si="22"/>
        <v>No</v>
      </c>
      <c r="Z62" s="8" t="str" cm="1">
        <f t="array" aca="1" ref="Z62" ca="1">C_CP</f>
        <v/>
      </c>
      <c r="AA62" s="9" t="str" cm="1">
        <f t="array" aca="1" ref="AA62" ca="1">IF(Z62="Yes",C_T,"-")</f>
        <v>-</v>
      </c>
      <c r="AB62" s="9" t="str" cm="1">
        <f t="array" aca="1" ref="AB62" ca="1">IF(Z62="Yes",C_WC,"-")</f>
        <v>-</v>
      </c>
      <c r="AC62" s="9" t="str" cm="1">
        <f t="array" aca="1" ref="AC62" ca="1">IF(Z62="Yes",VALUE(C_F),"-")</f>
        <v>-</v>
      </c>
      <c r="AE62" s="21">
        <f t="shared" si="23"/>
        <v>0</v>
      </c>
      <c r="AF62" s="8" t="str" cm="1">
        <f t="array" aca="1" ref="AF62" ca="1">P_Pop</f>
        <v/>
      </c>
      <c r="AG62" s="8" t="str" cm="1">
        <f t="array" aca="1" ref="AG62" ca="1">IF(AF62="Yes",P_P,"Y")</f>
        <v>Y</v>
      </c>
      <c r="AH62" s="8" t="str" cm="1">
        <f t="array" aca="1" ref="AH62" ca="1">IF(AF62="Yes",P_LB,"-")</f>
        <v>-</v>
      </c>
      <c r="AI62" s="8" t="str" cm="1">
        <f t="array" aca="1" ref="AI62" ca="1">IF(AF62="Yes",P_WC,"-")</f>
        <v>-</v>
      </c>
      <c r="AJ62" s="8" t="str" cm="1">
        <f t="array" aca="1" ref="AJ62" ca="1">IF(AF62="Yes",VALUE(P_F),"-")</f>
        <v>-</v>
      </c>
      <c r="AK62" s="10" t="str" cm="1">
        <f t="array" aca="1" ref="AK62" ca="1">IF(AF62="Yes",P_PN,"-")</f>
        <v>-</v>
      </c>
      <c r="AL62" s="22" t="str">
        <f t="shared" si="24"/>
        <v xml:space="preserve"> ()</v>
      </c>
      <c r="AM62" s="22">
        <f t="shared" si="25"/>
        <v>0</v>
      </c>
      <c r="AO62" s="5" t="str">
        <f t="shared" si="17"/>
        <v>Yes</v>
      </c>
      <c r="AP62" s="5" t="str">
        <f t="shared" ca="1" si="26"/>
        <v/>
      </c>
      <c r="AQ62" s="5" t="str">
        <f t="shared" ca="1" si="27"/>
        <v/>
      </c>
      <c r="AR62" s="5" t="str">
        <f t="shared" ca="1" si="28"/>
        <v>Yes</v>
      </c>
      <c r="AS62" s="5" t="str">
        <f t="shared" ca="1" si="29"/>
        <v>Patch to remove</v>
      </c>
      <c r="AT62" s="5" t="str" cm="1">
        <f t="array" aca="1" ref="AT62" ca="1">COM</f>
        <v/>
      </c>
      <c r="AV62" s="5" t="str">
        <f t="shared" ca="1" si="30"/>
        <v>No</v>
      </c>
      <c r="AW62" s="4" t="str" cm="1">
        <f t="array" aca="1" ref="AW62" ca="1">PIE</f>
        <v/>
      </c>
      <c r="AY62" s="22" t="str">
        <f t="shared" ca="1" si="31"/>
        <v>N</v>
      </c>
      <c r="AZ62" s="22" t="str">
        <f t="shared" ca="1" si="32"/>
        <v>N</v>
      </c>
      <c r="BA62" s="5" t="str">
        <f t="shared" ca="1" si="33"/>
        <v>No</v>
      </c>
      <c r="BB62" s="5" t="str">
        <f t="shared" ca="1" si="34"/>
        <v/>
      </c>
      <c r="BC62" s="5"/>
      <c r="BE62" s="22" t="str">
        <f t="shared" si="35"/>
        <v>N</v>
      </c>
      <c r="BF62" s="22" t="str">
        <f t="shared" ca="1" si="36"/>
        <v>Y</v>
      </c>
      <c r="BG62" s="22" t="str">
        <f t="shared" ca="1" si="37"/>
        <v>N</v>
      </c>
    </row>
    <row r="63" spans="15:59" x14ac:dyDescent="0.25">
      <c r="O63" s="1"/>
      <c r="P63" s="2"/>
      <c r="Q63" s="2"/>
      <c r="V63" s="22" t="str">
        <f t="shared" si="20"/>
        <v xml:space="preserve"> ()*-</v>
      </c>
      <c r="X63" s="21" t="str">
        <f t="shared" ca="1" si="21"/>
        <v>-*---</v>
      </c>
      <c r="Y63" s="4" t="str">
        <f t="shared" si="22"/>
        <v>No</v>
      </c>
      <c r="Z63" s="8" t="str" cm="1">
        <f t="array" aca="1" ref="Z63" ca="1">C_CP</f>
        <v/>
      </c>
      <c r="AA63" s="9" t="str" cm="1">
        <f t="array" aca="1" ref="AA63" ca="1">IF(Z63="Yes",C_T,"-")</f>
        <v>-</v>
      </c>
      <c r="AB63" s="9" t="str" cm="1">
        <f t="array" aca="1" ref="AB63" ca="1">IF(Z63="Yes",C_WC,"-")</f>
        <v>-</v>
      </c>
      <c r="AC63" s="9" t="str" cm="1">
        <f t="array" aca="1" ref="AC63" ca="1">IF(Z63="Yes",VALUE(C_F),"-")</f>
        <v>-</v>
      </c>
      <c r="AE63" s="21">
        <f t="shared" si="23"/>
        <v>0</v>
      </c>
      <c r="AF63" s="8" t="str" cm="1">
        <f t="array" aca="1" ref="AF63" ca="1">P_Pop</f>
        <v/>
      </c>
      <c r="AG63" s="8" t="str" cm="1">
        <f t="array" aca="1" ref="AG63" ca="1">IF(AF63="Yes",P_P,"Y")</f>
        <v>Y</v>
      </c>
      <c r="AH63" s="8" t="str" cm="1">
        <f t="array" aca="1" ref="AH63" ca="1">IF(AF63="Yes",P_LB,"-")</f>
        <v>-</v>
      </c>
      <c r="AI63" s="8" t="str" cm="1">
        <f t="array" aca="1" ref="AI63" ca="1">IF(AF63="Yes",P_WC,"-")</f>
        <v>-</v>
      </c>
      <c r="AJ63" s="8" t="str" cm="1">
        <f t="array" aca="1" ref="AJ63" ca="1">IF(AF63="Yes",VALUE(P_F),"-")</f>
        <v>-</v>
      </c>
      <c r="AK63" s="10" t="str" cm="1">
        <f t="array" aca="1" ref="AK63" ca="1">IF(AF63="Yes",P_PN,"-")</f>
        <v>-</v>
      </c>
      <c r="AL63" s="22" t="str">
        <f t="shared" si="24"/>
        <v xml:space="preserve"> ()</v>
      </c>
      <c r="AM63" s="22">
        <f t="shared" si="25"/>
        <v>0</v>
      </c>
      <c r="AO63" s="5" t="str">
        <f t="shared" si="17"/>
        <v>Yes</v>
      </c>
      <c r="AP63" s="5" t="str">
        <f t="shared" ca="1" si="26"/>
        <v/>
      </c>
      <c r="AQ63" s="5" t="str">
        <f t="shared" ca="1" si="27"/>
        <v/>
      </c>
      <c r="AR63" s="5" t="str">
        <f t="shared" ca="1" si="28"/>
        <v>Yes</v>
      </c>
      <c r="AS63" s="5" t="str">
        <f t="shared" ca="1" si="29"/>
        <v>Patch to remove</v>
      </c>
      <c r="AT63" s="5" t="str" cm="1">
        <f t="array" aca="1" ref="AT63" ca="1">COM</f>
        <v/>
      </c>
      <c r="AV63" s="5" t="str">
        <f t="shared" ca="1" si="30"/>
        <v>No</v>
      </c>
      <c r="AW63" s="4" t="str" cm="1">
        <f t="array" aca="1" ref="AW63" ca="1">PIE</f>
        <v/>
      </c>
      <c r="AY63" s="22" t="str">
        <f t="shared" ca="1" si="31"/>
        <v>N</v>
      </c>
      <c r="AZ63" s="22" t="str">
        <f t="shared" ca="1" si="32"/>
        <v>N</v>
      </c>
      <c r="BA63" s="5" t="str">
        <f t="shared" ca="1" si="33"/>
        <v>No</v>
      </c>
      <c r="BB63" s="5" t="str">
        <f t="shared" ca="1" si="34"/>
        <v/>
      </c>
      <c r="BC63" s="5"/>
      <c r="BE63" s="22" t="str">
        <f t="shared" si="35"/>
        <v>N</v>
      </c>
      <c r="BF63" s="22" t="str">
        <f t="shared" ca="1" si="36"/>
        <v>Y</v>
      </c>
      <c r="BG63" s="22" t="str">
        <f t="shared" ca="1" si="37"/>
        <v>N</v>
      </c>
    </row>
    <row r="64" spans="15:59" x14ac:dyDescent="0.25">
      <c r="O64" s="1"/>
      <c r="P64" s="2"/>
      <c r="Q64" s="2"/>
      <c r="V64" s="22" t="str">
        <f t="shared" si="20"/>
        <v xml:space="preserve"> ()*-</v>
      </c>
      <c r="X64" s="21" t="str">
        <f t="shared" ca="1" si="21"/>
        <v>-*---</v>
      </c>
      <c r="Y64" s="4" t="str">
        <f t="shared" si="22"/>
        <v>No</v>
      </c>
      <c r="Z64" s="8" t="str" cm="1">
        <f t="array" aca="1" ref="Z64" ca="1">C_CP</f>
        <v/>
      </c>
      <c r="AA64" s="9" t="str" cm="1">
        <f t="array" aca="1" ref="AA64" ca="1">IF(Z64="Yes",C_T,"-")</f>
        <v>-</v>
      </c>
      <c r="AB64" s="9" t="str" cm="1">
        <f t="array" aca="1" ref="AB64" ca="1">IF(Z64="Yes",C_WC,"-")</f>
        <v>-</v>
      </c>
      <c r="AC64" s="9" t="str" cm="1">
        <f t="array" aca="1" ref="AC64" ca="1">IF(Z64="Yes",VALUE(C_F),"-")</f>
        <v>-</v>
      </c>
      <c r="AE64" s="21">
        <f t="shared" si="23"/>
        <v>0</v>
      </c>
      <c r="AF64" s="8" t="str" cm="1">
        <f t="array" aca="1" ref="AF64" ca="1">P_Pop</f>
        <v/>
      </c>
      <c r="AG64" s="8" t="str" cm="1">
        <f t="array" aca="1" ref="AG64" ca="1">IF(AF64="Yes",P_P,"Y")</f>
        <v>Y</v>
      </c>
      <c r="AH64" s="8" t="str" cm="1">
        <f t="array" aca="1" ref="AH64" ca="1">IF(AF64="Yes",P_LB,"-")</f>
        <v>-</v>
      </c>
      <c r="AI64" s="8" t="str" cm="1">
        <f t="array" aca="1" ref="AI64" ca="1">IF(AF64="Yes",P_WC,"-")</f>
        <v>-</v>
      </c>
      <c r="AJ64" s="8" t="str" cm="1">
        <f t="array" aca="1" ref="AJ64" ca="1">IF(AF64="Yes",VALUE(P_F),"-")</f>
        <v>-</v>
      </c>
      <c r="AK64" s="10" t="str" cm="1">
        <f t="array" aca="1" ref="AK64" ca="1">IF(AF64="Yes",P_PN,"-")</f>
        <v>-</v>
      </c>
      <c r="AL64" s="22" t="str">
        <f t="shared" si="24"/>
        <v xml:space="preserve"> ()</v>
      </c>
      <c r="AM64" s="22">
        <f t="shared" si="25"/>
        <v>0</v>
      </c>
      <c r="AO64" s="5" t="str">
        <f t="shared" si="17"/>
        <v>Yes</v>
      </c>
      <c r="AP64" s="5" t="str">
        <f t="shared" ca="1" si="26"/>
        <v/>
      </c>
      <c r="AQ64" s="5" t="str">
        <f t="shared" ca="1" si="27"/>
        <v/>
      </c>
      <c r="AR64" s="5" t="str">
        <f t="shared" ca="1" si="28"/>
        <v>Yes</v>
      </c>
      <c r="AS64" s="5" t="str">
        <f t="shared" ca="1" si="29"/>
        <v>Patch to remove</v>
      </c>
      <c r="AT64" s="5" t="str" cm="1">
        <f t="array" aca="1" ref="AT64" ca="1">COM</f>
        <v/>
      </c>
      <c r="AV64" s="5" t="str">
        <f t="shared" ca="1" si="30"/>
        <v>No</v>
      </c>
      <c r="AW64" s="4" t="str" cm="1">
        <f t="array" aca="1" ref="AW64" ca="1">PIE</f>
        <v/>
      </c>
      <c r="AY64" s="22" t="str">
        <f t="shared" ca="1" si="31"/>
        <v>N</v>
      </c>
      <c r="AZ64" s="22" t="str">
        <f t="shared" ca="1" si="32"/>
        <v>N</v>
      </c>
      <c r="BA64" s="5" t="str">
        <f t="shared" ca="1" si="33"/>
        <v>No</v>
      </c>
      <c r="BB64" s="5" t="str">
        <f t="shared" ca="1" si="34"/>
        <v/>
      </c>
      <c r="BC64" s="5"/>
      <c r="BE64" s="22" t="str">
        <f t="shared" si="35"/>
        <v>N</v>
      </c>
      <c r="BF64" s="22" t="str">
        <f t="shared" ca="1" si="36"/>
        <v>Y</v>
      </c>
      <c r="BG64" s="22" t="str">
        <f t="shared" ca="1" si="37"/>
        <v>N</v>
      </c>
    </row>
    <row r="65" spans="15:59" x14ac:dyDescent="0.25">
      <c r="O65" s="1"/>
      <c r="P65" s="2"/>
      <c r="Q65" s="2"/>
      <c r="V65" s="22" t="str">
        <f t="shared" si="20"/>
        <v xml:space="preserve"> ()*-</v>
      </c>
      <c r="X65" s="21" t="str">
        <f t="shared" ca="1" si="21"/>
        <v>-*---</v>
      </c>
      <c r="Y65" s="4" t="str">
        <f t="shared" si="22"/>
        <v>No</v>
      </c>
      <c r="Z65" s="8" t="str" cm="1">
        <f t="array" aca="1" ref="Z65" ca="1">C_CP</f>
        <v/>
      </c>
      <c r="AA65" s="9" t="str" cm="1">
        <f t="array" aca="1" ref="AA65" ca="1">IF(Z65="Yes",C_T,"-")</f>
        <v>-</v>
      </c>
      <c r="AB65" s="9" t="str" cm="1">
        <f t="array" aca="1" ref="AB65" ca="1">IF(Z65="Yes",C_WC,"-")</f>
        <v>-</v>
      </c>
      <c r="AC65" s="9" t="str" cm="1">
        <f t="array" aca="1" ref="AC65" ca="1">IF(Z65="Yes",VALUE(C_F),"-")</f>
        <v>-</v>
      </c>
      <c r="AE65" s="21">
        <f t="shared" si="23"/>
        <v>0</v>
      </c>
      <c r="AF65" s="8" t="str" cm="1">
        <f t="array" aca="1" ref="AF65" ca="1">P_Pop</f>
        <v/>
      </c>
      <c r="AG65" s="8" t="str" cm="1">
        <f t="array" aca="1" ref="AG65" ca="1">IF(AF65="Yes",P_P,"Y")</f>
        <v>Y</v>
      </c>
      <c r="AH65" s="8" t="str" cm="1">
        <f t="array" aca="1" ref="AH65" ca="1">IF(AF65="Yes",P_LB,"-")</f>
        <v>-</v>
      </c>
      <c r="AI65" s="8" t="str" cm="1">
        <f t="array" aca="1" ref="AI65" ca="1">IF(AF65="Yes",P_WC,"-")</f>
        <v>-</v>
      </c>
      <c r="AJ65" s="8" t="str" cm="1">
        <f t="array" aca="1" ref="AJ65" ca="1">IF(AF65="Yes",VALUE(P_F),"-")</f>
        <v>-</v>
      </c>
      <c r="AK65" s="10" t="str" cm="1">
        <f t="array" aca="1" ref="AK65" ca="1">IF(AF65="Yes",P_PN,"-")</f>
        <v>-</v>
      </c>
      <c r="AL65" s="22" t="str">
        <f t="shared" si="24"/>
        <v xml:space="preserve"> ()</v>
      </c>
      <c r="AM65" s="22">
        <f t="shared" si="25"/>
        <v>0</v>
      </c>
      <c r="AO65" s="5" t="str">
        <f t="shared" si="17"/>
        <v>Yes</v>
      </c>
      <c r="AP65" s="5" t="str">
        <f t="shared" ca="1" si="26"/>
        <v/>
      </c>
      <c r="AQ65" s="5" t="str">
        <f t="shared" ca="1" si="27"/>
        <v/>
      </c>
      <c r="AR65" s="5" t="str">
        <f t="shared" ca="1" si="28"/>
        <v>Yes</v>
      </c>
      <c r="AS65" s="5" t="str">
        <f t="shared" ca="1" si="29"/>
        <v>Patch to remove</v>
      </c>
      <c r="AT65" s="5" t="str" cm="1">
        <f t="array" aca="1" ref="AT65" ca="1">COM</f>
        <v/>
      </c>
      <c r="AV65" s="5" t="str">
        <f t="shared" ca="1" si="30"/>
        <v>No</v>
      </c>
      <c r="AW65" s="4" t="str" cm="1">
        <f t="array" aca="1" ref="AW65" ca="1">PIE</f>
        <v/>
      </c>
      <c r="AY65" s="22" t="str">
        <f t="shared" ca="1" si="31"/>
        <v>N</v>
      </c>
      <c r="AZ65" s="22" t="str">
        <f t="shared" ca="1" si="32"/>
        <v>N</v>
      </c>
      <c r="BA65" s="5" t="str">
        <f t="shared" ca="1" si="33"/>
        <v>No</v>
      </c>
      <c r="BB65" s="5" t="str">
        <f t="shared" ca="1" si="34"/>
        <v/>
      </c>
      <c r="BC65" s="5"/>
      <c r="BE65" s="22" t="str">
        <f t="shared" si="35"/>
        <v>N</v>
      </c>
      <c r="BF65" s="22" t="str">
        <f t="shared" ca="1" si="36"/>
        <v>Y</v>
      </c>
      <c r="BG65" s="22" t="str">
        <f t="shared" ca="1" si="37"/>
        <v>N</v>
      </c>
    </row>
    <row r="66" spans="15:59" x14ac:dyDescent="0.25">
      <c r="O66" s="1"/>
      <c r="P66" s="2"/>
      <c r="Q66" s="2"/>
      <c r="V66" s="22" t="str">
        <f t="shared" si="20"/>
        <v xml:space="preserve"> ()*-</v>
      </c>
      <c r="X66" s="21" t="str">
        <f t="shared" ca="1" si="21"/>
        <v>-*---</v>
      </c>
      <c r="Y66" s="4" t="str">
        <f t="shared" si="22"/>
        <v>No</v>
      </c>
      <c r="Z66" s="8" t="str" cm="1">
        <f t="array" aca="1" ref="Z66" ca="1">C_CP</f>
        <v/>
      </c>
      <c r="AA66" s="9" t="str" cm="1">
        <f t="array" aca="1" ref="AA66" ca="1">IF(Z66="Yes",C_T,"-")</f>
        <v>-</v>
      </c>
      <c r="AB66" s="9" t="str" cm="1">
        <f t="array" aca="1" ref="AB66" ca="1">IF(Z66="Yes",C_WC,"-")</f>
        <v>-</v>
      </c>
      <c r="AC66" s="9" t="str" cm="1">
        <f t="array" aca="1" ref="AC66" ca="1">IF(Z66="Yes",VALUE(C_F),"-")</f>
        <v>-</v>
      </c>
      <c r="AE66" s="21">
        <f t="shared" si="23"/>
        <v>0</v>
      </c>
      <c r="AF66" s="8" t="str" cm="1">
        <f t="array" aca="1" ref="AF66" ca="1">P_Pop</f>
        <v/>
      </c>
      <c r="AG66" s="8" t="str" cm="1">
        <f t="array" aca="1" ref="AG66" ca="1">IF(AF66="Yes",P_P,"Y")</f>
        <v>Y</v>
      </c>
      <c r="AH66" s="8" t="str" cm="1">
        <f t="array" aca="1" ref="AH66" ca="1">IF(AF66="Yes",P_LB,"-")</f>
        <v>-</v>
      </c>
      <c r="AI66" s="8" t="str" cm="1">
        <f t="array" aca="1" ref="AI66" ca="1">IF(AF66="Yes",P_WC,"-")</f>
        <v>-</v>
      </c>
      <c r="AJ66" s="8" t="str" cm="1">
        <f t="array" aca="1" ref="AJ66" ca="1">IF(AF66="Yes",VALUE(P_F),"-")</f>
        <v>-</v>
      </c>
      <c r="AK66" s="10" t="str" cm="1">
        <f t="array" aca="1" ref="AK66" ca="1">IF(AF66="Yes",P_PN,"-")</f>
        <v>-</v>
      </c>
      <c r="AL66" s="22" t="str">
        <f t="shared" si="24"/>
        <v xml:space="preserve"> ()</v>
      </c>
      <c r="AM66" s="22">
        <f t="shared" si="25"/>
        <v>0</v>
      </c>
      <c r="AO66" s="5" t="str">
        <f t="shared" si="17"/>
        <v>Yes</v>
      </c>
      <c r="AP66" s="5" t="str">
        <f t="shared" ca="1" si="26"/>
        <v/>
      </c>
      <c r="AQ66" s="5" t="str">
        <f t="shared" ca="1" si="27"/>
        <v/>
      </c>
      <c r="AR66" s="5" t="str">
        <f t="shared" ca="1" si="28"/>
        <v>Yes</v>
      </c>
      <c r="AS66" s="5" t="str">
        <f t="shared" ca="1" si="29"/>
        <v>Patch to remove</v>
      </c>
      <c r="AT66" s="5" t="str" cm="1">
        <f t="array" aca="1" ref="AT66" ca="1">COM</f>
        <v/>
      </c>
      <c r="AV66" s="5" t="str">
        <f t="shared" ca="1" si="30"/>
        <v>No</v>
      </c>
      <c r="AW66" s="4" t="str" cm="1">
        <f t="array" aca="1" ref="AW66" ca="1">PIE</f>
        <v/>
      </c>
      <c r="AY66" s="22" t="str">
        <f t="shared" ca="1" si="31"/>
        <v>N</v>
      </c>
      <c r="AZ66" s="22" t="str">
        <f t="shared" ca="1" si="32"/>
        <v>N</v>
      </c>
      <c r="BA66" s="5" t="str">
        <f t="shared" ca="1" si="33"/>
        <v>No</v>
      </c>
      <c r="BB66" s="5" t="str">
        <f t="shared" ca="1" si="34"/>
        <v/>
      </c>
      <c r="BC66" s="5"/>
      <c r="BE66" s="22" t="str">
        <f t="shared" si="35"/>
        <v>N</v>
      </c>
      <c r="BF66" s="22" t="str">
        <f t="shared" ca="1" si="36"/>
        <v>Y</v>
      </c>
      <c r="BG66" s="22" t="str">
        <f t="shared" ca="1" si="37"/>
        <v>N</v>
      </c>
    </row>
    <row r="67" spans="15:59" x14ac:dyDescent="0.25">
      <c r="O67" s="1"/>
      <c r="P67" s="2"/>
      <c r="Q67" s="2"/>
      <c r="V67" s="22" t="str">
        <f t="shared" si="20"/>
        <v xml:space="preserve"> ()*-</v>
      </c>
      <c r="X67" s="21" t="str">
        <f t="shared" ca="1" si="21"/>
        <v>-*---</v>
      </c>
      <c r="Y67" s="4" t="str">
        <f t="shared" si="22"/>
        <v>No</v>
      </c>
      <c r="Z67" s="8" t="str" cm="1">
        <f t="array" aca="1" ref="Z67" ca="1">C_CP</f>
        <v/>
      </c>
      <c r="AA67" s="9" t="str" cm="1">
        <f t="array" aca="1" ref="AA67" ca="1">IF(Z67="Yes",C_T,"-")</f>
        <v>-</v>
      </c>
      <c r="AB67" s="9" t="str" cm="1">
        <f t="array" aca="1" ref="AB67" ca="1">IF(Z67="Yes",C_WC,"-")</f>
        <v>-</v>
      </c>
      <c r="AC67" s="9" t="str" cm="1">
        <f t="array" aca="1" ref="AC67" ca="1">IF(Z67="Yes",VALUE(C_F),"-")</f>
        <v>-</v>
      </c>
      <c r="AE67" s="21">
        <f t="shared" si="23"/>
        <v>0</v>
      </c>
      <c r="AF67" s="8" t="str" cm="1">
        <f t="array" aca="1" ref="AF67" ca="1">P_Pop</f>
        <v/>
      </c>
      <c r="AG67" s="8" t="str" cm="1">
        <f t="array" aca="1" ref="AG67" ca="1">IF(AF67="Yes",P_P,"Y")</f>
        <v>Y</v>
      </c>
      <c r="AH67" s="8" t="str" cm="1">
        <f t="array" aca="1" ref="AH67" ca="1">IF(AF67="Yes",P_LB,"-")</f>
        <v>-</v>
      </c>
      <c r="AI67" s="8" t="str" cm="1">
        <f t="array" aca="1" ref="AI67" ca="1">IF(AF67="Yes",P_WC,"-")</f>
        <v>-</v>
      </c>
      <c r="AJ67" s="8" t="str" cm="1">
        <f t="array" aca="1" ref="AJ67" ca="1">IF(AF67="Yes",VALUE(P_F),"-")</f>
        <v>-</v>
      </c>
      <c r="AK67" s="10" t="str" cm="1">
        <f t="array" aca="1" ref="AK67" ca="1">IF(AF67="Yes",P_PN,"-")</f>
        <v>-</v>
      </c>
      <c r="AL67" s="22" t="str">
        <f t="shared" si="24"/>
        <v xml:space="preserve"> ()</v>
      </c>
      <c r="AM67" s="22">
        <f t="shared" si="25"/>
        <v>0</v>
      </c>
      <c r="AO67" s="5" t="str">
        <f t="shared" si="17"/>
        <v>Yes</v>
      </c>
      <c r="AP67" s="5" t="str">
        <f t="shared" ca="1" si="26"/>
        <v/>
      </c>
      <c r="AQ67" s="5" t="str">
        <f t="shared" ca="1" si="27"/>
        <v/>
      </c>
      <c r="AR67" s="5" t="str">
        <f t="shared" ca="1" si="28"/>
        <v>Yes</v>
      </c>
      <c r="AS67" s="5" t="str">
        <f t="shared" ca="1" si="29"/>
        <v>Patch to remove</v>
      </c>
      <c r="AT67" s="5" t="str" cm="1">
        <f t="array" aca="1" ref="AT67" ca="1">COM</f>
        <v/>
      </c>
      <c r="AV67" s="5" t="str">
        <f t="shared" ca="1" si="30"/>
        <v>No</v>
      </c>
      <c r="AW67" s="4" t="str" cm="1">
        <f t="array" aca="1" ref="AW67" ca="1">PIE</f>
        <v/>
      </c>
      <c r="AY67" s="22" t="str">
        <f t="shared" ca="1" si="31"/>
        <v>N</v>
      </c>
      <c r="AZ67" s="22" t="str">
        <f t="shared" ca="1" si="32"/>
        <v>N</v>
      </c>
      <c r="BA67" s="5" t="str">
        <f t="shared" ca="1" si="33"/>
        <v>No</v>
      </c>
      <c r="BB67" s="5" t="str">
        <f t="shared" ca="1" si="34"/>
        <v/>
      </c>
      <c r="BC67" s="5"/>
      <c r="BE67" s="22" t="str">
        <f t="shared" si="35"/>
        <v>N</v>
      </c>
      <c r="BF67" s="22" t="str">
        <f t="shared" ca="1" si="36"/>
        <v>Y</v>
      </c>
      <c r="BG67" s="22" t="str">
        <f t="shared" ca="1" si="37"/>
        <v>N</v>
      </c>
    </row>
    <row r="68" spans="15:59" x14ac:dyDescent="0.25">
      <c r="O68" s="1"/>
      <c r="P68" s="2"/>
      <c r="Q68" s="2"/>
      <c r="V68" s="22" t="str">
        <f t="shared" si="20"/>
        <v xml:space="preserve"> ()*-</v>
      </c>
      <c r="X68" s="21" t="str">
        <f t="shared" ca="1" si="21"/>
        <v>-*---</v>
      </c>
      <c r="Y68" s="4" t="str">
        <f t="shared" si="22"/>
        <v>No</v>
      </c>
      <c r="Z68" s="8" t="str" cm="1">
        <f t="array" aca="1" ref="Z68" ca="1">C_CP</f>
        <v/>
      </c>
      <c r="AA68" s="9" t="str" cm="1">
        <f t="array" aca="1" ref="AA68" ca="1">IF(Z68="Yes",C_T,"-")</f>
        <v>-</v>
      </c>
      <c r="AB68" s="9" t="str" cm="1">
        <f t="array" aca="1" ref="AB68" ca="1">IF(Z68="Yes",C_WC,"-")</f>
        <v>-</v>
      </c>
      <c r="AC68" s="9" t="str" cm="1">
        <f t="array" aca="1" ref="AC68" ca="1">IF(Z68="Yes",VALUE(C_F),"-")</f>
        <v>-</v>
      </c>
      <c r="AE68" s="21">
        <f t="shared" si="23"/>
        <v>0</v>
      </c>
      <c r="AF68" s="8" t="str" cm="1">
        <f t="array" aca="1" ref="AF68" ca="1">P_Pop</f>
        <v/>
      </c>
      <c r="AG68" s="8" t="str" cm="1">
        <f t="array" aca="1" ref="AG68" ca="1">IF(AF68="Yes",P_P,"Y")</f>
        <v>Y</v>
      </c>
      <c r="AH68" s="8" t="str" cm="1">
        <f t="array" aca="1" ref="AH68" ca="1">IF(AF68="Yes",P_LB,"-")</f>
        <v>-</v>
      </c>
      <c r="AI68" s="8" t="str" cm="1">
        <f t="array" aca="1" ref="AI68" ca="1">IF(AF68="Yes",P_WC,"-")</f>
        <v>-</v>
      </c>
      <c r="AJ68" s="8" t="str" cm="1">
        <f t="array" aca="1" ref="AJ68" ca="1">IF(AF68="Yes",VALUE(P_F),"-")</f>
        <v>-</v>
      </c>
      <c r="AK68" s="10" t="str" cm="1">
        <f t="array" aca="1" ref="AK68" ca="1">IF(AF68="Yes",P_PN,"-")</f>
        <v>-</v>
      </c>
      <c r="AL68" s="22" t="str">
        <f t="shared" si="24"/>
        <v xml:space="preserve"> ()</v>
      </c>
      <c r="AM68" s="22">
        <f t="shared" si="25"/>
        <v>0</v>
      </c>
      <c r="AO68" s="5" t="str">
        <f t="shared" si="17"/>
        <v>Yes</v>
      </c>
      <c r="AP68" s="5" t="str">
        <f t="shared" ca="1" si="26"/>
        <v/>
      </c>
      <c r="AQ68" s="5" t="str">
        <f t="shared" ca="1" si="27"/>
        <v/>
      </c>
      <c r="AR68" s="5" t="str">
        <f t="shared" ca="1" si="28"/>
        <v>Yes</v>
      </c>
      <c r="AS68" s="5" t="str">
        <f t="shared" ca="1" si="29"/>
        <v>Patch to remove</v>
      </c>
      <c r="AT68" s="5" t="str" cm="1">
        <f t="array" aca="1" ref="AT68" ca="1">COM</f>
        <v/>
      </c>
      <c r="AV68" s="5" t="str">
        <f t="shared" ca="1" si="30"/>
        <v>No</v>
      </c>
      <c r="AW68" s="4" t="str" cm="1">
        <f t="array" aca="1" ref="AW68" ca="1">PIE</f>
        <v/>
      </c>
      <c r="AY68" s="22" t="str">
        <f t="shared" ca="1" si="31"/>
        <v>N</v>
      </c>
      <c r="AZ68" s="22" t="str">
        <f t="shared" ca="1" si="32"/>
        <v>N</v>
      </c>
      <c r="BA68" s="5" t="str">
        <f t="shared" ca="1" si="33"/>
        <v>No</v>
      </c>
      <c r="BB68" s="5" t="str">
        <f t="shared" ca="1" si="34"/>
        <v/>
      </c>
      <c r="BC68" s="5"/>
      <c r="BE68" s="22" t="str">
        <f t="shared" si="35"/>
        <v>N</v>
      </c>
      <c r="BF68" s="22" t="str">
        <f t="shared" ca="1" si="36"/>
        <v>Y</v>
      </c>
      <c r="BG68" s="22" t="str">
        <f t="shared" ca="1" si="37"/>
        <v>N</v>
      </c>
    </row>
    <row r="69" spans="15:59" x14ac:dyDescent="0.25">
      <c r="O69" s="1"/>
      <c r="P69" s="2"/>
      <c r="Q69" s="2"/>
      <c r="V69" s="22" t="str">
        <f t="shared" si="20"/>
        <v xml:space="preserve"> ()*-</v>
      </c>
      <c r="X69" s="21" t="str">
        <f t="shared" ca="1" si="21"/>
        <v>-*---</v>
      </c>
      <c r="Y69" s="4" t="str">
        <f t="shared" si="22"/>
        <v>No</v>
      </c>
      <c r="Z69" s="8" t="str" cm="1">
        <f t="array" aca="1" ref="Z69" ca="1">C_CP</f>
        <v/>
      </c>
      <c r="AA69" s="9" t="str" cm="1">
        <f t="array" aca="1" ref="AA69" ca="1">IF(Z69="Yes",C_T,"-")</f>
        <v>-</v>
      </c>
      <c r="AB69" s="9" t="str" cm="1">
        <f t="array" aca="1" ref="AB69" ca="1">IF(Z69="Yes",C_WC,"-")</f>
        <v>-</v>
      </c>
      <c r="AC69" s="9" t="str" cm="1">
        <f t="array" aca="1" ref="AC69" ca="1">IF(Z69="Yes",VALUE(C_F),"-")</f>
        <v>-</v>
      </c>
      <c r="AE69" s="21">
        <f t="shared" si="23"/>
        <v>0</v>
      </c>
      <c r="AF69" s="8" t="str" cm="1">
        <f t="array" aca="1" ref="AF69" ca="1">P_Pop</f>
        <v/>
      </c>
      <c r="AG69" s="8" t="str" cm="1">
        <f t="array" aca="1" ref="AG69" ca="1">IF(AF69="Yes",P_P,"Y")</f>
        <v>Y</v>
      </c>
      <c r="AH69" s="8" t="str" cm="1">
        <f t="array" aca="1" ref="AH69" ca="1">IF(AF69="Yes",P_LB,"-")</f>
        <v>-</v>
      </c>
      <c r="AI69" s="8" t="str" cm="1">
        <f t="array" aca="1" ref="AI69" ca="1">IF(AF69="Yes",P_WC,"-")</f>
        <v>-</v>
      </c>
      <c r="AJ69" s="8" t="str" cm="1">
        <f t="array" aca="1" ref="AJ69" ca="1">IF(AF69="Yes",VALUE(P_F),"-")</f>
        <v>-</v>
      </c>
      <c r="AK69" s="10" t="str" cm="1">
        <f t="array" aca="1" ref="AK69" ca="1">IF(AF69="Yes",P_PN,"-")</f>
        <v>-</v>
      </c>
      <c r="AL69" s="22" t="str">
        <f t="shared" si="24"/>
        <v xml:space="preserve"> ()</v>
      </c>
      <c r="AM69" s="22">
        <f t="shared" si="25"/>
        <v>0</v>
      </c>
      <c r="AO69" s="5" t="str">
        <f t="shared" si="17"/>
        <v>Yes</v>
      </c>
      <c r="AP69" s="5" t="str">
        <f t="shared" ca="1" si="26"/>
        <v/>
      </c>
      <c r="AQ69" s="5" t="str">
        <f t="shared" ca="1" si="27"/>
        <v/>
      </c>
      <c r="AR69" s="5" t="str">
        <f t="shared" ca="1" si="28"/>
        <v>Yes</v>
      </c>
      <c r="AS69" s="5" t="str">
        <f t="shared" ca="1" si="29"/>
        <v>Patch to remove</v>
      </c>
      <c r="AT69" s="5" t="str" cm="1">
        <f t="array" aca="1" ref="AT69" ca="1">COM</f>
        <v/>
      </c>
      <c r="AV69" s="5" t="str">
        <f t="shared" ca="1" si="30"/>
        <v>No</v>
      </c>
      <c r="AW69" s="4" t="str" cm="1">
        <f t="array" aca="1" ref="AW69" ca="1">PIE</f>
        <v/>
      </c>
      <c r="AY69" s="22" t="str">
        <f t="shared" ca="1" si="31"/>
        <v>N</v>
      </c>
      <c r="AZ69" s="22" t="str">
        <f t="shared" ca="1" si="32"/>
        <v>N</v>
      </c>
      <c r="BA69" s="5" t="str">
        <f t="shared" ca="1" si="33"/>
        <v>No</v>
      </c>
      <c r="BB69" s="5" t="str">
        <f t="shared" ca="1" si="34"/>
        <v/>
      </c>
      <c r="BC69" s="5"/>
      <c r="BE69" s="22" t="str">
        <f t="shared" si="35"/>
        <v>N</v>
      </c>
      <c r="BF69" s="22" t="str">
        <f t="shared" ca="1" si="36"/>
        <v>Y</v>
      </c>
      <c r="BG69" s="22" t="str">
        <f t="shared" ca="1" si="37"/>
        <v>N</v>
      </c>
    </row>
    <row r="70" spans="15:59" x14ac:dyDescent="0.25">
      <c r="O70" s="1"/>
      <c r="P70" s="2"/>
      <c r="Q70" s="2"/>
      <c r="V70" s="22" t="str">
        <f t="shared" si="20"/>
        <v xml:space="preserve"> ()*-</v>
      </c>
      <c r="X70" s="21" t="str">
        <f t="shared" ca="1" si="21"/>
        <v>-*---</v>
      </c>
      <c r="Y70" s="4" t="str">
        <f t="shared" si="22"/>
        <v>No</v>
      </c>
      <c r="Z70" s="8" t="str" cm="1">
        <f t="array" aca="1" ref="Z70" ca="1">C_CP</f>
        <v/>
      </c>
      <c r="AA70" s="9" t="str" cm="1">
        <f t="array" aca="1" ref="AA70" ca="1">IF(Z70="Yes",C_T,"-")</f>
        <v>-</v>
      </c>
      <c r="AB70" s="9" t="str" cm="1">
        <f t="array" aca="1" ref="AB70" ca="1">IF(Z70="Yes",C_WC,"-")</f>
        <v>-</v>
      </c>
      <c r="AC70" s="9" t="str" cm="1">
        <f t="array" aca="1" ref="AC70" ca="1">IF(Z70="Yes",VALUE(C_F),"-")</f>
        <v>-</v>
      </c>
      <c r="AE70" s="21">
        <f t="shared" si="23"/>
        <v>0</v>
      </c>
      <c r="AF70" s="8" t="str" cm="1">
        <f t="array" aca="1" ref="AF70" ca="1">P_Pop</f>
        <v/>
      </c>
      <c r="AG70" s="8" t="str" cm="1">
        <f t="array" aca="1" ref="AG70" ca="1">IF(AF70="Yes",P_P,"Y")</f>
        <v>Y</v>
      </c>
      <c r="AH70" s="8" t="str" cm="1">
        <f t="array" aca="1" ref="AH70" ca="1">IF(AF70="Yes",P_LB,"-")</f>
        <v>-</v>
      </c>
      <c r="AI70" s="8" t="str" cm="1">
        <f t="array" aca="1" ref="AI70" ca="1">IF(AF70="Yes",P_WC,"-")</f>
        <v>-</v>
      </c>
      <c r="AJ70" s="8" t="str" cm="1">
        <f t="array" aca="1" ref="AJ70" ca="1">IF(AF70="Yes",VALUE(P_F),"-")</f>
        <v>-</v>
      </c>
      <c r="AK70" s="10" t="str" cm="1">
        <f t="array" aca="1" ref="AK70" ca="1">IF(AF70="Yes",P_PN,"-")</f>
        <v>-</v>
      </c>
      <c r="AL70" s="22" t="str">
        <f t="shared" si="24"/>
        <v xml:space="preserve"> ()</v>
      </c>
      <c r="AM70" s="22">
        <f t="shared" si="25"/>
        <v>0</v>
      </c>
      <c r="AO70" s="5" t="str">
        <f t="shared" si="17"/>
        <v>Yes</v>
      </c>
      <c r="AP70" s="5" t="str">
        <f t="shared" ca="1" si="26"/>
        <v/>
      </c>
      <c r="AQ70" s="5" t="str">
        <f t="shared" ca="1" si="27"/>
        <v/>
      </c>
      <c r="AR70" s="5" t="str">
        <f t="shared" ca="1" si="28"/>
        <v>Yes</v>
      </c>
      <c r="AS70" s="5" t="str">
        <f t="shared" ca="1" si="29"/>
        <v>Patch to remove</v>
      </c>
      <c r="AT70" s="5" t="str" cm="1">
        <f t="array" aca="1" ref="AT70" ca="1">COM</f>
        <v/>
      </c>
      <c r="AV70" s="5" t="str">
        <f t="shared" ca="1" si="30"/>
        <v>No</v>
      </c>
      <c r="AW70" s="4" t="str" cm="1">
        <f t="array" aca="1" ref="AW70" ca="1">PIE</f>
        <v/>
      </c>
      <c r="AY70" s="22" t="str">
        <f t="shared" ca="1" si="31"/>
        <v>N</v>
      </c>
      <c r="AZ70" s="22" t="str">
        <f t="shared" ca="1" si="32"/>
        <v>N</v>
      </c>
      <c r="BA70" s="5" t="str">
        <f t="shared" ca="1" si="33"/>
        <v>No</v>
      </c>
      <c r="BB70" s="5" t="str">
        <f t="shared" ca="1" si="34"/>
        <v/>
      </c>
      <c r="BC70" s="5"/>
      <c r="BE70" s="22" t="str">
        <f t="shared" si="35"/>
        <v>N</v>
      </c>
      <c r="BF70" s="22" t="str">
        <f t="shared" ca="1" si="36"/>
        <v>Y</v>
      </c>
      <c r="BG70" s="22" t="str">
        <f t="shared" ca="1" si="37"/>
        <v>N</v>
      </c>
    </row>
    <row r="71" spans="15:59" x14ac:dyDescent="0.25">
      <c r="O71" s="1"/>
      <c r="P71" s="2"/>
      <c r="Q71" s="2"/>
      <c r="V71" s="22" t="str">
        <f t="shared" si="20"/>
        <v xml:space="preserve"> ()*-</v>
      </c>
      <c r="X71" s="21" t="str">
        <f t="shared" ca="1" si="21"/>
        <v>-*---</v>
      </c>
      <c r="Y71" s="4" t="str">
        <f t="shared" si="22"/>
        <v>No</v>
      </c>
      <c r="Z71" s="8" t="str" cm="1">
        <f t="array" aca="1" ref="Z71" ca="1">C_CP</f>
        <v/>
      </c>
      <c r="AA71" s="9" t="str" cm="1">
        <f t="array" aca="1" ref="AA71" ca="1">IF(Z71="Yes",C_T,"-")</f>
        <v>-</v>
      </c>
      <c r="AB71" s="9" t="str" cm="1">
        <f t="array" aca="1" ref="AB71" ca="1">IF(Z71="Yes",C_WC,"-")</f>
        <v>-</v>
      </c>
      <c r="AC71" s="9" t="str" cm="1">
        <f t="array" aca="1" ref="AC71" ca="1">IF(Z71="Yes",VALUE(C_F),"-")</f>
        <v>-</v>
      </c>
      <c r="AE71" s="21">
        <f t="shared" si="23"/>
        <v>0</v>
      </c>
      <c r="AF71" s="8" t="str" cm="1">
        <f t="array" aca="1" ref="AF71" ca="1">P_Pop</f>
        <v/>
      </c>
      <c r="AG71" s="8" t="str" cm="1">
        <f t="array" aca="1" ref="AG71" ca="1">IF(AF71="Yes",P_P,"Y")</f>
        <v>Y</v>
      </c>
      <c r="AH71" s="8" t="str" cm="1">
        <f t="array" aca="1" ref="AH71" ca="1">IF(AF71="Yes",P_LB,"-")</f>
        <v>-</v>
      </c>
      <c r="AI71" s="8" t="str" cm="1">
        <f t="array" aca="1" ref="AI71" ca="1">IF(AF71="Yes",P_WC,"-")</f>
        <v>-</v>
      </c>
      <c r="AJ71" s="8" t="str" cm="1">
        <f t="array" aca="1" ref="AJ71" ca="1">IF(AF71="Yes",VALUE(P_F),"-")</f>
        <v>-</v>
      </c>
      <c r="AK71" s="10" t="str" cm="1">
        <f t="array" aca="1" ref="AK71" ca="1">IF(AF71="Yes",P_PN,"-")</f>
        <v>-</v>
      </c>
      <c r="AL71" s="22" t="str">
        <f t="shared" si="24"/>
        <v xml:space="preserve"> ()</v>
      </c>
      <c r="AM71" s="22">
        <f t="shared" si="25"/>
        <v>0</v>
      </c>
      <c r="AO71" s="5" t="str">
        <f t="shared" si="17"/>
        <v>Yes</v>
      </c>
      <c r="AP71" s="5" t="str">
        <f t="shared" ca="1" si="26"/>
        <v/>
      </c>
      <c r="AQ71" s="5" t="str">
        <f t="shared" ca="1" si="27"/>
        <v/>
      </c>
      <c r="AR71" s="5" t="str">
        <f t="shared" ca="1" si="28"/>
        <v>Yes</v>
      </c>
      <c r="AS71" s="5" t="str">
        <f t="shared" ca="1" si="29"/>
        <v>Patch to remove</v>
      </c>
      <c r="AT71" s="5" t="str" cm="1">
        <f t="array" aca="1" ref="AT71" ca="1">COM</f>
        <v/>
      </c>
      <c r="AV71" s="5" t="str">
        <f t="shared" ca="1" si="30"/>
        <v>No</v>
      </c>
      <c r="AW71" s="4" t="str" cm="1">
        <f t="array" aca="1" ref="AW71" ca="1">PIE</f>
        <v/>
      </c>
      <c r="AY71" s="22" t="str">
        <f t="shared" ca="1" si="31"/>
        <v>N</v>
      </c>
      <c r="AZ71" s="22" t="str">
        <f t="shared" ca="1" si="32"/>
        <v>N</v>
      </c>
      <c r="BA71" s="5" t="str">
        <f t="shared" ca="1" si="33"/>
        <v>No</v>
      </c>
      <c r="BB71" s="5" t="str">
        <f t="shared" ca="1" si="34"/>
        <v/>
      </c>
      <c r="BC71" s="5"/>
      <c r="BE71" s="22" t="str">
        <f t="shared" si="35"/>
        <v>N</v>
      </c>
      <c r="BF71" s="22" t="str">
        <f t="shared" ca="1" si="36"/>
        <v>Y</v>
      </c>
      <c r="BG71" s="22" t="str">
        <f t="shared" ca="1" si="37"/>
        <v>N</v>
      </c>
    </row>
    <row r="72" spans="15:59" x14ac:dyDescent="0.25">
      <c r="O72" s="1"/>
      <c r="P72" s="2"/>
      <c r="Q72" s="2"/>
      <c r="V72" s="22" t="str">
        <f t="shared" si="20"/>
        <v xml:space="preserve"> ()*-</v>
      </c>
      <c r="X72" s="21" t="str">
        <f t="shared" ca="1" si="21"/>
        <v>-*---</v>
      </c>
      <c r="Y72" s="4" t="str">
        <f t="shared" si="22"/>
        <v>No</v>
      </c>
      <c r="Z72" s="8" t="str" cm="1">
        <f t="array" aca="1" ref="Z72" ca="1">C_CP</f>
        <v/>
      </c>
      <c r="AA72" s="9" t="str" cm="1">
        <f t="array" aca="1" ref="AA72" ca="1">IF(Z72="Yes",C_T,"-")</f>
        <v>-</v>
      </c>
      <c r="AB72" s="9" t="str" cm="1">
        <f t="array" aca="1" ref="AB72" ca="1">IF(Z72="Yes",C_WC,"-")</f>
        <v>-</v>
      </c>
      <c r="AC72" s="9" t="str" cm="1">
        <f t="array" aca="1" ref="AC72" ca="1">IF(Z72="Yes",VALUE(C_F),"-")</f>
        <v>-</v>
      </c>
      <c r="AE72" s="21">
        <f t="shared" si="23"/>
        <v>0</v>
      </c>
      <c r="AF72" s="8" t="str" cm="1">
        <f t="array" aca="1" ref="AF72" ca="1">P_Pop</f>
        <v/>
      </c>
      <c r="AG72" s="8" t="str" cm="1">
        <f t="array" aca="1" ref="AG72" ca="1">IF(AF72="Yes",P_P,"Y")</f>
        <v>Y</v>
      </c>
      <c r="AH72" s="8" t="str" cm="1">
        <f t="array" aca="1" ref="AH72" ca="1">IF(AF72="Yes",P_LB,"-")</f>
        <v>-</v>
      </c>
      <c r="AI72" s="8" t="str" cm="1">
        <f t="array" aca="1" ref="AI72" ca="1">IF(AF72="Yes",P_WC,"-")</f>
        <v>-</v>
      </c>
      <c r="AJ72" s="8" t="str" cm="1">
        <f t="array" aca="1" ref="AJ72" ca="1">IF(AF72="Yes",VALUE(P_F),"-")</f>
        <v>-</v>
      </c>
      <c r="AK72" s="10" t="str" cm="1">
        <f t="array" aca="1" ref="AK72" ca="1">IF(AF72="Yes",P_PN,"-")</f>
        <v>-</v>
      </c>
      <c r="AL72" s="22" t="str">
        <f t="shared" si="24"/>
        <v xml:space="preserve"> ()</v>
      </c>
      <c r="AM72" s="22">
        <f t="shared" si="25"/>
        <v>0</v>
      </c>
      <c r="AO72" s="5" t="str">
        <f t="shared" si="17"/>
        <v>Yes</v>
      </c>
      <c r="AP72" s="5" t="str">
        <f t="shared" ca="1" si="26"/>
        <v/>
      </c>
      <c r="AQ72" s="5" t="str">
        <f t="shared" ca="1" si="27"/>
        <v/>
      </c>
      <c r="AR72" s="5" t="str">
        <f t="shared" ca="1" si="28"/>
        <v>Yes</v>
      </c>
      <c r="AS72" s="5" t="str">
        <f t="shared" ca="1" si="29"/>
        <v>Patch to remove</v>
      </c>
      <c r="AT72" s="5" t="str" cm="1">
        <f t="array" aca="1" ref="AT72" ca="1">COM</f>
        <v/>
      </c>
      <c r="AV72" s="5" t="str">
        <f t="shared" ca="1" si="30"/>
        <v>No</v>
      </c>
      <c r="AW72" s="4" t="str" cm="1">
        <f t="array" aca="1" ref="AW72" ca="1">PIE</f>
        <v/>
      </c>
      <c r="AY72" s="22" t="str">
        <f t="shared" ca="1" si="31"/>
        <v>N</v>
      </c>
      <c r="AZ72" s="22" t="str">
        <f t="shared" ca="1" si="32"/>
        <v>N</v>
      </c>
      <c r="BA72" s="5" t="str">
        <f t="shared" ca="1" si="33"/>
        <v>No</v>
      </c>
      <c r="BB72" s="5" t="str">
        <f t="shared" ca="1" si="34"/>
        <v/>
      </c>
      <c r="BC72" s="5"/>
      <c r="BE72" s="22" t="str">
        <f t="shared" si="35"/>
        <v>N</v>
      </c>
      <c r="BF72" s="22" t="str">
        <f t="shared" ca="1" si="36"/>
        <v>Y</v>
      </c>
      <c r="BG72" s="22" t="str">
        <f t="shared" ca="1" si="37"/>
        <v>N</v>
      </c>
    </row>
    <row r="73" spans="15:59" x14ac:dyDescent="0.25">
      <c r="O73" s="1"/>
      <c r="P73" s="2"/>
      <c r="Q73" s="2"/>
      <c r="V73" s="22" t="str">
        <f t="shared" si="20"/>
        <v xml:space="preserve"> ()*-</v>
      </c>
      <c r="X73" s="21" t="str">
        <f t="shared" ca="1" si="21"/>
        <v>-*---</v>
      </c>
      <c r="Y73" s="4" t="str">
        <f t="shared" si="22"/>
        <v>No</v>
      </c>
      <c r="Z73" s="8" t="str" cm="1">
        <f t="array" aca="1" ref="Z73" ca="1">C_CP</f>
        <v/>
      </c>
      <c r="AA73" s="9" t="str" cm="1">
        <f t="array" aca="1" ref="AA73" ca="1">IF(Z73="Yes",C_T,"-")</f>
        <v>-</v>
      </c>
      <c r="AB73" s="9" t="str" cm="1">
        <f t="array" aca="1" ref="AB73" ca="1">IF(Z73="Yes",C_WC,"-")</f>
        <v>-</v>
      </c>
      <c r="AC73" s="9" t="str" cm="1">
        <f t="array" aca="1" ref="AC73" ca="1">IF(Z73="Yes",VALUE(C_F),"-")</f>
        <v>-</v>
      </c>
      <c r="AE73" s="21">
        <f t="shared" si="23"/>
        <v>0</v>
      </c>
      <c r="AF73" s="8" t="str" cm="1">
        <f t="array" aca="1" ref="AF73" ca="1">P_Pop</f>
        <v/>
      </c>
      <c r="AG73" s="8" t="str" cm="1">
        <f t="array" aca="1" ref="AG73" ca="1">IF(AF73="Yes",P_P,"Y")</f>
        <v>Y</v>
      </c>
      <c r="AH73" s="8" t="str" cm="1">
        <f t="array" aca="1" ref="AH73" ca="1">IF(AF73="Yes",P_LB,"-")</f>
        <v>-</v>
      </c>
      <c r="AI73" s="8" t="str" cm="1">
        <f t="array" aca="1" ref="AI73" ca="1">IF(AF73="Yes",P_WC,"-")</f>
        <v>-</v>
      </c>
      <c r="AJ73" s="8" t="str" cm="1">
        <f t="array" aca="1" ref="AJ73" ca="1">IF(AF73="Yes",VALUE(P_F),"-")</f>
        <v>-</v>
      </c>
      <c r="AK73" s="10" t="str" cm="1">
        <f t="array" aca="1" ref="AK73" ca="1">IF(AF73="Yes",P_PN,"-")</f>
        <v>-</v>
      </c>
      <c r="AL73" s="22" t="str">
        <f t="shared" si="24"/>
        <v xml:space="preserve"> ()</v>
      </c>
      <c r="AM73" s="22">
        <f t="shared" si="25"/>
        <v>0</v>
      </c>
      <c r="AO73" s="5" t="str">
        <f t="shared" si="17"/>
        <v>Yes</v>
      </c>
      <c r="AP73" s="5" t="str">
        <f t="shared" ca="1" si="26"/>
        <v/>
      </c>
      <c r="AQ73" s="5" t="str">
        <f t="shared" ca="1" si="27"/>
        <v/>
      </c>
      <c r="AR73" s="5" t="str">
        <f t="shared" ca="1" si="28"/>
        <v>Yes</v>
      </c>
      <c r="AS73" s="5" t="str">
        <f t="shared" ca="1" si="29"/>
        <v>Patch to remove</v>
      </c>
      <c r="AT73" s="5" t="str" cm="1">
        <f t="array" aca="1" ref="AT73" ca="1">COM</f>
        <v/>
      </c>
      <c r="AV73" s="5" t="str">
        <f t="shared" ca="1" si="30"/>
        <v>No</v>
      </c>
      <c r="AW73" s="4" t="str" cm="1">
        <f t="array" aca="1" ref="AW73" ca="1">PIE</f>
        <v/>
      </c>
      <c r="AY73" s="22" t="str">
        <f t="shared" ca="1" si="31"/>
        <v>N</v>
      </c>
      <c r="AZ73" s="22" t="str">
        <f t="shared" ca="1" si="32"/>
        <v>N</v>
      </c>
      <c r="BA73" s="5" t="str">
        <f t="shared" ca="1" si="33"/>
        <v>No</v>
      </c>
      <c r="BB73" s="5" t="str">
        <f t="shared" ca="1" si="34"/>
        <v/>
      </c>
      <c r="BC73" s="5"/>
      <c r="BE73" s="22" t="str">
        <f t="shared" si="35"/>
        <v>N</v>
      </c>
      <c r="BF73" s="22" t="str">
        <f t="shared" ca="1" si="36"/>
        <v>Y</v>
      </c>
      <c r="BG73" s="22" t="str">
        <f t="shared" ca="1" si="37"/>
        <v>N</v>
      </c>
    </row>
    <row r="74" spans="15:59" x14ac:dyDescent="0.25">
      <c r="O74" s="1"/>
      <c r="P74" s="2"/>
      <c r="Q74" s="2"/>
      <c r="V74" s="22" t="str">
        <f t="shared" si="20"/>
        <v xml:space="preserve"> ()*-</v>
      </c>
      <c r="X74" s="21" t="str">
        <f t="shared" ca="1" si="21"/>
        <v>-*---</v>
      </c>
      <c r="Y74" s="4" t="str">
        <f t="shared" si="22"/>
        <v>No</v>
      </c>
      <c r="Z74" s="8" t="str" cm="1">
        <f t="array" aca="1" ref="Z74" ca="1">C_CP</f>
        <v/>
      </c>
      <c r="AA74" s="9" t="str" cm="1">
        <f t="array" aca="1" ref="AA74" ca="1">IF(Z74="Yes",C_T,"-")</f>
        <v>-</v>
      </c>
      <c r="AB74" s="9" t="str" cm="1">
        <f t="array" aca="1" ref="AB74" ca="1">IF(Z74="Yes",C_WC,"-")</f>
        <v>-</v>
      </c>
      <c r="AC74" s="9" t="str" cm="1">
        <f t="array" aca="1" ref="AC74" ca="1">IF(Z74="Yes",VALUE(C_F),"-")</f>
        <v>-</v>
      </c>
      <c r="AE74" s="21">
        <f t="shared" si="23"/>
        <v>0</v>
      </c>
      <c r="AF74" s="8" t="str" cm="1">
        <f t="array" aca="1" ref="AF74" ca="1">P_Pop</f>
        <v/>
      </c>
      <c r="AG74" s="8" t="str" cm="1">
        <f t="array" aca="1" ref="AG74" ca="1">IF(AF74="Yes",P_P,"Y")</f>
        <v>Y</v>
      </c>
      <c r="AH74" s="8" t="str" cm="1">
        <f t="array" aca="1" ref="AH74" ca="1">IF(AF74="Yes",P_LB,"-")</f>
        <v>-</v>
      </c>
      <c r="AI74" s="8" t="str" cm="1">
        <f t="array" aca="1" ref="AI74" ca="1">IF(AF74="Yes",P_WC,"-")</f>
        <v>-</v>
      </c>
      <c r="AJ74" s="8" t="str" cm="1">
        <f t="array" aca="1" ref="AJ74" ca="1">IF(AF74="Yes",VALUE(P_F),"-")</f>
        <v>-</v>
      </c>
      <c r="AK74" s="10" t="str" cm="1">
        <f t="array" aca="1" ref="AK74" ca="1">IF(AF74="Yes",P_PN,"-")</f>
        <v>-</v>
      </c>
      <c r="AL74" s="22" t="str">
        <f t="shared" si="24"/>
        <v xml:space="preserve"> ()</v>
      </c>
      <c r="AM74" s="22">
        <f t="shared" si="25"/>
        <v>0</v>
      </c>
      <c r="AO74" s="5" t="str">
        <f t="shared" si="17"/>
        <v>Yes</v>
      </c>
      <c r="AP74" s="5" t="str">
        <f t="shared" ca="1" si="26"/>
        <v/>
      </c>
      <c r="AQ74" s="5" t="str">
        <f t="shared" ca="1" si="27"/>
        <v/>
      </c>
      <c r="AR74" s="5" t="str">
        <f t="shared" ca="1" si="28"/>
        <v>Yes</v>
      </c>
      <c r="AS74" s="5" t="str">
        <f t="shared" ca="1" si="29"/>
        <v>Patch to remove</v>
      </c>
      <c r="AT74" s="5" t="str" cm="1">
        <f t="array" aca="1" ref="AT74" ca="1">COM</f>
        <v/>
      </c>
      <c r="AV74" s="5" t="str">
        <f t="shared" ca="1" si="30"/>
        <v>No</v>
      </c>
      <c r="AW74" s="4" t="str" cm="1">
        <f t="array" aca="1" ref="AW74" ca="1">PIE</f>
        <v/>
      </c>
      <c r="AY74" s="22" t="str">
        <f t="shared" ca="1" si="31"/>
        <v>N</v>
      </c>
      <c r="AZ74" s="22" t="str">
        <f t="shared" ca="1" si="32"/>
        <v>N</v>
      </c>
      <c r="BA74" s="5" t="str">
        <f t="shared" ca="1" si="33"/>
        <v>No</v>
      </c>
      <c r="BB74" s="5" t="str">
        <f t="shared" ca="1" si="34"/>
        <v/>
      </c>
      <c r="BC74" s="5"/>
      <c r="BE74" s="22" t="str">
        <f t="shared" si="35"/>
        <v>N</v>
      </c>
      <c r="BF74" s="22" t="str">
        <f t="shared" ca="1" si="36"/>
        <v>Y</v>
      </c>
      <c r="BG74" s="22" t="str">
        <f t="shared" ca="1" si="37"/>
        <v>N</v>
      </c>
    </row>
    <row r="75" spans="15:59" x14ac:dyDescent="0.25">
      <c r="O75" s="1"/>
      <c r="P75" s="2"/>
      <c r="Q75" s="2"/>
      <c r="V75" s="22" t="str">
        <f t="shared" si="20"/>
        <v xml:space="preserve"> ()*-</v>
      </c>
      <c r="X75" s="21" t="str">
        <f t="shared" ca="1" si="21"/>
        <v>-*---</v>
      </c>
      <c r="Y75" s="4" t="str">
        <f t="shared" si="22"/>
        <v>No</v>
      </c>
      <c r="Z75" s="8" t="str" cm="1">
        <f t="array" aca="1" ref="Z75" ca="1">C_CP</f>
        <v/>
      </c>
      <c r="AA75" s="9" t="str" cm="1">
        <f t="array" aca="1" ref="AA75" ca="1">IF(Z75="Yes",C_T,"-")</f>
        <v>-</v>
      </c>
      <c r="AB75" s="9" t="str" cm="1">
        <f t="array" aca="1" ref="AB75" ca="1">IF(Z75="Yes",C_WC,"-")</f>
        <v>-</v>
      </c>
      <c r="AC75" s="9" t="str" cm="1">
        <f t="array" aca="1" ref="AC75" ca="1">IF(Z75="Yes",VALUE(C_F),"-")</f>
        <v>-</v>
      </c>
      <c r="AE75" s="21">
        <f t="shared" si="23"/>
        <v>0</v>
      </c>
      <c r="AF75" s="8" t="str" cm="1">
        <f t="array" aca="1" ref="AF75" ca="1">P_Pop</f>
        <v/>
      </c>
      <c r="AG75" s="8" t="str" cm="1">
        <f t="array" aca="1" ref="AG75" ca="1">IF(AF75="Yes",P_P,"Y")</f>
        <v>Y</v>
      </c>
      <c r="AH75" s="8" t="str" cm="1">
        <f t="array" aca="1" ref="AH75" ca="1">IF(AF75="Yes",P_LB,"-")</f>
        <v>-</v>
      </c>
      <c r="AI75" s="8" t="str" cm="1">
        <f t="array" aca="1" ref="AI75" ca="1">IF(AF75="Yes",P_WC,"-")</f>
        <v>-</v>
      </c>
      <c r="AJ75" s="8" t="str" cm="1">
        <f t="array" aca="1" ref="AJ75" ca="1">IF(AF75="Yes",VALUE(P_F),"-")</f>
        <v>-</v>
      </c>
      <c r="AK75" s="10" t="str" cm="1">
        <f t="array" aca="1" ref="AK75" ca="1">IF(AF75="Yes",P_PN,"-")</f>
        <v>-</v>
      </c>
      <c r="AL75" s="22" t="str">
        <f t="shared" si="24"/>
        <v xml:space="preserve"> ()</v>
      </c>
      <c r="AM75" s="22">
        <f t="shared" si="25"/>
        <v>0</v>
      </c>
      <c r="AO75" s="5" t="str">
        <f t="shared" si="17"/>
        <v>Yes</v>
      </c>
      <c r="AP75" s="5" t="str">
        <f t="shared" ca="1" si="26"/>
        <v/>
      </c>
      <c r="AQ75" s="5" t="str">
        <f t="shared" ca="1" si="27"/>
        <v/>
      </c>
      <c r="AR75" s="5" t="str">
        <f t="shared" ca="1" si="28"/>
        <v>Yes</v>
      </c>
      <c r="AS75" s="5" t="str">
        <f t="shared" ca="1" si="29"/>
        <v>Patch to remove</v>
      </c>
      <c r="AT75" s="5" t="str" cm="1">
        <f t="array" aca="1" ref="AT75" ca="1">COM</f>
        <v/>
      </c>
      <c r="AV75" s="5" t="str">
        <f t="shared" ca="1" si="30"/>
        <v>No</v>
      </c>
      <c r="AW75" s="4" t="str" cm="1">
        <f t="array" aca="1" ref="AW75" ca="1">PIE</f>
        <v/>
      </c>
      <c r="AY75" s="22" t="str">
        <f t="shared" ca="1" si="31"/>
        <v>N</v>
      </c>
      <c r="AZ75" s="22" t="str">
        <f t="shared" ca="1" si="32"/>
        <v>N</v>
      </c>
      <c r="BA75" s="5" t="str">
        <f t="shared" ca="1" si="33"/>
        <v>No</v>
      </c>
      <c r="BB75" s="5" t="str">
        <f t="shared" ca="1" si="34"/>
        <v/>
      </c>
      <c r="BC75" s="5"/>
      <c r="BE75" s="22" t="str">
        <f t="shared" si="35"/>
        <v>N</v>
      </c>
      <c r="BF75" s="22" t="str">
        <f t="shared" ca="1" si="36"/>
        <v>Y</v>
      </c>
      <c r="BG75" s="22" t="str">
        <f t="shared" ca="1" si="37"/>
        <v>N</v>
      </c>
    </row>
    <row r="76" spans="15:59" x14ac:dyDescent="0.25">
      <c r="O76" s="1"/>
      <c r="P76" s="2"/>
      <c r="Q76" s="2"/>
      <c r="V76" s="22" t="str">
        <f t="shared" si="20"/>
        <v xml:space="preserve"> ()*-</v>
      </c>
      <c r="X76" s="21" t="str">
        <f t="shared" ca="1" si="21"/>
        <v>-*---</v>
      </c>
      <c r="Y76" s="4" t="str">
        <f t="shared" si="22"/>
        <v>No</v>
      </c>
      <c r="Z76" s="8" t="str" cm="1">
        <f t="array" aca="1" ref="Z76" ca="1">C_CP</f>
        <v/>
      </c>
      <c r="AA76" s="9" t="str" cm="1">
        <f t="array" aca="1" ref="AA76" ca="1">IF(Z76="Yes",C_T,"-")</f>
        <v>-</v>
      </c>
      <c r="AB76" s="9" t="str" cm="1">
        <f t="array" aca="1" ref="AB76" ca="1">IF(Z76="Yes",C_WC,"-")</f>
        <v>-</v>
      </c>
      <c r="AC76" s="9" t="str" cm="1">
        <f t="array" aca="1" ref="AC76" ca="1">IF(Z76="Yes",VALUE(C_F),"-")</f>
        <v>-</v>
      </c>
      <c r="AE76" s="21">
        <f t="shared" si="23"/>
        <v>0</v>
      </c>
      <c r="AF76" s="8" t="str" cm="1">
        <f t="array" aca="1" ref="AF76" ca="1">P_Pop</f>
        <v/>
      </c>
      <c r="AG76" s="8" t="str" cm="1">
        <f t="array" aca="1" ref="AG76" ca="1">IF(AF76="Yes",P_P,"Y")</f>
        <v>Y</v>
      </c>
      <c r="AH76" s="8" t="str" cm="1">
        <f t="array" aca="1" ref="AH76" ca="1">IF(AF76="Yes",P_LB,"-")</f>
        <v>-</v>
      </c>
      <c r="AI76" s="8" t="str" cm="1">
        <f t="array" aca="1" ref="AI76" ca="1">IF(AF76="Yes",P_WC,"-")</f>
        <v>-</v>
      </c>
      <c r="AJ76" s="8" t="str" cm="1">
        <f t="array" aca="1" ref="AJ76" ca="1">IF(AF76="Yes",VALUE(P_F),"-")</f>
        <v>-</v>
      </c>
      <c r="AK76" s="10" t="str" cm="1">
        <f t="array" aca="1" ref="AK76" ca="1">IF(AF76="Yes",P_PN,"-")</f>
        <v>-</v>
      </c>
      <c r="AL76" s="22" t="str">
        <f t="shared" si="24"/>
        <v xml:space="preserve"> ()</v>
      </c>
      <c r="AM76" s="22">
        <f t="shared" si="25"/>
        <v>0</v>
      </c>
      <c r="AO76" s="5" t="str">
        <f t="shared" si="17"/>
        <v>Yes</v>
      </c>
      <c r="AP76" s="5" t="str">
        <f t="shared" ca="1" si="26"/>
        <v/>
      </c>
      <c r="AQ76" s="5" t="str">
        <f t="shared" ca="1" si="27"/>
        <v/>
      </c>
      <c r="AR76" s="5" t="str">
        <f t="shared" ca="1" si="28"/>
        <v>Yes</v>
      </c>
      <c r="AS76" s="5" t="str">
        <f t="shared" ca="1" si="29"/>
        <v>Patch to remove</v>
      </c>
      <c r="AT76" s="5" t="str" cm="1">
        <f t="array" aca="1" ref="AT76" ca="1">COM</f>
        <v/>
      </c>
      <c r="AV76" s="5" t="str">
        <f t="shared" ca="1" si="30"/>
        <v>No</v>
      </c>
      <c r="AW76" s="4" t="str" cm="1">
        <f t="array" aca="1" ref="AW76" ca="1">PIE</f>
        <v/>
      </c>
      <c r="AY76" s="22" t="str">
        <f t="shared" ca="1" si="31"/>
        <v>N</v>
      </c>
      <c r="AZ76" s="22" t="str">
        <f t="shared" ca="1" si="32"/>
        <v>N</v>
      </c>
      <c r="BA76" s="5" t="str">
        <f t="shared" ca="1" si="33"/>
        <v>No</v>
      </c>
      <c r="BB76" s="5" t="str">
        <f t="shared" ca="1" si="34"/>
        <v/>
      </c>
      <c r="BC76" s="5"/>
      <c r="BE76" s="22" t="str">
        <f t="shared" si="35"/>
        <v>N</v>
      </c>
      <c r="BF76" s="22" t="str">
        <f t="shared" ca="1" si="36"/>
        <v>Y</v>
      </c>
      <c r="BG76" s="22" t="str">
        <f t="shared" ca="1" si="37"/>
        <v>N</v>
      </c>
    </row>
    <row r="77" spans="15:59" x14ac:dyDescent="0.25">
      <c r="O77" s="1"/>
      <c r="P77" s="2"/>
      <c r="Q77" s="2"/>
      <c r="V77" s="22" t="str">
        <f t="shared" si="20"/>
        <v xml:space="preserve"> ()*-</v>
      </c>
      <c r="X77" s="21" t="str">
        <f t="shared" ca="1" si="21"/>
        <v>-*---</v>
      </c>
      <c r="Y77" s="4" t="str">
        <f t="shared" si="22"/>
        <v>No</v>
      </c>
      <c r="Z77" s="8" t="str" cm="1">
        <f t="array" aca="1" ref="Z77" ca="1">C_CP</f>
        <v/>
      </c>
      <c r="AA77" s="9" t="str" cm="1">
        <f t="array" aca="1" ref="AA77" ca="1">IF(Z77="Yes",C_T,"-")</f>
        <v>-</v>
      </c>
      <c r="AB77" s="9" t="str" cm="1">
        <f t="array" aca="1" ref="AB77" ca="1">IF(Z77="Yes",C_WC,"-")</f>
        <v>-</v>
      </c>
      <c r="AC77" s="9" t="str" cm="1">
        <f t="array" aca="1" ref="AC77" ca="1">IF(Z77="Yes",VALUE(C_F),"-")</f>
        <v>-</v>
      </c>
      <c r="AE77" s="21">
        <f t="shared" si="23"/>
        <v>0</v>
      </c>
      <c r="AF77" s="8" t="str" cm="1">
        <f t="array" aca="1" ref="AF77" ca="1">P_Pop</f>
        <v/>
      </c>
      <c r="AG77" s="8" t="str" cm="1">
        <f t="array" aca="1" ref="AG77" ca="1">IF(AF77="Yes",P_P,"Y")</f>
        <v>Y</v>
      </c>
      <c r="AH77" s="8" t="str" cm="1">
        <f t="array" aca="1" ref="AH77" ca="1">IF(AF77="Yes",P_LB,"-")</f>
        <v>-</v>
      </c>
      <c r="AI77" s="8" t="str" cm="1">
        <f t="array" aca="1" ref="AI77" ca="1">IF(AF77="Yes",P_WC,"-")</f>
        <v>-</v>
      </c>
      <c r="AJ77" s="8" t="str" cm="1">
        <f t="array" aca="1" ref="AJ77" ca="1">IF(AF77="Yes",VALUE(P_F),"-")</f>
        <v>-</v>
      </c>
      <c r="AK77" s="10" t="str" cm="1">
        <f t="array" aca="1" ref="AK77" ca="1">IF(AF77="Yes",P_PN,"-")</f>
        <v>-</v>
      </c>
      <c r="AL77" s="22" t="str">
        <f t="shared" si="24"/>
        <v xml:space="preserve"> ()</v>
      </c>
      <c r="AM77" s="22">
        <f t="shared" si="25"/>
        <v>0</v>
      </c>
      <c r="AO77" s="5" t="str">
        <f t="shared" si="17"/>
        <v>Yes</v>
      </c>
      <c r="AP77" s="5" t="str">
        <f t="shared" ca="1" si="26"/>
        <v/>
      </c>
      <c r="AQ77" s="5" t="str">
        <f t="shared" ca="1" si="27"/>
        <v/>
      </c>
      <c r="AR77" s="5" t="str">
        <f t="shared" ca="1" si="28"/>
        <v>Yes</v>
      </c>
      <c r="AS77" s="5" t="str">
        <f t="shared" ca="1" si="29"/>
        <v>Patch to remove</v>
      </c>
      <c r="AT77" s="5" t="str" cm="1">
        <f t="array" aca="1" ref="AT77" ca="1">COM</f>
        <v/>
      </c>
      <c r="AV77" s="5" t="str">
        <f t="shared" ca="1" si="30"/>
        <v>No</v>
      </c>
      <c r="AW77" s="4" t="str" cm="1">
        <f t="array" aca="1" ref="AW77" ca="1">PIE</f>
        <v/>
      </c>
      <c r="AY77" s="22" t="str">
        <f t="shared" ca="1" si="31"/>
        <v>N</v>
      </c>
      <c r="AZ77" s="22" t="str">
        <f t="shared" ca="1" si="32"/>
        <v>N</v>
      </c>
      <c r="BA77" s="5" t="str">
        <f t="shared" ca="1" si="33"/>
        <v>No</v>
      </c>
      <c r="BB77" s="5" t="str">
        <f t="shared" ca="1" si="34"/>
        <v/>
      </c>
      <c r="BC77" s="5"/>
      <c r="BE77" s="22" t="str">
        <f t="shared" si="35"/>
        <v>N</v>
      </c>
      <c r="BF77" s="22" t="str">
        <f t="shared" ca="1" si="36"/>
        <v>Y</v>
      </c>
      <c r="BG77" s="22" t="str">
        <f t="shared" ca="1" si="37"/>
        <v>N</v>
      </c>
    </row>
    <row r="78" spans="15:59" x14ac:dyDescent="0.25">
      <c r="O78" s="1"/>
      <c r="P78" s="2"/>
      <c r="Q78" s="2"/>
      <c r="V78" s="22" t="str">
        <f t="shared" si="20"/>
        <v xml:space="preserve"> ()*-</v>
      </c>
      <c r="X78" s="21" t="str">
        <f t="shared" ca="1" si="21"/>
        <v>-*---</v>
      </c>
      <c r="Y78" s="4" t="str">
        <f t="shared" si="22"/>
        <v>No</v>
      </c>
      <c r="Z78" s="8" t="str" cm="1">
        <f t="array" aca="1" ref="Z78" ca="1">C_CP</f>
        <v/>
      </c>
      <c r="AA78" s="9" t="str" cm="1">
        <f t="array" aca="1" ref="AA78" ca="1">IF(Z78="Yes",C_T,"-")</f>
        <v>-</v>
      </c>
      <c r="AB78" s="9" t="str" cm="1">
        <f t="array" aca="1" ref="AB78" ca="1">IF(Z78="Yes",C_WC,"-")</f>
        <v>-</v>
      </c>
      <c r="AC78" s="9" t="str" cm="1">
        <f t="array" aca="1" ref="AC78" ca="1">IF(Z78="Yes",VALUE(C_F),"-")</f>
        <v>-</v>
      </c>
      <c r="AE78" s="21">
        <f t="shared" si="23"/>
        <v>0</v>
      </c>
      <c r="AF78" s="8" t="str" cm="1">
        <f t="array" aca="1" ref="AF78" ca="1">P_Pop</f>
        <v/>
      </c>
      <c r="AG78" s="8" t="str" cm="1">
        <f t="array" aca="1" ref="AG78" ca="1">IF(AF78="Yes",P_P,"Y")</f>
        <v>Y</v>
      </c>
      <c r="AH78" s="8" t="str" cm="1">
        <f t="array" aca="1" ref="AH78" ca="1">IF(AF78="Yes",P_LB,"-")</f>
        <v>-</v>
      </c>
      <c r="AI78" s="8" t="str" cm="1">
        <f t="array" aca="1" ref="AI78" ca="1">IF(AF78="Yes",P_WC,"-")</f>
        <v>-</v>
      </c>
      <c r="AJ78" s="8" t="str" cm="1">
        <f t="array" aca="1" ref="AJ78" ca="1">IF(AF78="Yes",VALUE(P_F),"-")</f>
        <v>-</v>
      </c>
      <c r="AK78" s="10" t="str" cm="1">
        <f t="array" aca="1" ref="AK78" ca="1">IF(AF78="Yes",P_PN,"-")</f>
        <v>-</v>
      </c>
      <c r="AL78" s="22" t="str">
        <f t="shared" si="24"/>
        <v xml:space="preserve"> ()</v>
      </c>
      <c r="AM78" s="22">
        <f t="shared" si="25"/>
        <v>0</v>
      </c>
      <c r="AO78" s="5" t="str">
        <f t="shared" si="17"/>
        <v>Yes</v>
      </c>
      <c r="AP78" s="5" t="str">
        <f t="shared" ca="1" si="26"/>
        <v/>
      </c>
      <c r="AQ78" s="5" t="str">
        <f t="shared" ca="1" si="27"/>
        <v/>
      </c>
      <c r="AR78" s="5" t="str">
        <f t="shared" ca="1" si="28"/>
        <v>Yes</v>
      </c>
      <c r="AS78" s="5" t="str">
        <f t="shared" ca="1" si="29"/>
        <v>Patch to remove</v>
      </c>
      <c r="AT78" s="5" t="str" cm="1">
        <f t="array" aca="1" ref="AT78" ca="1">COM</f>
        <v/>
      </c>
      <c r="AV78" s="5" t="str">
        <f t="shared" ca="1" si="30"/>
        <v>No</v>
      </c>
      <c r="AW78" s="4" t="str" cm="1">
        <f t="array" aca="1" ref="AW78" ca="1">PIE</f>
        <v/>
      </c>
      <c r="AY78" s="22" t="str">
        <f t="shared" ca="1" si="31"/>
        <v>N</v>
      </c>
      <c r="AZ78" s="22" t="str">
        <f t="shared" ca="1" si="32"/>
        <v>N</v>
      </c>
      <c r="BA78" s="5" t="str">
        <f t="shared" ca="1" si="33"/>
        <v>No</v>
      </c>
      <c r="BB78" s="5" t="str">
        <f t="shared" ca="1" si="34"/>
        <v/>
      </c>
      <c r="BC78" s="5"/>
      <c r="BE78" s="22" t="str">
        <f t="shared" si="35"/>
        <v>N</v>
      </c>
      <c r="BF78" s="22" t="str">
        <f t="shared" ca="1" si="36"/>
        <v>Y</v>
      </c>
      <c r="BG78" s="22" t="str">
        <f t="shared" ca="1" si="37"/>
        <v>N</v>
      </c>
    </row>
    <row r="79" spans="15:59" x14ac:dyDescent="0.25">
      <c r="O79" s="1"/>
      <c r="P79" s="2"/>
      <c r="Q79" s="2"/>
      <c r="V79" s="22" t="str">
        <f t="shared" si="20"/>
        <v xml:space="preserve"> ()*-</v>
      </c>
      <c r="X79" s="21" t="str">
        <f t="shared" ca="1" si="21"/>
        <v>-*---</v>
      </c>
      <c r="Y79" s="4" t="str">
        <f t="shared" si="22"/>
        <v>No</v>
      </c>
      <c r="Z79" s="8" t="str" cm="1">
        <f t="array" aca="1" ref="Z79" ca="1">C_CP</f>
        <v/>
      </c>
      <c r="AA79" s="9" t="str" cm="1">
        <f t="array" aca="1" ref="AA79" ca="1">IF(Z79="Yes",C_T,"-")</f>
        <v>-</v>
      </c>
      <c r="AB79" s="9" t="str" cm="1">
        <f t="array" aca="1" ref="AB79" ca="1">IF(Z79="Yes",C_WC,"-")</f>
        <v>-</v>
      </c>
      <c r="AC79" s="9" t="str" cm="1">
        <f t="array" aca="1" ref="AC79" ca="1">IF(Z79="Yes",VALUE(C_F),"-")</f>
        <v>-</v>
      </c>
      <c r="AE79" s="21">
        <f t="shared" si="23"/>
        <v>0</v>
      </c>
      <c r="AF79" s="8" t="str" cm="1">
        <f t="array" aca="1" ref="AF79" ca="1">P_Pop</f>
        <v/>
      </c>
      <c r="AG79" s="8" t="str" cm="1">
        <f t="array" aca="1" ref="AG79" ca="1">IF(AF79="Yes",P_P,"Y")</f>
        <v>Y</v>
      </c>
      <c r="AH79" s="8" t="str" cm="1">
        <f t="array" aca="1" ref="AH79" ca="1">IF(AF79="Yes",P_LB,"-")</f>
        <v>-</v>
      </c>
      <c r="AI79" s="8" t="str" cm="1">
        <f t="array" aca="1" ref="AI79" ca="1">IF(AF79="Yes",P_WC,"-")</f>
        <v>-</v>
      </c>
      <c r="AJ79" s="8" t="str" cm="1">
        <f t="array" aca="1" ref="AJ79" ca="1">IF(AF79="Yes",VALUE(P_F),"-")</f>
        <v>-</v>
      </c>
      <c r="AK79" s="10" t="str" cm="1">
        <f t="array" aca="1" ref="AK79" ca="1">IF(AF79="Yes",P_PN,"-")</f>
        <v>-</v>
      </c>
      <c r="AL79" s="22" t="str">
        <f t="shared" si="24"/>
        <v xml:space="preserve"> ()</v>
      </c>
      <c r="AM79" s="22">
        <f t="shared" si="25"/>
        <v>0</v>
      </c>
      <c r="AO79" s="5" t="str">
        <f t="shared" si="17"/>
        <v>Yes</v>
      </c>
      <c r="AP79" s="5" t="str">
        <f t="shared" ca="1" si="26"/>
        <v/>
      </c>
      <c r="AQ79" s="5" t="str">
        <f t="shared" ca="1" si="27"/>
        <v/>
      </c>
      <c r="AR79" s="5" t="str">
        <f t="shared" ca="1" si="28"/>
        <v>Yes</v>
      </c>
      <c r="AS79" s="5" t="str">
        <f t="shared" ca="1" si="29"/>
        <v>Patch to remove</v>
      </c>
      <c r="AT79" s="5" t="str" cm="1">
        <f t="array" aca="1" ref="AT79" ca="1">COM</f>
        <v/>
      </c>
      <c r="AV79" s="5" t="str">
        <f t="shared" ca="1" si="30"/>
        <v>No</v>
      </c>
      <c r="AW79" s="4" t="str" cm="1">
        <f t="array" aca="1" ref="AW79" ca="1">PIE</f>
        <v/>
      </c>
      <c r="AY79" s="22" t="str">
        <f t="shared" ca="1" si="31"/>
        <v>N</v>
      </c>
      <c r="AZ79" s="22" t="str">
        <f t="shared" ca="1" si="32"/>
        <v>N</v>
      </c>
      <c r="BA79" s="5" t="str">
        <f t="shared" ca="1" si="33"/>
        <v>No</v>
      </c>
      <c r="BB79" s="5" t="str">
        <f t="shared" ca="1" si="34"/>
        <v/>
      </c>
      <c r="BC79" s="5"/>
      <c r="BE79" s="22" t="str">
        <f t="shared" si="35"/>
        <v>N</v>
      </c>
      <c r="BF79" s="22" t="str">
        <f t="shared" ca="1" si="36"/>
        <v>Y</v>
      </c>
      <c r="BG79" s="22" t="str">
        <f t="shared" ca="1" si="37"/>
        <v>N</v>
      </c>
    </row>
    <row r="80" spans="15:59" x14ac:dyDescent="0.25">
      <c r="O80" s="1"/>
      <c r="P80" s="2"/>
      <c r="Q80" s="2"/>
      <c r="V80" s="22" t="str">
        <f t="shared" si="20"/>
        <v xml:space="preserve"> ()*-</v>
      </c>
      <c r="X80" s="21" t="str">
        <f t="shared" ca="1" si="21"/>
        <v>-*---</v>
      </c>
      <c r="Y80" s="4" t="str">
        <f t="shared" si="22"/>
        <v>No</v>
      </c>
      <c r="Z80" s="8" t="str" cm="1">
        <f t="array" aca="1" ref="Z80" ca="1">C_CP</f>
        <v/>
      </c>
      <c r="AA80" s="9" t="str" cm="1">
        <f t="array" aca="1" ref="AA80" ca="1">IF(Z80="Yes",C_T,"-")</f>
        <v>-</v>
      </c>
      <c r="AB80" s="9" t="str" cm="1">
        <f t="array" aca="1" ref="AB80" ca="1">IF(Z80="Yes",C_WC,"-")</f>
        <v>-</v>
      </c>
      <c r="AC80" s="9" t="str" cm="1">
        <f t="array" aca="1" ref="AC80" ca="1">IF(Z80="Yes",VALUE(C_F),"-")</f>
        <v>-</v>
      </c>
      <c r="AE80" s="21">
        <f t="shared" si="23"/>
        <v>0</v>
      </c>
      <c r="AF80" s="8" t="str" cm="1">
        <f t="array" aca="1" ref="AF80" ca="1">P_Pop</f>
        <v/>
      </c>
      <c r="AG80" s="8" t="str" cm="1">
        <f t="array" aca="1" ref="AG80" ca="1">IF(AF80="Yes",P_P,"Y")</f>
        <v>Y</v>
      </c>
      <c r="AH80" s="8" t="str" cm="1">
        <f t="array" aca="1" ref="AH80" ca="1">IF(AF80="Yes",P_LB,"-")</f>
        <v>-</v>
      </c>
      <c r="AI80" s="8" t="str" cm="1">
        <f t="array" aca="1" ref="AI80" ca="1">IF(AF80="Yes",P_WC,"-")</f>
        <v>-</v>
      </c>
      <c r="AJ80" s="8" t="str" cm="1">
        <f t="array" aca="1" ref="AJ80" ca="1">IF(AF80="Yes",VALUE(P_F),"-")</f>
        <v>-</v>
      </c>
      <c r="AK80" s="10" t="str" cm="1">
        <f t="array" aca="1" ref="AK80" ca="1">IF(AF80="Yes",P_PN,"-")</f>
        <v>-</v>
      </c>
      <c r="AL80" s="22" t="str">
        <f t="shared" si="24"/>
        <v xml:space="preserve"> ()</v>
      </c>
      <c r="AM80" s="22">
        <f t="shared" si="25"/>
        <v>0</v>
      </c>
      <c r="AO80" s="5" t="str">
        <f t="shared" si="17"/>
        <v>Yes</v>
      </c>
      <c r="AP80" s="5" t="str">
        <f t="shared" ca="1" si="26"/>
        <v/>
      </c>
      <c r="AQ80" s="5" t="str">
        <f t="shared" ca="1" si="27"/>
        <v/>
      </c>
      <c r="AR80" s="5" t="str">
        <f t="shared" ca="1" si="28"/>
        <v>Yes</v>
      </c>
      <c r="AS80" s="5" t="str">
        <f t="shared" ca="1" si="29"/>
        <v>Patch to remove</v>
      </c>
      <c r="AT80" s="5" t="str" cm="1">
        <f t="array" aca="1" ref="AT80" ca="1">COM</f>
        <v/>
      </c>
      <c r="AV80" s="5" t="str">
        <f t="shared" ca="1" si="30"/>
        <v>No</v>
      </c>
      <c r="AW80" s="4" t="str" cm="1">
        <f t="array" aca="1" ref="AW80" ca="1">PIE</f>
        <v/>
      </c>
      <c r="AY80" s="22" t="str">
        <f t="shared" ca="1" si="31"/>
        <v>N</v>
      </c>
      <c r="AZ80" s="22" t="str">
        <f t="shared" ca="1" si="32"/>
        <v>N</v>
      </c>
      <c r="BA80" s="5" t="str">
        <f t="shared" ca="1" si="33"/>
        <v>No</v>
      </c>
      <c r="BB80" s="5" t="str">
        <f t="shared" ca="1" si="34"/>
        <v/>
      </c>
      <c r="BC80" s="5"/>
      <c r="BE80" s="22" t="str">
        <f t="shared" si="35"/>
        <v>N</v>
      </c>
      <c r="BF80" s="22" t="str">
        <f t="shared" ca="1" si="36"/>
        <v>Y</v>
      </c>
      <c r="BG80" s="22" t="str">
        <f t="shared" ca="1" si="37"/>
        <v>N</v>
      </c>
    </row>
    <row r="81" spans="15:59" x14ac:dyDescent="0.25">
      <c r="O81" s="1"/>
      <c r="P81" s="2"/>
      <c r="Q81" s="2"/>
      <c r="V81" s="22" t="str">
        <f t="shared" si="20"/>
        <v xml:space="preserve"> ()*-</v>
      </c>
      <c r="X81" s="21" t="str">
        <f t="shared" ca="1" si="21"/>
        <v>-*---</v>
      </c>
      <c r="Y81" s="4" t="str">
        <f t="shared" si="22"/>
        <v>No</v>
      </c>
      <c r="Z81" s="8" t="str" cm="1">
        <f t="array" aca="1" ref="Z81" ca="1">C_CP</f>
        <v/>
      </c>
      <c r="AA81" s="9" t="str" cm="1">
        <f t="array" aca="1" ref="AA81" ca="1">IF(Z81="Yes",C_T,"-")</f>
        <v>-</v>
      </c>
      <c r="AB81" s="9" t="str" cm="1">
        <f t="array" aca="1" ref="AB81" ca="1">IF(Z81="Yes",C_WC,"-")</f>
        <v>-</v>
      </c>
      <c r="AC81" s="9" t="str" cm="1">
        <f t="array" aca="1" ref="AC81" ca="1">IF(Z81="Yes",VALUE(C_F),"-")</f>
        <v>-</v>
      </c>
      <c r="AE81" s="21">
        <f t="shared" si="23"/>
        <v>0</v>
      </c>
      <c r="AF81" s="8" t="str" cm="1">
        <f t="array" aca="1" ref="AF81" ca="1">P_Pop</f>
        <v/>
      </c>
      <c r="AG81" s="8" t="str" cm="1">
        <f t="array" aca="1" ref="AG81" ca="1">IF(AF81="Yes",P_P,"Y")</f>
        <v>Y</v>
      </c>
      <c r="AH81" s="8" t="str" cm="1">
        <f t="array" aca="1" ref="AH81" ca="1">IF(AF81="Yes",P_LB,"-")</f>
        <v>-</v>
      </c>
      <c r="AI81" s="8" t="str" cm="1">
        <f t="array" aca="1" ref="AI81" ca="1">IF(AF81="Yes",P_WC,"-")</f>
        <v>-</v>
      </c>
      <c r="AJ81" s="8" t="str" cm="1">
        <f t="array" aca="1" ref="AJ81" ca="1">IF(AF81="Yes",VALUE(P_F),"-")</f>
        <v>-</v>
      </c>
      <c r="AK81" s="10" t="str" cm="1">
        <f t="array" aca="1" ref="AK81" ca="1">IF(AF81="Yes",P_PN,"-")</f>
        <v>-</v>
      </c>
      <c r="AL81" s="22" t="str">
        <f t="shared" si="24"/>
        <v xml:space="preserve"> ()</v>
      </c>
      <c r="AM81" s="22">
        <f t="shared" si="25"/>
        <v>0</v>
      </c>
      <c r="AO81" s="5" t="str">
        <f t="shared" si="17"/>
        <v>Yes</v>
      </c>
      <c r="AP81" s="5" t="str">
        <f t="shared" ca="1" si="26"/>
        <v/>
      </c>
      <c r="AQ81" s="5" t="str">
        <f t="shared" ca="1" si="27"/>
        <v/>
      </c>
      <c r="AR81" s="5" t="str">
        <f t="shared" ca="1" si="28"/>
        <v>Yes</v>
      </c>
      <c r="AS81" s="5" t="str">
        <f t="shared" ca="1" si="29"/>
        <v>Patch to remove</v>
      </c>
      <c r="AT81" s="5" t="str" cm="1">
        <f t="array" aca="1" ref="AT81" ca="1">COM</f>
        <v/>
      </c>
      <c r="AV81" s="5" t="str">
        <f t="shared" ca="1" si="30"/>
        <v>No</v>
      </c>
      <c r="AW81" s="4" t="str" cm="1">
        <f t="array" aca="1" ref="AW81" ca="1">PIE</f>
        <v/>
      </c>
      <c r="AY81" s="22" t="str">
        <f t="shared" ca="1" si="31"/>
        <v>N</v>
      </c>
      <c r="AZ81" s="22" t="str">
        <f t="shared" ca="1" si="32"/>
        <v>N</v>
      </c>
      <c r="BA81" s="5" t="str">
        <f t="shared" ca="1" si="33"/>
        <v>No</v>
      </c>
      <c r="BB81" s="5" t="str">
        <f t="shared" ca="1" si="34"/>
        <v/>
      </c>
      <c r="BC81" s="5"/>
      <c r="BE81" s="22" t="str">
        <f t="shared" si="35"/>
        <v>N</v>
      </c>
      <c r="BF81" s="22" t="str">
        <f t="shared" ca="1" si="36"/>
        <v>Y</v>
      </c>
      <c r="BG81" s="22" t="str">
        <f t="shared" ca="1" si="37"/>
        <v>N</v>
      </c>
    </row>
    <row r="82" spans="15:59" x14ac:dyDescent="0.25">
      <c r="O82" s="1"/>
      <c r="P82" s="2"/>
      <c r="Q82" s="2"/>
      <c r="V82" s="22" t="str">
        <f t="shared" si="20"/>
        <v xml:space="preserve"> ()*-</v>
      </c>
      <c r="X82" s="21" t="str">
        <f t="shared" ca="1" si="21"/>
        <v>-*---</v>
      </c>
      <c r="Y82" s="4" t="str">
        <f t="shared" si="22"/>
        <v>No</v>
      </c>
      <c r="Z82" s="8" t="str" cm="1">
        <f t="array" aca="1" ref="Z82" ca="1">C_CP</f>
        <v/>
      </c>
      <c r="AA82" s="9" t="str" cm="1">
        <f t="array" aca="1" ref="AA82" ca="1">IF(Z82="Yes",C_T,"-")</f>
        <v>-</v>
      </c>
      <c r="AB82" s="9" t="str" cm="1">
        <f t="array" aca="1" ref="AB82" ca="1">IF(Z82="Yes",C_WC,"-")</f>
        <v>-</v>
      </c>
      <c r="AC82" s="9" t="str" cm="1">
        <f t="array" aca="1" ref="AC82" ca="1">IF(Z82="Yes",VALUE(C_F),"-")</f>
        <v>-</v>
      </c>
      <c r="AE82" s="21">
        <f t="shared" si="23"/>
        <v>0</v>
      </c>
      <c r="AF82" s="8" t="str" cm="1">
        <f t="array" aca="1" ref="AF82" ca="1">P_Pop</f>
        <v/>
      </c>
      <c r="AG82" s="8" t="str" cm="1">
        <f t="array" aca="1" ref="AG82" ca="1">IF(AF82="Yes",P_P,"Y")</f>
        <v>Y</v>
      </c>
      <c r="AH82" s="8" t="str" cm="1">
        <f t="array" aca="1" ref="AH82" ca="1">IF(AF82="Yes",P_LB,"-")</f>
        <v>-</v>
      </c>
      <c r="AI82" s="8" t="str" cm="1">
        <f t="array" aca="1" ref="AI82" ca="1">IF(AF82="Yes",P_WC,"-")</f>
        <v>-</v>
      </c>
      <c r="AJ82" s="8" t="str" cm="1">
        <f t="array" aca="1" ref="AJ82" ca="1">IF(AF82="Yes",VALUE(P_F),"-")</f>
        <v>-</v>
      </c>
      <c r="AK82" s="10" t="str" cm="1">
        <f t="array" aca="1" ref="AK82" ca="1">IF(AF82="Yes",P_PN,"-")</f>
        <v>-</v>
      </c>
      <c r="AL82" s="22" t="str">
        <f t="shared" si="24"/>
        <v xml:space="preserve"> ()</v>
      </c>
      <c r="AM82" s="22">
        <f t="shared" si="25"/>
        <v>0</v>
      </c>
      <c r="AO82" s="5" t="str">
        <f t="shared" si="17"/>
        <v>Yes</v>
      </c>
      <c r="AP82" s="5" t="str">
        <f t="shared" ca="1" si="26"/>
        <v/>
      </c>
      <c r="AQ82" s="5" t="str">
        <f t="shared" ca="1" si="27"/>
        <v/>
      </c>
      <c r="AR82" s="5" t="str">
        <f t="shared" ca="1" si="28"/>
        <v>Yes</v>
      </c>
      <c r="AS82" s="5" t="str">
        <f t="shared" ca="1" si="29"/>
        <v>Patch to remove</v>
      </c>
      <c r="AT82" s="5" t="str" cm="1">
        <f t="array" aca="1" ref="AT82" ca="1">COM</f>
        <v/>
      </c>
      <c r="AV82" s="5" t="str">
        <f t="shared" ca="1" si="30"/>
        <v>No</v>
      </c>
      <c r="AW82" s="4" t="str" cm="1">
        <f t="array" aca="1" ref="AW82" ca="1">PIE</f>
        <v/>
      </c>
      <c r="AY82" s="22" t="str">
        <f t="shared" ca="1" si="31"/>
        <v>N</v>
      </c>
      <c r="AZ82" s="22" t="str">
        <f t="shared" ca="1" si="32"/>
        <v>N</v>
      </c>
      <c r="BA82" s="5" t="str">
        <f t="shared" ca="1" si="33"/>
        <v>No</v>
      </c>
      <c r="BB82" s="5" t="str">
        <f t="shared" ca="1" si="34"/>
        <v/>
      </c>
      <c r="BC82" s="5"/>
      <c r="BE82" s="22" t="str">
        <f t="shared" si="35"/>
        <v>N</v>
      </c>
      <c r="BF82" s="22" t="str">
        <f t="shared" ca="1" si="36"/>
        <v>Y</v>
      </c>
      <c r="BG82" s="22" t="str">
        <f t="shared" ca="1" si="37"/>
        <v>N</v>
      </c>
    </row>
    <row r="83" spans="15:59" x14ac:dyDescent="0.25">
      <c r="O83" s="1"/>
      <c r="P83" s="2"/>
      <c r="Q83" s="2"/>
      <c r="V83" s="22" t="str">
        <f t="shared" si="20"/>
        <v xml:space="preserve"> ()*-</v>
      </c>
      <c r="X83" s="21" t="str">
        <f t="shared" ca="1" si="21"/>
        <v>-*---</v>
      </c>
      <c r="Y83" s="4" t="str">
        <f t="shared" si="22"/>
        <v>No</v>
      </c>
      <c r="Z83" s="8" t="str" cm="1">
        <f t="array" aca="1" ref="Z83" ca="1">C_CP</f>
        <v/>
      </c>
      <c r="AA83" s="9" t="str" cm="1">
        <f t="array" aca="1" ref="AA83" ca="1">IF(Z83="Yes",C_T,"-")</f>
        <v>-</v>
      </c>
      <c r="AB83" s="9" t="str" cm="1">
        <f t="array" aca="1" ref="AB83" ca="1">IF(Z83="Yes",C_WC,"-")</f>
        <v>-</v>
      </c>
      <c r="AC83" s="9" t="str" cm="1">
        <f t="array" aca="1" ref="AC83" ca="1">IF(Z83="Yes",VALUE(C_F),"-")</f>
        <v>-</v>
      </c>
      <c r="AE83" s="21">
        <f t="shared" si="23"/>
        <v>0</v>
      </c>
      <c r="AF83" s="8" t="str" cm="1">
        <f t="array" aca="1" ref="AF83" ca="1">P_Pop</f>
        <v/>
      </c>
      <c r="AG83" s="8" t="str" cm="1">
        <f t="array" aca="1" ref="AG83" ca="1">IF(AF83="Yes",P_P,"Y")</f>
        <v>Y</v>
      </c>
      <c r="AH83" s="8" t="str" cm="1">
        <f t="array" aca="1" ref="AH83" ca="1">IF(AF83="Yes",P_LB,"-")</f>
        <v>-</v>
      </c>
      <c r="AI83" s="8" t="str" cm="1">
        <f t="array" aca="1" ref="AI83" ca="1">IF(AF83="Yes",P_WC,"-")</f>
        <v>-</v>
      </c>
      <c r="AJ83" s="8" t="str" cm="1">
        <f t="array" aca="1" ref="AJ83" ca="1">IF(AF83="Yes",VALUE(P_F),"-")</f>
        <v>-</v>
      </c>
      <c r="AK83" s="10" t="str" cm="1">
        <f t="array" aca="1" ref="AK83" ca="1">IF(AF83="Yes",P_PN,"-")</f>
        <v>-</v>
      </c>
      <c r="AL83" s="22" t="str">
        <f t="shared" si="24"/>
        <v xml:space="preserve"> ()</v>
      </c>
      <c r="AM83" s="22">
        <f t="shared" si="25"/>
        <v>0</v>
      </c>
      <c r="AO83" s="5" t="str">
        <f t="shared" si="17"/>
        <v>Yes</v>
      </c>
      <c r="AP83" s="5" t="str">
        <f t="shared" ca="1" si="26"/>
        <v/>
      </c>
      <c r="AQ83" s="5" t="str">
        <f t="shared" ca="1" si="27"/>
        <v/>
      </c>
      <c r="AR83" s="5" t="str">
        <f t="shared" ca="1" si="28"/>
        <v>Yes</v>
      </c>
      <c r="AS83" s="5" t="str">
        <f t="shared" ca="1" si="29"/>
        <v>Patch to remove</v>
      </c>
      <c r="AT83" s="5" t="str" cm="1">
        <f t="array" aca="1" ref="AT83" ca="1">COM</f>
        <v/>
      </c>
      <c r="AV83" s="5" t="str">
        <f t="shared" ca="1" si="30"/>
        <v>No</v>
      </c>
      <c r="AW83" s="4" t="str" cm="1">
        <f t="array" aca="1" ref="AW83" ca="1">PIE</f>
        <v/>
      </c>
      <c r="AY83" s="22" t="str">
        <f t="shared" ca="1" si="31"/>
        <v>N</v>
      </c>
      <c r="AZ83" s="22" t="str">
        <f t="shared" ca="1" si="32"/>
        <v>N</v>
      </c>
      <c r="BA83" s="5" t="str">
        <f t="shared" ca="1" si="33"/>
        <v>No</v>
      </c>
      <c r="BB83" s="5" t="str">
        <f t="shared" ca="1" si="34"/>
        <v/>
      </c>
      <c r="BC83" s="5"/>
      <c r="BE83" s="22" t="str">
        <f t="shared" si="35"/>
        <v>N</v>
      </c>
      <c r="BF83" s="22" t="str">
        <f t="shared" ca="1" si="36"/>
        <v>Y</v>
      </c>
      <c r="BG83" s="22" t="str">
        <f t="shared" ca="1" si="37"/>
        <v>N</v>
      </c>
    </row>
    <row r="84" spans="15:59" x14ac:dyDescent="0.25">
      <c r="O84" s="1"/>
      <c r="P84" s="2"/>
      <c r="Q84" s="2"/>
      <c r="V84" s="22" t="str">
        <f t="shared" si="20"/>
        <v xml:space="preserve"> ()*-</v>
      </c>
      <c r="X84" s="21" t="str">
        <f t="shared" ca="1" si="21"/>
        <v>-*---</v>
      </c>
      <c r="Y84" s="4" t="str">
        <f t="shared" si="22"/>
        <v>No</v>
      </c>
      <c r="Z84" s="8" t="str" cm="1">
        <f t="array" aca="1" ref="Z84" ca="1">C_CP</f>
        <v/>
      </c>
      <c r="AA84" s="9" t="str" cm="1">
        <f t="array" aca="1" ref="AA84" ca="1">IF(Z84="Yes",C_T,"-")</f>
        <v>-</v>
      </c>
      <c r="AB84" s="9" t="str" cm="1">
        <f t="array" aca="1" ref="AB84" ca="1">IF(Z84="Yes",C_WC,"-")</f>
        <v>-</v>
      </c>
      <c r="AC84" s="9" t="str" cm="1">
        <f t="array" aca="1" ref="AC84" ca="1">IF(Z84="Yes",VALUE(C_F),"-")</f>
        <v>-</v>
      </c>
      <c r="AE84" s="21">
        <f t="shared" si="23"/>
        <v>0</v>
      </c>
      <c r="AF84" s="8" t="str" cm="1">
        <f t="array" aca="1" ref="AF84" ca="1">P_Pop</f>
        <v/>
      </c>
      <c r="AG84" s="8" t="str" cm="1">
        <f t="array" aca="1" ref="AG84" ca="1">IF(AF84="Yes",P_P,"Y")</f>
        <v>Y</v>
      </c>
      <c r="AH84" s="8" t="str" cm="1">
        <f t="array" aca="1" ref="AH84" ca="1">IF(AF84="Yes",P_LB,"-")</f>
        <v>-</v>
      </c>
      <c r="AI84" s="8" t="str" cm="1">
        <f t="array" aca="1" ref="AI84" ca="1">IF(AF84="Yes",P_WC,"-")</f>
        <v>-</v>
      </c>
      <c r="AJ84" s="8" t="str" cm="1">
        <f t="array" aca="1" ref="AJ84" ca="1">IF(AF84="Yes",VALUE(P_F),"-")</f>
        <v>-</v>
      </c>
      <c r="AK84" s="10" t="str" cm="1">
        <f t="array" aca="1" ref="AK84" ca="1">IF(AF84="Yes",P_PN,"-")</f>
        <v>-</v>
      </c>
      <c r="AL84" s="22" t="str">
        <f t="shared" si="24"/>
        <v xml:space="preserve"> ()</v>
      </c>
      <c r="AM84" s="22">
        <f t="shared" si="25"/>
        <v>0</v>
      </c>
      <c r="AO84" s="5" t="str">
        <f t="shared" si="17"/>
        <v>Yes</v>
      </c>
      <c r="AP84" s="5" t="str">
        <f t="shared" ca="1" si="26"/>
        <v/>
      </c>
      <c r="AQ84" s="5" t="str">
        <f t="shared" ca="1" si="27"/>
        <v/>
      </c>
      <c r="AR84" s="5" t="str">
        <f t="shared" ca="1" si="28"/>
        <v>Yes</v>
      </c>
      <c r="AS84" s="5" t="str">
        <f t="shared" ca="1" si="29"/>
        <v>Patch to remove</v>
      </c>
      <c r="AT84" s="5" t="str" cm="1">
        <f t="array" aca="1" ref="AT84" ca="1">COM</f>
        <v/>
      </c>
      <c r="AV84" s="5" t="str">
        <f t="shared" ca="1" si="30"/>
        <v>No</v>
      </c>
      <c r="AW84" s="4" t="str" cm="1">
        <f t="array" aca="1" ref="AW84" ca="1">PIE</f>
        <v/>
      </c>
      <c r="AY84" s="22" t="str">
        <f t="shared" ca="1" si="31"/>
        <v>N</v>
      </c>
      <c r="AZ84" s="22" t="str">
        <f t="shared" ca="1" si="32"/>
        <v>N</v>
      </c>
      <c r="BA84" s="5" t="str">
        <f t="shared" ca="1" si="33"/>
        <v>No</v>
      </c>
      <c r="BB84" s="5" t="str">
        <f t="shared" ca="1" si="34"/>
        <v/>
      </c>
      <c r="BC84" s="5"/>
      <c r="BE84" s="22" t="str">
        <f t="shared" si="35"/>
        <v>N</v>
      </c>
      <c r="BF84" s="22" t="str">
        <f t="shared" ca="1" si="36"/>
        <v>Y</v>
      </c>
      <c r="BG84" s="22" t="str">
        <f t="shared" ca="1" si="37"/>
        <v>N</v>
      </c>
    </row>
    <row r="85" spans="15:59" x14ac:dyDescent="0.25">
      <c r="O85" s="1"/>
      <c r="P85" s="2"/>
      <c r="Q85" s="2"/>
      <c r="V85" s="22" t="str">
        <f t="shared" si="20"/>
        <v xml:space="preserve"> ()*-</v>
      </c>
      <c r="X85" s="21" t="str">
        <f t="shared" ca="1" si="21"/>
        <v>-*---</v>
      </c>
      <c r="Y85" s="4" t="str">
        <f t="shared" si="22"/>
        <v>No</v>
      </c>
      <c r="Z85" s="8" t="str" cm="1">
        <f t="array" aca="1" ref="Z85" ca="1">C_CP</f>
        <v/>
      </c>
      <c r="AA85" s="9" t="str" cm="1">
        <f t="array" aca="1" ref="AA85" ca="1">IF(Z85="Yes",C_T,"-")</f>
        <v>-</v>
      </c>
      <c r="AB85" s="9" t="str" cm="1">
        <f t="array" aca="1" ref="AB85" ca="1">IF(Z85="Yes",C_WC,"-")</f>
        <v>-</v>
      </c>
      <c r="AC85" s="9" t="str" cm="1">
        <f t="array" aca="1" ref="AC85" ca="1">IF(Z85="Yes",VALUE(C_F),"-")</f>
        <v>-</v>
      </c>
      <c r="AE85" s="21">
        <f t="shared" si="23"/>
        <v>0</v>
      </c>
      <c r="AF85" s="8" t="str" cm="1">
        <f t="array" aca="1" ref="AF85" ca="1">P_Pop</f>
        <v/>
      </c>
      <c r="AG85" s="8" t="str" cm="1">
        <f t="array" aca="1" ref="AG85" ca="1">IF(AF85="Yes",P_P,"Y")</f>
        <v>Y</v>
      </c>
      <c r="AH85" s="8" t="str" cm="1">
        <f t="array" aca="1" ref="AH85" ca="1">IF(AF85="Yes",P_LB,"-")</f>
        <v>-</v>
      </c>
      <c r="AI85" s="8" t="str" cm="1">
        <f t="array" aca="1" ref="AI85" ca="1">IF(AF85="Yes",P_WC,"-")</f>
        <v>-</v>
      </c>
      <c r="AJ85" s="8" t="str" cm="1">
        <f t="array" aca="1" ref="AJ85" ca="1">IF(AF85="Yes",VALUE(P_F),"-")</f>
        <v>-</v>
      </c>
      <c r="AK85" s="10" t="str" cm="1">
        <f t="array" aca="1" ref="AK85" ca="1">IF(AF85="Yes",P_PN,"-")</f>
        <v>-</v>
      </c>
      <c r="AL85" s="22" t="str">
        <f t="shared" si="24"/>
        <v xml:space="preserve"> ()</v>
      </c>
      <c r="AM85" s="22">
        <f t="shared" si="25"/>
        <v>0</v>
      </c>
      <c r="AO85" s="5" t="str">
        <f t="shared" si="17"/>
        <v>Yes</v>
      </c>
      <c r="AP85" s="5" t="str">
        <f t="shared" ca="1" si="26"/>
        <v/>
      </c>
      <c r="AQ85" s="5" t="str">
        <f t="shared" ca="1" si="27"/>
        <v/>
      </c>
      <c r="AR85" s="5" t="str">
        <f t="shared" ca="1" si="28"/>
        <v>Yes</v>
      </c>
      <c r="AS85" s="5" t="str">
        <f t="shared" ca="1" si="29"/>
        <v>Patch to remove</v>
      </c>
      <c r="AT85" s="5" t="str" cm="1">
        <f t="array" aca="1" ref="AT85" ca="1">COM</f>
        <v/>
      </c>
      <c r="AV85" s="5" t="str">
        <f t="shared" ca="1" si="30"/>
        <v>No</v>
      </c>
      <c r="AW85" s="4" t="str" cm="1">
        <f t="array" aca="1" ref="AW85" ca="1">PIE</f>
        <v/>
      </c>
      <c r="AY85" s="22" t="str">
        <f t="shared" ca="1" si="31"/>
        <v>N</v>
      </c>
      <c r="AZ85" s="22" t="str">
        <f t="shared" ca="1" si="32"/>
        <v>N</v>
      </c>
      <c r="BA85" s="5" t="str">
        <f t="shared" ca="1" si="33"/>
        <v>No</v>
      </c>
      <c r="BB85" s="5" t="str">
        <f t="shared" ca="1" si="34"/>
        <v/>
      </c>
      <c r="BC85" s="5"/>
      <c r="BE85" s="22" t="str">
        <f t="shared" si="35"/>
        <v>N</v>
      </c>
      <c r="BF85" s="22" t="str">
        <f t="shared" ca="1" si="36"/>
        <v>Y</v>
      </c>
      <c r="BG85" s="22" t="str">
        <f t="shared" ca="1" si="37"/>
        <v>N</v>
      </c>
    </row>
    <row r="86" spans="15:59" x14ac:dyDescent="0.25">
      <c r="O86" s="1"/>
      <c r="P86" s="2"/>
      <c r="Q86" s="2"/>
      <c r="V86" s="22" t="str">
        <f t="shared" si="20"/>
        <v xml:space="preserve"> ()*-</v>
      </c>
      <c r="X86" s="21" t="str">
        <f t="shared" ca="1" si="21"/>
        <v>-*---</v>
      </c>
      <c r="Y86" s="4" t="str">
        <f t="shared" si="22"/>
        <v>No</v>
      </c>
      <c r="Z86" s="8" t="str" cm="1">
        <f t="array" aca="1" ref="Z86" ca="1">C_CP</f>
        <v/>
      </c>
      <c r="AA86" s="9" t="str" cm="1">
        <f t="array" aca="1" ref="AA86" ca="1">IF(Z86="Yes",C_T,"-")</f>
        <v>-</v>
      </c>
      <c r="AB86" s="9" t="str" cm="1">
        <f t="array" aca="1" ref="AB86" ca="1">IF(Z86="Yes",C_WC,"-")</f>
        <v>-</v>
      </c>
      <c r="AC86" s="9" t="str" cm="1">
        <f t="array" aca="1" ref="AC86" ca="1">IF(Z86="Yes",VALUE(C_F),"-")</f>
        <v>-</v>
      </c>
      <c r="AE86" s="21">
        <f t="shared" si="23"/>
        <v>0</v>
      </c>
      <c r="AF86" s="8" t="str" cm="1">
        <f t="array" aca="1" ref="AF86" ca="1">P_Pop</f>
        <v/>
      </c>
      <c r="AG86" s="8" t="str" cm="1">
        <f t="array" aca="1" ref="AG86" ca="1">IF(AF86="Yes",P_P,"Y")</f>
        <v>Y</v>
      </c>
      <c r="AH86" s="8" t="str" cm="1">
        <f t="array" aca="1" ref="AH86" ca="1">IF(AF86="Yes",P_LB,"-")</f>
        <v>-</v>
      </c>
      <c r="AI86" s="8" t="str" cm="1">
        <f t="array" aca="1" ref="AI86" ca="1">IF(AF86="Yes",P_WC,"-")</f>
        <v>-</v>
      </c>
      <c r="AJ86" s="8" t="str" cm="1">
        <f t="array" aca="1" ref="AJ86" ca="1">IF(AF86="Yes",VALUE(P_F),"-")</f>
        <v>-</v>
      </c>
      <c r="AK86" s="10" t="str" cm="1">
        <f t="array" aca="1" ref="AK86" ca="1">IF(AF86="Yes",P_PN,"-")</f>
        <v>-</v>
      </c>
      <c r="AL86" s="22" t="str">
        <f t="shared" si="24"/>
        <v xml:space="preserve"> ()</v>
      </c>
      <c r="AM86" s="22">
        <f t="shared" si="25"/>
        <v>0</v>
      </c>
      <c r="AO86" s="5" t="str">
        <f t="shared" si="17"/>
        <v>Yes</v>
      </c>
      <c r="AP86" s="5" t="str">
        <f t="shared" ca="1" si="26"/>
        <v/>
      </c>
      <c r="AQ86" s="5" t="str">
        <f t="shared" ca="1" si="27"/>
        <v/>
      </c>
      <c r="AR86" s="5" t="str">
        <f t="shared" ca="1" si="28"/>
        <v>Yes</v>
      </c>
      <c r="AS86" s="5" t="str">
        <f t="shared" ca="1" si="29"/>
        <v>Patch to remove</v>
      </c>
      <c r="AT86" s="5" t="str" cm="1">
        <f t="array" aca="1" ref="AT86" ca="1">COM</f>
        <v/>
      </c>
      <c r="AV86" s="5" t="str">
        <f t="shared" ca="1" si="30"/>
        <v>No</v>
      </c>
      <c r="AW86" s="4" t="str" cm="1">
        <f t="array" aca="1" ref="AW86" ca="1">PIE</f>
        <v/>
      </c>
      <c r="AY86" s="22" t="str">
        <f t="shared" ca="1" si="31"/>
        <v>N</v>
      </c>
      <c r="AZ86" s="22" t="str">
        <f t="shared" ca="1" si="32"/>
        <v>N</v>
      </c>
      <c r="BA86" s="5" t="str">
        <f t="shared" ca="1" si="33"/>
        <v>No</v>
      </c>
      <c r="BB86" s="5" t="str">
        <f t="shared" ca="1" si="34"/>
        <v/>
      </c>
      <c r="BC86" s="5"/>
      <c r="BE86" s="22" t="str">
        <f t="shared" si="35"/>
        <v>N</v>
      </c>
      <c r="BF86" s="22" t="str">
        <f t="shared" ca="1" si="36"/>
        <v>Y</v>
      </c>
      <c r="BG86" s="22" t="str">
        <f t="shared" ca="1" si="37"/>
        <v>N</v>
      </c>
    </row>
    <row r="87" spans="15:59" x14ac:dyDescent="0.25">
      <c r="O87" s="1"/>
      <c r="P87" s="2"/>
      <c r="Q87" s="2"/>
      <c r="V87" s="22" t="str">
        <f t="shared" si="20"/>
        <v xml:space="preserve"> ()*-</v>
      </c>
      <c r="X87" s="21" t="str">
        <f t="shared" ca="1" si="21"/>
        <v>-*---</v>
      </c>
      <c r="Y87" s="4" t="str">
        <f t="shared" si="22"/>
        <v>No</v>
      </c>
      <c r="Z87" s="8" t="str" cm="1">
        <f t="array" aca="1" ref="Z87" ca="1">C_CP</f>
        <v/>
      </c>
      <c r="AA87" s="9" t="str" cm="1">
        <f t="array" aca="1" ref="AA87" ca="1">IF(Z87="Yes",C_T,"-")</f>
        <v>-</v>
      </c>
      <c r="AB87" s="9" t="str" cm="1">
        <f t="array" aca="1" ref="AB87" ca="1">IF(Z87="Yes",C_WC,"-")</f>
        <v>-</v>
      </c>
      <c r="AC87" s="9" t="str" cm="1">
        <f t="array" aca="1" ref="AC87" ca="1">IF(Z87="Yes",VALUE(C_F),"-")</f>
        <v>-</v>
      </c>
      <c r="AE87" s="21">
        <f t="shared" si="23"/>
        <v>0</v>
      </c>
      <c r="AF87" s="8" t="str" cm="1">
        <f t="array" aca="1" ref="AF87" ca="1">P_Pop</f>
        <v/>
      </c>
      <c r="AG87" s="8" t="str" cm="1">
        <f t="array" aca="1" ref="AG87" ca="1">IF(AF87="Yes",P_P,"Y")</f>
        <v>Y</v>
      </c>
      <c r="AH87" s="8" t="str" cm="1">
        <f t="array" aca="1" ref="AH87" ca="1">IF(AF87="Yes",P_LB,"-")</f>
        <v>-</v>
      </c>
      <c r="AI87" s="8" t="str" cm="1">
        <f t="array" aca="1" ref="AI87" ca="1">IF(AF87="Yes",P_WC,"-")</f>
        <v>-</v>
      </c>
      <c r="AJ87" s="8" t="str" cm="1">
        <f t="array" aca="1" ref="AJ87" ca="1">IF(AF87="Yes",VALUE(P_F),"-")</f>
        <v>-</v>
      </c>
      <c r="AK87" s="10" t="str" cm="1">
        <f t="array" aca="1" ref="AK87" ca="1">IF(AF87="Yes",P_PN,"-")</f>
        <v>-</v>
      </c>
      <c r="AL87" s="22" t="str">
        <f t="shared" si="24"/>
        <v xml:space="preserve"> ()</v>
      </c>
      <c r="AM87" s="22">
        <f t="shared" si="25"/>
        <v>0</v>
      </c>
      <c r="AO87" s="5" t="str">
        <f t="shared" si="17"/>
        <v>Yes</v>
      </c>
      <c r="AP87" s="5" t="str">
        <f t="shared" ca="1" si="26"/>
        <v/>
      </c>
      <c r="AQ87" s="5" t="str">
        <f t="shared" ca="1" si="27"/>
        <v/>
      </c>
      <c r="AR87" s="5" t="str">
        <f t="shared" ca="1" si="28"/>
        <v>Yes</v>
      </c>
      <c r="AS87" s="5" t="str">
        <f t="shared" ca="1" si="29"/>
        <v>Patch to remove</v>
      </c>
      <c r="AT87" s="5" t="str" cm="1">
        <f t="array" aca="1" ref="AT87" ca="1">COM</f>
        <v/>
      </c>
      <c r="AV87" s="5" t="str">
        <f t="shared" ca="1" si="30"/>
        <v>No</v>
      </c>
      <c r="AW87" s="4" t="str" cm="1">
        <f t="array" aca="1" ref="AW87" ca="1">PIE</f>
        <v/>
      </c>
      <c r="AY87" s="22" t="str">
        <f t="shared" ca="1" si="31"/>
        <v>N</v>
      </c>
      <c r="AZ87" s="22" t="str">
        <f t="shared" ca="1" si="32"/>
        <v>N</v>
      </c>
      <c r="BA87" s="5" t="str">
        <f t="shared" ca="1" si="33"/>
        <v>No</v>
      </c>
      <c r="BB87" s="5" t="str">
        <f t="shared" ca="1" si="34"/>
        <v/>
      </c>
      <c r="BC87" s="5"/>
      <c r="BE87" s="22" t="str">
        <f t="shared" si="35"/>
        <v>N</v>
      </c>
      <c r="BF87" s="22" t="str">
        <f t="shared" ca="1" si="36"/>
        <v>Y</v>
      </c>
      <c r="BG87" s="22" t="str">
        <f t="shared" ca="1" si="37"/>
        <v>N</v>
      </c>
    </row>
    <row r="88" spans="15:59" x14ac:dyDescent="0.25">
      <c r="O88" s="1"/>
      <c r="P88" s="2"/>
      <c r="Q88" s="2"/>
      <c r="V88" s="22" t="str">
        <f t="shared" si="20"/>
        <v xml:space="preserve"> ()*-</v>
      </c>
      <c r="X88" s="21" t="str">
        <f t="shared" ca="1" si="21"/>
        <v>-*---</v>
      </c>
      <c r="Y88" s="4" t="str">
        <f t="shared" si="22"/>
        <v>No</v>
      </c>
      <c r="Z88" s="8" t="str" cm="1">
        <f t="array" aca="1" ref="Z88" ca="1">C_CP</f>
        <v/>
      </c>
      <c r="AA88" s="9" t="str" cm="1">
        <f t="array" aca="1" ref="AA88" ca="1">IF(Z88="Yes",C_T,"-")</f>
        <v>-</v>
      </c>
      <c r="AB88" s="9" t="str" cm="1">
        <f t="array" aca="1" ref="AB88" ca="1">IF(Z88="Yes",C_WC,"-")</f>
        <v>-</v>
      </c>
      <c r="AC88" s="9" t="str" cm="1">
        <f t="array" aca="1" ref="AC88" ca="1">IF(Z88="Yes",VALUE(C_F),"-")</f>
        <v>-</v>
      </c>
      <c r="AE88" s="21">
        <f t="shared" si="23"/>
        <v>0</v>
      </c>
      <c r="AF88" s="8" t="str" cm="1">
        <f t="array" aca="1" ref="AF88" ca="1">P_Pop</f>
        <v/>
      </c>
      <c r="AG88" s="8" t="str" cm="1">
        <f t="array" aca="1" ref="AG88" ca="1">IF(AF88="Yes",P_P,"Y")</f>
        <v>Y</v>
      </c>
      <c r="AH88" s="8" t="str" cm="1">
        <f t="array" aca="1" ref="AH88" ca="1">IF(AF88="Yes",P_LB,"-")</f>
        <v>-</v>
      </c>
      <c r="AI88" s="8" t="str" cm="1">
        <f t="array" aca="1" ref="AI88" ca="1">IF(AF88="Yes",P_WC,"-")</f>
        <v>-</v>
      </c>
      <c r="AJ88" s="8" t="str" cm="1">
        <f t="array" aca="1" ref="AJ88" ca="1">IF(AF88="Yes",VALUE(P_F),"-")</f>
        <v>-</v>
      </c>
      <c r="AK88" s="10" t="str" cm="1">
        <f t="array" aca="1" ref="AK88" ca="1">IF(AF88="Yes",P_PN,"-")</f>
        <v>-</v>
      </c>
      <c r="AL88" s="22" t="str">
        <f t="shared" si="24"/>
        <v xml:space="preserve"> ()</v>
      </c>
      <c r="AM88" s="22">
        <f t="shared" si="25"/>
        <v>0</v>
      </c>
      <c r="AO88" s="5" t="str">
        <f t="shared" si="17"/>
        <v>Yes</v>
      </c>
      <c r="AP88" s="5" t="str">
        <f t="shared" ca="1" si="26"/>
        <v/>
      </c>
      <c r="AQ88" s="5" t="str">
        <f t="shared" ca="1" si="27"/>
        <v/>
      </c>
      <c r="AR88" s="5" t="str">
        <f t="shared" ca="1" si="28"/>
        <v>Yes</v>
      </c>
      <c r="AS88" s="5" t="str">
        <f t="shared" ca="1" si="29"/>
        <v>Patch to remove</v>
      </c>
      <c r="AT88" s="5" t="str" cm="1">
        <f t="array" aca="1" ref="AT88" ca="1">COM</f>
        <v/>
      </c>
      <c r="AV88" s="5" t="str">
        <f t="shared" ca="1" si="30"/>
        <v>No</v>
      </c>
      <c r="AW88" s="4" t="str" cm="1">
        <f t="array" aca="1" ref="AW88" ca="1">PIE</f>
        <v/>
      </c>
      <c r="AY88" s="22" t="str">
        <f t="shared" ca="1" si="31"/>
        <v>N</v>
      </c>
      <c r="AZ88" s="22" t="str">
        <f t="shared" ca="1" si="32"/>
        <v>N</v>
      </c>
      <c r="BA88" s="5" t="str">
        <f t="shared" ca="1" si="33"/>
        <v>No</v>
      </c>
      <c r="BB88" s="5" t="str">
        <f t="shared" ca="1" si="34"/>
        <v/>
      </c>
      <c r="BC88" s="5"/>
      <c r="BE88" s="22" t="str">
        <f t="shared" si="35"/>
        <v>N</v>
      </c>
      <c r="BF88" s="22" t="str">
        <f t="shared" ca="1" si="36"/>
        <v>Y</v>
      </c>
      <c r="BG88" s="22" t="str">
        <f t="shared" ca="1" si="37"/>
        <v>N</v>
      </c>
    </row>
    <row r="89" spans="15:59" x14ac:dyDescent="0.25">
      <c r="O89" s="1"/>
      <c r="P89" s="2"/>
      <c r="Q89" s="2"/>
      <c r="V89" s="22" t="str">
        <f t="shared" si="20"/>
        <v xml:space="preserve"> ()*-</v>
      </c>
      <c r="X89" s="21" t="str">
        <f t="shared" ca="1" si="21"/>
        <v>-*---</v>
      </c>
      <c r="Y89" s="4" t="str">
        <f t="shared" si="22"/>
        <v>No</v>
      </c>
      <c r="Z89" s="8" t="str" cm="1">
        <f t="array" aca="1" ref="Z89" ca="1">C_CP</f>
        <v/>
      </c>
      <c r="AA89" s="9" t="str" cm="1">
        <f t="array" aca="1" ref="AA89" ca="1">IF(Z89="Yes",C_T,"-")</f>
        <v>-</v>
      </c>
      <c r="AB89" s="9" t="str" cm="1">
        <f t="array" aca="1" ref="AB89" ca="1">IF(Z89="Yes",C_WC,"-")</f>
        <v>-</v>
      </c>
      <c r="AC89" s="9" t="str" cm="1">
        <f t="array" aca="1" ref="AC89" ca="1">IF(Z89="Yes",VALUE(C_F),"-")</f>
        <v>-</v>
      </c>
      <c r="AE89" s="21">
        <f t="shared" si="23"/>
        <v>0</v>
      </c>
      <c r="AF89" s="8" t="str" cm="1">
        <f t="array" aca="1" ref="AF89" ca="1">P_Pop</f>
        <v/>
      </c>
      <c r="AG89" s="8" t="str" cm="1">
        <f t="array" aca="1" ref="AG89" ca="1">IF(AF89="Yes",P_P,"Y")</f>
        <v>Y</v>
      </c>
      <c r="AH89" s="8" t="str" cm="1">
        <f t="array" aca="1" ref="AH89" ca="1">IF(AF89="Yes",P_LB,"-")</f>
        <v>-</v>
      </c>
      <c r="AI89" s="8" t="str" cm="1">
        <f t="array" aca="1" ref="AI89" ca="1">IF(AF89="Yes",P_WC,"-")</f>
        <v>-</v>
      </c>
      <c r="AJ89" s="8" t="str" cm="1">
        <f t="array" aca="1" ref="AJ89" ca="1">IF(AF89="Yes",VALUE(P_F),"-")</f>
        <v>-</v>
      </c>
      <c r="AK89" s="10" t="str" cm="1">
        <f t="array" aca="1" ref="AK89" ca="1">IF(AF89="Yes",P_PN,"-")</f>
        <v>-</v>
      </c>
      <c r="AL89" s="22" t="str">
        <f t="shared" si="24"/>
        <v xml:space="preserve"> ()</v>
      </c>
      <c r="AM89" s="22">
        <f t="shared" si="25"/>
        <v>0</v>
      </c>
      <c r="AO89" s="5" t="str">
        <f t="shared" si="17"/>
        <v>Yes</v>
      </c>
      <c r="AP89" s="5" t="str">
        <f t="shared" ca="1" si="26"/>
        <v/>
      </c>
      <c r="AQ89" s="5" t="str">
        <f t="shared" ca="1" si="27"/>
        <v/>
      </c>
      <c r="AR89" s="5" t="str">
        <f t="shared" ca="1" si="28"/>
        <v>Yes</v>
      </c>
      <c r="AS89" s="5" t="str">
        <f t="shared" ca="1" si="29"/>
        <v>Patch to remove</v>
      </c>
      <c r="AT89" s="5" t="str" cm="1">
        <f t="array" aca="1" ref="AT89" ca="1">COM</f>
        <v/>
      </c>
      <c r="AV89" s="5" t="str">
        <f t="shared" ca="1" si="30"/>
        <v>No</v>
      </c>
      <c r="AW89" s="4" t="str" cm="1">
        <f t="array" aca="1" ref="AW89" ca="1">PIE</f>
        <v/>
      </c>
      <c r="AY89" s="22" t="str">
        <f t="shared" ca="1" si="31"/>
        <v>N</v>
      </c>
      <c r="AZ89" s="22" t="str">
        <f t="shared" ca="1" si="32"/>
        <v>N</v>
      </c>
      <c r="BA89" s="5" t="str">
        <f t="shared" ca="1" si="33"/>
        <v>No</v>
      </c>
      <c r="BB89" s="5" t="str">
        <f t="shared" ca="1" si="34"/>
        <v/>
      </c>
      <c r="BC89" s="5"/>
      <c r="BE89" s="22" t="str">
        <f t="shared" si="35"/>
        <v>N</v>
      </c>
      <c r="BF89" s="22" t="str">
        <f t="shared" ca="1" si="36"/>
        <v>Y</v>
      </c>
      <c r="BG89" s="22" t="str">
        <f t="shared" ca="1" si="37"/>
        <v>N</v>
      </c>
    </row>
    <row r="90" spans="15:59" x14ac:dyDescent="0.25">
      <c r="O90" s="1"/>
      <c r="P90" s="2"/>
      <c r="Q90" s="2"/>
      <c r="V90" s="22" t="str">
        <f t="shared" si="20"/>
        <v xml:space="preserve"> ()*-</v>
      </c>
      <c r="X90" s="21" t="str">
        <f t="shared" ca="1" si="21"/>
        <v>-*---</v>
      </c>
      <c r="Y90" s="4" t="str">
        <f t="shared" si="22"/>
        <v>No</v>
      </c>
      <c r="Z90" s="8" t="str" cm="1">
        <f t="array" aca="1" ref="Z90" ca="1">C_CP</f>
        <v/>
      </c>
      <c r="AA90" s="9" t="str" cm="1">
        <f t="array" aca="1" ref="AA90" ca="1">IF(Z90="Yes",C_T,"-")</f>
        <v>-</v>
      </c>
      <c r="AB90" s="9" t="str" cm="1">
        <f t="array" aca="1" ref="AB90" ca="1">IF(Z90="Yes",C_WC,"-")</f>
        <v>-</v>
      </c>
      <c r="AC90" s="9" t="str" cm="1">
        <f t="array" aca="1" ref="AC90" ca="1">IF(Z90="Yes",VALUE(C_F),"-")</f>
        <v>-</v>
      </c>
      <c r="AE90" s="21">
        <f t="shared" si="23"/>
        <v>0</v>
      </c>
      <c r="AF90" s="8" t="str" cm="1">
        <f t="array" aca="1" ref="AF90" ca="1">P_Pop</f>
        <v/>
      </c>
      <c r="AG90" s="8" t="str" cm="1">
        <f t="array" aca="1" ref="AG90" ca="1">IF(AF90="Yes",P_P,"Y")</f>
        <v>Y</v>
      </c>
      <c r="AH90" s="8" t="str" cm="1">
        <f t="array" aca="1" ref="AH90" ca="1">IF(AF90="Yes",P_LB,"-")</f>
        <v>-</v>
      </c>
      <c r="AI90" s="8" t="str" cm="1">
        <f t="array" aca="1" ref="AI90" ca="1">IF(AF90="Yes",P_WC,"-")</f>
        <v>-</v>
      </c>
      <c r="AJ90" s="8" t="str" cm="1">
        <f t="array" aca="1" ref="AJ90" ca="1">IF(AF90="Yes",VALUE(P_F),"-")</f>
        <v>-</v>
      </c>
      <c r="AK90" s="10" t="str" cm="1">
        <f t="array" aca="1" ref="AK90" ca="1">IF(AF90="Yes",P_PN,"-")</f>
        <v>-</v>
      </c>
      <c r="AL90" s="22" t="str">
        <f t="shared" si="24"/>
        <v xml:space="preserve"> ()</v>
      </c>
      <c r="AM90" s="22">
        <f t="shared" si="25"/>
        <v>0</v>
      </c>
      <c r="AO90" s="5" t="str">
        <f t="shared" si="17"/>
        <v>Yes</v>
      </c>
      <c r="AP90" s="5" t="str">
        <f t="shared" ca="1" si="26"/>
        <v/>
      </c>
      <c r="AQ90" s="5" t="str">
        <f t="shared" ca="1" si="27"/>
        <v/>
      </c>
      <c r="AR90" s="5" t="str">
        <f t="shared" ca="1" si="28"/>
        <v>Yes</v>
      </c>
      <c r="AS90" s="5" t="str">
        <f t="shared" ca="1" si="29"/>
        <v>Patch to remove</v>
      </c>
      <c r="AT90" s="5" t="str" cm="1">
        <f t="array" aca="1" ref="AT90" ca="1">COM</f>
        <v/>
      </c>
      <c r="AV90" s="5" t="str">
        <f t="shared" ca="1" si="30"/>
        <v>No</v>
      </c>
      <c r="AW90" s="4" t="str" cm="1">
        <f t="array" aca="1" ref="AW90" ca="1">PIE</f>
        <v/>
      </c>
      <c r="AY90" s="22" t="str">
        <f t="shared" ca="1" si="31"/>
        <v>N</v>
      </c>
      <c r="AZ90" s="22" t="str">
        <f t="shared" ca="1" si="32"/>
        <v>N</v>
      </c>
      <c r="BA90" s="5" t="str">
        <f t="shared" ca="1" si="33"/>
        <v>No</v>
      </c>
      <c r="BB90" s="5" t="str">
        <f t="shared" ca="1" si="34"/>
        <v/>
      </c>
      <c r="BC90" s="5"/>
      <c r="BE90" s="22" t="str">
        <f t="shared" si="35"/>
        <v>N</v>
      </c>
      <c r="BF90" s="22" t="str">
        <f t="shared" ca="1" si="36"/>
        <v>Y</v>
      </c>
      <c r="BG90" s="22" t="str">
        <f t="shared" ca="1" si="37"/>
        <v>N</v>
      </c>
    </row>
    <row r="91" spans="15:59" x14ac:dyDescent="0.25">
      <c r="O91" s="1"/>
      <c r="P91" s="2"/>
      <c r="Q91" s="2"/>
      <c r="V91" s="22" t="str">
        <f t="shared" ref="V91:V154" si="38">CONCATENATE(G91," (",F91,")*",T91,"-",H91)</f>
        <v xml:space="preserve"> ()*-</v>
      </c>
      <c r="X91" s="21" t="str">
        <f t="shared" ref="X91:X154" ca="1" si="39">CONCATENATE(AB91,"*",AA91,"-",AC91)</f>
        <v>-*---</v>
      </c>
      <c r="Y91" s="4" t="str">
        <f t="shared" ref="Y91:Y154" si="40">IF(L91="","No","Yes")</f>
        <v>No</v>
      </c>
      <c r="Z91" s="8" t="str" cm="1">
        <f t="array" aca="1" ref="Z91" ca="1">C_CP</f>
        <v/>
      </c>
      <c r="AA91" s="9" t="str" cm="1">
        <f t="array" aca="1" ref="AA91" ca="1">IF(Z91="Yes",C_T,"-")</f>
        <v>-</v>
      </c>
      <c r="AB91" s="9" t="str" cm="1">
        <f t="array" aca="1" ref="AB91" ca="1">IF(Z91="Yes",C_WC,"-")</f>
        <v>-</v>
      </c>
      <c r="AC91" s="9" t="str" cm="1">
        <f t="array" aca="1" ref="AC91" ca="1">IF(Z91="Yes",VALUE(C_F),"-")</f>
        <v>-</v>
      </c>
      <c r="AE91" s="21">
        <f t="shared" ref="AE91:AE154" si="41">T91</f>
        <v>0</v>
      </c>
      <c r="AF91" s="8" t="str" cm="1">
        <f t="array" aca="1" ref="AF91" ca="1">P_Pop</f>
        <v/>
      </c>
      <c r="AG91" s="8" t="str" cm="1">
        <f t="array" aca="1" ref="AG91" ca="1">IF(AF91="Yes",P_P,"Y")</f>
        <v>Y</v>
      </c>
      <c r="AH91" s="8" t="str" cm="1">
        <f t="array" aca="1" ref="AH91" ca="1">IF(AF91="Yes",P_LB,"-")</f>
        <v>-</v>
      </c>
      <c r="AI91" s="8" t="str" cm="1">
        <f t="array" aca="1" ref="AI91" ca="1">IF(AF91="Yes",P_WC,"-")</f>
        <v>-</v>
      </c>
      <c r="AJ91" s="8" t="str" cm="1">
        <f t="array" aca="1" ref="AJ91" ca="1">IF(AF91="Yes",VALUE(P_F),"-")</f>
        <v>-</v>
      </c>
      <c r="AK91" s="10" t="str" cm="1">
        <f t="array" aca="1" ref="AK91" ca="1">IF(AF91="Yes",P_PN,"-")</f>
        <v>-</v>
      </c>
      <c r="AL91" s="22" t="str">
        <f t="shared" ref="AL91:AL154" si="42">_xlfn.TEXTBEFORE(V91,"*")</f>
        <v xml:space="preserve"> ()</v>
      </c>
      <c r="AM91" s="22">
        <f t="shared" ref="AM91:AM154" si="43">H91</f>
        <v>0</v>
      </c>
      <c r="AO91" s="5" t="str">
        <f t="shared" si="17"/>
        <v>Yes</v>
      </c>
      <c r="AP91" s="5" t="str">
        <f t="shared" ref="AP91:AP154" ca="1" si="44">IF(AND(AO91="No",Y91="Yes",Z91="No",AG91="Y"),"Picture of endPoint","")</f>
        <v/>
      </c>
      <c r="AQ91" s="5" t="str">
        <f t="shared" ref="AQ91:AQ154" ca="1" si="45">IF(AND(Y91="Yes",Z91="No",AG91="Y",AO91="Yes",AP91="No"),"Picture of endPoint","")</f>
        <v/>
      </c>
      <c r="AR91" s="5" t="str">
        <f t="shared" ref="AR91:AR154" ca="1" si="46">IF(AG91="Y",IF(OR(AND(BE91="Y",BF91="Y",BG91="Y"),AND(BE91="N",BF91="N",BG91="N"),AND(BE91="Y",BF91="N",BG91="N")),"No","Yes"),"Yes")</f>
        <v>Yes</v>
      </c>
      <c r="AS91" s="5" t="str">
        <f t="shared" ref="AS91:AS154" ca="1" si="47">IF(AG91="Y",IF(AND(BE91="Y",BF91="Y",BG91="N"),"Picture of patch",IF(OR(AND(BE91="N",BF91="N",BG91="Y"),AND(BE91="N",BF91="Y",BG91="Y"),AND(BE91="N",BF91="Y",BG91="N")),"Patch to remove","")),"Patch to verify + Picture")</f>
        <v>Patch to remove</v>
      </c>
      <c r="AT91" s="5" t="str" cm="1">
        <f t="array" aca="1" ref="AT91" ca="1">COM</f>
        <v/>
      </c>
      <c r="AV91" s="5" t="str">
        <f t="shared" ref="AV91:AV154" ca="1" si="48">IF(AW91="",IFERROR(IF(SEARCH("Picture",AS91)=1,"Look in EOS",""),"No"),IF(AW91="Yes","No","No picture in EOS"))</f>
        <v>No</v>
      </c>
      <c r="AW91" s="4" t="str" cm="1">
        <f t="array" aca="1" ref="AW91" ca="1">PIE</f>
        <v/>
      </c>
      <c r="AY91" s="22" t="str">
        <f t="shared" ref="AY91:AY154" ca="1" si="49">IF(OR(AND(AF91="Yes",AI91=AB91),OR(AF91="",AF91="No")),"N","Y")</f>
        <v>N</v>
      </c>
      <c r="AZ91" s="22" t="str">
        <f t="shared" ref="AZ91:AZ154" ca="1" si="50">IF(OR(AND(AF91="Yes",AJ91=AC91),OR(AF91="",AF91="No")),"N","Y")</f>
        <v>N</v>
      </c>
      <c r="BA91" s="5" t="str">
        <f t="shared" ref="BA91:BA154" ca="1" si="51">IF(AND(AY91="N",AZ91="N"),"No","Yes")</f>
        <v>No</v>
      </c>
      <c r="BB91" s="5" t="str">
        <f t="shared" ref="BB91:BB154" ca="1" si="52">IF(AY91="Y","Cable patched with is not the same",IF(AZ91="Y","Fiber in cable patched with is not the same",IF(AND(AY91="Y",AZ91="Y"),"Cable and fiber patched with is not the same","")))</f>
        <v/>
      </c>
      <c r="BC91" s="5"/>
      <c r="BE91" s="22" t="str">
        <f t="shared" ref="BE91:BE154" si="53">IF(AND(Y91="Yes",N91=0),"N",IF(Y91="No","N","Y"))</f>
        <v>N</v>
      </c>
      <c r="BF91" s="22" t="str">
        <f t="shared" ref="BF91:BF154" ca="1" si="54">IF(AND(Z91="Yes",N91=0),"N",IF(Z91="No","N","Y"))</f>
        <v>Y</v>
      </c>
      <c r="BG91" s="22" t="str">
        <f t="shared" ref="BG91:BG154" ca="1" si="55">IF(AND(AF91="Yes",N91=0),"N",IF(OR(AF91="No",AF91=""),"N","Y"))</f>
        <v>N</v>
      </c>
    </row>
    <row r="92" spans="15:59" x14ac:dyDescent="0.25">
      <c r="O92" s="1"/>
      <c r="P92" s="2"/>
      <c r="Q92" s="2"/>
      <c r="V92" s="22" t="str">
        <f t="shared" si="38"/>
        <v xml:space="preserve"> ()*-</v>
      </c>
      <c r="X92" s="21" t="str">
        <f t="shared" ca="1" si="39"/>
        <v>-*---</v>
      </c>
      <c r="Y92" s="4" t="str">
        <f t="shared" si="40"/>
        <v>No</v>
      </c>
      <c r="Z92" s="8" t="str" cm="1">
        <f t="array" aca="1" ref="Z92" ca="1">C_CP</f>
        <v/>
      </c>
      <c r="AA92" s="9" t="str" cm="1">
        <f t="array" aca="1" ref="AA92" ca="1">IF(Z92="Yes",C_T,"-")</f>
        <v>-</v>
      </c>
      <c r="AB92" s="9" t="str" cm="1">
        <f t="array" aca="1" ref="AB92" ca="1">IF(Z92="Yes",C_WC,"-")</f>
        <v>-</v>
      </c>
      <c r="AC92" s="9" t="str" cm="1">
        <f t="array" aca="1" ref="AC92" ca="1">IF(Z92="Yes",VALUE(C_F),"-")</f>
        <v>-</v>
      </c>
      <c r="AE92" s="21">
        <f t="shared" si="41"/>
        <v>0</v>
      </c>
      <c r="AF92" s="8" t="str" cm="1">
        <f t="array" aca="1" ref="AF92" ca="1">P_Pop</f>
        <v/>
      </c>
      <c r="AG92" s="8" t="str" cm="1">
        <f t="array" aca="1" ref="AG92" ca="1">IF(AF92="Yes",P_P,"Y")</f>
        <v>Y</v>
      </c>
      <c r="AH92" s="8" t="str" cm="1">
        <f t="array" aca="1" ref="AH92" ca="1">IF(AF92="Yes",P_LB,"-")</f>
        <v>-</v>
      </c>
      <c r="AI92" s="8" t="str" cm="1">
        <f t="array" aca="1" ref="AI92" ca="1">IF(AF92="Yes",P_WC,"-")</f>
        <v>-</v>
      </c>
      <c r="AJ92" s="8" t="str" cm="1">
        <f t="array" aca="1" ref="AJ92" ca="1">IF(AF92="Yes",VALUE(P_F),"-")</f>
        <v>-</v>
      </c>
      <c r="AK92" s="10" t="str" cm="1">
        <f t="array" aca="1" ref="AK92" ca="1">IF(AF92="Yes",P_PN,"-")</f>
        <v>-</v>
      </c>
      <c r="AL92" s="22" t="str">
        <f t="shared" si="42"/>
        <v xml:space="preserve"> ()</v>
      </c>
      <c r="AM92" s="22">
        <f t="shared" si="43"/>
        <v>0</v>
      </c>
      <c r="AO92" s="5" t="str">
        <f t="shared" si="17"/>
        <v>Yes</v>
      </c>
      <c r="AP92" s="5" t="str">
        <f t="shared" ca="1" si="44"/>
        <v/>
      </c>
      <c r="AQ92" s="5" t="str">
        <f t="shared" ca="1" si="45"/>
        <v/>
      </c>
      <c r="AR92" s="5" t="str">
        <f t="shared" ca="1" si="46"/>
        <v>Yes</v>
      </c>
      <c r="AS92" s="5" t="str">
        <f t="shared" ca="1" si="47"/>
        <v>Patch to remove</v>
      </c>
      <c r="AT92" s="5" t="str" cm="1">
        <f t="array" aca="1" ref="AT92" ca="1">COM</f>
        <v/>
      </c>
      <c r="AV92" s="5" t="str">
        <f t="shared" ca="1" si="48"/>
        <v>No</v>
      </c>
      <c r="AW92" s="4" t="str" cm="1">
        <f t="array" aca="1" ref="AW92" ca="1">PIE</f>
        <v/>
      </c>
      <c r="AY92" s="22" t="str">
        <f t="shared" ca="1" si="49"/>
        <v>N</v>
      </c>
      <c r="AZ92" s="22" t="str">
        <f t="shared" ca="1" si="50"/>
        <v>N</v>
      </c>
      <c r="BA92" s="5" t="str">
        <f t="shared" ca="1" si="51"/>
        <v>No</v>
      </c>
      <c r="BB92" s="5" t="str">
        <f t="shared" ca="1" si="52"/>
        <v/>
      </c>
      <c r="BC92" s="5"/>
      <c r="BE92" s="22" t="str">
        <f t="shared" si="53"/>
        <v>N</v>
      </c>
      <c r="BF92" s="22" t="str">
        <f t="shared" ca="1" si="54"/>
        <v>Y</v>
      </c>
      <c r="BG92" s="22" t="str">
        <f t="shared" ca="1" si="55"/>
        <v>N</v>
      </c>
    </row>
    <row r="93" spans="15:59" x14ac:dyDescent="0.25">
      <c r="O93" s="1"/>
      <c r="P93" s="2"/>
      <c r="Q93" s="2"/>
      <c r="V93" s="22" t="str">
        <f t="shared" si="38"/>
        <v xml:space="preserve"> ()*-</v>
      </c>
      <c r="X93" s="21" t="str">
        <f t="shared" ca="1" si="39"/>
        <v>-*---</v>
      </c>
      <c r="Y93" s="4" t="str">
        <f t="shared" si="40"/>
        <v>No</v>
      </c>
      <c r="Z93" s="8" t="str" cm="1">
        <f t="array" aca="1" ref="Z93" ca="1">C_CP</f>
        <v/>
      </c>
      <c r="AA93" s="9" t="str" cm="1">
        <f t="array" aca="1" ref="AA93" ca="1">IF(Z93="Yes",C_T,"-")</f>
        <v>-</v>
      </c>
      <c r="AB93" s="9" t="str" cm="1">
        <f t="array" aca="1" ref="AB93" ca="1">IF(Z93="Yes",C_WC,"-")</f>
        <v>-</v>
      </c>
      <c r="AC93" s="9" t="str" cm="1">
        <f t="array" aca="1" ref="AC93" ca="1">IF(Z93="Yes",VALUE(C_F),"-")</f>
        <v>-</v>
      </c>
      <c r="AE93" s="21">
        <f t="shared" si="41"/>
        <v>0</v>
      </c>
      <c r="AF93" s="8" t="str" cm="1">
        <f t="array" aca="1" ref="AF93" ca="1">P_Pop</f>
        <v/>
      </c>
      <c r="AG93" s="8" t="str" cm="1">
        <f t="array" aca="1" ref="AG93" ca="1">IF(AF93="Yes",P_P,"Y")</f>
        <v>Y</v>
      </c>
      <c r="AH93" s="8" t="str" cm="1">
        <f t="array" aca="1" ref="AH93" ca="1">IF(AF93="Yes",P_LB,"-")</f>
        <v>-</v>
      </c>
      <c r="AI93" s="8" t="str" cm="1">
        <f t="array" aca="1" ref="AI93" ca="1">IF(AF93="Yes",P_WC,"-")</f>
        <v>-</v>
      </c>
      <c r="AJ93" s="8" t="str" cm="1">
        <f t="array" aca="1" ref="AJ93" ca="1">IF(AF93="Yes",VALUE(P_F),"-")</f>
        <v>-</v>
      </c>
      <c r="AK93" s="10" t="str" cm="1">
        <f t="array" aca="1" ref="AK93" ca="1">IF(AF93="Yes",P_PN,"-")</f>
        <v>-</v>
      </c>
      <c r="AL93" s="22" t="str">
        <f t="shared" si="42"/>
        <v xml:space="preserve"> ()</v>
      </c>
      <c r="AM93" s="22">
        <f t="shared" si="43"/>
        <v>0</v>
      </c>
      <c r="AO93" s="5" t="str">
        <f t="shared" si="17"/>
        <v>Yes</v>
      </c>
      <c r="AP93" s="5" t="str">
        <f t="shared" ca="1" si="44"/>
        <v/>
      </c>
      <c r="AQ93" s="5" t="str">
        <f t="shared" ca="1" si="45"/>
        <v/>
      </c>
      <c r="AR93" s="5" t="str">
        <f t="shared" ca="1" si="46"/>
        <v>Yes</v>
      </c>
      <c r="AS93" s="5" t="str">
        <f t="shared" ca="1" si="47"/>
        <v>Patch to remove</v>
      </c>
      <c r="AT93" s="5" t="str" cm="1">
        <f t="array" aca="1" ref="AT93" ca="1">COM</f>
        <v/>
      </c>
      <c r="AV93" s="5" t="str">
        <f t="shared" ca="1" si="48"/>
        <v>No</v>
      </c>
      <c r="AW93" s="4" t="str" cm="1">
        <f t="array" aca="1" ref="AW93" ca="1">PIE</f>
        <v/>
      </c>
      <c r="AY93" s="22" t="str">
        <f t="shared" ca="1" si="49"/>
        <v>N</v>
      </c>
      <c r="AZ93" s="22" t="str">
        <f t="shared" ca="1" si="50"/>
        <v>N</v>
      </c>
      <c r="BA93" s="5" t="str">
        <f t="shared" ca="1" si="51"/>
        <v>No</v>
      </c>
      <c r="BB93" s="5" t="str">
        <f t="shared" ca="1" si="52"/>
        <v/>
      </c>
      <c r="BC93" s="5"/>
      <c r="BE93" s="22" t="str">
        <f t="shared" si="53"/>
        <v>N</v>
      </c>
      <c r="BF93" s="22" t="str">
        <f t="shared" ca="1" si="54"/>
        <v>Y</v>
      </c>
      <c r="BG93" s="22" t="str">
        <f t="shared" ca="1" si="55"/>
        <v>N</v>
      </c>
    </row>
    <row r="94" spans="15:59" x14ac:dyDescent="0.25">
      <c r="O94" s="1"/>
      <c r="P94" s="2"/>
      <c r="Q94" s="2"/>
      <c r="V94" s="22" t="str">
        <f t="shared" si="38"/>
        <v xml:space="preserve"> ()*-</v>
      </c>
      <c r="X94" s="21" t="str">
        <f t="shared" ca="1" si="39"/>
        <v>-*---</v>
      </c>
      <c r="Y94" s="4" t="str">
        <f t="shared" si="40"/>
        <v>No</v>
      </c>
      <c r="Z94" s="8" t="str" cm="1">
        <f t="array" aca="1" ref="Z94" ca="1">C_CP</f>
        <v/>
      </c>
      <c r="AA94" s="9" t="str" cm="1">
        <f t="array" aca="1" ref="AA94" ca="1">IF(Z94="Yes",C_T,"-")</f>
        <v>-</v>
      </c>
      <c r="AB94" s="9" t="str" cm="1">
        <f t="array" aca="1" ref="AB94" ca="1">IF(Z94="Yes",C_WC,"-")</f>
        <v>-</v>
      </c>
      <c r="AC94" s="9" t="str" cm="1">
        <f t="array" aca="1" ref="AC94" ca="1">IF(Z94="Yes",VALUE(C_F),"-")</f>
        <v>-</v>
      </c>
      <c r="AE94" s="21">
        <f t="shared" si="41"/>
        <v>0</v>
      </c>
      <c r="AF94" s="8" t="str" cm="1">
        <f t="array" aca="1" ref="AF94" ca="1">P_Pop</f>
        <v/>
      </c>
      <c r="AG94" s="8" t="str" cm="1">
        <f t="array" aca="1" ref="AG94" ca="1">IF(AF94="Yes",P_P,"Y")</f>
        <v>Y</v>
      </c>
      <c r="AH94" s="8" t="str" cm="1">
        <f t="array" aca="1" ref="AH94" ca="1">IF(AF94="Yes",P_LB,"-")</f>
        <v>-</v>
      </c>
      <c r="AI94" s="8" t="str" cm="1">
        <f t="array" aca="1" ref="AI94" ca="1">IF(AF94="Yes",P_WC,"-")</f>
        <v>-</v>
      </c>
      <c r="AJ94" s="8" t="str" cm="1">
        <f t="array" aca="1" ref="AJ94" ca="1">IF(AF94="Yes",VALUE(P_F),"-")</f>
        <v>-</v>
      </c>
      <c r="AK94" s="10" t="str" cm="1">
        <f t="array" aca="1" ref="AK94" ca="1">IF(AF94="Yes",P_PN,"-")</f>
        <v>-</v>
      </c>
      <c r="AL94" s="22" t="str">
        <f t="shared" si="42"/>
        <v xml:space="preserve"> ()</v>
      </c>
      <c r="AM94" s="22">
        <f t="shared" si="43"/>
        <v>0</v>
      </c>
      <c r="AO94" s="5" t="str">
        <f t="shared" si="17"/>
        <v>Yes</v>
      </c>
      <c r="AP94" s="5" t="str">
        <f t="shared" ca="1" si="44"/>
        <v/>
      </c>
      <c r="AQ94" s="5" t="str">
        <f t="shared" ca="1" si="45"/>
        <v/>
      </c>
      <c r="AR94" s="5" t="str">
        <f t="shared" ca="1" si="46"/>
        <v>Yes</v>
      </c>
      <c r="AS94" s="5" t="str">
        <f t="shared" ca="1" si="47"/>
        <v>Patch to remove</v>
      </c>
      <c r="AT94" s="5" t="str" cm="1">
        <f t="array" aca="1" ref="AT94" ca="1">COM</f>
        <v/>
      </c>
      <c r="AV94" s="5" t="str">
        <f t="shared" ca="1" si="48"/>
        <v>No</v>
      </c>
      <c r="AW94" s="4" t="str" cm="1">
        <f t="array" aca="1" ref="AW94" ca="1">PIE</f>
        <v/>
      </c>
      <c r="AY94" s="22" t="str">
        <f t="shared" ca="1" si="49"/>
        <v>N</v>
      </c>
      <c r="AZ94" s="22" t="str">
        <f t="shared" ca="1" si="50"/>
        <v>N</v>
      </c>
      <c r="BA94" s="5" t="str">
        <f t="shared" ca="1" si="51"/>
        <v>No</v>
      </c>
      <c r="BB94" s="5" t="str">
        <f t="shared" ca="1" si="52"/>
        <v/>
      </c>
      <c r="BC94" s="5"/>
      <c r="BE94" s="22" t="str">
        <f t="shared" si="53"/>
        <v>N</v>
      </c>
      <c r="BF94" s="22" t="str">
        <f t="shared" ca="1" si="54"/>
        <v>Y</v>
      </c>
      <c r="BG94" s="22" t="str">
        <f t="shared" ca="1" si="55"/>
        <v>N</v>
      </c>
    </row>
    <row r="95" spans="15:59" x14ac:dyDescent="0.25">
      <c r="O95" s="1"/>
      <c r="P95" s="2"/>
      <c r="Q95" s="2"/>
      <c r="V95" s="22" t="str">
        <f t="shared" si="38"/>
        <v xml:space="preserve"> ()*-</v>
      </c>
      <c r="X95" s="21" t="str">
        <f t="shared" ca="1" si="39"/>
        <v>-*---</v>
      </c>
      <c r="Y95" s="4" t="str">
        <f t="shared" si="40"/>
        <v>No</v>
      </c>
      <c r="Z95" s="8" t="str" cm="1">
        <f t="array" aca="1" ref="Z95" ca="1">C_CP</f>
        <v/>
      </c>
      <c r="AA95" s="9" t="str" cm="1">
        <f t="array" aca="1" ref="AA95" ca="1">IF(Z95="Yes",C_T,"-")</f>
        <v>-</v>
      </c>
      <c r="AB95" s="9" t="str" cm="1">
        <f t="array" aca="1" ref="AB95" ca="1">IF(Z95="Yes",C_WC,"-")</f>
        <v>-</v>
      </c>
      <c r="AC95" s="9" t="str" cm="1">
        <f t="array" aca="1" ref="AC95" ca="1">IF(Z95="Yes",VALUE(C_F),"-")</f>
        <v>-</v>
      </c>
      <c r="AE95" s="21">
        <f t="shared" si="41"/>
        <v>0</v>
      </c>
      <c r="AF95" s="8" t="str" cm="1">
        <f t="array" aca="1" ref="AF95" ca="1">P_Pop</f>
        <v/>
      </c>
      <c r="AG95" s="8" t="str" cm="1">
        <f t="array" aca="1" ref="AG95" ca="1">IF(AF95="Yes",P_P,"Y")</f>
        <v>Y</v>
      </c>
      <c r="AH95" s="8" t="str" cm="1">
        <f t="array" aca="1" ref="AH95" ca="1">IF(AF95="Yes",P_LB,"-")</f>
        <v>-</v>
      </c>
      <c r="AI95" s="8" t="str" cm="1">
        <f t="array" aca="1" ref="AI95" ca="1">IF(AF95="Yes",P_WC,"-")</f>
        <v>-</v>
      </c>
      <c r="AJ95" s="8" t="str" cm="1">
        <f t="array" aca="1" ref="AJ95" ca="1">IF(AF95="Yes",VALUE(P_F),"-")</f>
        <v>-</v>
      </c>
      <c r="AK95" s="10" t="str" cm="1">
        <f t="array" aca="1" ref="AK95" ca="1">IF(AF95="Yes",P_PN,"-")</f>
        <v>-</v>
      </c>
      <c r="AL95" s="22" t="str">
        <f t="shared" si="42"/>
        <v xml:space="preserve"> ()</v>
      </c>
      <c r="AM95" s="22">
        <f t="shared" si="43"/>
        <v>0</v>
      </c>
      <c r="AO95" s="5" t="str">
        <f t="shared" si="17"/>
        <v>Yes</v>
      </c>
      <c r="AP95" s="5" t="str">
        <f t="shared" ca="1" si="44"/>
        <v/>
      </c>
      <c r="AQ95" s="5" t="str">
        <f t="shared" ca="1" si="45"/>
        <v/>
      </c>
      <c r="AR95" s="5" t="str">
        <f t="shared" ca="1" si="46"/>
        <v>Yes</v>
      </c>
      <c r="AS95" s="5" t="str">
        <f t="shared" ca="1" si="47"/>
        <v>Patch to remove</v>
      </c>
      <c r="AT95" s="5" t="str" cm="1">
        <f t="array" aca="1" ref="AT95" ca="1">COM</f>
        <v/>
      </c>
      <c r="AV95" s="5" t="str">
        <f t="shared" ca="1" si="48"/>
        <v>No</v>
      </c>
      <c r="AW95" s="4" t="str" cm="1">
        <f t="array" aca="1" ref="AW95" ca="1">PIE</f>
        <v/>
      </c>
      <c r="AY95" s="22" t="str">
        <f t="shared" ca="1" si="49"/>
        <v>N</v>
      </c>
      <c r="AZ95" s="22" t="str">
        <f t="shared" ca="1" si="50"/>
        <v>N</v>
      </c>
      <c r="BA95" s="5" t="str">
        <f t="shared" ca="1" si="51"/>
        <v>No</v>
      </c>
      <c r="BB95" s="5" t="str">
        <f t="shared" ca="1" si="52"/>
        <v/>
      </c>
      <c r="BC95" s="5"/>
      <c r="BE95" s="22" t="str">
        <f t="shared" si="53"/>
        <v>N</v>
      </c>
      <c r="BF95" s="22" t="str">
        <f t="shared" ca="1" si="54"/>
        <v>Y</v>
      </c>
      <c r="BG95" s="22" t="str">
        <f t="shared" ca="1" si="55"/>
        <v>N</v>
      </c>
    </row>
    <row r="96" spans="15:59" x14ac:dyDescent="0.25">
      <c r="O96" s="1"/>
      <c r="P96" s="2"/>
      <c r="Q96" s="2"/>
      <c r="V96" s="22" t="str">
        <f t="shared" si="38"/>
        <v xml:space="preserve"> ()*-</v>
      </c>
      <c r="X96" s="21" t="str">
        <f t="shared" ca="1" si="39"/>
        <v>-*---</v>
      </c>
      <c r="Y96" s="4" t="str">
        <f t="shared" si="40"/>
        <v>No</v>
      </c>
      <c r="Z96" s="8" t="str" cm="1">
        <f t="array" aca="1" ref="Z96" ca="1">C_CP</f>
        <v/>
      </c>
      <c r="AA96" s="9" t="str" cm="1">
        <f t="array" aca="1" ref="AA96" ca="1">IF(Z96="Yes",C_T,"-")</f>
        <v>-</v>
      </c>
      <c r="AB96" s="9" t="str" cm="1">
        <f t="array" aca="1" ref="AB96" ca="1">IF(Z96="Yes",C_WC,"-")</f>
        <v>-</v>
      </c>
      <c r="AC96" s="9" t="str" cm="1">
        <f t="array" aca="1" ref="AC96" ca="1">IF(Z96="Yes",VALUE(C_F),"-")</f>
        <v>-</v>
      </c>
      <c r="AE96" s="21">
        <f t="shared" si="41"/>
        <v>0</v>
      </c>
      <c r="AF96" s="8" t="str" cm="1">
        <f t="array" aca="1" ref="AF96" ca="1">P_Pop</f>
        <v/>
      </c>
      <c r="AG96" s="8" t="str" cm="1">
        <f t="array" aca="1" ref="AG96" ca="1">IF(AF96="Yes",P_P,"Y")</f>
        <v>Y</v>
      </c>
      <c r="AH96" s="8" t="str" cm="1">
        <f t="array" aca="1" ref="AH96" ca="1">IF(AF96="Yes",P_LB,"-")</f>
        <v>-</v>
      </c>
      <c r="AI96" s="8" t="str" cm="1">
        <f t="array" aca="1" ref="AI96" ca="1">IF(AF96="Yes",P_WC,"-")</f>
        <v>-</v>
      </c>
      <c r="AJ96" s="8" t="str" cm="1">
        <f t="array" aca="1" ref="AJ96" ca="1">IF(AF96="Yes",VALUE(P_F),"-")</f>
        <v>-</v>
      </c>
      <c r="AK96" s="10" t="str" cm="1">
        <f t="array" aca="1" ref="AK96" ca="1">IF(AF96="Yes",P_PN,"-")</f>
        <v>-</v>
      </c>
      <c r="AL96" s="22" t="str">
        <f t="shared" si="42"/>
        <v xml:space="preserve"> ()</v>
      </c>
      <c r="AM96" s="22">
        <f t="shared" si="43"/>
        <v>0</v>
      </c>
      <c r="AO96" s="5" t="str">
        <f t="shared" si="17"/>
        <v>Yes</v>
      </c>
      <c r="AP96" s="5" t="str">
        <f t="shared" ca="1" si="44"/>
        <v/>
      </c>
      <c r="AQ96" s="5" t="str">
        <f t="shared" ca="1" si="45"/>
        <v/>
      </c>
      <c r="AR96" s="5" t="str">
        <f t="shared" ca="1" si="46"/>
        <v>Yes</v>
      </c>
      <c r="AS96" s="5" t="str">
        <f t="shared" ca="1" si="47"/>
        <v>Patch to remove</v>
      </c>
      <c r="AT96" s="5" t="str" cm="1">
        <f t="array" aca="1" ref="AT96" ca="1">COM</f>
        <v/>
      </c>
      <c r="AV96" s="5" t="str">
        <f t="shared" ca="1" si="48"/>
        <v>No</v>
      </c>
      <c r="AW96" s="4" t="str" cm="1">
        <f t="array" aca="1" ref="AW96" ca="1">PIE</f>
        <v/>
      </c>
      <c r="AY96" s="22" t="str">
        <f t="shared" ca="1" si="49"/>
        <v>N</v>
      </c>
      <c r="AZ96" s="22" t="str">
        <f t="shared" ca="1" si="50"/>
        <v>N</v>
      </c>
      <c r="BA96" s="5" t="str">
        <f t="shared" ca="1" si="51"/>
        <v>No</v>
      </c>
      <c r="BB96" s="5" t="str">
        <f t="shared" ca="1" si="52"/>
        <v/>
      </c>
      <c r="BC96" s="5"/>
      <c r="BE96" s="22" t="str">
        <f t="shared" si="53"/>
        <v>N</v>
      </c>
      <c r="BF96" s="22" t="str">
        <f t="shared" ca="1" si="54"/>
        <v>Y</v>
      </c>
      <c r="BG96" s="22" t="str">
        <f t="shared" ca="1" si="55"/>
        <v>N</v>
      </c>
    </row>
    <row r="97" spans="15:59" x14ac:dyDescent="0.25">
      <c r="O97" s="1"/>
      <c r="P97" s="2"/>
      <c r="Q97" s="2"/>
      <c r="V97" s="22" t="str">
        <f t="shared" si="38"/>
        <v xml:space="preserve"> ()*-</v>
      </c>
      <c r="X97" s="21" t="str">
        <f t="shared" ca="1" si="39"/>
        <v>-*---</v>
      </c>
      <c r="Y97" s="4" t="str">
        <f t="shared" si="40"/>
        <v>No</v>
      </c>
      <c r="Z97" s="8" t="str" cm="1">
        <f t="array" aca="1" ref="Z97" ca="1">C_CP</f>
        <v/>
      </c>
      <c r="AA97" s="9" t="str" cm="1">
        <f t="array" aca="1" ref="AA97" ca="1">IF(Z97="Yes",C_T,"-")</f>
        <v>-</v>
      </c>
      <c r="AB97" s="9" t="str" cm="1">
        <f t="array" aca="1" ref="AB97" ca="1">IF(Z97="Yes",C_WC,"-")</f>
        <v>-</v>
      </c>
      <c r="AC97" s="9" t="str" cm="1">
        <f t="array" aca="1" ref="AC97" ca="1">IF(Z97="Yes",VALUE(C_F),"-")</f>
        <v>-</v>
      </c>
      <c r="AE97" s="21">
        <f t="shared" si="41"/>
        <v>0</v>
      </c>
      <c r="AF97" s="8" t="str" cm="1">
        <f t="array" aca="1" ref="AF97" ca="1">P_Pop</f>
        <v/>
      </c>
      <c r="AG97" s="8" t="str" cm="1">
        <f t="array" aca="1" ref="AG97" ca="1">IF(AF97="Yes",P_P,"Y")</f>
        <v>Y</v>
      </c>
      <c r="AH97" s="8" t="str" cm="1">
        <f t="array" aca="1" ref="AH97" ca="1">IF(AF97="Yes",P_LB,"-")</f>
        <v>-</v>
      </c>
      <c r="AI97" s="8" t="str" cm="1">
        <f t="array" aca="1" ref="AI97" ca="1">IF(AF97="Yes",P_WC,"-")</f>
        <v>-</v>
      </c>
      <c r="AJ97" s="8" t="str" cm="1">
        <f t="array" aca="1" ref="AJ97" ca="1">IF(AF97="Yes",VALUE(P_F),"-")</f>
        <v>-</v>
      </c>
      <c r="AK97" s="10" t="str" cm="1">
        <f t="array" aca="1" ref="AK97" ca="1">IF(AF97="Yes",P_PN,"-")</f>
        <v>-</v>
      </c>
      <c r="AL97" s="22" t="str">
        <f t="shared" si="42"/>
        <v xml:space="preserve"> ()</v>
      </c>
      <c r="AM97" s="22">
        <f t="shared" si="43"/>
        <v>0</v>
      </c>
      <c r="AO97" s="5" t="str">
        <f t="shared" si="17"/>
        <v>Yes</v>
      </c>
      <c r="AP97" s="5" t="str">
        <f t="shared" ca="1" si="44"/>
        <v/>
      </c>
      <c r="AQ97" s="5" t="str">
        <f t="shared" ca="1" si="45"/>
        <v/>
      </c>
      <c r="AR97" s="5" t="str">
        <f t="shared" ca="1" si="46"/>
        <v>Yes</v>
      </c>
      <c r="AS97" s="5" t="str">
        <f t="shared" ca="1" si="47"/>
        <v>Patch to remove</v>
      </c>
      <c r="AT97" s="5" t="str" cm="1">
        <f t="array" aca="1" ref="AT97" ca="1">COM</f>
        <v/>
      </c>
      <c r="AV97" s="5" t="str">
        <f t="shared" ca="1" si="48"/>
        <v>No</v>
      </c>
      <c r="AW97" s="4" t="str" cm="1">
        <f t="array" aca="1" ref="AW97" ca="1">PIE</f>
        <v/>
      </c>
      <c r="AY97" s="22" t="str">
        <f t="shared" ca="1" si="49"/>
        <v>N</v>
      </c>
      <c r="AZ97" s="22" t="str">
        <f t="shared" ca="1" si="50"/>
        <v>N</v>
      </c>
      <c r="BA97" s="5" t="str">
        <f t="shared" ca="1" si="51"/>
        <v>No</v>
      </c>
      <c r="BB97" s="5" t="str">
        <f t="shared" ca="1" si="52"/>
        <v/>
      </c>
      <c r="BC97" s="5"/>
      <c r="BE97" s="22" t="str">
        <f t="shared" si="53"/>
        <v>N</v>
      </c>
      <c r="BF97" s="22" t="str">
        <f t="shared" ca="1" si="54"/>
        <v>Y</v>
      </c>
      <c r="BG97" s="22" t="str">
        <f t="shared" ca="1" si="55"/>
        <v>N</v>
      </c>
    </row>
    <row r="98" spans="15:59" x14ac:dyDescent="0.25">
      <c r="O98" s="1"/>
      <c r="P98" s="2"/>
      <c r="Q98" s="2"/>
      <c r="V98" s="22" t="str">
        <f t="shared" si="38"/>
        <v xml:space="preserve"> ()*-</v>
      </c>
      <c r="X98" s="21" t="str">
        <f t="shared" ca="1" si="39"/>
        <v>-*---</v>
      </c>
      <c r="Y98" s="4" t="str">
        <f t="shared" si="40"/>
        <v>No</v>
      </c>
      <c r="Z98" s="8" t="str" cm="1">
        <f t="array" aca="1" ref="Z98" ca="1">C_CP</f>
        <v/>
      </c>
      <c r="AA98" s="9" t="str" cm="1">
        <f t="array" aca="1" ref="AA98" ca="1">IF(Z98="Yes",C_T,"-")</f>
        <v>-</v>
      </c>
      <c r="AB98" s="9" t="str" cm="1">
        <f t="array" aca="1" ref="AB98" ca="1">IF(Z98="Yes",C_WC,"-")</f>
        <v>-</v>
      </c>
      <c r="AC98" s="9" t="str" cm="1">
        <f t="array" aca="1" ref="AC98" ca="1">IF(Z98="Yes",VALUE(C_F),"-")</f>
        <v>-</v>
      </c>
      <c r="AE98" s="21">
        <f t="shared" si="41"/>
        <v>0</v>
      </c>
      <c r="AF98" s="8" t="str" cm="1">
        <f t="array" aca="1" ref="AF98" ca="1">P_Pop</f>
        <v/>
      </c>
      <c r="AG98" s="8" t="str" cm="1">
        <f t="array" aca="1" ref="AG98" ca="1">IF(AF98="Yes",P_P,"Y")</f>
        <v>Y</v>
      </c>
      <c r="AH98" s="8" t="str" cm="1">
        <f t="array" aca="1" ref="AH98" ca="1">IF(AF98="Yes",P_LB,"-")</f>
        <v>-</v>
      </c>
      <c r="AI98" s="8" t="str" cm="1">
        <f t="array" aca="1" ref="AI98" ca="1">IF(AF98="Yes",P_WC,"-")</f>
        <v>-</v>
      </c>
      <c r="AJ98" s="8" t="str" cm="1">
        <f t="array" aca="1" ref="AJ98" ca="1">IF(AF98="Yes",VALUE(P_F),"-")</f>
        <v>-</v>
      </c>
      <c r="AK98" s="10" t="str" cm="1">
        <f t="array" aca="1" ref="AK98" ca="1">IF(AF98="Yes",P_PN,"-")</f>
        <v>-</v>
      </c>
      <c r="AL98" s="22" t="str">
        <f t="shared" si="42"/>
        <v xml:space="preserve"> ()</v>
      </c>
      <c r="AM98" s="22">
        <f t="shared" si="43"/>
        <v>0</v>
      </c>
      <c r="AO98" s="5" t="str">
        <f t="shared" si="17"/>
        <v>Yes</v>
      </c>
      <c r="AP98" s="5" t="str">
        <f t="shared" ca="1" si="44"/>
        <v/>
      </c>
      <c r="AQ98" s="5" t="str">
        <f t="shared" ca="1" si="45"/>
        <v/>
      </c>
      <c r="AR98" s="5" t="str">
        <f t="shared" ca="1" si="46"/>
        <v>Yes</v>
      </c>
      <c r="AS98" s="5" t="str">
        <f t="shared" ca="1" si="47"/>
        <v>Patch to remove</v>
      </c>
      <c r="AT98" s="5" t="str" cm="1">
        <f t="array" aca="1" ref="AT98" ca="1">COM</f>
        <v/>
      </c>
      <c r="AV98" s="5" t="str">
        <f t="shared" ca="1" si="48"/>
        <v>No</v>
      </c>
      <c r="AW98" s="4" t="str" cm="1">
        <f t="array" aca="1" ref="AW98" ca="1">PIE</f>
        <v/>
      </c>
      <c r="AY98" s="22" t="str">
        <f t="shared" ca="1" si="49"/>
        <v>N</v>
      </c>
      <c r="AZ98" s="22" t="str">
        <f t="shared" ca="1" si="50"/>
        <v>N</v>
      </c>
      <c r="BA98" s="5" t="str">
        <f t="shared" ca="1" si="51"/>
        <v>No</v>
      </c>
      <c r="BB98" s="5" t="str">
        <f t="shared" ca="1" si="52"/>
        <v/>
      </c>
      <c r="BC98" s="5"/>
      <c r="BE98" s="22" t="str">
        <f t="shared" si="53"/>
        <v>N</v>
      </c>
      <c r="BF98" s="22" t="str">
        <f t="shared" ca="1" si="54"/>
        <v>Y</v>
      </c>
      <c r="BG98" s="22" t="str">
        <f t="shared" ca="1" si="55"/>
        <v>N</v>
      </c>
    </row>
    <row r="99" spans="15:59" x14ac:dyDescent="0.25">
      <c r="O99" s="1"/>
      <c r="P99" s="2"/>
      <c r="Q99" s="2"/>
      <c r="V99" s="22" t="str">
        <f t="shared" si="38"/>
        <v xml:space="preserve"> ()*-</v>
      </c>
      <c r="X99" s="21" t="str">
        <f t="shared" ca="1" si="39"/>
        <v>-*---</v>
      </c>
      <c r="Y99" s="4" t="str">
        <f t="shared" si="40"/>
        <v>No</v>
      </c>
      <c r="Z99" s="8" t="str" cm="1">
        <f t="array" aca="1" ref="Z99" ca="1">C_CP</f>
        <v/>
      </c>
      <c r="AA99" s="9" t="str" cm="1">
        <f t="array" aca="1" ref="AA99" ca="1">IF(Z99="Yes",C_T,"-")</f>
        <v>-</v>
      </c>
      <c r="AB99" s="9" t="str" cm="1">
        <f t="array" aca="1" ref="AB99" ca="1">IF(Z99="Yes",C_WC,"-")</f>
        <v>-</v>
      </c>
      <c r="AC99" s="9" t="str" cm="1">
        <f t="array" aca="1" ref="AC99" ca="1">IF(Z99="Yes",VALUE(C_F),"-")</f>
        <v>-</v>
      </c>
      <c r="AE99" s="21">
        <f t="shared" si="41"/>
        <v>0</v>
      </c>
      <c r="AF99" s="8" t="str" cm="1">
        <f t="array" aca="1" ref="AF99" ca="1">P_Pop</f>
        <v/>
      </c>
      <c r="AG99" s="8" t="str" cm="1">
        <f t="array" aca="1" ref="AG99" ca="1">IF(AF99="Yes",P_P,"Y")</f>
        <v>Y</v>
      </c>
      <c r="AH99" s="8" t="str" cm="1">
        <f t="array" aca="1" ref="AH99" ca="1">IF(AF99="Yes",P_LB,"-")</f>
        <v>-</v>
      </c>
      <c r="AI99" s="8" t="str" cm="1">
        <f t="array" aca="1" ref="AI99" ca="1">IF(AF99="Yes",P_WC,"-")</f>
        <v>-</v>
      </c>
      <c r="AJ99" s="8" t="str" cm="1">
        <f t="array" aca="1" ref="AJ99" ca="1">IF(AF99="Yes",VALUE(P_F),"-")</f>
        <v>-</v>
      </c>
      <c r="AK99" s="10" t="str" cm="1">
        <f t="array" aca="1" ref="AK99" ca="1">IF(AF99="Yes",P_PN,"-")</f>
        <v>-</v>
      </c>
      <c r="AL99" s="22" t="str">
        <f t="shared" si="42"/>
        <v xml:space="preserve"> ()</v>
      </c>
      <c r="AM99" s="22">
        <f t="shared" si="43"/>
        <v>0</v>
      </c>
      <c r="AO99" s="5" t="str">
        <f t="shared" si="17"/>
        <v>Yes</v>
      </c>
      <c r="AP99" s="5" t="str">
        <f t="shared" ca="1" si="44"/>
        <v/>
      </c>
      <c r="AQ99" s="5" t="str">
        <f t="shared" ca="1" si="45"/>
        <v/>
      </c>
      <c r="AR99" s="5" t="str">
        <f t="shared" ca="1" si="46"/>
        <v>Yes</v>
      </c>
      <c r="AS99" s="5" t="str">
        <f t="shared" ca="1" si="47"/>
        <v>Patch to remove</v>
      </c>
      <c r="AT99" s="5" t="str" cm="1">
        <f t="array" aca="1" ref="AT99" ca="1">COM</f>
        <v/>
      </c>
      <c r="AV99" s="5" t="str">
        <f t="shared" ca="1" si="48"/>
        <v>No</v>
      </c>
      <c r="AW99" s="4" t="str" cm="1">
        <f t="array" aca="1" ref="AW99" ca="1">PIE</f>
        <v/>
      </c>
      <c r="AY99" s="22" t="str">
        <f t="shared" ca="1" si="49"/>
        <v>N</v>
      </c>
      <c r="AZ99" s="22" t="str">
        <f t="shared" ca="1" si="50"/>
        <v>N</v>
      </c>
      <c r="BA99" s="5" t="str">
        <f t="shared" ca="1" si="51"/>
        <v>No</v>
      </c>
      <c r="BB99" s="5" t="str">
        <f t="shared" ca="1" si="52"/>
        <v/>
      </c>
      <c r="BC99" s="5"/>
      <c r="BE99" s="22" t="str">
        <f t="shared" si="53"/>
        <v>N</v>
      </c>
      <c r="BF99" s="22" t="str">
        <f t="shared" ca="1" si="54"/>
        <v>Y</v>
      </c>
      <c r="BG99" s="22" t="str">
        <f t="shared" ca="1" si="55"/>
        <v>N</v>
      </c>
    </row>
    <row r="100" spans="15:59" x14ac:dyDescent="0.25">
      <c r="O100" s="1"/>
      <c r="P100" s="2"/>
      <c r="Q100" s="2"/>
      <c r="V100" s="22" t="str">
        <f t="shared" si="38"/>
        <v xml:space="preserve"> ()*-</v>
      </c>
      <c r="X100" s="21" t="str">
        <f t="shared" ca="1" si="39"/>
        <v>-*---</v>
      </c>
      <c r="Y100" s="4" t="str">
        <f t="shared" si="40"/>
        <v>No</v>
      </c>
      <c r="Z100" s="8" t="str" cm="1">
        <f t="array" aca="1" ref="Z100" ca="1">C_CP</f>
        <v/>
      </c>
      <c r="AA100" s="9" t="str" cm="1">
        <f t="array" aca="1" ref="AA100" ca="1">IF(Z100="Yes",C_T,"-")</f>
        <v>-</v>
      </c>
      <c r="AB100" s="9" t="str" cm="1">
        <f t="array" aca="1" ref="AB100" ca="1">IF(Z100="Yes",C_WC,"-")</f>
        <v>-</v>
      </c>
      <c r="AC100" s="9" t="str" cm="1">
        <f t="array" aca="1" ref="AC100" ca="1">IF(Z100="Yes",VALUE(C_F),"-")</f>
        <v>-</v>
      </c>
      <c r="AE100" s="21">
        <f t="shared" si="41"/>
        <v>0</v>
      </c>
      <c r="AF100" s="8" t="str" cm="1">
        <f t="array" aca="1" ref="AF100" ca="1">P_Pop</f>
        <v/>
      </c>
      <c r="AG100" s="8" t="str" cm="1">
        <f t="array" aca="1" ref="AG100" ca="1">IF(AF100="Yes",P_P,"Y")</f>
        <v>Y</v>
      </c>
      <c r="AH100" s="8" t="str" cm="1">
        <f t="array" aca="1" ref="AH100" ca="1">IF(AF100="Yes",P_LB,"-")</f>
        <v>-</v>
      </c>
      <c r="AI100" s="8" t="str" cm="1">
        <f t="array" aca="1" ref="AI100" ca="1">IF(AF100="Yes",P_WC,"-")</f>
        <v>-</v>
      </c>
      <c r="AJ100" s="8" t="str" cm="1">
        <f t="array" aca="1" ref="AJ100" ca="1">IF(AF100="Yes",VALUE(P_F),"-")</f>
        <v>-</v>
      </c>
      <c r="AK100" s="10" t="str" cm="1">
        <f t="array" aca="1" ref="AK100" ca="1">IF(AF100="Yes",P_PN,"-")</f>
        <v>-</v>
      </c>
      <c r="AL100" s="22" t="str">
        <f t="shared" si="42"/>
        <v xml:space="preserve"> ()</v>
      </c>
      <c r="AM100" s="22">
        <f t="shared" si="43"/>
        <v>0</v>
      </c>
      <c r="AO100" s="5" t="str">
        <f t="shared" si="17"/>
        <v>Yes</v>
      </c>
      <c r="AP100" s="5" t="str">
        <f t="shared" ca="1" si="44"/>
        <v/>
      </c>
      <c r="AQ100" s="5" t="str">
        <f t="shared" ca="1" si="45"/>
        <v/>
      </c>
      <c r="AR100" s="5" t="str">
        <f t="shared" ca="1" si="46"/>
        <v>Yes</v>
      </c>
      <c r="AS100" s="5" t="str">
        <f t="shared" ca="1" si="47"/>
        <v>Patch to remove</v>
      </c>
      <c r="AT100" s="5" t="str" cm="1">
        <f t="array" aca="1" ref="AT100" ca="1">COM</f>
        <v/>
      </c>
      <c r="AV100" s="5" t="str">
        <f t="shared" ca="1" si="48"/>
        <v>No</v>
      </c>
      <c r="AW100" s="4" t="str" cm="1">
        <f t="array" aca="1" ref="AW100" ca="1">PIE</f>
        <v/>
      </c>
      <c r="AY100" s="22" t="str">
        <f t="shared" ca="1" si="49"/>
        <v>N</v>
      </c>
      <c r="AZ100" s="22" t="str">
        <f t="shared" ca="1" si="50"/>
        <v>N</v>
      </c>
      <c r="BA100" s="5" t="str">
        <f t="shared" ca="1" si="51"/>
        <v>No</v>
      </c>
      <c r="BB100" s="5" t="str">
        <f t="shared" ca="1" si="52"/>
        <v/>
      </c>
      <c r="BC100" s="5"/>
      <c r="BE100" s="22" t="str">
        <f t="shared" si="53"/>
        <v>N</v>
      </c>
      <c r="BF100" s="22" t="str">
        <f t="shared" ca="1" si="54"/>
        <v>Y</v>
      </c>
      <c r="BG100" s="22" t="str">
        <f t="shared" ca="1" si="55"/>
        <v>N</v>
      </c>
    </row>
    <row r="101" spans="15:59" x14ac:dyDescent="0.25">
      <c r="O101" s="1"/>
      <c r="P101" s="2"/>
      <c r="Q101" s="2"/>
      <c r="V101" s="22" t="str">
        <f t="shared" si="38"/>
        <v xml:space="preserve"> ()*-</v>
      </c>
      <c r="X101" s="21" t="str">
        <f t="shared" ca="1" si="39"/>
        <v>-*---</v>
      </c>
      <c r="Y101" s="4" t="str">
        <f t="shared" si="40"/>
        <v>No</v>
      </c>
      <c r="Z101" s="8" t="str" cm="1">
        <f t="array" aca="1" ref="Z101" ca="1">C_CP</f>
        <v/>
      </c>
      <c r="AA101" s="9" t="str" cm="1">
        <f t="array" aca="1" ref="AA101" ca="1">IF(Z101="Yes",C_T,"-")</f>
        <v>-</v>
      </c>
      <c r="AB101" s="9" t="str" cm="1">
        <f t="array" aca="1" ref="AB101" ca="1">IF(Z101="Yes",C_WC,"-")</f>
        <v>-</v>
      </c>
      <c r="AC101" s="9" t="str" cm="1">
        <f t="array" aca="1" ref="AC101" ca="1">IF(Z101="Yes",VALUE(C_F),"-")</f>
        <v>-</v>
      </c>
      <c r="AE101" s="21">
        <f t="shared" si="41"/>
        <v>0</v>
      </c>
      <c r="AF101" s="8" t="str" cm="1">
        <f t="array" aca="1" ref="AF101" ca="1">P_Pop</f>
        <v/>
      </c>
      <c r="AG101" s="8" t="str" cm="1">
        <f t="array" aca="1" ref="AG101" ca="1">IF(AF101="Yes",P_P,"Y")</f>
        <v>Y</v>
      </c>
      <c r="AH101" s="8" t="str" cm="1">
        <f t="array" aca="1" ref="AH101" ca="1">IF(AF101="Yes",P_LB,"-")</f>
        <v>-</v>
      </c>
      <c r="AI101" s="8" t="str" cm="1">
        <f t="array" aca="1" ref="AI101" ca="1">IF(AF101="Yes",P_WC,"-")</f>
        <v>-</v>
      </c>
      <c r="AJ101" s="8" t="str" cm="1">
        <f t="array" aca="1" ref="AJ101" ca="1">IF(AF101="Yes",VALUE(P_F),"-")</f>
        <v>-</v>
      </c>
      <c r="AK101" s="10" t="str" cm="1">
        <f t="array" aca="1" ref="AK101" ca="1">IF(AF101="Yes",P_PN,"-")</f>
        <v>-</v>
      </c>
      <c r="AL101" s="22" t="str">
        <f t="shared" si="42"/>
        <v xml:space="preserve"> ()</v>
      </c>
      <c r="AM101" s="22">
        <f t="shared" si="43"/>
        <v>0</v>
      </c>
      <c r="AO101" s="5" t="str">
        <f t="shared" si="17"/>
        <v>Yes</v>
      </c>
      <c r="AP101" s="5" t="str">
        <f t="shared" ca="1" si="44"/>
        <v/>
      </c>
      <c r="AQ101" s="5" t="str">
        <f t="shared" ca="1" si="45"/>
        <v/>
      </c>
      <c r="AR101" s="5" t="str">
        <f t="shared" ca="1" si="46"/>
        <v>Yes</v>
      </c>
      <c r="AS101" s="5" t="str">
        <f t="shared" ca="1" si="47"/>
        <v>Patch to remove</v>
      </c>
      <c r="AT101" s="5" t="str" cm="1">
        <f t="array" aca="1" ref="AT101" ca="1">COM</f>
        <v/>
      </c>
      <c r="AV101" s="5" t="str">
        <f t="shared" ca="1" si="48"/>
        <v>No</v>
      </c>
      <c r="AW101" s="4" t="str" cm="1">
        <f t="array" aca="1" ref="AW101" ca="1">PIE</f>
        <v/>
      </c>
      <c r="AY101" s="22" t="str">
        <f t="shared" ca="1" si="49"/>
        <v>N</v>
      </c>
      <c r="AZ101" s="22" t="str">
        <f t="shared" ca="1" si="50"/>
        <v>N</v>
      </c>
      <c r="BA101" s="5" t="str">
        <f t="shared" ca="1" si="51"/>
        <v>No</v>
      </c>
      <c r="BB101" s="5" t="str">
        <f t="shared" ca="1" si="52"/>
        <v/>
      </c>
      <c r="BC101" s="5"/>
      <c r="BE101" s="22" t="str">
        <f t="shared" si="53"/>
        <v>N</v>
      </c>
      <c r="BF101" s="22" t="str">
        <f t="shared" ca="1" si="54"/>
        <v>Y</v>
      </c>
      <c r="BG101" s="22" t="str">
        <f t="shared" ca="1" si="55"/>
        <v>N</v>
      </c>
    </row>
    <row r="102" spans="15:59" x14ac:dyDescent="0.25">
      <c r="O102" s="1"/>
      <c r="P102" s="2"/>
      <c r="Q102" s="2"/>
      <c r="V102" s="22" t="str">
        <f t="shared" si="38"/>
        <v xml:space="preserve"> ()*-</v>
      </c>
      <c r="X102" s="21" t="str">
        <f t="shared" ca="1" si="39"/>
        <v>-*---</v>
      </c>
      <c r="Y102" s="4" t="str">
        <f t="shared" si="40"/>
        <v>No</v>
      </c>
      <c r="Z102" s="8" t="str" cm="1">
        <f t="array" aca="1" ref="Z102" ca="1">C_CP</f>
        <v/>
      </c>
      <c r="AA102" s="9" t="str" cm="1">
        <f t="array" aca="1" ref="AA102" ca="1">IF(Z102="Yes",C_T,"-")</f>
        <v>-</v>
      </c>
      <c r="AB102" s="9" t="str" cm="1">
        <f t="array" aca="1" ref="AB102" ca="1">IF(Z102="Yes",C_WC,"-")</f>
        <v>-</v>
      </c>
      <c r="AC102" s="9" t="str" cm="1">
        <f t="array" aca="1" ref="AC102" ca="1">IF(Z102="Yes",VALUE(C_F),"-")</f>
        <v>-</v>
      </c>
      <c r="AE102" s="21">
        <f t="shared" si="41"/>
        <v>0</v>
      </c>
      <c r="AF102" s="8" t="str" cm="1">
        <f t="array" aca="1" ref="AF102" ca="1">P_Pop</f>
        <v/>
      </c>
      <c r="AG102" s="8" t="str" cm="1">
        <f t="array" aca="1" ref="AG102" ca="1">IF(AF102="Yes",P_P,"Y")</f>
        <v>Y</v>
      </c>
      <c r="AH102" s="8" t="str" cm="1">
        <f t="array" aca="1" ref="AH102" ca="1">IF(AF102="Yes",P_LB,"-")</f>
        <v>-</v>
      </c>
      <c r="AI102" s="8" t="str" cm="1">
        <f t="array" aca="1" ref="AI102" ca="1">IF(AF102="Yes",P_WC,"-")</f>
        <v>-</v>
      </c>
      <c r="AJ102" s="8" t="str" cm="1">
        <f t="array" aca="1" ref="AJ102" ca="1">IF(AF102="Yes",VALUE(P_F),"-")</f>
        <v>-</v>
      </c>
      <c r="AK102" s="10" t="str" cm="1">
        <f t="array" aca="1" ref="AK102" ca="1">IF(AF102="Yes",P_PN,"-")</f>
        <v>-</v>
      </c>
      <c r="AL102" s="22" t="str">
        <f t="shared" si="42"/>
        <v xml:space="preserve"> ()</v>
      </c>
      <c r="AM102" s="22">
        <f t="shared" si="43"/>
        <v>0</v>
      </c>
      <c r="AO102" s="5" t="str">
        <f t="shared" si="17"/>
        <v>Yes</v>
      </c>
      <c r="AP102" s="5" t="str">
        <f t="shared" ca="1" si="44"/>
        <v/>
      </c>
      <c r="AQ102" s="5" t="str">
        <f t="shared" ca="1" si="45"/>
        <v/>
      </c>
      <c r="AR102" s="5" t="str">
        <f t="shared" ca="1" si="46"/>
        <v>Yes</v>
      </c>
      <c r="AS102" s="5" t="str">
        <f t="shared" ca="1" si="47"/>
        <v>Patch to remove</v>
      </c>
      <c r="AT102" s="5" t="str" cm="1">
        <f t="array" aca="1" ref="AT102" ca="1">COM</f>
        <v/>
      </c>
      <c r="AV102" s="5" t="str">
        <f t="shared" ca="1" si="48"/>
        <v>No</v>
      </c>
      <c r="AW102" s="4" t="str" cm="1">
        <f t="array" aca="1" ref="AW102" ca="1">PIE</f>
        <v/>
      </c>
      <c r="AY102" s="22" t="str">
        <f t="shared" ca="1" si="49"/>
        <v>N</v>
      </c>
      <c r="AZ102" s="22" t="str">
        <f t="shared" ca="1" si="50"/>
        <v>N</v>
      </c>
      <c r="BA102" s="5" t="str">
        <f t="shared" ca="1" si="51"/>
        <v>No</v>
      </c>
      <c r="BB102" s="5" t="str">
        <f t="shared" ca="1" si="52"/>
        <v/>
      </c>
      <c r="BC102" s="5"/>
      <c r="BE102" s="22" t="str">
        <f t="shared" si="53"/>
        <v>N</v>
      </c>
      <c r="BF102" s="22" t="str">
        <f t="shared" ca="1" si="54"/>
        <v>Y</v>
      </c>
      <c r="BG102" s="22" t="str">
        <f t="shared" ca="1" si="55"/>
        <v>N</v>
      </c>
    </row>
    <row r="103" spans="15:59" x14ac:dyDescent="0.25">
      <c r="O103" s="1"/>
      <c r="P103" s="2"/>
      <c r="Q103" s="2"/>
      <c r="V103" s="22" t="str">
        <f t="shared" si="38"/>
        <v xml:space="preserve"> ()*-</v>
      </c>
      <c r="X103" s="21" t="str">
        <f t="shared" ca="1" si="39"/>
        <v>-*---</v>
      </c>
      <c r="Y103" s="4" t="str">
        <f t="shared" si="40"/>
        <v>No</v>
      </c>
      <c r="Z103" s="8" t="str" cm="1">
        <f t="array" aca="1" ref="Z103" ca="1">C_CP</f>
        <v/>
      </c>
      <c r="AA103" s="9" t="str" cm="1">
        <f t="array" aca="1" ref="AA103" ca="1">IF(Z103="Yes",C_T,"-")</f>
        <v>-</v>
      </c>
      <c r="AB103" s="9" t="str" cm="1">
        <f t="array" aca="1" ref="AB103" ca="1">IF(Z103="Yes",C_WC,"-")</f>
        <v>-</v>
      </c>
      <c r="AC103" s="9" t="str" cm="1">
        <f t="array" aca="1" ref="AC103" ca="1">IF(Z103="Yes",VALUE(C_F),"-")</f>
        <v>-</v>
      </c>
      <c r="AE103" s="21">
        <f t="shared" si="41"/>
        <v>0</v>
      </c>
      <c r="AF103" s="8" t="str" cm="1">
        <f t="array" aca="1" ref="AF103" ca="1">P_Pop</f>
        <v/>
      </c>
      <c r="AG103" s="8" t="str" cm="1">
        <f t="array" aca="1" ref="AG103" ca="1">IF(AF103="Yes",P_P,"Y")</f>
        <v>Y</v>
      </c>
      <c r="AH103" s="8" t="str" cm="1">
        <f t="array" aca="1" ref="AH103" ca="1">IF(AF103="Yes",P_LB,"-")</f>
        <v>-</v>
      </c>
      <c r="AI103" s="8" t="str" cm="1">
        <f t="array" aca="1" ref="AI103" ca="1">IF(AF103="Yes",P_WC,"-")</f>
        <v>-</v>
      </c>
      <c r="AJ103" s="8" t="str" cm="1">
        <f t="array" aca="1" ref="AJ103" ca="1">IF(AF103="Yes",VALUE(P_F),"-")</f>
        <v>-</v>
      </c>
      <c r="AK103" s="10" t="str" cm="1">
        <f t="array" aca="1" ref="AK103" ca="1">IF(AF103="Yes",P_PN,"-")</f>
        <v>-</v>
      </c>
      <c r="AL103" s="22" t="str">
        <f t="shared" si="42"/>
        <v xml:space="preserve"> ()</v>
      </c>
      <c r="AM103" s="22">
        <f t="shared" si="43"/>
        <v>0</v>
      </c>
      <c r="AO103" s="5" t="str">
        <f t="shared" si="17"/>
        <v>Yes</v>
      </c>
      <c r="AP103" s="5" t="str">
        <f t="shared" ca="1" si="44"/>
        <v/>
      </c>
      <c r="AQ103" s="5" t="str">
        <f t="shared" ca="1" si="45"/>
        <v/>
      </c>
      <c r="AR103" s="5" t="str">
        <f t="shared" ca="1" si="46"/>
        <v>Yes</v>
      </c>
      <c r="AS103" s="5" t="str">
        <f t="shared" ca="1" si="47"/>
        <v>Patch to remove</v>
      </c>
      <c r="AT103" s="5" t="str" cm="1">
        <f t="array" aca="1" ref="AT103" ca="1">COM</f>
        <v/>
      </c>
      <c r="AV103" s="5" t="str">
        <f t="shared" ca="1" si="48"/>
        <v>No</v>
      </c>
      <c r="AW103" s="4" t="str" cm="1">
        <f t="array" aca="1" ref="AW103" ca="1">PIE</f>
        <v/>
      </c>
      <c r="AY103" s="22" t="str">
        <f t="shared" ca="1" si="49"/>
        <v>N</v>
      </c>
      <c r="AZ103" s="22" t="str">
        <f t="shared" ca="1" si="50"/>
        <v>N</v>
      </c>
      <c r="BA103" s="5" t="str">
        <f t="shared" ca="1" si="51"/>
        <v>No</v>
      </c>
      <c r="BB103" s="5" t="str">
        <f t="shared" ca="1" si="52"/>
        <v/>
      </c>
      <c r="BC103" s="5"/>
      <c r="BE103" s="22" t="str">
        <f t="shared" si="53"/>
        <v>N</v>
      </c>
      <c r="BF103" s="22" t="str">
        <f t="shared" ca="1" si="54"/>
        <v>Y</v>
      </c>
      <c r="BG103" s="22" t="str">
        <f t="shared" ca="1" si="55"/>
        <v>N</v>
      </c>
    </row>
    <row r="104" spans="15:59" x14ac:dyDescent="0.25">
      <c r="O104" s="1"/>
      <c r="P104" s="2"/>
      <c r="Q104" s="2"/>
      <c r="V104" s="22" t="str">
        <f t="shared" si="38"/>
        <v xml:space="preserve"> ()*-</v>
      </c>
      <c r="X104" s="21" t="str">
        <f t="shared" ca="1" si="39"/>
        <v>-*---</v>
      </c>
      <c r="Y104" s="4" t="str">
        <f t="shared" si="40"/>
        <v>No</v>
      </c>
      <c r="Z104" s="8" t="str" cm="1">
        <f t="array" aca="1" ref="Z104" ca="1">C_CP</f>
        <v/>
      </c>
      <c r="AA104" s="9" t="str" cm="1">
        <f t="array" aca="1" ref="AA104" ca="1">IF(Z104="Yes",C_T,"-")</f>
        <v>-</v>
      </c>
      <c r="AB104" s="9" t="str" cm="1">
        <f t="array" aca="1" ref="AB104" ca="1">IF(Z104="Yes",C_WC,"-")</f>
        <v>-</v>
      </c>
      <c r="AC104" s="9" t="str" cm="1">
        <f t="array" aca="1" ref="AC104" ca="1">IF(Z104="Yes",VALUE(C_F),"-")</f>
        <v>-</v>
      </c>
      <c r="AE104" s="21">
        <f t="shared" si="41"/>
        <v>0</v>
      </c>
      <c r="AF104" s="8" t="str" cm="1">
        <f t="array" aca="1" ref="AF104" ca="1">P_Pop</f>
        <v/>
      </c>
      <c r="AG104" s="8" t="str" cm="1">
        <f t="array" aca="1" ref="AG104" ca="1">IF(AF104="Yes",P_P,"Y")</f>
        <v>Y</v>
      </c>
      <c r="AH104" s="8" t="str" cm="1">
        <f t="array" aca="1" ref="AH104" ca="1">IF(AF104="Yes",P_LB,"-")</f>
        <v>-</v>
      </c>
      <c r="AI104" s="8" t="str" cm="1">
        <f t="array" aca="1" ref="AI104" ca="1">IF(AF104="Yes",P_WC,"-")</f>
        <v>-</v>
      </c>
      <c r="AJ104" s="8" t="str" cm="1">
        <f t="array" aca="1" ref="AJ104" ca="1">IF(AF104="Yes",VALUE(P_F),"-")</f>
        <v>-</v>
      </c>
      <c r="AK104" s="10" t="str" cm="1">
        <f t="array" aca="1" ref="AK104" ca="1">IF(AF104="Yes",P_PN,"-")</f>
        <v>-</v>
      </c>
      <c r="AL104" s="22" t="str">
        <f t="shared" si="42"/>
        <v xml:space="preserve"> ()</v>
      </c>
      <c r="AM104" s="22">
        <f t="shared" si="43"/>
        <v>0</v>
      </c>
      <c r="AO104" s="5" t="str">
        <f t="shared" si="17"/>
        <v>Yes</v>
      </c>
      <c r="AP104" s="5" t="str">
        <f t="shared" ca="1" si="44"/>
        <v/>
      </c>
      <c r="AQ104" s="5" t="str">
        <f t="shared" ca="1" si="45"/>
        <v/>
      </c>
      <c r="AR104" s="5" t="str">
        <f t="shared" ca="1" si="46"/>
        <v>Yes</v>
      </c>
      <c r="AS104" s="5" t="str">
        <f t="shared" ca="1" si="47"/>
        <v>Patch to remove</v>
      </c>
      <c r="AT104" s="5" t="str" cm="1">
        <f t="array" aca="1" ref="AT104" ca="1">COM</f>
        <v/>
      </c>
      <c r="AV104" s="5" t="str">
        <f t="shared" ca="1" si="48"/>
        <v>No</v>
      </c>
      <c r="AW104" s="4" t="str" cm="1">
        <f t="array" aca="1" ref="AW104" ca="1">PIE</f>
        <v/>
      </c>
      <c r="AY104" s="22" t="str">
        <f t="shared" ca="1" si="49"/>
        <v>N</v>
      </c>
      <c r="AZ104" s="22" t="str">
        <f t="shared" ca="1" si="50"/>
        <v>N</v>
      </c>
      <c r="BA104" s="5" t="str">
        <f t="shared" ca="1" si="51"/>
        <v>No</v>
      </c>
      <c r="BB104" s="5" t="str">
        <f t="shared" ca="1" si="52"/>
        <v/>
      </c>
      <c r="BC104" s="5"/>
      <c r="BE104" s="22" t="str">
        <f t="shared" si="53"/>
        <v>N</v>
      </c>
      <c r="BF104" s="22" t="str">
        <f t="shared" ca="1" si="54"/>
        <v>Y</v>
      </c>
      <c r="BG104" s="22" t="str">
        <f t="shared" ca="1" si="55"/>
        <v>N</v>
      </c>
    </row>
    <row r="105" spans="15:59" x14ac:dyDescent="0.25">
      <c r="O105" s="1"/>
      <c r="P105" s="2"/>
      <c r="Q105" s="2"/>
      <c r="V105" s="22" t="str">
        <f t="shared" si="38"/>
        <v xml:space="preserve"> ()*-</v>
      </c>
      <c r="X105" s="21" t="str">
        <f t="shared" ca="1" si="39"/>
        <v>-*---</v>
      </c>
      <c r="Y105" s="4" t="str">
        <f t="shared" si="40"/>
        <v>No</v>
      </c>
      <c r="Z105" s="8" t="str" cm="1">
        <f t="array" aca="1" ref="Z105" ca="1">C_CP</f>
        <v/>
      </c>
      <c r="AA105" s="9" t="str" cm="1">
        <f t="array" aca="1" ref="AA105" ca="1">IF(Z105="Yes",C_T,"-")</f>
        <v>-</v>
      </c>
      <c r="AB105" s="9" t="str" cm="1">
        <f t="array" aca="1" ref="AB105" ca="1">IF(Z105="Yes",C_WC,"-")</f>
        <v>-</v>
      </c>
      <c r="AC105" s="9" t="str" cm="1">
        <f t="array" aca="1" ref="AC105" ca="1">IF(Z105="Yes",VALUE(C_F),"-")</f>
        <v>-</v>
      </c>
      <c r="AE105" s="21">
        <f t="shared" si="41"/>
        <v>0</v>
      </c>
      <c r="AF105" s="8" t="str" cm="1">
        <f t="array" aca="1" ref="AF105" ca="1">P_Pop</f>
        <v/>
      </c>
      <c r="AG105" s="8" t="str" cm="1">
        <f t="array" aca="1" ref="AG105" ca="1">IF(AF105="Yes",P_P,"Y")</f>
        <v>Y</v>
      </c>
      <c r="AH105" s="8" t="str" cm="1">
        <f t="array" aca="1" ref="AH105" ca="1">IF(AF105="Yes",P_LB,"-")</f>
        <v>-</v>
      </c>
      <c r="AI105" s="8" t="str" cm="1">
        <f t="array" aca="1" ref="AI105" ca="1">IF(AF105="Yes",P_WC,"-")</f>
        <v>-</v>
      </c>
      <c r="AJ105" s="8" t="str" cm="1">
        <f t="array" aca="1" ref="AJ105" ca="1">IF(AF105="Yes",VALUE(P_F),"-")</f>
        <v>-</v>
      </c>
      <c r="AK105" s="10" t="str" cm="1">
        <f t="array" aca="1" ref="AK105" ca="1">IF(AF105="Yes",P_PN,"-")</f>
        <v>-</v>
      </c>
      <c r="AL105" s="22" t="str">
        <f t="shared" si="42"/>
        <v xml:space="preserve"> ()</v>
      </c>
      <c r="AM105" s="22">
        <f t="shared" si="43"/>
        <v>0</v>
      </c>
      <c r="AO105" s="5" t="str">
        <f t="shared" si="17"/>
        <v>Yes</v>
      </c>
      <c r="AP105" s="5" t="str">
        <f t="shared" ca="1" si="44"/>
        <v/>
      </c>
      <c r="AQ105" s="5" t="str">
        <f t="shared" ca="1" si="45"/>
        <v/>
      </c>
      <c r="AR105" s="5" t="str">
        <f t="shared" ca="1" si="46"/>
        <v>Yes</v>
      </c>
      <c r="AS105" s="5" t="str">
        <f t="shared" ca="1" si="47"/>
        <v>Patch to remove</v>
      </c>
      <c r="AT105" s="5" t="str" cm="1">
        <f t="array" aca="1" ref="AT105" ca="1">COM</f>
        <v/>
      </c>
      <c r="AV105" s="5" t="str">
        <f t="shared" ca="1" si="48"/>
        <v>No</v>
      </c>
      <c r="AW105" s="4" t="str" cm="1">
        <f t="array" aca="1" ref="AW105" ca="1">PIE</f>
        <v/>
      </c>
      <c r="AY105" s="22" t="str">
        <f t="shared" ca="1" si="49"/>
        <v>N</v>
      </c>
      <c r="AZ105" s="22" t="str">
        <f t="shared" ca="1" si="50"/>
        <v>N</v>
      </c>
      <c r="BA105" s="5" t="str">
        <f t="shared" ca="1" si="51"/>
        <v>No</v>
      </c>
      <c r="BB105" s="5" t="str">
        <f t="shared" ca="1" si="52"/>
        <v/>
      </c>
      <c r="BC105" s="5"/>
      <c r="BE105" s="22" t="str">
        <f t="shared" si="53"/>
        <v>N</v>
      </c>
      <c r="BF105" s="22" t="str">
        <f t="shared" ca="1" si="54"/>
        <v>Y</v>
      </c>
      <c r="BG105" s="22" t="str">
        <f t="shared" ca="1" si="55"/>
        <v>N</v>
      </c>
    </row>
    <row r="106" spans="15:59" x14ac:dyDescent="0.25">
      <c r="O106" s="1"/>
      <c r="P106" s="2"/>
      <c r="Q106" s="2"/>
      <c r="V106" s="22" t="str">
        <f t="shared" si="38"/>
        <v xml:space="preserve"> ()*-</v>
      </c>
      <c r="X106" s="21" t="str">
        <f t="shared" ca="1" si="39"/>
        <v>-*---</v>
      </c>
      <c r="Y106" s="4" t="str">
        <f t="shared" si="40"/>
        <v>No</v>
      </c>
      <c r="Z106" s="8" t="str" cm="1">
        <f t="array" aca="1" ref="Z106" ca="1">C_CP</f>
        <v/>
      </c>
      <c r="AA106" s="9" t="str" cm="1">
        <f t="array" aca="1" ref="AA106" ca="1">IF(Z106="Yes",C_T,"-")</f>
        <v>-</v>
      </c>
      <c r="AB106" s="9" t="str" cm="1">
        <f t="array" aca="1" ref="AB106" ca="1">IF(Z106="Yes",C_WC,"-")</f>
        <v>-</v>
      </c>
      <c r="AC106" s="9" t="str" cm="1">
        <f t="array" aca="1" ref="AC106" ca="1">IF(Z106="Yes",VALUE(C_F),"-")</f>
        <v>-</v>
      </c>
      <c r="AE106" s="21">
        <f t="shared" si="41"/>
        <v>0</v>
      </c>
      <c r="AF106" s="8" t="str" cm="1">
        <f t="array" aca="1" ref="AF106" ca="1">P_Pop</f>
        <v/>
      </c>
      <c r="AG106" s="8" t="str" cm="1">
        <f t="array" aca="1" ref="AG106" ca="1">IF(AF106="Yes",P_P,"Y")</f>
        <v>Y</v>
      </c>
      <c r="AH106" s="8" t="str" cm="1">
        <f t="array" aca="1" ref="AH106" ca="1">IF(AF106="Yes",P_LB,"-")</f>
        <v>-</v>
      </c>
      <c r="AI106" s="8" t="str" cm="1">
        <f t="array" aca="1" ref="AI106" ca="1">IF(AF106="Yes",P_WC,"-")</f>
        <v>-</v>
      </c>
      <c r="AJ106" s="8" t="str" cm="1">
        <f t="array" aca="1" ref="AJ106" ca="1">IF(AF106="Yes",VALUE(P_F),"-")</f>
        <v>-</v>
      </c>
      <c r="AK106" s="10" t="str" cm="1">
        <f t="array" aca="1" ref="AK106" ca="1">IF(AF106="Yes",P_PN,"-")</f>
        <v>-</v>
      </c>
      <c r="AL106" s="22" t="str">
        <f t="shared" si="42"/>
        <v xml:space="preserve"> ()</v>
      </c>
      <c r="AM106" s="22">
        <f t="shared" si="43"/>
        <v>0</v>
      </c>
      <c r="AO106" s="5" t="str">
        <f t="shared" si="17"/>
        <v>Yes</v>
      </c>
      <c r="AP106" s="5" t="str">
        <f t="shared" ca="1" si="44"/>
        <v/>
      </c>
      <c r="AQ106" s="5" t="str">
        <f t="shared" ca="1" si="45"/>
        <v/>
      </c>
      <c r="AR106" s="5" t="str">
        <f t="shared" ca="1" si="46"/>
        <v>Yes</v>
      </c>
      <c r="AS106" s="5" t="str">
        <f t="shared" ca="1" si="47"/>
        <v>Patch to remove</v>
      </c>
      <c r="AT106" s="5" t="str" cm="1">
        <f t="array" aca="1" ref="AT106" ca="1">COM</f>
        <v/>
      </c>
      <c r="AV106" s="5" t="str">
        <f t="shared" ca="1" si="48"/>
        <v>No</v>
      </c>
      <c r="AW106" s="4" t="str" cm="1">
        <f t="array" aca="1" ref="AW106" ca="1">PIE</f>
        <v/>
      </c>
      <c r="AY106" s="22" t="str">
        <f t="shared" ca="1" si="49"/>
        <v>N</v>
      </c>
      <c r="AZ106" s="22" t="str">
        <f t="shared" ca="1" si="50"/>
        <v>N</v>
      </c>
      <c r="BA106" s="5" t="str">
        <f t="shared" ca="1" si="51"/>
        <v>No</v>
      </c>
      <c r="BB106" s="5" t="str">
        <f t="shared" ca="1" si="52"/>
        <v/>
      </c>
      <c r="BC106" s="5"/>
      <c r="BE106" s="22" t="str">
        <f t="shared" si="53"/>
        <v>N</v>
      </c>
      <c r="BF106" s="22" t="str">
        <f t="shared" ca="1" si="54"/>
        <v>Y</v>
      </c>
      <c r="BG106" s="22" t="str">
        <f t="shared" ca="1" si="55"/>
        <v>N</v>
      </c>
    </row>
    <row r="107" spans="15:59" x14ac:dyDescent="0.25">
      <c r="O107" s="1"/>
      <c r="P107" s="2"/>
      <c r="Q107" s="2"/>
      <c r="V107" s="22" t="str">
        <f t="shared" si="38"/>
        <v xml:space="preserve"> ()*-</v>
      </c>
      <c r="X107" s="21" t="str">
        <f t="shared" ca="1" si="39"/>
        <v>-*---</v>
      </c>
      <c r="Y107" s="4" t="str">
        <f t="shared" si="40"/>
        <v>No</v>
      </c>
      <c r="Z107" s="8" t="str" cm="1">
        <f t="array" aca="1" ref="Z107" ca="1">C_CP</f>
        <v/>
      </c>
      <c r="AA107" s="9" t="str" cm="1">
        <f t="array" aca="1" ref="AA107" ca="1">IF(Z107="Yes",C_T,"-")</f>
        <v>-</v>
      </c>
      <c r="AB107" s="9" t="str" cm="1">
        <f t="array" aca="1" ref="AB107" ca="1">IF(Z107="Yes",C_WC,"-")</f>
        <v>-</v>
      </c>
      <c r="AC107" s="9" t="str" cm="1">
        <f t="array" aca="1" ref="AC107" ca="1">IF(Z107="Yes",VALUE(C_F),"-")</f>
        <v>-</v>
      </c>
      <c r="AE107" s="21">
        <f t="shared" si="41"/>
        <v>0</v>
      </c>
      <c r="AF107" s="8" t="str" cm="1">
        <f t="array" aca="1" ref="AF107" ca="1">P_Pop</f>
        <v/>
      </c>
      <c r="AG107" s="8" t="str" cm="1">
        <f t="array" aca="1" ref="AG107" ca="1">IF(AF107="Yes",P_P,"Y")</f>
        <v>Y</v>
      </c>
      <c r="AH107" s="8" t="str" cm="1">
        <f t="array" aca="1" ref="AH107" ca="1">IF(AF107="Yes",P_LB,"-")</f>
        <v>-</v>
      </c>
      <c r="AI107" s="8" t="str" cm="1">
        <f t="array" aca="1" ref="AI107" ca="1">IF(AF107="Yes",P_WC,"-")</f>
        <v>-</v>
      </c>
      <c r="AJ107" s="8" t="str" cm="1">
        <f t="array" aca="1" ref="AJ107" ca="1">IF(AF107="Yes",VALUE(P_F),"-")</f>
        <v>-</v>
      </c>
      <c r="AK107" s="10" t="str" cm="1">
        <f t="array" aca="1" ref="AK107" ca="1">IF(AF107="Yes",P_PN,"-")</f>
        <v>-</v>
      </c>
      <c r="AL107" s="22" t="str">
        <f t="shared" si="42"/>
        <v xml:space="preserve"> ()</v>
      </c>
      <c r="AM107" s="22">
        <f t="shared" si="43"/>
        <v>0</v>
      </c>
      <c r="AO107" s="5" t="str">
        <f t="shared" si="17"/>
        <v>Yes</v>
      </c>
      <c r="AP107" s="5" t="str">
        <f t="shared" ca="1" si="44"/>
        <v/>
      </c>
      <c r="AQ107" s="5" t="str">
        <f t="shared" ca="1" si="45"/>
        <v/>
      </c>
      <c r="AR107" s="5" t="str">
        <f t="shared" ca="1" si="46"/>
        <v>Yes</v>
      </c>
      <c r="AS107" s="5" t="str">
        <f t="shared" ca="1" si="47"/>
        <v>Patch to remove</v>
      </c>
      <c r="AT107" s="5" t="str" cm="1">
        <f t="array" aca="1" ref="AT107" ca="1">COM</f>
        <v/>
      </c>
      <c r="AV107" s="5" t="str">
        <f t="shared" ca="1" si="48"/>
        <v>No</v>
      </c>
      <c r="AW107" s="4" t="str" cm="1">
        <f t="array" aca="1" ref="AW107" ca="1">PIE</f>
        <v/>
      </c>
      <c r="AY107" s="22" t="str">
        <f t="shared" ca="1" si="49"/>
        <v>N</v>
      </c>
      <c r="AZ107" s="22" t="str">
        <f t="shared" ca="1" si="50"/>
        <v>N</v>
      </c>
      <c r="BA107" s="5" t="str">
        <f t="shared" ca="1" si="51"/>
        <v>No</v>
      </c>
      <c r="BB107" s="5" t="str">
        <f t="shared" ca="1" si="52"/>
        <v/>
      </c>
      <c r="BC107" s="5"/>
      <c r="BE107" s="22" t="str">
        <f t="shared" si="53"/>
        <v>N</v>
      </c>
      <c r="BF107" s="22" t="str">
        <f t="shared" ca="1" si="54"/>
        <v>Y</v>
      </c>
      <c r="BG107" s="22" t="str">
        <f t="shared" ca="1" si="55"/>
        <v>N</v>
      </c>
    </row>
    <row r="108" spans="15:59" x14ac:dyDescent="0.25">
      <c r="O108" s="1"/>
      <c r="P108" s="2"/>
      <c r="Q108" s="2"/>
      <c r="V108" s="22" t="str">
        <f t="shared" si="38"/>
        <v xml:space="preserve"> ()*-</v>
      </c>
      <c r="X108" s="21" t="str">
        <f t="shared" ca="1" si="39"/>
        <v>-*---</v>
      </c>
      <c r="Y108" s="4" t="str">
        <f t="shared" si="40"/>
        <v>No</v>
      </c>
      <c r="Z108" s="8" t="str" cm="1">
        <f t="array" aca="1" ref="Z108" ca="1">C_CP</f>
        <v/>
      </c>
      <c r="AA108" s="9" t="str" cm="1">
        <f t="array" aca="1" ref="AA108" ca="1">IF(Z108="Yes",C_T,"-")</f>
        <v>-</v>
      </c>
      <c r="AB108" s="9" t="str" cm="1">
        <f t="array" aca="1" ref="AB108" ca="1">IF(Z108="Yes",C_WC,"-")</f>
        <v>-</v>
      </c>
      <c r="AC108" s="9" t="str" cm="1">
        <f t="array" aca="1" ref="AC108" ca="1">IF(Z108="Yes",VALUE(C_F),"-")</f>
        <v>-</v>
      </c>
      <c r="AE108" s="21">
        <f t="shared" si="41"/>
        <v>0</v>
      </c>
      <c r="AF108" s="8" t="str" cm="1">
        <f t="array" aca="1" ref="AF108" ca="1">P_Pop</f>
        <v/>
      </c>
      <c r="AG108" s="8" t="str" cm="1">
        <f t="array" aca="1" ref="AG108" ca="1">IF(AF108="Yes",P_P,"Y")</f>
        <v>Y</v>
      </c>
      <c r="AH108" s="8" t="str" cm="1">
        <f t="array" aca="1" ref="AH108" ca="1">IF(AF108="Yes",P_LB,"-")</f>
        <v>-</v>
      </c>
      <c r="AI108" s="8" t="str" cm="1">
        <f t="array" aca="1" ref="AI108" ca="1">IF(AF108="Yes",P_WC,"-")</f>
        <v>-</v>
      </c>
      <c r="AJ108" s="8" t="str" cm="1">
        <f t="array" aca="1" ref="AJ108" ca="1">IF(AF108="Yes",VALUE(P_F),"-")</f>
        <v>-</v>
      </c>
      <c r="AK108" s="10" t="str" cm="1">
        <f t="array" aca="1" ref="AK108" ca="1">IF(AF108="Yes",P_PN,"-")</f>
        <v>-</v>
      </c>
      <c r="AL108" s="22" t="str">
        <f t="shared" si="42"/>
        <v xml:space="preserve"> ()</v>
      </c>
      <c r="AM108" s="22">
        <f t="shared" si="43"/>
        <v>0</v>
      </c>
      <c r="AO108" s="5" t="str">
        <f t="shared" si="17"/>
        <v>Yes</v>
      </c>
      <c r="AP108" s="5" t="str">
        <f t="shared" ca="1" si="44"/>
        <v/>
      </c>
      <c r="AQ108" s="5" t="str">
        <f t="shared" ca="1" si="45"/>
        <v/>
      </c>
      <c r="AR108" s="5" t="str">
        <f t="shared" ca="1" si="46"/>
        <v>Yes</v>
      </c>
      <c r="AS108" s="5" t="str">
        <f t="shared" ca="1" si="47"/>
        <v>Patch to remove</v>
      </c>
      <c r="AT108" s="5" t="str" cm="1">
        <f t="array" aca="1" ref="AT108" ca="1">COM</f>
        <v/>
      </c>
      <c r="AV108" s="5" t="str">
        <f t="shared" ca="1" si="48"/>
        <v>No</v>
      </c>
      <c r="AW108" s="4" t="str" cm="1">
        <f t="array" aca="1" ref="AW108" ca="1">PIE</f>
        <v/>
      </c>
      <c r="AY108" s="22" t="str">
        <f t="shared" ca="1" si="49"/>
        <v>N</v>
      </c>
      <c r="AZ108" s="22" t="str">
        <f t="shared" ca="1" si="50"/>
        <v>N</v>
      </c>
      <c r="BA108" s="5" t="str">
        <f t="shared" ca="1" si="51"/>
        <v>No</v>
      </c>
      <c r="BB108" s="5" t="str">
        <f t="shared" ca="1" si="52"/>
        <v/>
      </c>
      <c r="BC108" s="5"/>
      <c r="BE108" s="22" t="str">
        <f t="shared" si="53"/>
        <v>N</v>
      </c>
      <c r="BF108" s="22" t="str">
        <f t="shared" ca="1" si="54"/>
        <v>Y</v>
      </c>
      <c r="BG108" s="22" t="str">
        <f t="shared" ca="1" si="55"/>
        <v>N</v>
      </c>
    </row>
    <row r="109" spans="15:59" x14ac:dyDescent="0.25">
      <c r="O109" s="1"/>
      <c r="P109" s="2"/>
      <c r="Q109" s="2"/>
      <c r="V109" s="22" t="str">
        <f t="shared" si="38"/>
        <v xml:space="preserve"> ()*-</v>
      </c>
      <c r="X109" s="21" t="str">
        <f t="shared" ca="1" si="39"/>
        <v>-*---</v>
      </c>
      <c r="Y109" s="4" t="str">
        <f t="shared" si="40"/>
        <v>No</v>
      </c>
      <c r="Z109" s="8" t="str" cm="1">
        <f t="array" aca="1" ref="Z109" ca="1">C_CP</f>
        <v/>
      </c>
      <c r="AA109" s="9" t="str" cm="1">
        <f t="array" aca="1" ref="AA109" ca="1">IF(Z109="Yes",C_T,"-")</f>
        <v>-</v>
      </c>
      <c r="AB109" s="9" t="str" cm="1">
        <f t="array" aca="1" ref="AB109" ca="1">IF(Z109="Yes",C_WC,"-")</f>
        <v>-</v>
      </c>
      <c r="AC109" s="9" t="str" cm="1">
        <f t="array" aca="1" ref="AC109" ca="1">IF(Z109="Yes",VALUE(C_F),"-")</f>
        <v>-</v>
      </c>
      <c r="AE109" s="21">
        <f t="shared" si="41"/>
        <v>0</v>
      </c>
      <c r="AF109" s="8" t="str" cm="1">
        <f t="array" aca="1" ref="AF109" ca="1">P_Pop</f>
        <v/>
      </c>
      <c r="AG109" s="8" t="str" cm="1">
        <f t="array" aca="1" ref="AG109" ca="1">IF(AF109="Yes",P_P,"Y")</f>
        <v>Y</v>
      </c>
      <c r="AH109" s="8" t="str" cm="1">
        <f t="array" aca="1" ref="AH109" ca="1">IF(AF109="Yes",P_LB,"-")</f>
        <v>-</v>
      </c>
      <c r="AI109" s="8" t="str" cm="1">
        <f t="array" aca="1" ref="AI109" ca="1">IF(AF109="Yes",P_WC,"-")</f>
        <v>-</v>
      </c>
      <c r="AJ109" s="8" t="str" cm="1">
        <f t="array" aca="1" ref="AJ109" ca="1">IF(AF109="Yes",VALUE(P_F),"-")</f>
        <v>-</v>
      </c>
      <c r="AK109" s="10" t="str" cm="1">
        <f t="array" aca="1" ref="AK109" ca="1">IF(AF109="Yes",P_PN,"-")</f>
        <v>-</v>
      </c>
      <c r="AL109" s="22" t="str">
        <f t="shared" si="42"/>
        <v xml:space="preserve"> ()</v>
      </c>
      <c r="AM109" s="22">
        <f t="shared" si="43"/>
        <v>0</v>
      </c>
      <c r="AO109" s="5" t="str">
        <f t="shared" si="17"/>
        <v>Yes</v>
      </c>
      <c r="AP109" s="5" t="str">
        <f t="shared" ca="1" si="44"/>
        <v/>
      </c>
      <c r="AQ109" s="5" t="str">
        <f t="shared" ca="1" si="45"/>
        <v/>
      </c>
      <c r="AR109" s="5" t="str">
        <f t="shared" ca="1" si="46"/>
        <v>Yes</v>
      </c>
      <c r="AS109" s="5" t="str">
        <f t="shared" ca="1" si="47"/>
        <v>Patch to remove</v>
      </c>
      <c r="AT109" s="5" t="str" cm="1">
        <f t="array" aca="1" ref="AT109" ca="1">COM</f>
        <v/>
      </c>
      <c r="AV109" s="5" t="str">
        <f t="shared" ca="1" si="48"/>
        <v>No</v>
      </c>
      <c r="AW109" s="4" t="str" cm="1">
        <f t="array" aca="1" ref="AW109" ca="1">PIE</f>
        <v/>
      </c>
      <c r="AY109" s="22" t="str">
        <f t="shared" ca="1" si="49"/>
        <v>N</v>
      </c>
      <c r="AZ109" s="22" t="str">
        <f t="shared" ca="1" si="50"/>
        <v>N</v>
      </c>
      <c r="BA109" s="5" t="str">
        <f t="shared" ca="1" si="51"/>
        <v>No</v>
      </c>
      <c r="BB109" s="5" t="str">
        <f t="shared" ca="1" si="52"/>
        <v/>
      </c>
      <c r="BC109" s="5"/>
      <c r="BE109" s="22" t="str">
        <f t="shared" si="53"/>
        <v>N</v>
      </c>
      <c r="BF109" s="22" t="str">
        <f t="shared" ca="1" si="54"/>
        <v>Y</v>
      </c>
      <c r="BG109" s="22" t="str">
        <f t="shared" ca="1" si="55"/>
        <v>N</v>
      </c>
    </row>
    <row r="110" spans="15:59" x14ac:dyDescent="0.25">
      <c r="O110" s="1"/>
      <c r="P110" s="2"/>
      <c r="Q110" s="2"/>
      <c r="V110" s="22" t="str">
        <f t="shared" si="38"/>
        <v xml:space="preserve"> ()*-</v>
      </c>
      <c r="X110" s="21" t="str">
        <f t="shared" ca="1" si="39"/>
        <v>-*---</v>
      </c>
      <c r="Y110" s="4" t="str">
        <f t="shared" si="40"/>
        <v>No</v>
      </c>
      <c r="Z110" s="8" t="str" cm="1">
        <f t="array" aca="1" ref="Z110" ca="1">C_CP</f>
        <v/>
      </c>
      <c r="AA110" s="9" t="str" cm="1">
        <f t="array" aca="1" ref="AA110" ca="1">IF(Z110="Yes",C_T,"-")</f>
        <v>-</v>
      </c>
      <c r="AB110" s="9" t="str" cm="1">
        <f t="array" aca="1" ref="AB110" ca="1">IF(Z110="Yes",C_WC,"-")</f>
        <v>-</v>
      </c>
      <c r="AC110" s="9" t="str" cm="1">
        <f t="array" aca="1" ref="AC110" ca="1">IF(Z110="Yes",VALUE(C_F),"-")</f>
        <v>-</v>
      </c>
      <c r="AE110" s="21">
        <f t="shared" si="41"/>
        <v>0</v>
      </c>
      <c r="AF110" s="8" t="str" cm="1">
        <f t="array" aca="1" ref="AF110" ca="1">P_Pop</f>
        <v/>
      </c>
      <c r="AG110" s="8" t="str" cm="1">
        <f t="array" aca="1" ref="AG110" ca="1">IF(AF110="Yes",P_P,"Y")</f>
        <v>Y</v>
      </c>
      <c r="AH110" s="8" t="str" cm="1">
        <f t="array" aca="1" ref="AH110" ca="1">IF(AF110="Yes",P_LB,"-")</f>
        <v>-</v>
      </c>
      <c r="AI110" s="8" t="str" cm="1">
        <f t="array" aca="1" ref="AI110" ca="1">IF(AF110="Yes",P_WC,"-")</f>
        <v>-</v>
      </c>
      <c r="AJ110" s="8" t="str" cm="1">
        <f t="array" aca="1" ref="AJ110" ca="1">IF(AF110="Yes",VALUE(P_F),"-")</f>
        <v>-</v>
      </c>
      <c r="AK110" s="10" t="str" cm="1">
        <f t="array" aca="1" ref="AK110" ca="1">IF(AF110="Yes",P_PN,"-")</f>
        <v>-</v>
      </c>
      <c r="AL110" s="22" t="str">
        <f t="shared" si="42"/>
        <v xml:space="preserve"> ()</v>
      </c>
      <c r="AM110" s="22">
        <f t="shared" si="43"/>
        <v>0</v>
      </c>
      <c r="AO110" s="5" t="str">
        <f t="shared" si="17"/>
        <v>Yes</v>
      </c>
      <c r="AP110" s="5" t="str">
        <f t="shared" ca="1" si="44"/>
        <v/>
      </c>
      <c r="AQ110" s="5" t="str">
        <f t="shared" ca="1" si="45"/>
        <v/>
      </c>
      <c r="AR110" s="5" t="str">
        <f t="shared" ca="1" si="46"/>
        <v>Yes</v>
      </c>
      <c r="AS110" s="5" t="str">
        <f t="shared" ca="1" si="47"/>
        <v>Patch to remove</v>
      </c>
      <c r="AT110" s="5" t="str" cm="1">
        <f t="array" aca="1" ref="AT110" ca="1">COM</f>
        <v/>
      </c>
      <c r="AV110" s="5" t="str">
        <f t="shared" ca="1" si="48"/>
        <v>No</v>
      </c>
      <c r="AW110" s="4" t="str" cm="1">
        <f t="array" aca="1" ref="AW110" ca="1">PIE</f>
        <v/>
      </c>
      <c r="AY110" s="22" t="str">
        <f t="shared" ca="1" si="49"/>
        <v>N</v>
      </c>
      <c r="AZ110" s="22" t="str">
        <f t="shared" ca="1" si="50"/>
        <v>N</v>
      </c>
      <c r="BA110" s="5" t="str">
        <f t="shared" ca="1" si="51"/>
        <v>No</v>
      </c>
      <c r="BB110" s="5" t="str">
        <f t="shared" ca="1" si="52"/>
        <v/>
      </c>
      <c r="BC110" s="5"/>
      <c r="BE110" s="22" t="str">
        <f t="shared" si="53"/>
        <v>N</v>
      </c>
      <c r="BF110" s="22" t="str">
        <f t="shared" ca="1" si="54"/>
        <v>Y</v>
      </c>
      <c r="BG110" s="22" t="str">
        <f t="shared" ca="1" si="55"/>
        <v>N</v>
      </c>
    </row>
    <row r="111" spans="15:59" x14ac:dyDescent="0.25">
      <c r="O111" s="1"/>
      <c r="P111" s="2"/>
      <c r="Q111" s="2"/>
      <c r="V111" s="22" t="str">
        <f t="shared" si="38"/>
        <v xml:space="preserve"> ()*-</v>
      </c>
      <c r="X111" s="21" t="str">
        <f t="shared" ca="1" si="39"/>
        <v>-*---</v>
      </c>
      <c r="Y111" s="4" t="str">
        <f t="shared" si="40"/>
        <v>No</v>
      </c>
      <c r="Z111" s="8" t="str" cm="1">
        <f t="array" aca="1" ref="Z111" ca="1">C_CP</f>
        <v/>
      </c>
      <c r="AA111" s="9" t="str" cm="1">
        <f t="array" aca="1" ref="AA111" ca="1">IF(Z111="Yes",C_T,"-")</f>
        <v>-</v>
      </c>
      <c r="AB111" s="9" t="str" cm="1">
        <f t="array" aca="1" ref="AB111" ca="1">IF(Z111="Yes",C_WC,"-")</f>
        <v>-</v>
      </c>
      <c r="AC111" s="9" t="str" cm="1">
        <f t="array" aca="1" ref="AC111" ca="1">IF(Z111="Yes",VALUE(C_F),"-")</f>
        <v>-</v>
      </c>
      <c r="AE111" s="21">
        <f t="shared" si="41"/>
        <v>0</v>
      </c>
      <c r="AF111" s="8" t="str" cm="1">
        <f t="array" aca="1" ref="AF111" ca="1">P_Pop</f>
        <v/>
      </c>
      <c r="AG111" s="8" t="str" cm="1">
        <f t="array" aca="1" ref="AG111" ca="1">IF(AF111="Yes",P_P,"Y")</f>
        <v>Y</v>
      </c>
      <c r="AH111" s="8" t="str" cm="1">
        <f t="array" aca="1" ref="AH111" ca="1">IF(AF111="Yes",P_LB,"-")</f>
        <v>-</v>
      </c>
      <c r="AI111" s="8" t="str" cm="1">
        <f t="array" aca="1" ref="AI111" ca="1">IF(AF111="Yes",P_WC,"-")</f>
        <v>-</v>
      </c>
      <c r="AJ111" s="8" t="str" cm="1">
        <f t="array" aca="1" ref="AJ111" ca="1">IF(AF111="Yes",VALUE(P_F),"-")</f>
        <v>-</v>
      </c>
      <c r="AK111" s="10" t="str" cm="1">
        <f t="array" aca="1" ref="AK111" ca="1">IF(AF111="Yes",P_PN,"-")</f>
        <v>-</v>
      </c>
      <c r="AL111" s="22" t="str">
        <f t="shared" si="42"/>
        <v xml:space="preserve"> ()</v>
      </c>
      <c r="AM111" s="22">
        <f t="shared" si="43"/>
        <v>0</v>
      </c>
      <c r="AO111" s="5" t="str">
        <f t="shared" si="17"/>
        <v>Yes</v>
      </c>
      <c r="AP111" s="5" t="str">
        <f t="shared" ca="1" si="44"/>
        <v/>
      </c>
      <c r="AQ111" s="5" t="str">
        <f t="shared" ca="1" si="45"/>
        <v/>
      </c>
      <c r="AR111" s="5" t="str">
        <f t="shared" ca="1" si="46"/>
        <v>Yes</v>
      </c>
      <c r="AS111" s="5" t="str">
        <f t="shared" ca="1" si="47"/>
        <v>Patch to remove</v>
      </c>
      <c r="AT111" s="5" t="str" cm="1">
        <f t="array" aca="1" ref="AT111" ca="1">COM</f>
        <v/>
      </c>
      <c r="AV111" s="5" t="str">
        <f t="shared" ca="1" si="48"/>
        <v>No</v>
      </c>
      <c r="AW111" s="4" t="str" cm="1">
        <f t="array" aca="1" ref="AW111" ca="1">PIE</f>
        <v/>
      </c>
      <c r="AY111" s="22" t="str">
        <f t="shared" ca="1" si="49"/>
        <v>N</v>
      </c>
      <c r="AZ111" s="22" t="str">
        <f t="shared" ca="1" si="50"/>
        <v>N</v>
      </c>
      <c r="BA111" s="5" t="str">
        <f t="shared" ca="1" si="51"/>
        <v>No</v>
      </c>
      <c r="BB111" s="5" t="str">
        <f t="shared" ca="1" si="52"/>
        <v/>
      </c>
      <c r="BC111" s="5"/>
      <c r="BE111" s="22" t="str">
        <f t="shared" si="53"/>
        <v>N</v>
      </c>
      <c r="BF111" s="22" t="str">
        <f t="shared" ca="1" si="54"/>
        <v>Y</v>
      </c>
      <c r="BG111" s="22" t="str">
        <f t="shared" ca="1" si="55"/>
        <v>N</v>
      </c>
    </row>
    <row r="112" spans="15:59" x14ac:dyDescent="0.25">
      <c r="O112" s="1"/>
      <c r="P112" s="2"/>
      <c r="Q112" s="2"/>
      <c r="V112" s="22" t="str">
        <f t="shared" si="38"/>
        <v xml:space="preserve"> ()*-</v>
      </c>
      <c r="X112" s="21" t="str">
        <f t="shared" ca="1" si="39"/>
        <v>-*---</v>
      </c>
      <c r="Y112" s="4" t="str">
        <f t="shared" si="40"/>
        <v>No</v>
      </c>
      <c r="Z112" s="8" t="str" cm="1">
        <f t="array" aca="1" ref="Z112" ca="1">C_CP</f>
        <v/>
      </c>
      <c r="AA112" s="9" t="str" cm="1">
        <f t="array" aca="1" ref="AA112" ca="1">IF(Z112="Yes",C_T,"-")</f>
        <v>-</v>
      </c>
      <c r="AB112" s="9" t="str" cm="1">
        <f t="array" aca="1" ref="AB112" ca="1">IF(Z112="Yes",C_WC,"-")</f>
        <v>-</v>
      </c>
      <c r="AC112" s="9" t="str" cm="1">
        <f t="array" aca="1" ref="AC112" ca="1">IF(Z112="Yes",VALUE(C_F),"-")</f>
        <v>-</v>
      </c>
      <c r="AE112" s="21">
        <f t="shared" si="41"/>
        <v>0</v>
      </c>
      <c r="AF112" s="8" t="str" cm="1">
        <f t="array" aca="1" ref="AF112" ca="1">P_Pop</f>
        <v/>
      </c>
      <c r="AG112" s="8" t="str" cm="1">
        <f t="array" aca="1" ref="AG112" ca="1">IF(AF112="Yes",P_P,"Y")</f>
        <v>Y</v>
      </c>
      <c r="AH112" s="8" t="str" cm="1">
        <f t="array" aca="1" ref="AH112" ca="1">IF(AF112="Yes",P_LB,"-")</f>
        <v>-</v>
      </c>
      <c r="AI112" s="8" t="str" cm="1">
        <f t="array" aca="1" ref="AI112" ca="1">IF(AF112="Yes",P_WC,"-")</f>
        <v>-</v>
      </c>
      <c r="AJ112" s="8" t="str" cm="1">
        <f t="array" aca="1" ref="AJ112" ca="1">IF(AF112="Yes",VALUE(P_F),"-")</f>
        <v>-</v>
      </c>
      <c r="AK112" s="10" t="str" cm="1">
        <f t="array" aca="1" ref="AK112" ca="1">IF(AF112="Yes",P_PN,"-")</f>
        <v>-</v>
      </c>
      <c r="AL112" s="22" t="str">
        <f t="shared" si="42"/>
        <v xml:space="preserve"> ()</v>
      </c>
      <c r="AM112" s="22">
        <f t="shared" si="43"/>
        <v>0</v>
      </c>
      <c r="AO112" s="5" t="str">
        <f t="shared" si="17"/>
        <v>Yes</v>
      </c>
      <c r="AP112" s="5" t="str">
        <f t="shared" ca="1" si="44"/>
        <v/>
      </c>
      <c r="AQ112" s="5" t="str">
        <f t="shared" ca="1" si="45"/>
        <v/>
      </c>
      <c r="AR112" s="5" t="str">
        <f t="shared" ca="1" si="46"/>
        <v>Yes</v>
      </c>
      <c r="AS112" s="5" t="str">
        <f t="shared" ca="1" si="47"/>
        <v>Patch to remove</v>
      </c>
      <c r="AT112" s="5" t="str" cm="1">
        <f t="array" aca="1" ref="AT112" ca="1">COM</f>
        <v/>
      </c>
      <c r="AV112" s="5" t="str">
        <f t="shared" ca="1" si="48"/>
        <v>No</v>
      </c>
      <c r="AW112" s="4" t="str" cm="1">
        <f t="array" aca="1" ref="AW112" ca="1">PIE</f>
        <v/>
      </c>
      <c r="AY112" s="22" t="str">
        <f t="shared" ca="1" si="49"/>
        <v>N</v>
      </c>
      <c r="AZ112" s="22" t="str">
        <f t="shared" ca="1" si="50"/>
        <v>N</v>
      </c>
      <c r="BA112" s="5" t="str">
        <f t="shared" ca="1" si="51"/>
        <v>No</v>
      </c>
      <c r="BB112" s="5" t="str">
        <f t="shared" ca="1" si="52"/>
        <v/>
      </c>
      <c r="BC112" s="5"/>
      <c r="BE112" s="22" t="str">
        <f t="shared" si="53"/>
        <v>N</v>
      </c>
      <c r="BF112" s="22" t="str">
        <f t="shared" ca="1" si="54"/>
        <v>Y</v>
      </c>
      <c r="BG112" s="22" t="str">
        <f t="shared" ca="1" si="55"/>
        <v>N</v>
      </c>
    </row>
    <row r="113" spans="15:59" x14ac:dyDescent="0.25">
      <c r="O113" s="1"/>
      <c r="P113" s="2"/>
      <c r="Q113" s="2"/>
      <c r="V113" s="22" t="str">
        <f t="shared" si="38"/>
        <v xml:space="preserve"> ()*-</v>
      </c>
      <c r="X113" s="21" t="str">
        <f t="shared" ca="1" si="39"/>
        <v>-*---</v>
      </c>
      <c r="Y113" s="4" t="str">
        <f t="shared" si="40"/>
        <v>No</v>
      </c>
      <c r="Z113" s="8" t="str" cm="1">
        <f t="array" aca="1" ref="Z113" ca="1">C_CP</f>
        <v/>
      </c>
      <c r="AA113" s="9" t="str" cm="1">
        <f t="array" aca="1" ref="AA113" ca="1">IF(Z113="Yes",C_T,"-")</f>
        <v>-</v>
      </c>
      <c r="AB113" s="9" t="str" cm="1">
        <f t="array" aca="1" ref="AB113" ca="1">IF(Z113="Yes",C_WC,"-")</f>
        <v>-</v>
      </c>
      <c r="AC113" s="9" t="str" cm="1">
        <f t="array" aca="1" ref="AC113" ca="1">IF(Z113="Yes",VALUE(C_F),"-")</f>
        <v>-</v>
      </c>
      <c r="AE113" s="21">
        <f t="shared" si="41"/>
        <v>0</v>
      </c>
      <c r="AF113" s="8" t="str" cm="1">
        <f t="array" aca="1" ref="AF113" ca="1">P_Pop</f>
        <v/>
      </c>
      <c r="AG113" s="8" t="str" cm="1">
        <f t="array" aca="1" ref="AG113" ca="1">IF(AF113="Yes",P_P,"Y")</f>
        <v>Y</v>
      </c>
      <c r="AH113" s="8" t="str" cm="1">
        <f t="array" aca="1" ref="AH113" ca="1">IF(AF113="Yes",P_LB,"-")</f>
        <v>-</v>
      </c>
      <c r="AI113" s="8" t="str" cm="1">
        <f t="array" aca="1" ref="AI113" ca="1">IF(AF113="Yes",P_WC,"-")</f>
        <v>-</v>
      </c>
      <c r="AJ113" s="8" t="str" cm="1">
        <f t="array" aca="1" ref="AJ113" ca="1">IF(AF113="Yes",VALUE(P_F),"-")</f>
        <v>-</v>
      </c>
      <c r="AK113" s="10" t="str" cm="1">
        <f t="array" aca="1" ref="AK113" ca="1">IF(AF113="Yes",P_PN,"-")</f>
        <v>-</v>
      </c>
      <c r="AL113" s="22" t="str">
        <f t="shared" si="42"/>
        <v xml:space="preserve"> ()</v>
      </c>
      <c r="AM113" s="22">
        <f t="shared" si="43"/>
        <v>0</v>
      </c>
      <c r="AO113" s="5" t="str">
        <f t="shared" si="17"/>
        <v>Yes</v>
      </c>
      <c r="AP113" s="5" t="str">
        <f t="shared" ca="1" si="44"/>
        <v/>
      </c>
      <c r="AQ113" s="5" t="str">
        <f t="shared" ca="1" si="45"/>
        <v/>
      </c>
      <c r="AR113" s="5" t="str">
        <f t="shared" ca="1" si="46"/>
        <v>Yes</v>
      </c>
      <c r="AS113" s="5" t="str">
        <f t="shared" ca="1" si="47"/>
        <v>Patch to remove</v>
      </c>
      <c r="AT113" s="5" t="str" cm="1">
        <f t="array" aca="1" ref="AT113" ca="1">COM</f>
        <v/>
      </c>
      <c r="AV113" s="5" t="str">
        <f t="shared" ca="1" si="48"/>
        <v>No</v>
      </c>
      <c r="AW113" s="4" t="str" cm="1">
        <f t="array" aca="1" ref="AW113" ca="1">PIE</f>
        <v/>
      </c>
      <c r="AY113" s="22" t="str">
        <f t="shared" ca="1" si="49"/>
        <v>N</v>
      </c>
      <c r="AZ113" s="22" t="str">
        <f t="shared" ca="1" si="50"/>
        <v>N</v>
      </c>
      <c r="BA113" s="5" t="str">
        <f t="shared" ca="1" si="51"/>
        <v>No</v>
      </c>
      <c r="BB113" s="5" t="str">
        <f t="shared" ca="1" si="52"/>
        <v/>
      </c>
      <c r="BC113" s="5"/>
      <c r="BE113" s="22" t="str">
        <f t="shared" si="53"/>
        <v>N</v>
      </c>
      <c r="BF113" s="22" t="str">
        <f t="shared" ca="1" si="54"/>
        <v>Y</v>
      </c>
      <c r="BG113" s="22" t="str">
        <f t="shared" ca="1" si="55"/>
        <v>N</v>
      </c>
    </row>
    <row r="114" spans="15:59" x14ac:dyDescent="0.25">
      <c r="O114" s="1"/>
      <c r="P114" s="2"/>
      <c r="Q114" s="2"/>
      <c r="V114" s="22" t="str">
        <f t="shared" si="38"/>
        <v xml:space="preserve"> ()*-</v>
      </c>
      <c r="X114" s="21" t="str">
        <f t="shared" ca="1" si="39"/>
        <v>-*---</v>
      </c>
      <c r="Y114" s="4" t="str">
        <f t="shared" si="40"/>
        <v>No</v>
      </c>
      <c r="Z114" s="8" t="str" cm="1">
        <f t="array" aca="1" ref="Z114" ca="1">C_CP</f>
        <v/>
      </c>
      <c r="AA114" s="9" t="str" cm="1">
        <f t="array" aca="1" ref="AA114" ca="1">IF(Z114="Yes",C_T,"-")</f>
        <v>-</v>
      </c>
      <c r="AB114" s="9" t="str" cm="1">
        <f t="array" aca="1" ref="AB114" ca="1">IF(Z114="Yes",C_WC,"-")</f>
        <v>-</v>
      </c>
      <c r="AC114" s="9" t="str" cm="1">
        <f t="array" aca="1" ref="AC114" ca="1">IF(Z114="Yes",VALUE(C_F),"-")</f>
        <v>-</v>
      </c>
      <c r="AE114" s="21">
        <f t="shared" si="41"/>
        <v>0</v>
      </c>
      <c r="AF114" s="8" t="str" cm="1">
        <f t="array" aca="1" ref="AF114" ca="1">P_Pop</f>
        <v/>
      </c>
      <c r="AG114" s="8" t="str" cm="1">
        <f t="array" aca="1" ref="AG114" ca="1">IF(AF114="Yes",P_P,"Y")</f>
        <v>Y</v>
      </c>
      <c r="AH114" s="8" t="str" cm="1">
        <f t="array" aca="1" ref="AH114" ca="1">IF(AF114="Yes",P_LB,"-")</f>
        <v>-</v>
      </c>
      <c r="AI114" s="8" t="str" cm="1">
        <f t="array" aca="1" ref="AI114" ca="1">IF(AF114="Yes",P_WC,"-")</f>
        <v>-</v>
      </c>
      <c r="AJ114" s="8" t="str" cm="1">
        <f t="array" aca="1" ref="AJ114" ca="1">IF(AF114="Yes",VALUE(P_F),"-")</f>
        <v>-</v>
      </c>
      <c r="AK114" s="10" t="str" cm="1">
        <f t="array" aca="1" ref="AK114" ca="1">IF(AF114="Yes",P_PN,"-")</f>
        <v>-</v>
      </c>
      <c r="AL114" s="22" t="str">
        <f t="shared" si="42"/>
        <v xml:space="preserve"> ()</v>
      </c>
      <c r="AM114" s="22">
        <f t="shared" si="43"/>
        <v>0</v>
      </c>
      <c r="AO114" s="5" t="str">
        <f t="shared" si="17"/>
        <v>Yes</v>
      </c>
      <c r="AP114" s="5" t="str">
        <f t="shared" ca="1" si="44"/>
        <v/>
      </c>
      <c r="AQ114" s="5" t="str">
        <f t="shared" ca="1" si="45"/>
        <v/>
      </c>
      <c r="AR114" s="5" t="str">
        <f t="shared" ca="1" si="46"/>
        <v>Yes</v>
      </c>
      <c r="AS114" s="5" t="str">
        <f t="shared" ca="1" si="47"/>
        <v>Patch to remove</v>
      </c>
      <c r="AT114" s="5" t="str" cm="1">
        <f t="array" aca="1" ref="AT114" ca="1">COM</f>
        <v/>
      </c>
      <c r="AV114" s="5" t="str">
        <f t="shared" ca="1" si="48"/>
        <v>No</v>
      </c>
      <c r="AW114" s="4" t="str" cm="1">
        <f t="array" aca="1" ref="AW114" ca="1">PIE</f>
        <v/>
      </c>
      <c r="AY114" s="22" t="str">
        <f t="shared" ca="1" si="49"/>
        <v>N</v>
      </c>
      <c r="AZ114" s="22" t="str">
        <f t="shared" ca="1" si="50"/>
        <v>N</v>
      </c>
      <c r="BA114" s="5" t="str">
        <f t="shared" ca="1" si="51"/>
        <v>No</v>
      </c>
      <c r="BB114" s="5" t="str">
        <f t="shared" ca="1" si="52"/>
        <v/>
      </c>
      <c r="BC114" s="5"/>
      <c r="BE114" s="22" t="str">
        <f t="shared" si="53"/>
        <v>N</v>
      </c>
      <c r="BF114" s="22" t="str">
        <f t="shared" ca="1" si="54"/>
        <v>Y</v>
      </c>
      <c r="BG114" s="22" t="str">
        <f t="shared" ca="1" si="55"/>
        <v>N</v>
      </c>
    </row>
    <row r="115" spans="15:59" x14ac:dyDescent="0.25">
      <c r="O115" s="1"/>
      <c r="P115" s="2"/>
      <c r="Q115" s="2"/>
      <c r="V115" s="22" t="str">
        <f t="shared" si="38"/>
        <v xml:space="preserve"> ()*-</v>
      </c>
      <c r="X115" s="21" t="str">
        <f t="shared" ca="1" si="39"/>
        <v>-*---</v>
      </c>
      <c r="Y115" s="4" t="str">
        <f t="shared" si="40"/>
        <v>No</v>
      </c>
      <c r="Z115" s="8" t="str" cm="1">
        <f t="array" aca="1" ref="Z115" ca="1">C_CP</f>
        <v/>
      </c>
      <c r="AA115" s="9" t="str" cm="1">
        <f t="array" aca="1" ref="AA115" ca="1">IF(Z115="Yes",C_T,"-")</f>
        <v>-</v>
      </c>
      <c r="AB115" s="9" t="str" cm="1">
        <f t="array" aca="1" ref="AB115" ca="1">IF(Z115="Yes",C_WC,"-")</f>
        <v>-</v>
      </c>
      <c r="AC115" s="9" t="str" cm="1">
        <f t="array" aca="1" ref="AC115" ca="1">IF(Z115="Yes",VALUE(C_F),"-")</f>
        <v>-</v>
      </c>
      <c r="AE115" s="21">
        <f t="shared" si="41"/>
        <v>0</v>
      </c>
      <c r="AF115" s="8" t="str" cm="1">
        <f t="array" aca="1" ref="AF115" ca="1">P_Pop</f>
        <v/>
      </c>
      <c r="AG115" s="8" t="str" cm="1">
        <f t="array" aca="1" ref="AG115" ca="1">IF(AF115="Yes",P_P,"Y")</f>
        <v>Y</v>
      </c>
      <c r="AH115" s="8" t="str" cm="1">
        <f t="array" aca="1" ref="AH115" ca="1">IF(AF115="Yes",P_LB,"-")</f>
        <v>-</v>
      </c>
      <c r="AI115" s="8" t="str" cm="1">
        <f t="array" aca="1" ref="AI115" ca="1">IF(AF115="Yes",P_WC,"-")</f>
        <v>-</v>
      </c>
      <c r="AJ115" s="8" t="str" cm="1">
        <f t="array" aca="1" ref="AJ115" ca="1">IF(AF115="Yes",VALUE(P_F),"-")</f>
        <v>-</v>
      </c>
      <c r="AK115" s="10" t="str" cm="1">
        <f t="array" aca="1" ref="AK115" ca="1">IF(AF115="Yes",P_PN,"-")</f>
        <v>-</v>
      </c>
      <c r="AL115" s="22" t="str">
        <f t="shared" si="42"/>
        <v xml:space="preserve"> ()</v>
      </c>
      <c r="AM115" s="22">
        <f t="shared" si="43"/>
        <v>0</v>
      </c>
      <c r="AO115" s="5" t="str">
        <f t="shared" si="17"/>
        <v>Yes</v>
      </c>
      <c r="AP115" s="5" t="str">
        <f t="shared" ca="1" si="44"/>
        <v/>
      </c>
      <c r="AQ115" s="5" t="str">
        <f t="shared" ca="1" si="45"/>
        <v/>
      </c>
      <c r="AR115" s="5" t="str">
        <f t="shared" ca="1" si="46"/>
        <v>Yes</v>
      </c>
      <c r="AS115" s="5" t="str">
        <f t="shared" ca="1" si="47"/>
        <v>Patch to remove</v>
      </c>
      <c r="AT115" s="5" t="str" cm="1">
        <f t="array" aca="1" ref="AT115" ca="1">COM</f>
        <v/>
      </c>
      <c r="AV115" s="5" t="str">
        <f t="shared" ca="1" si="48"/>
        <v>No</v>
      </c>
      <c r="AW115" s="4" t="str" cm="1">
        <f t="array" aca="1" ref="AW115" ca="1">PIE</f>
        <v/>
      </c>
      <c r="AY115" s="22" t="str">
        <f t="shared" ca="1" si="49"/>
        <v>N</v>
      </c>
      <c r="AZ115" s="22" t="str">
        <f t="shared" ca="1" si="50"/>
        <v>N</v>
      </c>
      <c r="BA115" s="5" t="str">
        <f t="shared" ca="1" si="51"/>
        <v>No</v>
      </c>
      <c r="BB115" s="5" t="str">
        <f t="shared" ca="1" si="52"/>
        <v/>
      </c>
      <c r="BC115" s="5"/>
      <c r="BE115" s="22" t="str">
        <f t="shared" si="53"/>
        <v>N</v>
      </c>
      <c r="BF115" s="22" t="str">
        <f t="shared" ca="1" si="54"/>
        <v>Y</v>
      </c>
      <c r="BG115" s="22" t="str">
        <f t="shared" ca="1" si="55"/>
        <v>N</v>
      </c>
    </row>
    <row r="116" spans="15:59" x14ac:dyDescent="0.25">
      <c r="O116" s="1"/>
      <c r="P116" s="2"/>
      <c r="Q116" s="2"/>
      <c r="V116" s="22" t="str">
        <f t="shared" si="38"/>
        <v xml:space="preserve"> ()*-</v>
      </c>
      <c r="X116" s="21" t="str">
        <f t="shared" ca="1" si="39"/>
        <v>-*---</v>
      </c>
      <c r="Y116" s="4" t="str">
        <f t="shared" si="40"/>
        <v>No</v>
      </c>
      <c r="Z116" s="8" t="str" cm="1">
        <f t="array" aca="1" ref="Z116" ca="1">C_CP</f>
        <v/>
      </c>
      <c r="AA116" s="9" t="str" cm="1">
        <f t="array" aca="1" ref="AA116" ca="1">IF(Z116="Yes",C_T,"-")</f>
        <v>-</v>
      </c>
      <c r="AB116" s="9" t="str" cm="1">
        <f t="array" aca="1" ref="AB116" ca="1">IF(Z116="Yes",C_WC,"-")</f>
        <v>-</v>
      </c>
      <c r="AC116" s="9" t="str" cm="1">
        <f t="array" aca="1" ref="AC116" ca="1">IF(Z116="Yes",VALUE(C_F),"-")</f>
        <v>-</v>
      </c>
      <c r="AE116" s="21">
        <f t="shared" si="41"/>
        <v>0</v>
      </c>
      <c r="AF116" s="8" t="str" cm="1">
        <f t="array" aca="1" ref="AF116" ca="1">P_Pop</f>
        <v/>
      </c>
      <c r="AG116" s="8" t="str" cm="1">
        <f t="array" aca="1" ref="AG116" ca="1">IF(AF116="Yes",P_P,"Y")</f>
        <v>Y</v>
      </c>
      <c r="AH116" s="8" t="str" cm="1">
        <f t="array" aca="1" ref="AH116" ca="1">IF(AF116="Yes",P_LB,"-")</f>
        <v>-</v>
      </c>
      <c r="AI116" s="8" t="str" cm="1">
        <f t="array" aca="1" ref="AI116" ca="1">IF(AF116="Yes",P_WC,"-")</f>
        <v>-</v>
      </c>
      <c r="AJ116" s="8" t="str" cm="1">
        <f t="array" aca="1" ref="AJ116" ca="1">IF(AF116="Yes",VALUE(P_F),"-")</f>
        <v>-</v>
      </c>
      <c r="AK116" s="10" t="str" cm="1">
        <f t="array" aca="1" ref="AK116" ca="1">IF(AF116="Yes",P_PN,"-")</f>
        <v>-</v>
      </c>
      <c r="AL116" s="22" t="str">
        <f t="shared" si="42"/>
        <v xml:space="preserve"> ()</v>
      </c>
      <c r="AM116" s="22">
        <f t="shared" si="43"/>
        <v>0</v>
      </c>
      <c r="AO116" s="5" t="str">
        <f t="shared" si="17"/>
        <v>Yes</v>
      </c>
      <c r="AP116" s="5" t="str">
        <f t="shared" ca="1" si="44"/>
        <v/>
      </c>
      <c r="AQ116" s="5" t="str">
        <f t="shared" ca="1" si="45"/>
        <v/>
      </c>
      <c r="AR116" s="5" t="str">
        <f t="shared" ca="1" si="46"/>
        <v>Yes</v>
      </c>
      <c r="AS116" s="5" t="str">
        <f t="shared" ca="1" si="47"/>
        <v>Patch to remove</v>
      </c>
      <c r="AT116" s="5" t="str" cm="1">
        <f t="array" aca="1" ref="AT116" ca="1">COM</f>
        <v/>
      </c>
      <c r="AV116" s="5" t="str">
        <f t="shared" ca="1" si="48"/>
        <v>No</v>
      </c>
      <c r="AW116" s="4" t="str" cm="1">
        <f t="array" aca="1" ref="AW116" ca="1">PIE</f>
        <v/>
      </c>
      <c r="AY116" s="22" t="str">
        <f t="shared" ca="1" si="49"/>
        <v>N</v>
      </c>
      <c r="AZ116" s="22" t="str">
        <f t="shared" ca="1" si="50"/>
        <v>N</v>
      </c>
      <c r="BA116" s="5" t="str">
        <f t="shared" ca="1" si="51"/>
        <v>No</v>
      </c>
      <c r="BB116" s="5" t="str">
        <f t="shared" ca="1" si="52"/>
        <v/>
      </c>
      <c r="BC116" s="5"/>
      <c r="BE116" s="22" t="str">
        <f t="shared" si="53"/>
        <v>N</v>
      </c>
      <c r="BF116" s="22" t="str">
        <f t="shared" ca="1" si="54"/>
        <v>Y</v>
      </c>
      <c r="BG116" s="22" t="str">
        <f t="shared" ca="1" si="55"/>
        <v>N</v>
      </c>
    </row>
    <row r="117" spans="15:59" x14ac:dyDescent="0.25">
      <c r="O117" s="1"/>
      <c r="P117" s="2"/>
      <c r="Q117" s="2"/>
      <c r="V117" s="22" t="str">
        <f t="shared" si="38"/>
        <v xml:space="preserve"> ()*-</v>
      </c>
      <c r="X117" s="21" t="str">
        <f t="shared" ca="1" si="39"/>
        <v>-*---</v>
      </c>
      <c r="Y117" s="4" t="str">
        <f t="shared" si="40"/>
        <v>No</v>
      </c>
      <c r="Z117" s="8" t="str" cm="1">
        <f t="array" aca="1" ref="Z117" ca="1">C_CP</f>
        <v/>
      </c>
      <c r="AA117" s="9" t="str" cm="1">
        <f t="array" aca="1" ref="AA117" ca="1">IF(Z117="Yes",C_T,"-")</f>
        <v>-</v>
      </c>
      <c r="AB117" s="9" t="str" cm="1">
        <f t="array" aca="1" ref="AB117" ca="1">IF(Z117="Yes",C_WC,"-")</f>
        <v>-</v>
      </c>
      <c r="AC117" s="9" t="str" cm="1">
        <f t="array" aca="1" ref="AC117" ca="1">IF(Z117="Yes",VALUE(C_F),"-")</f>
        <v>-</v>
      </c>
      <c r="AE117" s="21">
        <f t="shared" si="41"/>
        <v>0</v>
      </c>
      <c r="AF117" s="8" t="str" cm="1">
        <f t="array" aca="1" ref="AF117" ca="1">P_Pop</f>
        <v/>
      </c>
      <c r="AG117" s="8" t="str" cm="1">
        <f t="array" aca="1" ref="AG117" ca="1">IF(AF117="Yes",P_P,"Y")</f>
        <v>Y</v>
      </c>
      <c r="AH117" s="8" t="str" cm="1">
        <f t="array" aca="1" ref="AH117" ca="1">IF(AF117="Yes",P_LB,"-")</f>
        <v>-</v>
      </c>
      <c r="AI117" s="8" t="str" cm="1">
        <f t="array" aca="1" ref="AI117" ca="1">IF(AF117="Yes",P_WC,"-")</f>
        <v>-</v>
      </c>
      <c r="AJ117" s="8" t="str" cm="1">
        <f t="array" aca="1" ref="AJ117" ca="1">IF(AF117="Yes",VALUE(P_F),"-")</f>
        <v>-</v>
      </c>
      <c r="AK117" s="10" t="str" cm="1">
        <f t="array" aca="1" ref="AK117" ca="1">IF(AF117="Yes",P_PN,"-")</f>
        <v>-</v>
      </c>
      <c r="AL117" s="22" t="str">
        <f t="shared" si="42"/>
        <v xml:space="preserve"> ()</v>
      </c>
      <c r="AM117" s="22">
        <f t="shared" si="43"/>
        <v>0</v>
      </c>
      <c r="AO117" s="5" t="str">
        <f t="shared" si="17"/>
        <v>Yes</v>
      </c>
      <c r="AP117" s="5" t="str">
        <f t="shared" ca="1" si="44"/>
        <v/>
      </c>
      <c r="AQ117" s="5" t="str">
        <f t="shared" ca="1" si="45"/>
        <v/>
      </c>
      <c r="AR117" s="5" t="str">
        <f t="shared" ca="1" si="46"/>
        <v>Yes</v>
      </c>
      <c r="AS117" s="5" t="str">
        <f t="shared" ca="1" si="47"/>
        <v>Patch to remove</v>
      </c>
      <c r="AT117" s="5" t="str" cm="1">
        <f t="array" aca="1" ref="AT117" ca="1">COM</f>
        <v/>
      </c>
      <c r="AV117" s="5" t="str">
        <f t="shared" ca="1" si="48"/>
        <v>No</v>
      </c>
      <c r="AW117" s="4" t="str" cm="1">
        <f t="array" aca="1" ref="AW117" ca="1">PIE</f>
        <v/>
      </c>
      <c r="AY117" s="22" t="str">
        <f t="shared" ca="1" si="49"/>
        <v>N</v>
      </c>
      <c r="AZ117" s="22" t="str">
        <f t="shared" ca="1" si="50"/>
        <v>N</v>
      </c>
      <c r="BA117" s="5" t="str">
        <f t="shared" ca="1" si="51"/>
        <v>No</v>
      </c>
      <c r="BB117" s="5" t="str">
        <f t="shared" ca="1" si="52"/>
        <v/>
      </c>
      <c r="BC117" s="5"/>
      <c r="BE117" s="22" t="str">
        <f t="shared" si="53"/>
        <v>N</v>
      </c>
      <c r="BF117" s="22" t="str">
        <f t="shared" ca="1" si="54"/>
        <v>Y</v>
      </c>
      <c r="BG117" s="22" t="str">
        <f t="shared" ca="1" si="55"/>
        <v>N</v>
      </c>
    </row>
    <row r="118" spans="15:59" x14ac:dyDescent="0.25">
      <c r="O118" s="1"/>
      <c r="P118" s="2"/>
      <c r="Q118" s="2"/>
      <c r="V118" s="22" t="str">
        <f t="shared" si="38"/>
        <v xml:space="preserve"> ()*-</v>
      </c>
      <c r="X118" s="21" t="str">
        <f t="shared" ca="1" si="39"/>
        <v>-*---</v>
      </c>
      <c r="Y118" s="4" t="str">
        <f t="shared" si="40"/>
        <v>No</v>
      </c>
      <c r="Z118" s="8" t="str" cm="1">
        <f t="array" aca="1" ref="Z118" ca="1">C_CP</f>
        <v/>
      </c>
      <c r="AA118" s="9" t="str" cm="1">
        <f t="array" aca="1" ref="AA118" ca="1">IF(Z118="Yes",C_T,"-")</f>
        <v>-</v>
      </c>
      <c r="AB118" s="9" t="str" cm="1">
        <f t="array" aca="1" ref="AB118" ca="1">IF(Z118="Yes",C_WC,"-")</f>
        <v>-</v>
      </c>
      <c r="AC118" s="9" t="str" cm="1">
        <f t="array" aca="1" ref="AC118" ca="1">IF(Z118="Yes",VALUE(C_F),"-")</f>
        <v>-</v>
      </c>
      <c r="AE118" s="21">
        <f t="shared" si="41"/>
        <v>0</v>
      </c>
      <c r="AF118" s="8" t="str" cm="1">
        <f t="array" aca="1" ref="AF118" ca="1">P_Pop</f>
        <v/>
      </c>
      <c r="AG118" s="8" t="str" cm="1">
        <f t="array" aca="1" ref="AG118" ca="1">IF(AF118="Yes",P_P,"Y")</f>
        <v>Y</v>
      </c>
      <c r="AH118" s="8" t="str" cm="1">
        <f t="array" aca="1" ref="AH118" ca="1">IF(AF118="Yes",P_LB,"-")</f>
        <v>-</v>
      </c>
      <c r="AI118" s="8" t="str" cm="1">
        <f t="array" aca="1" ref="AI118" ca="1">IF(AF118="Yes",P_WC,"-")</f>
        <v>-</v>
      </c>
      <c r="AJ118" s="8" t="str" cm="1">
        <f t="array" aca="1" ref="AJ118" ca="1">IF(AF118="Yes",VALUE(P_F),"-")</f>
        <v>-</v>
      </c>
      <c r="AK118" s="10" t="str" cm="1">
        <f t="array" aca="1" ref="AK118" ca="1">IF(AF118="Yes",P_PN,"-")</f>
        <v>-</v>
      </c>
      <c r="AL118" s="22" t="str">
        <f t="shared" si="42"/>
        <v xml:space="preserve"> ()</v>
      </c>
      <c r="AM118" s="22">
        <f t="shared" si="43"/>
        <v>0</v>
      </c>
      <c r="AO118" s="5" t="str">
        <f t="shared" si="17"/>
        <v>Yes</v>
      </c>
      <c r="AP118" s="5" t="str">
        <f t="shared" ca="1" si="44"/>
        <v/>
      </c>
      <c r="AQ118" s="5" t="str">
        <f t="shared" ca="1" si="45"/>
        <v/>
      </c>
      <c r="AR118" s="5" t="str">
        <f t="shared" ca="1" si="46"/>
        <v>Yes</v>
      </c>
      <c r="AS118" s="5" t="str">
        <f t="shared" ca="1" si="47"/>
        <v>Patch to remove</v>
      </c>
      <c r="AT118" s="5" t="str" cm="1">
        <f t="array" aca="1" ref="AT118" ca="1">COM</f>
        <v/>
      </c>
      <c r="AV118" s="5" t="str">
        <f t="shared" ca="1" si="48"/>
        <v>No</v>
      </c>
      <c r="AW118" s="4" t="str" cm="1">
        <f t="array" aca="1" ref="AW118" ca="1">PIE</f>
        <v/>
      </c>
      <c r="AY118" s="22" t="str">
        <f t="shared" ca="1" si="49"/>
        <v>N</v>
      </c>
      <c r="AZ118" s="22" t="str">
        <f t="shared" ca="1" si="50"/>
        <v>N</v>
      </c>
      <c r="BA118" s="5" t="str">
        <f t="shared" ca="1" si="51"/>
        <v>No</v>
      </c>
      <c r="BB118" s="5" t="str">
        <f t="shared" ca="1" si="52"/>
        <v/>
      </c>
      <c r="BC118" s="5"/>
      <c r="BE118" s="22" t="str">
        <f t="shared" si="53"/>
        <v>N</v>
      </c>
      <c r="BF118" s="22" t="str">
        <f t="shared" ca="1" si="54"/>
        <v>Y</v>
      </c>
      <c r="BG118" s="22" t="str">
        <f t="shared" ca="1" si="55"/>
        <v>N</v>
      </c>
    </row>
    <row r="119" spans="15:59" x14ac:dyDescent="0.25">
      <c r="O119" s="1"/>
      <c r="P119" s="2"/>
      <c r="Q119" s="2"/>
      <c r="V119" s="22" t="str">
        <f t="shared" si="38"/>
        <v xml:space="preserve"> ()*-</v>
      </c>
      <c r="X119" s="21" t="str">
        <f t="shared" ca="1" si="39"/>
        <v>-*---</v>
      </c>
      <c r="Y119" s="4" t="str">
        <f t="shared" si="40"/>
        <v>No</v>
      </c>
      <c r="Z119" s="8" t="str" cm="1">
        <f t="array" aca="1" ref="Z119" ca="1">C_CP</f>
        <v/>
      </c>
      <c r="AA119" s="9" t="str" cm="1">
        <f t="array" aca="1" ref="AA119" ca="1">IF(Z119="Yes",C_T,"-")</f>
        <v>-</v>
      </c>
      <c r="AB119" s="9" t="str" cm="1">
        <f t="array" aca="1" ref="AB119" ca="1">IF(Z119="Yes",C_WC,"-")</f>
        <v>-</v>
      </c>
      <c r="AC119" s="9" t="str" cm="1">
        <f t="array" aca="1" ref="AC119" ca="1">IF(Z119="Yes",VALUE(C_F),"-")</f>
        <v>-</v>
      </c>
      <c r="AE119" s="21">
        <f t="shared" si="41"/>
        <v>0</v>
      </c>
      <c r="AF119" s="8" t="str" cm="1">
        <f t="array" aca="1" ref="AF119" ca="1">P_Pop</f>
        <v/>
      </c>
      <c r="AG119" s="8" t="str" cm="1">
        <f t="array" aca="1" ref="AG119" ca="1">IF(AF119="Yes",P_P,"Y")</f>
        <v>Y</v>
      </c>
      <c r="AH119" s="8" t="str" cm="1">
        <f t="array" aca="1" ref="AH119" ca="1">IF(AF119="Yes",P_LB,"-")</f>
        <v>-</v>
      </c>
      <c r="AI119" s="8" t="str" cm="1">
        <f t="array" aca="1" ref="AI119" ca="1">IF(AF119="Yes",P_WC,"-")</f>
        <v>-</v>
      </c>
      <c r="AJ119" s="8" t="str" cm="1">
        <f t="array" aca="1" ref="AJ119" ca="1">IF(AF119="Yes",VALUE(P_F),"-")</f>
        <v>-</v>
      </c>
      <c r="AK119" s="10" t="str" cm="1">
        <f t="array" aca="1" ref="AK119" ca="1">IF(AF119="Yes",P_PN,"-")</f>
        <v>-</v>
      </c>
      <c r="AL119" s="22" t="str">
        <f t="shared" si="42"/>
        <v xml:space="preserve"> ()</v>
      </c>
      <c r="AM119" s="22">
        <f t="shared" si="43"/>
        <v>0</v>
      </c>
      <c r="AO119" s="5" t="str">
        <f t="shared" si="17"/>
        <v>Yes</v>
      </c>
      <c r="AP119" s="5" t="str">
        <f t="shared" ca="1" si="44"/>
        <v/>
      </c>
      <c r="AQ119" s="5" t="str">
        <f t="shared" ca="1" si="45"/>
        <v/>
      </c>
      <c r="AR119" s="5" t="str">
        <f t="shared" ca="1" si="46"/>
        <v>Yes</v>
      </c>
      <c r="AS119" s="5" t="str">
        <f t="shared" ca="1" si="47"/>
        <v>Patch to remove</v>
      </c>
      <c r="AT119" s="5" t="str" cm="1">
        <f t="array" aca="1" ref="AT119" ca="1">COM</f>
        <v/>
      </c>
      <c r="AV119" s="5" t="str">
        <f t="shared" ca="1" si="48"/>
        <v>No</v>
      </c>
      <c r="AW119" s="4" t="str" cm="1">
        <f t="array" aca="1" ref="AW119" ca="1">PIE</f>
        <v/>
      </c>
      <c r="AY119" s="22" t="str">
        <f t="shared" ca="1" si="49"/>
        <v>N</v>
      </c>
      <c r="AZ119" s="22" t="str">
        <f t="shared" ca="1" si="50"/>
        <v>N</v>
      </c>
      <c r="BA119" s="5" t="str">
        <f t="shared" ca="1" si="51"/>
        <v>No</v>
      </c>
      <c r="BB119" s="5" t="str">
        <f t="shared" ca="1" si="52"/>
        <v/>
      </c>
      <c r="BC119" s="5"/>
      <c r="BE119" s="22" t="str">
        <f t="shared" si="53"/>
        <v>N</v>
      </c>
      <c r="BF119" s="22" t="str">
        <f t="shared" ca="1" si="54"/>
        <v>Y</v>
      </c>
      <c r="BG119" s="22" t="str">
        <f t="shared" ca="1" si="55"/>
        <v>N</v>
      </c>
    </row>
    <row r="120" spans="15:59" x14ac:dyDescent="0.25">
      <c r="O120" s="1"/>
      <c r="P120" s="2"/>
      <c r="Q120" s="2"/>
      <c r="V120" s="22" t="str">
        <f t="shared" si="38"/>
        <v xml:space="preserve"> ()*-</v>
      </c>
      <c r="X120" s="21" t="str">
        <f t="shared" ca="1" si="39"/>
        <v>-*---</v>
      </c>
      <c r="Y120" s="4" t="str">
        <f t="shared" si="40"/>
        <v>No</v>
      </c>
      <c r="Z120" s="8" t="str" cm="1">
        <f t="array" aca="1" ref="Z120" ca="1">C_CP</f>
        <v/>
      </c>
      <c r="AA120" s="9" t="str" cm="1">
        <f t="array" aca="1" ref="AA120" ca="1">IF(Z120="Yes",C_T,"-")</f>
        <v>-</v>
      </c>
      <c r="AB120" s="9" t="str" cm="1">
        <f t="array" aca="1" ref="AB120" ca="1">IF(Z120="Yes",C_WC,"-")</f>
        <v>-</v>
      </c>
      <c r="AC120" s="9" t="str" cm="1">
        <f t="array" aca="1" ref="AC120" ca="1">IF(Z120="Yes",VALUE(C_F),"-")</f>
        <v>-</v>
      </c>
      <c r="AE120" s="21">
        <f t="shared" si="41"/>
        <v>0</v>
      </c>
      <c r="AF120" s="8" t="str" cm="1">
        <f t="array" aca="1" ref="AF120" ca="1">P_Pop</f>
        <v/>
      </c>
      <c r="AG120" s="8" t="str" cm="1">
        <f t="array" aca="1" ref="AG120" ca="1">IF(AF120="Yes",P_P,"Y")</f>
        <v>Y</v>
      </c>
      <c r="AH120" s="8" t="str" cm="1">
        <f t="array" aca="1" ref="AH120" ca="1">IF(AF120="Yes",P_LB,"-")</f>
        <v>-</v>
      </c>
      <c r="AI120" s="8" t="str" cm="1">
        <f t="array" aca="1" ref="AI120" ca="1">IF(AF120="Yes",P_WC,"-")</f>
        <v>-</v>
      </c>
      <c r="AJ120" s="8" t="str" cm="1">
        <f t="array" aca="1" ref="AJ120" ca="1">IF(AF120="Yes",VALUE(P_F),"-")</f>
        <v>-</v>
      </c>
      <c r="AK120" s="10" t="str" cm="1">
        <f t="array" aca="1" ref="AK120" ca="1">IF(AF120="Yes",P_PN,"-")</f>
        <v>-</v>
      </c>
      <c r="AL120" s="22" t="str">
        <f t="shared" si="42"/>
        <v xml:space="preserve"> ()</v>
      </c>
      <c r="AM120" s="22">
        <f t="shared" si="43"/>
        <v>0</v>
      </c>
      <c r="AO120" s="5" t="str">
        <f t="shared" si="17"/>
        <v>Yes</v>
      </c>
      <c r="AP120" s="5" t="str">
        <f t="shared" ca="1" si="44"/>
        <v/>
      </c>
      <c r="AQ120" s="5" t="str">
        <f t="shared" ca="1" si="45"/>
        <v/>
      </c>
      <c r="AR120" s="5" t="str">
        <f t="shared" ca="1" si="46"/>
        <v>Yes</v>
      </c>
      <c r="AS120" s="5" t="str">
        <f t="shared" ca="1" si="47"/>
        <v>Patch to remove</v>
      </c>
      <c r="AT120" s="5" t="str" cm="1">
        <f t="array" aca="1" ref="AT120" ca="1">COM</f>
        <v/>
      </c>
      <c r="AV120" s="5" t="str">
        <f t="shared" ca="1" si="48"/>
        <v>No</v>
      </c>
      <c r="AW120" s="4" t="str" cm="1">
        <f t="array" aca="1" ref="AW120" ca="1">PIE</f>
        <v/>
      </c>
      <c r="AY120" s="22" t="str">
        <f t="shared" ca="1" si="49"/>
        <v>N</v>
      </c>
      <c r="AZ120" s="22" t="str">
        <f t="shared" ca="1" si="50"/>
        <v>N</v>
      </c>
      <c r="BA120" s="5" t="str">
        <f t="shared" ca="1" si="51"/>
        <v>No</v>
      </c>
      <c r="BB120" s="5" t="str">
        <f t="shared" ca="1" si="52"/>
        <v/>
      </c>
      <c r="BC120" s="5"/>
      <c r="BE120" s="22" t="str">
        <f t="shared" si="53"/>
        <v>N</v>
      </c>
      <c r="BF120" s="22" t="str">
        <f t="shared" ca="1" si="54"/>
        <v>Y</v>
      </c>
      <c r="BG120" s="22" t="str">
        <f t="shared" ca="1" si="55"/>
        <v>N</v>
      </c>
    </row>
    <row r="121" spans="15:59" x14ac:dyDescent="0.25">
      <c r="O121" s="1"/>
      <c r="P121" s="2"/>
      <c r="Q121" s="2"/>
      <c r="V121" s="22" t="str">
        <f t="shared" si="38"/>
        <v xml:space="preserve"> ()*-</v>
      </c>
      <c r="X121" s="21" t="str">
        <f t="shared" ca="1" si="39"/>
        <v>-*---</v>
      </c>
      <c r="Y121" s="4" t="str">
        <f t="shared" si="40"/>
        <v>No</v>
      </c>
      <c r="Z121" s="8" t="str" cm="1">
        <f t="array" aca="1" ref="Z121" ca="1">C_CP</f>
        <v/>
      </c>
      <c r="AA121" s="9" t="str" cm="1">
        <f t="array" aca="1" ref="AA121" ca="1">IF(Z121="Yes",C_T,"-")</f>
        <v>-</v>
      </c>
      <c r="AB121" s="9" t="str" cm="1">
        <f t="array" aca="1" ref="AB121" ca="1">IF(Z121="Yes",C_WC,"-")</f>
        <v>-</v>
      </c>
      <c r="AC121" s="9" t="str" cm="1">
        <f t="array" aca="1" ref="AC121" ca="1">IF(Z121="Yes",VALUE(C_F),"-")</f>
        <v>-</v>
      </c>
      <c r="AE121" s="21">
        <f t="shared" si="41"/>
        <v>0</v>
      </c>
      <c r="AF121" s="8" t="str" cm="1">
        <f t="array" aca="1" ref="AF121" ca="1">P_Pop</f>
        <v/>
      </c>
      <c r="AG121" s="8" t="str" cm="1">
        <f t="array" aca="1" ref="AG121" ca="1">IF(AF121="Yes",P_P,"Y")</f>
        <v>Y</v>
      </c>
      <c r="AH121" s="8" t="str" cm="1">
        <f t="array" aca="1" ref="AH121" ca="1">IF(AF121="Yes",P_LB,"-")</f>
        <v>-</v>
      </c>
      <c r="AI121" s="8" t="str" cm="1">
        <f t="array" aca="1" ref="AI121" ca="1">IF(AF121="Yes",P_WC,"-")</f>
        <v>-</v>
      </c>
      <c r="AJ121" s="8" t="str" cm="1">
        <f t="array" aca="1" ref="AJ121" ca="1">IF(AF121="Yes",VALUE(P_F),"-")</f>
        <v>-</v>
      </c>
      <c r="AK121" s="10" t="str" cm="1">
        <f t="array" aca="1" ref="AK121" ca="1">IF(AF121="Yes",P_PN,"-")</f>
        <v>-</v>
      </c>
      <c r="AL121" s="22" t="str">
        <f t="shared" si="42"/>
        <v xml:space="preserve"> ()</v>
      </c>
      <c r="AM121" s="22">
        <f t="shared" si="43"/>
        <v>0</v>
      </c>
      <c r="AO121" s="5" t="str">
        <f t="shared" si="17"/>
        <v>Yes</v>
      </c>
      <c r="AP121" s="5" t="str">
        <f t="shared" ca="1" si="44"/>
        <v/>
      </c>
      <c r="AQ121" s="5" t="str">
        <f t="shared" ca="1" si="45"/>
        <v/>
      </c>
      <c r="AR121" s="5" t="str">
        <f t="shared" ca="1" si="46"/>
        <v>Yes</v>
      </c>
      <c r="AS121" s="5" t="str">
        <f t="shared" ca="1" si="47"/>
        <v>Patch to remove</v>
      </c>
      <c r="AT121" s="5" t="str" cm="1">
        <f t="array" aca="1" ref="AT121" ca="1">COM</f>
        <v/>
      </c>
      <c r="AV121" s="5" t="str">
        <f t="shared" ca="1" si="48"/>
        <v>No</v>
      </c>
      <c r="AW121" s="4" t="str" cm="1">
        <f t="array" aca="1" ref="AW121" ca="1">PIE</f>
        <v/>
      </c>
      <c r="AY121" s="22" t="str">
        <f t="shared" ca="1" si="49"/>
        <v>N</v>
      </c>
      <c r="AZ121" s="22" t="str">
        <f t="shared" ca="1" si="50"/>
        <v>N</v>
      </c>
      <c r="BA121" s="5" t="str">
        <f t="shared" ca="1" si="51"/>
        <v>No</v>
      </c>
      <c r="BB121" s="5" t="str">
        <f t="shared" ca="1" si="52"/>
        <v/>
      </c>
      <c r="BC121" s="5"/>
      <c r="BE121" s="22" t="str">
        <f t="shared" si="53"/>
        <v>N</v>
      </c>
      <c r="BF121" s="22" t="str">
        <f t="shared" ca="1" si="54"/>
        <v>Y</v>
      </c>
      <c r="BG121" s="22" t="str">
        <f t="shared" ca="1" si="55"/>
        <v>N</v>
      </c>
    </row>
    <row r="122" spans="15:59" x14ac:dyDescent="0.25">
      <c r="O122" s="1"/>
      <c r="P122" s="2"/>
      <c r="Q122" s="2"/>
      <c r="V122" s="22" t="str">
        <f t="shared" si="38"/>
        <v xml:space="preserve"> ()*-</v>
      </c>
      <c r="X122" s="21" t="str">
        <f t="shared" ca="1" si="39"/>
        <v>-*---</v>
      </c>
      <c r="Y122" s="4" t="str">
        <f t="shared" si="40"/>
        <v>No</v>
      </c>
      <c r="Z122" s="8" t="str" cm="1">
        <f t="array" aca="1" ref="Z122" ca="1">C_CP</f>
        <v/>
      </c>
      <c r="AA122" s="9" t="str" cm="1">
        <f t="array" aca="1" ref="AA122" ca="1">IF(Z122="Yes",C_T,"-")</f>
        <v>-</v>
      </c>
      <c r="AB122" s="9" t="str" cm="1">
        <f t="array" aca="1" ref="AB122" ca="1">IF(Z122="Yes",C_WC,"-")</f>
        <v>-</v>
      </c>
      <c r="AC122" s="9" t="str" cm="1">
        <f t="array" aca="1" ref="AC122" ca="1">IF(Z122="Yes",VALUE(C_F),"-")</f>
        <v>-</v>
      </c>
      <c r="AE122" s="21">
        <f t="shared" si="41"/>
        <v>0</v>
      </c>
      <c r="AF122" s="8" t="str" cm="1">
        <f t="array" aca="1" ref="AF122" ca="1">P_Pop</f>
        <v/>
      </c>
      <c r="AG122" s="8" t="str" cm="1">
        <f t="array" aca="1" ref="AG122" ca="1">IF(AF122="Yes",P_P,"Y")</f>
        <v>Y</v>
      </c>
      <c r="AH122" s="8" t="str" cm="1">
        <f t="array" aca="1" ref="AH122" ca="1">IF(AF122="Yes",P_LB,"-")</f>
        <v>-</v>
      </c>
      <c r="AI122" s="8" t="str" cm="1">
        <f t="array" aca="1" ref="AI122" ca="1">IF(AF122="Yes",P_WC,"-")</f>
        <v>-</v>
      </c>
      <c r="AJ122" s="8" t="str" cm="1">
        <f t="array" aca="1" ref="AJ122" ca="1">IF(AF122="Yes",VALUE(P_F),"-")</f>
        <v>-</v>
      </c>
      <c r="AK122" s="10" t="str" cm="1">
        <f t="array" aca="1" ref="AK122" ca="1">IF(AF122="Yes",P_PN,"-")</f>
        <v>-</v>
      </c>
      <c r="AL122" s="22" t="str">
        <f t="shared" si="42"/>
        <v xml:space="preserve"> ()</v>
      </c>
      <c r="AM122" s="22">
        <f t="shared" si="43"/>
        <v>0</v>
      </c>
      <c r="AO122" s="5" t="str">
        <f t="shared" si="17"/>
        <v>Yes</v>
      </c>
      <c r="AP122" s="5" t="str">
        <f t="shared" ca="1" si="44"/>
        <v/>
      </c>
      <c r="AQ122" s="5" t="str">
        <f t="shared" ca="1" si="45"/>
        <v/>
      </c>
      <c r="AR122" s="5" t="str">
        <f t="shared" ca="1" si="46"/>
        <v>Yes</v>
      </c>
      <c r="AS122" s="5" t="str">
        <f t="shared" ca="1" si="47"/>
        <v>Patch to remove</v>
      </c>
      <c r="AT122" s="5" t="str" cm="1">
        <f t="array" aca="1" ref="AT122" ca="1">COM</f>
        <v/>
      </c>
      <c r="AV122" s="5" t="str">
        <f t="shared" ca="1" si="48"/>
        <v>No</v>
      </c>
      <c r="AW122" s="4" t="str" cm="1">
        <f t="array" aca="1" ref="AW122" ca="1">PIE</f>
        <v/>
      </c>
      <c r="AY122" s="22" t="str">
        <f t="shared" ca="1" si="49"/>
        <v>N</v>
      </c>
      <c r="AZ122" s="22" t="str">
        <f t="shared" ca="1" si="50"/>
        <v>N</v>
      </c>
      <c r="BA122" s="5" t="str">
        <f t="shared" ca="1" si="51"/>
        <v>No</v>
      </c>
      <c r="BB122" s="5" t="str">
        <f t="shared" ca="1" si="52"/>
        <v/>
      </c>
      <c r="BC122" s="5"/>
      <c r="BE122" s="22" t="str">
        <f t="shared" si="53"/>
        <v>N</v>
      </c>
      <c r="BF122" s="22" t="str">
        <f t="shared" ca="1" si="54"/>
        <v>Y</v>
      </c>
      <c r="BG122" s="22" t="str">
        <f t="shared" ca="1" si="55"/>
        <v>N</v>
      </c>
    </row>
    <row r="123" spans="15:59" x14ac:dyDescent="0.25">
      <c r="O123" s="1"/>
      <c r="P123" s="2"/>
      <c r="Q123" s="2"/>
      <c r="V123" s="22" t="str">
        <f t="shared" si="38"/>
        <v xml:space="preserve"> ()*-</v>
      </c>
      <c r="X123" s="21" t="str">
        <f t="shared" ca="1" si="39"/>
        <v>-*---</v>
      </c>
      <c r="Y123" s="4" t="str">
        <f t="shared" si="40"/>
        <v>No</v>
      </c>
      <c r="Z123" s="8" t="str" cm="1">
        <f t="array" aca="1" ref="Z123" ca="1">C_CP</f>
        <v/>
      </c>
      <c r="AA123" s="9" t="str" cm="1">
        <f t="array" aca="1" ref="AA123" ca="1">IF(Z123="Yes",C_T,"-")</f>
        <v>-</v>
      </c>
      <c r="AB123" s="9" t="str" cm="1">
        <f t="array" aca="1" ref="AB123" ca="1">IF(Z123="Yes",C_WC,"-")</f>
        <v>-</v>
      </c>
      <c r="AC123" s="9" t="str" cm="1">
        <f t="array" aca="1" ref="AC123" ca="1">IF(Z123="Yes",VALUE(C_F),"-")</f>
        <v>-</v>
      </c>
      <c r="AE123" s="21">
        <f t="shared" si="41"/>
        <v>0</v>
      </c>
      <c r="AF123" s="8" t="str" cm="1">
        <f t="array" aca="1" ref="AF123" ca="1">P_Pop</f>
        <v/>
      </c>
      <c r="AG123" s="8" t="str" cm="1">
        <f t="array" aca="1" ref="AG123" ca="1">IF(AF123="Yes",P_P,"Y")</f>
        <v>Y</v>
      </c>
      <c r="AH123" s="8" t="str" cm="1">
        <f t="array" aca="1" ref="AH123" ca="1">IF(AF123="Yes",P_LB,"-")</f>
        <v>-</v>
      </c>
      <c r="AI123" s="8" t="str" cm="1">
        <f t="array" aca="1" ref="AI123" ca="1">IF(AF123="Yes",P_WC,"-")</f>
        <v>-</v>
      </c>
      <c r="AJ123" s="8" t="str" cm="1">
        <f t="array" aca="1" ref="AJ123" ca="1">IF(AF123="Yes",VALUE(P_F),"-")</f>
        <v>-</v>
      </c>
      <c r="AK123" s="10" t="str" cm="1">
        <f t="array" aca="1" ref="AK123" ca="1">IF(AF123="Yes",P_PN,"-")</f>
        <v>-</v>
      </c>
      <c r="AL123" s="22" t="str">
        <f t="shared" si="42"/>
        <v xml:space="preserve"> ()</v>
      </c>
      <c r="AM123" s="22">
        <f t="shared" si="43"/>
        <v>0</v>
      </c>
      <c r="AO123" s="5" t="str">
        <f t="shared" si="17"/>
        <v>Yes</v>
      </c>
      <c r="AP123" s="5" t="str">
        <f t="shared" ca="1" si="44"/>
        <v/>
      </c>
      <c r="AQ123" s="5" t="str">
        <f t="shared" ca="1" si="45"/>
        <v/>
      </c>
      <c r="AR123" s="5" t="str">
        <f t="shared" ca="1" si="46"/>
        <v>Yes</v>
      </c>
      <c r="AS123" s="5" t="str">
        <f t="shared" ca="1" si="47"/>
        <v>Patch to remove</v>
      </c>
      <c r="AT123" s="5" t="str" cm="1">
        <f t="array" aca="1" ref="AT123" ca="1">COM</f>
        <v/>
      </c>
      <c r="AV123" s="5" t="str">
        <f t="shared" ca="1" si="48"/>
        <v>No</v>
      </c>
      <c r="AW123" s="4" t="str" cm="1">
        <f t="array" aca="1" ref="AW123" ca="1">PIE</f>
        <v/>
      </c>
      <c r="AY123" s="22" t="str">
        <f t="shared" ca="1" si="49"/>
        <v>N</v>
      </c>
      <c r="AZ123" s="22" t="str">
        <f t="shared" ca="1" si="50"/>
        <v>N</v>
      </c>
      <c r="BA123" s="5" t="str">
        <f t="shared" ca="1" si="51"/>
        <v>No</v>
      </c>
      <c r="BB123" s="5" t="str">
        <f t="shared" ca="1" si="52"/>
        <v/>
      </c>
      <c r="BC123" s="5"/>
      <c r="BE123" s="22" t="str">
        <f t="shared" si="53"/>
        <v>N</v>
      </c>
      <c r="BF123" s="22" t="str">
        <f t="shared" ca="1" si="54"/>
        <v>Y</v>
      </c>
      <c r="BG123" s="22" t="str">
        <f t="shared" ca="1" si="55"/>
        <v>N</v>
      </c>
    </row>
    <row r="124" spans="15:59" x14ac:dyDescent="0.25">
      <c r="O124" s="1"/>
      <c r="P124" s="2"/>
      <c r="Q124" s="2"/>
      <c r="V124" s="22" t="str">
        <f t="shared" si="38"/>
        <v xml:space="preserve"> ()*-</v>
      </c>
      <c r="X124" s="21" t="str">
        <f t="shared" ca="1" si="39"/>
        <v>-*---</v>
      </c>
      <c r="Y124" s="4" t="str">
        <f t="shared" si="40"/>
        <v>No</v>
      </c>
      <c r="Z124" s="8" t="str" cm="1">
        <f t="array" aca="1" ref="Z124" ca="1">C_CP</f>
        <v/>
      </c>
      <c r="AA124" s="9" t="str" cm="1">
        <f t="array" aca="1" ref="AA124" ca="1">IF(Z124="Yes",C_T,"-")</f>
        <v>-</v>
      </c>
      <c r="AB124" s="9" t="str" cm="1">
        <f t="array" aca="1" ref="AB124" ca="1">IF(Z124="Yes",C_WC,"-")</f>
        <v>-</v>
      </c>
      <c r="AC124" s="9" t="str" cm="1">
        <f t="array" aca="1" ref="AC124" ca="1">IF(Z124="Yes",VALUE(C_F),"-")</f>
        <v>-</v>
      </c>
      <c r="AE124" s="21">
        <f t="shared" si="41"/>
        <v>0</v>
      </c>
      <c r="AF124" s="8" t="str" cm="1">
        <f t="array" aca="1" ref="AF124" ca="1">P_Pop</f>
        <v/>
      </c>
      <c r="AG124" s="8" t="str" cm="1">
        <f t="array" aca="1" ref="AG124" ca="1">IF(AF124="Yes",P_P,"Y")</f>
        <v>Y</v>
      </c>
      <c r="AH124" s="8" t="str" cm="1">
        <f t="array" aca="1" ref="AH124" ca="1">IF(AF124="Yes",P_LB,"-")</f>
        <v>-</v>
      </c>
      <c r="AI124" s="8" t="str" cm="1">
        <f t="array" aca="1" ref="AI124" ca="1">IF(AF124="Yes",P_WC,"-")</f>
        <v>-</v>
      </c>
      <c r="AJ124" s="8" t="str" cm="1">
        <f t="array" aca="1" ref="AJ124" ca="1">IF(AF124="Yes",VALUE(P_F),"-")</f>
        <v>-</v>
      </c>
      <c r="AK124" s="10" t="str" cm="1">
        <f t="array" aca="1" ref="AK124" ca="1">IF(AF124="Yes",P_PN,"-")</f>
        <v>-</v>
      </c>
      <c r="AL124" s="22" t="str">
        <f t="shared" si="42"/>
        <v xml:space="preserve"> ()</v>
      </c>
      <c r="AM124" s="22">
        <f t="shared" si="43"/>
        <v>0</v>
      </c>
      <c r="AO124" s="5" t="str">
        <f t="shared" si="17"/>
        <v>Yes</v>
      </c>
      <c r="AP124" s="5" t="str">
        <f t="shared" ca="1" si="44"/>
        <v/>
      </c>
      <c r="AQ124" s="5" t="str">
        <f t="shared" ca="1" si="45"/>
        <v/>
      </c>
      <c r="AR124" s="5" t="str">
        <f t="shared" ca="1" si="46"/>
        <v>Yes</v>
      </c>
      <c r="AS124" s="5" t="str">
        <f t="shared" ca="1" si="47"/>
        <v>Patch to remove</v>
      </c>
      <c r="AT124" s="5" t="str" cm="1">
        <f t="array" aca="1" ref="AT124" ca="1">COM</f>
        <v/>
      </c>
      <c r="AV124" s="5" t="str">
        <f t="shared" ca="1" si="48"/>
        <v>No</v>
      </c>
      <c r="AW124" s="4" t="str" cm="1">
        <f t="array" aca="1" ref="AW124" ca="1">PIE</f>
        <v/>
      </c>
      <c r="AY124" s="22" t="str">
        <f t="shared" ca="1" si="49"/>
        <v>N</v>
      </c>
      <c r="AZ124" s="22" t="str">
        <f t="shared" ca="1" si="50"/>
        <v>N</v>
      </c>
      <c r="BA124" s="5" t="str">
        <f t="shared" ca="1" si="51"/>
        <v>No</v>
      </c>
      <c r="BB124" s="5" t="str">
        <f t="shared" ca="1" si="52"/>
        <v/>
      </c>
      <c r="BC124" s="5"/>
      <c r="BE124" s="22" t="str">
        <f t="shared" si="53"/>
        <v>N</v>
      </c>
      <c r="BF124" s="22" t="str">
        <f t="shared" ca="1" si="54"/>
        <v>Y</v>
      </c>
      <c r="BG124" s="22" t="str">
        <f t="shared" ca="1" si="55"/>
        <v>N</v>
      </c>
    </row>
    <row r="125" spans="15:59" x14ac:dyDescent="0.25">
      <c r="O125" s="1"/>
      <c r="P125" s="2"/>
      <c r="Q125" s="2"/>
      <c r="V125" s="22" t="str">
        <f t="shared" si="38"/>
        <v xml:space="preserve"> ()*-</v>
      </c>
      <c r="X125" s="21" t="str">
        <f t="shared" ca="1" si="39"/>
        <v>-*---</v>
      </c>
      <c r="Y125" s="4" t="str">
        <f t="shared" si="40"/>
        <v>No</v>
      </c>
      <c r="Z125" s="8" t="str" cm="1">
        <f t="array" aca="1" ref="Z125" ca="1">C_CP</f>
        <v/>
      </c>
      <c r="AA125" s="9" t="str" cm="1">
        <f t="array" aca="1" ref="AA125" ca="1">IF(Z125="Yes",C_T,"-")</f>
        <v>-</v>
      </c>
      <c r="AB125" s="9" t="str" cm="1">
        <f t="array" aca="1" ref="AB125" ca="1">IF(Z125="Yes",C_WC,"-")</f>
        <v>-</v>
      </c>
      <c r="AC125" s="9" t="str" cm="1">
        <f t="array" aca="1" ref="AC125" ca="1">IF(Z125="Yes",VALUE(C_F),"-")</f>
        <v>-</v>
      </c>
      <c r="AE125" s="21">
        <f t="shared" si="41"/>
        <v>0</v>
      </c>
      <c r="AF125" s="8" t="str" cm="1">
        <f t="array" aca="1" ref="AF125" ca="1">P_Pop</f>
        <v/>
      </c>
      <c r="AG125" s="8" t="str" cm="1">
        <f t="array" aca="1" ref="AG125" ca="1">IF(AF125="Yes",P_P,"Y")</f>
        <v>Y</v>
      </c>
      <c r="AH125" s="8" t="str" cm="1">
        <f t="array" aca="1" ref="AH125" ca="1">IF(AF125="Yes",P_LB,"-")</f>
        <v>-</v>
      </c>
      <c r="AI125" s="8" t="str" cm="1">
        <f t="array" aca="1" ref="AI125" ca="1">IF(AF125="Yes",P_WC,"-")</f>
        <v>-</v>
      </c>
      <c r="AJ125" s="8" t="str" cm="1">
        <f t="array" aca="1" ref="AJ125" ca="1">IF(AF125="Yes",VALUE(P_F),"-")</f>
        <v>-</v>
      </c>
      <c r="AK125" s="10" t="str" cm="1">
        <f t="array" aca="1" ref="AK125" ca="1">IF(AF125="Yes",P_PN,"-")</f>
        <v>-</v>
      </c>
      <c r="AL125" s="22" t="str">
        <f t="shared" si="42"/>
        <v xml:space="preserve"> ()</v>
      </c>
      <c r="AM125" s="22">
        <f t="shared" si="43"/>
        <v>0</v>
      </c>
      <c r="AO125" s="5" t="str">
        <f t="shared" si="17"/>
        <v>Yes</v>
      </c>
      <c r="AP125" s="5" t="str">
        <f t="shared" ca="1" si="44"/>
        <v/>
      </c>
      <c r="AQ125" s="5" t="str">
        <f t="shared" ca="1" si="45"/>
        <v/>
      </c>
      <c r="AR125" s="5" t="str">
        <f t="shared" ca="1" si="46"/>
        <v>Yes</v>
      </c>
      <c r="AS125" s="5" t="str">
        <f t="shared" ca="1" si="47"/>
        <v>Patch to remove</v>
      </c>
      <c r="AT125" s="5" t="str" cm="1">
        <f t="array" aca="1" ref="AT125" ca="1">COM</f>
        <v/>
      </c>
      <c r="AV125" s="5" t="str">
        <f t="shared" ca="1" si="48"/>
        <v>No</v>
      </c>
      <c r="AW125" s="4" t="str" cm="1">
        <f t="array" aca="1" ref="AW125" ca="1">PIE</f>
        <v/>
      </c>
      <c r="AY125" s="22" t="str">
        <f t="shared" ca="1" si="49"/>
        <v>N</v>
      </c>
      <c r="AZ125" s="22" t="str">
        <f t="shared" ca="1" si="50"/>
        <v>N</v>
      </c>
      <c r="BA125" s="5" t="str">
        <f t="shared" ca="1" si="51"/>
        <v>No</v>
      </c>
      <c r="BB125" s="5" t="str">
        <f t="shared" ca="1" si="52"/>
        <v/>
      </c>
      <c r="BC125" s="5"/>
      <c r="BE125" s="22" t="str">
        <f t="shared" si="53"/>
        <v>N</v>
      </c>
      <c r="BF125" s="22" t="str">
        <f t="shared" ca="1" si="54"/>
        <v>Y</v>
      </c>
      <c r="BG125" s="22" t="str">
        <f t="shared" ca="1" si="55"/>
        <v>N</v>
      </c>
    </row>
    <row r="126" spans="15:59" x14ac:dyDescent="0.25">
      <c r="O126" s="1"/>
      <c r="P126" s="2"/>
      <c r="Q126" s="2"/>
      <c r="V126" s="22" t="str">
        <f t="shared" si="38"/>
        <v xml:space="preserve"> ()*-</v>
      </c>
      <c r="X126" s="21" t="str">
        <f t="shared" ca="1" si="39"/>
        <v>-*---</v>
      </c>
      <c r="Y126" s="4" t="str">
        <f t="shared" si="40"/>
        <v>No</v>
      </c>
      <c r="Z126" s="8" t="str" cm="1">
        <f t="array" aca="1" ref="Z126" ca="1">C_CP</f>
        <v/>
      </c>
      <c r="AA126" s="9" t="str" cm="1">
        <f t="array" aca="1" ref="AA126" ca="1">IF(Z126="Yes",C_T,"-")</f>
        <v>-</v>
      </c>
      <c r="AB126" s="9" t="str" cm="1">
        <f t="array" aca="1" ref="AB126" ca="1">IF(Z126="Yes",C_WC,"-")</f>
        <v>-</v>
      </c>
      <c r="AC126" s="9" t="str" cm="1">
        <f t="array" aca="1" ref="AC126" ca="1">IF(Z126="Yes",VALUE(C_F),"-")</f>
        <v>-</v>
      </c>
      <c r="AE126" s="21">
        <f t="shared" si="41"/>
        <v>0</v>
      </c>
      <c r="AF126" s="8" t="str" cm="1">
        <f t="array" aca="1" ref="AF126" ca="1">P_Pop</f>
        <v/>
      </c>
      <c r="AG126" s="8" t="str" cm="1">
        <f t="array" aca="1" ref="AG126" ca="1">IF(AF126="Yes",P_P,"Y")</f>
        <v>Y</v>
      </c>
      <c r="AH126" s="8" t="str" cm="1">
        <f t="array" aca="1" ref="AH126" ca="1">IF(AF126="Yes",P_LB,"-")</f>
        <v>-</v>
      </c>
      <c r="AI126" s="8" t="str" cm="1">
        <f t="array" aca="1" ref="AI126" ca="1">IF(AF126="Yes",P_WC,"-")</f>
        <v>-</v>
      </c>
      <c r="AJ126" s="8" t="str" cm="1">
        <f t="array" aca="1" ref="AJ126" ca="1">IF(AF126="Yes",VALUE(P_F),"-")</f>
        <v>-</v>
      </c>
      <c r="AK126" s="10" t="str" cm="1">
        <f t="array" aca="1" ref="AK126" ca="1">IF(AF126="Yes",P_PN,"-")</f>
        <v>-</v>
      </c>
      <c r="AL126" s="22" t="str">
        <f t="shared" si="42"/>
        <v xml:space="preserve"> ()</v>
      </c>
      <c r="AM126" s="22">
        <f t="shared" si="43"/>
        <v>0</v>
      </c>
      <c r="AO126" s="5" t="str">
        <f t="shared" si="17"/>
        <v>Yes</v>
      </c>
      <c r="AP126" s="5" t="str">
        <f t="shared" ca="1" si="44"/>
        <v/>
      </c>
      <c r="AQ126" s="5" t="str">
        <f t="shared" ca="1" si="45"/>
        <v/>
      </c>
      <c r="AR126" s="5" t="str">
        <f t="shared" ca="1" si="46"/>
        <v>Yes</v>
      </c>
      <c r="AS126" s="5" t="str">
        <f t="shared" ca="1" si="47"/>
        <v>Patch to remove</v>
      </c>
      <c r="AT126" s="5" t="str" cm="1">
        <f t="array" aca="1" ref="AT126" ca="1">COM</f>
        <v/>
      </c>
      <c r="AV126" s="5" t="str">
        <f t="shared" ca="1" si="48"/>
        <v>No</v>
      </c>
      <c r="AW126" s="4" t="str" cm="1">
        <f t="array" aca="1" ref="AW126" ca="1">PIE</f>
        <v/>
      </c>
      <c r="AY126" s="22" t="str">
        <f t="shared" ca="1" si="49"/>
        <v>N</v>
      </c>
      <c r="AZ126" s="22" t="str">
        <f t="shared" ca="1" si="50"/>
        <v>N</v>
      </c>
      <c r="BA126" s="5" t="str">
        <f t="shared" ca="1" si="51"/>
        <v>No</v>
      </c>
      <c r="BB126" s="5" t="str">
        <f t="shared" ca="1" si="52"/>
        <v/>
      </c>
      <c r="BC126" s="5"/>
      <c r="BE126" s="22" t="str">
        <f t="shared" si="53"/>
        <v>N</v>
      </c>
      <c r="BF126" s="22" t="str">
        <f t="shared" ca="1" si="54"/>
        <v>Y</v>
      </c>
      <c r="BG126" s="22" t="str">
        <f t="shared" ca="1" si="55"/>
        <v>N</v>
      </c>
    </row>
    <row r="127" spans="15:59" x14ac:dyDescent="0.25">
      <c r="O127" s="1"/>
      <c r="P127" s="2"/>
      <c r="Q127" s="2"/>
      <c r="V127" s="22" t="str">
        <f t="shared" si="38"/>
        <v xml:space="preserve"> ()*-</v>
      </c>
      <c r="X127" s="21" t="str">
        <f t="shared" ca="1" si="39"/>
        <v>-*---</v>
      </c>
      <c r="Y127" s="4" t="str">
        <f t="shared" si="40"/>
        <v>No</v>
      </c>
      <c r="Z127" s="8" t="str" cm="1">
        <f t="array" aca="1" ref="Z127" ca="1">C_CP</f>
        <v/>
      </c>
      <c r="AA127" s="9" t="str" cm="1">
        <f t="array" aca="1" ref="AA127" ca="1">IF(Z127="Yes",C_T,"-")</f>
        <v>-</v>
      </c>
      <c r="AB127" s="9" t="str" cm="1">
        <f t="array" aca="1" ref="AB127" ca="1">IF(Z127="Yes",C_WC,"-")</f>
        <v>-</v>
      </c>
      <c r="AC127" s="9" t="str" cm="1">
        <f t="array" aca="1" ref="AC127" ca="1">IF(Z127="Yes",VALUE(C_F),"-")</f>
        <v>-</v>
      </c>
      <c r="AE127" s="21">
        <f t="shared" si="41"/>
        <v>0</v>
      </c>
      <c r="AF127" s="8" t="str" cm="1">
        <f t="array" aca="1" ref="AF127" ca="1">P_Pop</f>
        <v/>
      </c>
      <c r="AG127" s="8" t="str" cm="1">
        <f t="array" aca="1" ref="AG127" ca="1">IF(AF127="Yes",P_P,"Y")</f>
        <v>Y</v>
      </c>
      <c r="AH127" s="8" t="str" cm="1">
        <f t="array" aca="1" ref="AH127" ca="1">IF(AF127="Yes",P_LB,"-")</f>
        <v>-</v>
      </c>
      <c r="AI127" s="8" t="str" cm="1">
        <f t="array" aca="1" ref="AI127" ca="1">IF(AF127="Yes",P_WC,"-")</f>
        <v>-</v>
      </c>
      <c r="AJ127" s="8" t="str" cm="1">
        <f t="array" aca="1" ref="AJ127" ca="1">IF(AF127="Yes",VALUE(P_F),"-")</f>
        <v>-</v>
      </c>
      <c r="AK127" s="10" t="str" cm="1">
        <f t="array" aca="1" ref="AK127" ca="1">IF(AF127="Yes",P_PN,"-")</f>
        <v>-</v>
      </c>
      <c r="AL127" s="22" t="str">
        <f t="shared" si="42"/>
        <v xml:space="preserve"> ()</v>
      </c>
      <c r="AM127" s="22">
        <f t="shared" si="43"/>
        <v>0</v>
      </c>
      <c r="AO127" s="5" t="str">
        <f t="shared" si="17"/>
        <v>Yes</v>
      </c>
      <c r="AP127" s="5" t="str">
        <f t="shared" ca="1" si="44"/>
        <v/>
      </c>
      <c r="AQ127" s="5" t="str">
        <f t="shared" ca="1" si="45"/>
        <v/>
      </c>
      <c r="AR127" s="5" t="str">
        <f t="shared" ca="1" si="46"/>
        <v>Yes</v>
      </c>
      <c r="AS127" s="5" t="str">
        <f t="shared" ca="1" si="47"/>
        <v>Patch to remove</v>
      </c>
      <c r="AT127" s="5" t="str" cm="1">
        <f t="array" aca="1" ref="AT127" ca="1">COM</f>
        <v/>
      </c>
      <c r="AV127" s="5" t="str">
        <f t="shared" ca="1" si="48"/>
        <v>No</v>
      </c>
      <c r="AW127" s="4" t="str" cm="1">
        <f t="array" aca="1" ref="AW127" ca="1">PIE</f>
        <v/>
      </c>
      <c r="AY127" s="22" t="str">
        <f t="shared" ca="1" si="49"/>
        <v>N</v>
      </c>
      <c r="AZ127" s="22" t="str">
        <f t="shared" ca="1" si="50"/>
        <v>N</v>
      </c>
      <c r="BA127" s="5" t="str">
        <f t="shared" ca="1" si="51"/>
        <v>No</v>
      </c>
      <c r="BB127" s="5" t="str">
        <f t="shared" ca="1" si="52"/>
        <v/>
      </c>
      <c r="BC127" s="5"/>
      <c r="BE127" s="22" t="str">
        <f t="shared" si="53"/>
        <v>N</v>
      </c>
      <c r="BF127" s="22" t="str">
        <f t="shared" ca="1" si="54"/>
        <v>Y</v>
      </c>
      <c r="BG127" s="22" t="str">
        <f t="shared" ca="1" si="55"/>
        <v>N</v>
      </c>
    </row>
    <row r="128" spans="15:59" x14ac:dyDescent="0.25">
      <c r="O128" s="1"/>
      <c r="P128" s="2"/>
      <c r="Q128" s="2"/>
      <c r="V128" s="22" t="str">
        <f t="shared" si="38"/>
        <v xml:space="preserve"> ()*-</v>
      </c>
      <c r="X128" s="21" t="str">
        <f t="shared" ca="1" si="39"/>
        <v>-*---</v>
      </c>
      <c r="Y128" s="4" t="str">
        <f t="shared" si="40"/>
        <v>No</v>
      </c>
      <c r="Z128" s="8" t="str" cm="1">
        <f t="array" aca="1" ref="Z128" ca="1">C_CP</f>
        <v/>
      </c>
      <c r="AA128" s="9" t="str" cm="1">
        <f t="array" aca="1" ref="AA128" ca="1">IF(Z128="Yes",C_T,"-")</f>
        <v>-</v>
      </c>
      <c r="AB128" s="9" t="str" cm="1">
        <f t="array" aca="1" ref="AB128" ca="1">IF(Z128="Yes",C_WC,"-")</f>
        <v>-</v>
      </c>
      <c r="AC128" s="9" t="str" cm="1">
        <f t="array" aca="1" ref="AC128" ca="1">IF(Z128="Yes",VALUE(C_F),"-")</f>
        <v>-</v>
      </c>
      <c r="AE128" s="21">
        <f t="shared" si="41"/>
        <v>0</v>
      </c>
      <c r="AF128" s="8" t="str" cm="1">
        <f t="array" aca="1" ref="AF128" ca="1">P_Pop</f>
        <v/>
      </c>
      <c r="AG128" s="8" t="str" cm="1">
        <f t="array" aca="1" ref="AG128" ca="1">IF(AF128="Yes",P_P,"Y")</f>
        <v>Y</v>
      </c>
      <c r="AH128" s="8" t="str" cm="1">
        <f t="array" aca="1" ref="AH128" ca="1">IF(AF128="Yes",P_LB,"-")</f>
        <v>-</v>
      </c>
      <c r="AI128" s="8" t="str" cm="1">
        <f t="array" aca="1" ref="AI128" ca="1">IF(AF128="Yes",P_WC,"-")</f>
        <v>-</v>
      </c>
      <c r="AJ128" s="8" t="str" cm="1">
        <f t="array" aca="1" ref="AJ128" ca="1">IF(AF128="Yes",VALUE(P_F),"-")</f>
        <v>-</v>
      </c>
      <c r="AK128" s="10" t="str" cm="1">
        <f t="array" aca="1" ref="AK128" ca="1">IF(AF128="Yes",P_PN,"-")</f>
        <v>-</v>
      </c>
      <c r="AL128" s="22" t="str">
        <f t="shared" si="42"/>
        <v xml:space="preserve"> ()</v>
      </c>
      <c r="AM128" s="22">
        <f t="shared" si="43"/>
        <v>0</v>
      </c>
      <c r="AO128" s="5" t="str">
        <f t="shared" si="17"/>
        <v>Yes</v>
      </c>
      <c r="AP128" s="5" t="str">
        <f t="shared" ca="1" si="44"/>
        <v/>
      </c>
      <c r="AQ128" s="5" t="str">
        <f t="shared" ca="1" si="45"/>
        <v/>
      </c>
      <c r="AR128" s="5" t="str">
        <f t="shared" ca="1" si="46"/>
        <v>Yes</v>
      </c>
      <c r="AS128" s="5" t="str">
        <f t="shared" ca="1" si="47"/>
        <v>Patch to remove</v>
      </c>
      <c r="AT128" s="5" t="str" cm="1">
        <f t="array" aca="1" ref="AT128" ca="1">COM</f>
        <v/>
      </c>
      <c r="AV128" s="5" t="str">
        <f t="shared" ca="1" si="48"/>
        <v>No</v>
      </c>
      <c r="AW128" s="4" t="str" cm="1">
        <f t="array" aca="1" ref="AW128" ca="1">PIE</f>
        <v/>
      </c>
      <c r="AY128" s="22" t="str">
        <f t="shared" ca="1" si="49"/>
        <v>N</v>
      </c>
      <c r="AZ128" s="22" t="str">
        <f t="shared" ca="1" si="50"/>
        <v>N</v>
      </c>
      <c r="BA128" s="5" t="str">
        <f t="shared" ca="1" si="51"/>
        <v>No</v>
      </c>
      <c r="BB128" s="5" t="str">
        <f t="shared" ca="1" si="52"/>
        <v/>
      </c>
      <c r="BC128" s="5"/>
      <c r="BE128" s="22" t="str">
        <f t="shared" si="53"/>
        <v>N</v>
      </c>
      <c r="BF128" s="22" t="str">
        <f t="shared" ca="1" si="54"/>
        <v>Y</v>
      </c>
      <c r="BG128" s="22" t="str">
        <f t="shared" ca="1" si="55"/>
        <v>N</v>
      </c>
    </row>
    <row r="129" spans="15:59" x14ac:dyDescent="0.25">
      <c r="O129" s="1"/>
      <c r="P129" s="2"/>
      <c r="Q129" s="2"/>
      <c r="V129" s="22" t="str">
        <f t="shared" si="38"/>
        <v xml:space="preserve"> ()*-</v>
      </c>
      <c r="X129" s="21" t="str">
        <f t="shared" ca="1" si="39"/>
        <v>-*---</v>
      </c>
      <c r="Y129" s="4" t="str">
        <f t="shared" si="40"/>
        <v>No</v>
      </c>
      <c r="Z129" s="8" t="str" cm="1">
        <f t="array" aca="1" ref="Z129" ca="1">C_CP</f>
        <v/>
      </c>
      <c r="AA129" s="9" t="str" cm="1">
        <f t="array" aca="1" ref="AA129" ca="1">IF(Z129="Yes",C_T,"-")</f>
        <v>-</v>
      </c>
      <c r="AB129" s="9" t="str" cm="1">
        <f t="array" aca="1" ref="AB129" ca="1">IF(Z129="Yes",C_WC,"-")</f>
        <v>-</v>
      </c>
      <c r="AC129" s="9" t="str" cm="1">
        <f t="array" aca="1" ref="AC129" ca="1">IF(Z129="Yes",VALUE(C_F),"-")</f>
        <v>-</v>
      </c>
      <c r="AE129" s="21">
        <f t="shared" si="41"/>
        <v>0</v>
      </c>
      <c r="AF129" s="8" t="str" cm="1">
        <f t="array" aca="1" ref="AF129" ca="1">P_Pop</f>
        <v/>
      </c>
      <c r="AG129" s="8" t="str" cm="1">
        <f t="array" aca="1" ref="AG129" ca="1">IF(AF129="Yes",P_P,"Y")</f>
        <v>Y</v>
      </c>
      <c r="AH129" s="8" t="str" cm="1">
        <f t="array" aca="1" ref="AH129" ca="1">IF(AF129="Yes",P_LB,"-")</f>
        <v>-</v>
      </c>
      <c r="AI129" s="8" t="str" cm="1">
        <f t="array" aca="1" ref="AI129" ca="1">IF(AF129="Yes",P_WC,"-")</f>
        <v>-</v>
      </c>
      <c r="AJ129" s="8" t="str" cm="1">
        <f t="array" aca="1" ref="AJ129" ca="1">IF(AF129="Yes",VALUE(P_F),"-")</f>
        <v>-</v>
      </c>
      <c r="AK129" s="10" t="str" cm="1">
        <f t="array" aca="1" ref="AK129" ca="1">IF(AF129="Yes",P_PN,"-")</f>
        <v>-</v>
      </c>
      <c r="AL129" s="22" t="str">
        <f t="shared" si="42"/>
        <v xml:space="preserve"> ()</v>
      </c>
      <c r="AM129" s="22">
        <f t="shared" si="43"/>
        <v>0</v>
      </c>
      <c r="AO129" s="5" t="str">
        <f t="shared" si="17"/>
        <v>Yes</v>
      </c>
      <c r="AP129" s="5" t="str">
        <f t="shared" ca="1" si="44"/>
        <v/>
      </c>
      <c r="AQ129" s="5" t="str">
        <f t="shared" ca="1" si="45"/>
        <v/>
      </c>
      <c r="AR129" s="5" t="str">
        <f t="shared" ca="1" si="46"/>
        <v>Yes</v>
      </c>
      <c r="AS129" s="5" t="str">
        <f t="shared" ca="1" si="47"/>
        <v>Patch to remove</v>
      </c>
      <c r="AT129" s="5" t="str" cm="1">
        <f t="array" aca="1" ref="AT129" ca="1">COM</f>
        <v/>
      </c>
      <c r="AV129" s="5" t="str">
        <f t="shared" ca="1" si="48"/>
        <v>No</v>
      </c>
      <c r="AW129" s="4" t="str" cm="1">
        <f t="array" aca="1" ref="AW129" ca="1">PIE</f>
        <v/>
      </c>
      <c r="AY129" s="22" t="str">
        <f t="shared" ca="1" si="49"/>
        <v>N</v>
      </c>
      <c r="AZ129" s="22" t="str">
        <f t="shared" ca="1" si="50"/>
        <v>N</v>
      </c>
      <c r="BA129" s="5" t="str">
        <f t="shared" ca="1" si="51"/>
        <v>No</v>
      </c>
      <c r="BB129" s="5" t="str">
        <f t="shared" ca="1" si="52"/>
        <v/>
      </c>
      <c r="BC129" s="5"/>
      <c r="BE129" s="22" t="str">
        <f t="shared" si="53"/>
        <v>N</v>
      </c>
      <c r="BF129" s="22" t="str">
        <f t="shared" ca="1" si="54"/>
        <v>Y</v>
      </c>
      <c r="BG129" s="22" t="str">
        <f t="shared" ca="1" si="55"/>
        <v>N</v>
      </c>
    </row>
    <row r="130" spans="15:59" x14ac:dyDescent="0.25">
      <c r="O130" s="1"/>
      <c r="P130" s="2"/>
      <c r="Q130" s="2"/>
      <c r="V130" s="22" t="str">
        <f t="shared" si="38"/>
        <v xml:space="preserve"> ()*-</v>
      </c>
      <c r="X130" s="21" t="str">
        <f t="shared" ca="1" si="39"/>
        <v>-*---</v>
      </c>
      <c r="Y130" s="4" t="str">
        <f t="shared" si="40"/>
        <v>No</v>
      </c>
      <c r="Z130" s="8" t="str" cm="1">
        <f t="array" aca="1" ref="Z130" ca="1">C_CP</f>
        <v/>
      </c>
      <c r="AA130" s="9" t="str" cm="1">
        <f t="array" aca="1" ref="AA130" ca="1">IF(Z130="Yes",C_T,"-")</f>
        <v>-</v>
      </c>
      <c r="AB130" s="9" t="str" cm="1">
        <f t="array" aca="1" ref="AB130" ca="1">IF(Z130="Yes",C_WC,"-")</f>
        <v>-</v>
      </c>
      <c r="AC130" s="9" t="str" cm="1">
        <f t="array" aca="1" ref="AC130" ca="1">IF(Z130="Yes",VALUE(C_F),"-")</f>
        <v>-</v>
      </c>
      <c r="AE130" s="21">
        <f t="shared" si="41"/>
        <v>0</v>
      </c>
      <c r="AF130" s="8" t="str" cm="1">
        <f t="array" aca="1" ref="AF130" ca="1">P_Pop</f>
        <v/>
      </c>
      <c r="AG130" s="8" t="str" cm="1">
        <f t="array" aca="1" ref="AG130" ca="1">IF(AF130="Yes",P_P,"Y")</f>
        <v>Y</v>
      </c>
      <c r="AH130" s="8" t="str" cm="1">
        <f t="array" aca="1" ref="AH130" ca="1">IF(AF130="Yes",P_LB,"-")</f>
        <v>-</v>
      </c>
      <c r="AI130" s="8" t="str" cm="1">
        <f t="array" aca="1" ref="AI130" ca="1">IF(AF130="Yes",P_WC,"-")</f>
        <v>-</v>
      </c>
      <c r="AJ130" s="8" t="str" cm="1">
        <f t="array" aca="1" ref="AJ130" ca="1">IF(AF130="Yes",VALUE(P_F),"-")</f>
        <v>-</v>
      </c>
      <c r="AK130" s="10" t="str" cm="1">
        <f t="array" aca="1" ref="AK130" ca="1">IF(AF130="Yes",P_PN,"-")</f>
        <v>-</v>
      </c>
      <c r="AL130" s="22" t="str">
        <f t="shared" si="42"/>
        <v xml:space="preserve"> ()</v>
      </c>
      <c r="AM130" s="22">
        <f t="shared" si="43"/>
        <v>0</v>
      </c>
      <c r="AO130" s="5" t="str">
        <f t="shared" si="17"/>
        <v>Yes</v>
      </c>
      <c r="AP130" s="5" t="str">
        <f t="shared" ca="1" si="44"/>
        <v/>
      </c>
      <c r="AQ130" s="5" t="str">
        <f t="shared" ca="1" si="45"/>
        <v/>
      </c>
      <c r="AR130" s="5" t="str">
        <f t="shared" ca="1" si="46"/>
        <v>Yes</v>
      </c>
      <c r="AS130" s="5" t="str">
        <f t="shared" ca="1" si="47"/>
        <v>Patch to remove</v>
      </c>
      <c r="AT130" s="5" t="str" cm="1">
        <f t="array" aca="1" ref="AT130" ca="1">COM</f>
        <v/>
      </c>
      <c r="AV130" s="5" t="str">
        <f t="shared" ca="1" si="48"/>
        <v>No</v>
      </c>
      <c r="AW130" s="4" t="str" cm="1">
        <f t="array" aca="1" ref="AW130" ca="1">PIE</f>
        <v/>
      </c>
      <c r="AY130" s="22" t="str">
        <f t="shared" ca="1" si="49"/>
        <v>N</v>
      </c>
      <c r="AZ130" s="22" t="str">
        <f t="shared" ca="1" si="50"/>
        <v>N</v>
      </c>
      <c r="BA130" s="5" t="str">
        <f t="shared" ca="1" si="51"/>
        <v>No</v>
      </c>
      <c r="BB130" s="5" t="str">
        <f t="shared" ca="1" si="52"/>
        <v/>
      </c>
      <c r="BC130" s="5"/>
      <c r="BE130" s="22" t="str">
        <f t="shared" si="53"/>
        <v>N</v>
      </c>
      <c r="BF130" s="22" t="str">
        <f t="shared" ca="1" si="54"/>
        <v>Y</v>
      </c>
      <c r="BG130" s="22" t="str">
        <f t="shared" ca="1" si="55"/>
        <v>N</v>
      </c>
    </row>
    <row r="131" spans="15:59" x14ac:dyDescent="0.25">
      <c r="O131" s="1"/>
      <c r="P131" s="2"/>
      <c r="Q131" s="2"/>
      <c r="V131" s="22" t="str">
        <f t="shared" si="38"/>
        <v xml:space="preserve"> ()*-</v>
      </c>
      <c r="X131" s="21" t="str">
        <f t="shared" ca="1" si="39"/>
        <v>-*---</v>
      </c>
      <c r="Y131" s="4" t="str">
        <f t="shared" si="40"/>
        <v>No</v>
      </c>
      <c r="Z131" s="8" t="str" cm="1">
        <f t="array" aca="1" ref="Z131" ca="1">C_CP</f>
        <v/>
      </c>
      <c r="AA131" s="9" t="str" cm="1">
        <f t="array" aca="1" ref="AA131" ca="1">IF(Z131="Yes",C_T,"-")</f>
        <v>-</v>
      </c>
      <c r="AB131" s="9" t="str" cm="1">
        <f t="array" aca="1" ref="AB131" ca="1">IF(Z131="Yes",C_WC,"-")</f>
        <v>-</v>
      </c>
      <c r="AC131" s="9" t="str" cm="1">
        <f t="array" aca="1" ref="AC131" ca="1">IF(Z131="Yes",VALUE(C_F),"-")</f>
        <v>-</v>
      </c>
      <c r="AE131" s="21">
        <f t="shared" si="41"/>
        <v>0</v>
      </c>
      <c r="AF131" s="8" t="str" cm="1">
        <f t="array" aca="1" ref="AF131" ca="1">P_Pop</f>
        <v/>
      </c>
      <c r="AG131" s="8" t="str" cm="1">
        <f t="array" aca="1" ref="AG131" ca="1">IF(AF131="Yes",P_P,"Y")</f>
        <v>Y</v>
      </c>
      <c r="AH131" s="8" t="str" cm="1">
        <f t="array" aca="1" ref="AH131" ca="1">IF(AF131="Yes",P_LB,"-")</f>
        <v>-</v>
      </c>
      <c r="AI131" s="8" t="str" cm="1">
        <f t="array" aca="1" ref="AI131" ca="1">IF(AF131="Yes",P_WC,"-")</f>
        <v>-</v>
      </c>
      <c r="AJ131" s="8" t="str" cm="1">
        <f t="array" aca="1" ref="AJ131" ca="1">IF(AF131="Yes",VALUE(P_F),"-")</f>
        <v>-</v>
      </c>
      <c r="AK131" s="10" t="str" cm="1">
        <f t="array" aca="1" ref="AK131" ca="1">IF(AF131="Yes",P_PN,"-")</f>
        <v>-</v>
      </c>
      <c r="AL131" s="22" t="str">
        <f t="shared" si="42"/>
        <v xml:space="preserve"> ()</v>
      </c>
      <c r="AM131" s="22">
        <f t="shared" si="43"/>
        <v>0</v>
      </c>
      <c r="AO131" s="5" t="str">
        <f t="shared" si="17"/>
        <v>Yes</v>
      </c>
      <c r="AP131" s="5" t="str">
        <f t="shared" ca="1" si="44"/>
        <v/>
      </c>
      <c r="AQ131" s="5" t="str">
        <f t="shared" ca="1" si="45"/>
        <v/>
      </c>
      <c r="AR131" s="5" t="str">
        <f t="shared" ca="1" si="46"/>
        <v>Yes</v>
      </c>
      <c r="AS131" s="5" t="str">
        <f t="shared" ca="1" si="47"/>
        <v>Patch to remove</v>
      </c>
      <c r="AT131" s="5" t="str" cm="1">
        <f t="array" aca="1" ref="AT131" ca="1">COM</f>
        <v/>
      </c>
      <c r="AV131" s="5" t="str">
        <f t="shared" ca="1" si="48"/>
        <v>No</v>
      </c>
      <c r="AW131" s="4" t="str" cm="1">
        <f t="array" aca="1" ref="AW131" ca="1">PIE</f>
        <v/>
      </c>
      <c r="AY131" s="22" t="str">
        <f t="shared" ca="1" si="49"/>
        <v>N</v>
      </c>
      <c r="AZ131" s="22" t="str">
        <f t="shared" ca="1" si="50"/>
        <v>N</v>
      </c>
      <c r="BA131" s="5" t="str">
        <f t="shared" ca="1" si="51"/>
        <v>No</v>
      </c>
      <c r="BB131" s="5" t="str">
        <f t="shared" ca="1" si="52"/>
        <v/>
      </c>
      <c r="BC131" s="5"/>
      <c r="BE131" s="22" t="str">
        <f t="shared" si="53"/>
        <v>N</v>
      </c>
      <c r="BF131" s="22" t="str">
        <f t="shared" ca="1" si="54"/>
        <v>Y</v>
      </c>
      <c r="BG131" s="22" t="str">
        <f t="shared" ca="1" si="55"/>
        <v>N</v>
      </c>
    </row>
    <row r="132" spans="15:59" x14ac:dyDescent="0.25">
      <c r="O132" s="1"/>
      <c r="P132" s="2"/>
      <c r="Q132" s="2"/>
      <c r="V132" s="22" t="str">
        <f t="shared" si="38"/>
        <v xml:space="preserve"> ()*-</v>
      </c>
      <c r="X132" s="21" t="str">
        <f t="shared" ca="1" si="39"/>
        <v>-*---</v>
      </c>
      <c r="Y132" s="4" t="str">
        <f t="shared" si="40"/>
        <v>No</v>
      </c>
      <c r="Z132" s="8" t="str" cm="1">
        <f t="array" aca="1" ref="Z132" ca="1">C_CP</f>
        <v/>
      </c>
      <c r="AA132" s="9" t="str" cm="1">
        <f t="array" aca="1" ref="AA132" ca="1">IF(Z132="Yes",C_T,"-")</f>
        <v>-</v>
      </c>
      <c r="AB132" s="9" t="str" cm="1">
        <f t="array" aca="1" ref="AB132" ca="1">IF(Z132="Yes",C_WC,"-")</f>
        <v>-</v>
      </c>
      <c r="AC132" s="9" t="str" cm="1">
        <f t="array" aca="1" ref="AC132" ca="1">IF(Z132="Yes",VALUE(C_F),"-")</f>
        <v>-</v>
      </c>
      <c r="AE132" s="21">
        <f t="shared" si="41"/>
        <v>0</v>
      </c>
      <c r="AF132" s="8" t="str" cm="1">
        <f t="array" aca="1" ref="AF132" ca="1">P_Pop</f>
        <v/>
      </c>
      <c r="AG132" s="8" t="str" cm="1">
        <f t="array" aca="1" ref="AG132" ca="1">IF(AF132="Yes",P_P,"Y")</f>
        <v>Y</v>
      </c>
      <c r="AH132" s="8" t="str" cm="1">
        <f t="array" aca="1" ref="AH132" ca="1">IF(AF132="Yes",P_LB,"-")</f>
        <v>-</v>
      </c>
      <c r="AI132" s="8" t="str" cm="1">
        <f t="array" aca="1" ref="AI132" ca="1">IF(AF132="Yes",P_WC,"-")</f>
        <v>-</v>
      </c>
      <c r="AJ132" s="8" t="str" cm="1">
        <f t="array" aca="1" ref="AJ132" ca="1">IF(AF132="Yes",VALUE(P_F),"-")</f>
        <v>-</v>
      </c>
      <c r="AK132" s="10" t="str" cm="1">
        <f t="array" aca="1" ref="AK132" ca="1">IF(AF132="Yes",P_PN,"-")</f>
        <v>-</v>
      </c>
      <c r="AL132" s="22" t="str">
        <f t="shared" si="42"/>
        <v xml:space="preserve"> ()</v>
      </c>
      <c r="AM132" s="22">
        <f t="shared" si="43"/>
        <v>0</v>
      </c>
      <c r="AO132" s="5" t="str">
        <f t="shared" si="17"/>
        <v>Yes</v>
      </c>
      <c r="AP132" s="5" t="str">
        <f t="shared" ca="1" si="44"/>
        <v/>
      </c>
      <c r="AQ132" s="5" t="str">
        <f t="shared" ca="1" si="45"/>
        <v/>
      </c>
      <c r="AR132" s="5" t="str">
        <f t="shared" ca="1" si="46"/>
        <v>Yes</v>
      </c>
      <c r="AS132" s="5" t="str">
        <f t="shared" ca="1" si="47"/>
        <v>Patch to remove</v>
      </c>
      <c r="AT132" s="5" t="str" cm="1">
        <f t="array" aca="1" ref="AT132" ca="1">COM</f>
        <v/>
      </c>
      <c r="AV132" s="5" t="str">
        <f t="shared" ca="1" si="48"/>
        <v>No</v>
      </c>
      <c r="AW132" s="4" t="str" cm="1">
        <f t="array" aca="1" ref="AW132" ca="1">PIE</f>
        <v/>
      </c>
      <c r="AY132" s="22" t="str">
        <f t="shared" ca="1" si="49"/>
        <v>N</v>
      </c>
      <c r="AZ132" s="22" t="str">
        <f t="shared" ca="1" si="50"/>
        <v>N</v>
      </c>
      <c r="BA132" s="5" t="str">
        <f t="shared" ca="1" si="51"/>
        <v>No</v>
      </c>
      <c r="BB132" s="5" t="str">
        <f t="shared" ca="1" si="52"/>
        <v/>
      </c>
      <c r="BC132" s="5"/>
      <c r="BE132" s="22" t="str">
        <f t="shared" si="53"/>
        <v>N</v>
      </c>
      <c r="BF132" s="22" t="str">
        <f t="shared" ca="1" si="54"/>
        <v>Y</v>
      </c>
      <c r="BG132" s="22" t="str">
        <f t="shared" ca="1" si="55"/>
        <v>N</v>
      </c>
    </row>
    <row r="133" spans="15:59" x14ac:dyDescent="0.25">
      <c r="O133" s="1"/>
      <c r="P133" s="2"/>
      <c r="Q133" s="2"/>
      <c r="V133" s="22" t="str">
        <f t="shared" si="38"/>
        <v xml:space="preserve"> ()*-</v>
      </c>
      <c r="X133" s="21" t="str">
        <f t="shared" ca="1" si="39"/>
        <v>-*---</v>
      </c>
      <c r="Y133" s="4" t="str">
        <f t="shared" si="40"/>
        <v>No</v>
      </c>
      <c r="Z133" s="8" t="str" cm="1">
        <f t="array" aca="1" ref="Z133" ca="1">C_CP</f>
        <v/>
      </c>
      <c r="AA133" s="9" t="str" cm="1">
        <f t="array" aca="1" ref="AA133" ca="1">IF(Z133="Yes",C_T,"-")</f>
        <v>-</v>
      </c>
      <c r="AB133" s="9" t="str" cm="1">
        <f t="array" aca="1" ref="AB133" ca="1">IF(Z133="Yes",C_WC,"-")</f>
        <v>-</v>
      </c>
      <c r="AC133" s="9" t="str" cm="1">
        <f t="array" aca="1" ref="AC133" ca="1">IF(Z133="Yes",VALUE(C_F),"-")</f>
        <v>-</v>
      </c>
      <c r="AE133" s="21">
        <f t="shared" si="41"/>
        <v>0</v>
      </c>
      <c r="AF133" s="8" t="str" cm="1">
        <f t="array" aca="1" ref="AF133" ca="1">P_Pop</f>
        <v/>
      </c>
      <c r="AG133" s="8" t="str" cm="1">
        <f t="array" aca="1" ref="AG133" ca="1">IF(AF133="Yes",P_P,"Y")</f>
        <v>Y</v>
      </c>
      <c r="AH133" s="8" t="str" cm="1">
        <f t="array" aca="1" ref="AH133" ca="1">IF(AF133="Yes",P_LB,"-")</f>
        <v>-</v>
      </c>
      <c r="AI133" s="8" t="str" cm="1">
        <f t="array" aca="1" ref="AI133" ca="1">IF(AF133="Yes",P_WC,"-")</f>
        <v>-</v>
      </c>
      <c r="AJ133" s="8" t="str" cm="1">
        <f t="array" aca="1" ref="AJ133" ca="1">IF(AF133="Yes",VALUE(P_F),"-")</f>
        <v>-</v>
      </c>
      <c r="AK133" s="10" t="str" cm="1">
        <f t="array" aca="1" ref="AK133" ca="1">IF(AF133="Yes",P_PN,"-")</f>
        <v>-</v>
      </c>
      <c r="AL133" s="22" t="str">
        <f t="shared" si="42"/>
        <v xml:space="preserve"> ()</v>
      </c>
      <c r="AM133" s="22">
        <f t="shared" si="43"/>
        <v>0</v>
      </c>
      <c r="AO133" s="5" t="str">
        <f t="shared" si="17"/>
        <v>Yes</v>
      </c>
      <c r="AP133" s="5" t="str">
        <f t="shared" ca="1" si="44"/>
        <v/>
      </c>
      <c r="AQ133" s="5" t="str">
        <f t="shared" ca="1" si="45"/>
        <v/>
      </c>
      <c r="AR133" s="5" t="str">
        <f t="shared" ca="1" si="46"/>
        <v>Yes</v>
      </c>
      <c r="AS133" s="5" t="str">
        <f t="shared" ca="1" si="47"/>
        <v>Patch to remove</v>
      </c>
      <c r="AT133" s="5" t="str" cm="1">
        <f t="array" aca="1" ref="AT133" ca="1">COM</f>
        <v/>
      </c>
      <c r="AV133" s="5" t="str">
        <f t="shared" ca="1" si="48"/>
        <v>No</v>
      </c>
      <c r="AW133" s="4" t="str" cm="1">
        <f t="array" aca="1" ref="AW133" ca="1">PIE</f>
        <v/>
      </c>
      <c r="AY133" s="22" t="str">
        <f t="shared" ca="1" si="49"/>
        <v>N</v>
      </c>
      <c r="AZ133" s="22" t="str">
        <f t="shared" ca="1" si="50"/>
        <v>N</v>
      </c>
      <c r="BA133" s="5" t="str">
        <f t="shared" ca="1" si="51"/>
        <v>No</v>
      </c>
      <c r="BB133" s="5" t="str">
        <f t="shared" ca="1" si="52"/>
        <v/>
      </c>
      <c r="BC133" s="5"/>
      <c r="BE133" s="22" t="str">
        <f t="shared" si="53"/>
        <v>N</v>
      </c>
      <c r="BF133" s="22" t="str">
        <f t="shared" ca="1" si="54"/>
        <v>Y</v>
      </c>
      <c r="BG133" s="22" t="str">
        <f t="shared" ca="1" si="55"/>
        <v>N</v>
      </c>
    </row>
    <row r="134" spans="15:59" x14ac:dyDescent="0.25">
      <c r="O134" s="1"/>
      <c r="P134" s="2"/>
      <c r="Q134" s="2"/>
      <c r="V134" s="22" t="str">
        <f t="shared" si="38"/>
        <v xml:space="preserve"> ()*-</v>
      </c>
      <c r="X134" s="21" t="str">
        <f t="shared" ca="1" si="39"/>
        <v>-*---</v>
      </c>
      <c r="Y134" s="4" t="str">
        <f t="shared" si="40"/>
        <v>No</v>
      </c>
      <c r="Z134" s="8" t="str" cm="1">
        <f t="array" aca="1" ref="Z134" ca="1">C_CP</f>
        <v/>
      </c>
      <c r="AA134" s="9" t="str" cm="1">
        <f t="array" aca="1" ref="AA134" ca="1">IF(Z134="Yes",C_T,"-")</f>
        <v>-</v>
      </c>
      <c r="AB134" s="9" t="str" cm="1">
        <f t="array" aca="1" ref="AB134" ca="1">IF(Z134="Yes",C_WC,"-")</f>
        <v>-</v>
      </c>
      <c r="AC134" s="9" t="str" cm="1">
        <f t="array" aca="1" ref="AC134" ca="1">IF(Z134="Yes",VALUE(C_F),"-")</f>
        <v>-</v>
      </c>
      <c r="AE134" s="21">
        <f t="shared" si="41"/>
        <v>0</v>
      </c>
      <c r="AF134" s="8" t="str" cm="1">
        <f t="array" aca="1" ref="AF134" ca="1">P_Pop</f>
        <v/>
      </c>
      <c r="AG134" s="8" t="str" cm="1">
        <f t="array" aca="1" ref="AG134" ca="1">IF(AF134="Yes",P_P,"Y")</f>
        <v>Y</v>
      </c>
      <c r="AH134" s="8" t="str" cm="1">
        <f t="array" aca="1" ref="AH134" ca="1">IF(AF134="Yes",P_LB,"-")</f>
        <v>-</v>
      </c>
      <c r="AI134" s="8" t="str" cm="1">
        <f t="array" aca="1" ref="AI134" ca="1">IF(AF134="Yes",P_WC,"-")</f>
        <v>-</v>
      </c>
      <c r="AJ134" s="8" t="str" cm="1">
        <f t="array" aca="1" ref="AJ134" ca="1">IF(AF134="Yes",VALUE(P_F),"-")</f>
        <v>-</v>
      </c>
      <c r="AK134" s="10" t="str" cm="1">
        <f t="array" aca="1" ref="AK134" ca="1">IF(AF134="Yes",P_PN,"-")</f>
        <v>-</v>
      </c>
      <c r="AL134" s="22" t="str">
        <f t="shared" si="42"/>
        <v xml:space="preserve"> ()</v>
      </c>
      <c r="AM134" s="22">
        <f t="shared" si="43"/>
        <v>0</v>
      </c>
      <c r="AO134" s="5" t="str">
        <f t="shared" si="17"/>
        <v>Yes</v>
      </c>
      <c r="AP134" s="5" t="str">
        <f t="shared" ca="1" si="44"/>
        <v/>
      </c>
      <c r="AQ134" s="5" t="str">
        <f t="shared" ca="1" si="45"/>
        <v/>
      </c>
      <c r="AR134" s="5" t="str">
        <f t="shared" ca="1" si="46"/>
        <v>Yes</v>
      </c>
      <c r="AS134" s="5" t="str">
        <f t="shared" ca="1" si="47"/>
        <v>Patch to remove</v>
      </c>
      <c r="AT134" s="5" t="str" cm="1">
        <f t="array" aca="1" ref="AT134" ca="1">COM</f>
        <v/>
      </c>
      <c r="AV134" s="5" t="str">
        <f t="shared" ca="1" si="48"/>
        <v>No</v>
      </c>
      <c r="AW134" s="4" t="str" cm="1">
        <f t="array" aca="1" ref="AW134" ca="1">PIE</f>
        <v/>
      </c>
      <c r="AY134" s="22" t="str">
        <f t="shared" ca="1" si="49"/>
        <v>N</v>
      </c>
      <c r="AZ134" s="22" t="str">
        <f t="shared" ca="1" si="50"/>
        <v>N</v>
      </c>
      <c r="BA134" s="5" t="str">
        <f t="shared" ca="1" si="51"/>
        <v>No</v>
      </c>
      <c r="BB134" s="5" t="str">
        <f t="shared" ca="1" si="52"/>
        <v/>
      </c>
      <c r="BC134" s="5"/>
      <c r="BE134" s="22" t="str">
        <f t="shared" si="53"/>
        <v>N</v>
      </c>
      <c r="BF134" s="22" t="str">
        <f t="shared" ca="1" si="54"/>
        <v>Y</v>
      </c>
      <c r="BG134" s="22" t="str">
        <f t="shared" ca="1" si="55"/>
        <v>N</v>
      </c>
    </row>
    <row r="135" spans="15:59" x14ac:dyDescent="0.25">
      <c r="O135" s="1"/>
      <c r="P135" s="2"/>
      <c r="Q135" s="2"/>
      <c r="V135" s="22" t="str">
        <f t="shared" si="38"/>
        <v xml:space="preserve"> ()*-</v>
      </c>
      <c r="X135" s="21" t="str">
        <f t="shared" ca="1" si="39"/>
        <v>-*---</v>
      </c>
      <c r="Y135" s="4" t="str">
        <f t="shared" si="40"/>
        <v>No</v>
      </c>
      <c r="Z135" s="8" t="str" cm="1">
        <f t="array" aca="1" ref="Z135" ca="1">C_CP</f>
        <v/>
      </c>
      <c r="AA135" s="9" t="str" cm="1">
        <f t="array" aca="1" ref="AA135" ca="1">IF(Z135="Yes",C_T,"-")</f>
        <v>-</v>
      </c>
      <c r="AB135" s="9" t="str" cm="1">
        <f t="array" aca="1" ref="AB135" ca="1">IF(Z135="Yes",C_WC,"-")</f>
        <v>-</v>
      </c>
      <c r="AC135" s="9" t="str" cm="1">
        <f t="array" aca="1" ref="AC135" ca="1">IF(Z135="Yes",VALUE(C_F),"-")</f>
        <v>-</v>
      </c>
      <c r="AE135" s="21">
        <f t="shared" si="41"/>
        <v>0</v>
      </c>
      <c r="AF135" s="8" t="str" cm="1">
        <f t="array" aca="1" ref="AF135" ca="1">P_Pop</f>
        <v/>
      </c>
      <c r="AG135" s="8" t="str" cm="1">
        <f t="array" aca="1" ref="AG135" ca="1">IF(AF135="Yes",P_P,"Y")</f>
        <v>Y</v>
      </c>
      <c r="AH135" s="8" t="str" cm="1">
        <f t="array" aca="1" ref="AH135" ca="1">IF(AF135="Yes",P_LB,"-")</f>
        <v>-</v>
      </c>
      <c r="AI135" s="8" t="str" cm="1">
        <f t="array" aca="1" ref="AI135" ca="1">IF(AF135="Yes",P_WC,"-")</f>
        <v>-</v>
      </c>
      <c r="AJ135" s="8" t="str" cm="1">
        <f t="array" aca="1" ref="AJ135" ca="1">IF(AF135="Yes",VALUE(P_F),"-")</f>
        <v>-</v>
      </c>
      <c r="AK135" s="10" t="str" cm="1">
        <f t="array" aca="1" ref="AK135" ca="1">IF(AF135="Yes",P_PN,"-")</f>
        <v>-</v>
      </c>
      <c r="AL135" s="22" t="str">
        <f t="shared" si="42"/>
        <v xml:space="preserve"> ()</v>
      </c>
      <c r="AM135" s="22">
        <f t="shared" si="43"/>
        <v>0</v>
      </c>
      <c r="AO135" s="5" t="str">
        <f t="shared" si="17"/>
        <v>Yes</v>
      </c>
      <c r="AP135" s="5" t="str">
        <f t="shared" ca="1" si="44"/>
        <v/>
      </c>
      <c r="AQ135" s="5" t="str">
        <f t="shared" ca="1" si="45"/>
        <v/>
      </c>
      <c r="AR135" s="5" t="str">
        <f t="shared" ca="1" si="46"/>
        <v>Yes</v>
      </c>
      <c r="AS135" s="5" t="str">
        <f t="shared" ca="1" si="47"/>
        <v>Patch to remove</v>
      </c>
      <c r="AT135" s="5" t="str" cm="1">
        <f t="array" aca="1" ref="AT135" ca="1">COM</f>
        <v/>
      </c>
      <c r="AV135" s="5" t="str">
        <f t="shared" ca="1" si="48"/>
        <v>No</v>
      </c>
      <c r="AW135" s="4" t="str" cm="1">
        <f t="array" aca="1" ref="AW135" ca="1">PIE</f>
        <v/>
      </c>
      <c r="AY135" s="22" t="str">
        <f t="shared" ca="1" si="49"/>
        <v>N</v>
      </c>
      <c r="AZ135" s="22" t="str">
        <f t="shared" ca="1" si="50"/>
        <v>N</v>
      </c>
      <c r="BA135" s="5" t="str">
        <f t="shared" ca="1" si="51"/>
        <v>No</v>
      </c>
      <c r="BB135" s="5" t="str">
        <f t="shared" ca="1" si="52"/>
        <v/>
      </c>
      <c r="BC135" s="5"/>
      <c r="BE135" s="22" t="str">
        <f t="shared" si="53"/>
        <v>N</v>
      </c>
      <c r="BF135" s="22" t="str">
        <f t="shared" ca="1" si="54"/>
        <v>Y</v>
      </c>
      <c r="BG135" s="22" t="str">
        <f t="shared" ca="1" si="55"/>
        <v>N</v>
      </c>
    </row>
    <row r="136" spans="15:59" x14ac:dyDescent="0.25">
      <c r="O136" s="1"/>
      <c r="P136" s="2"/>
      <c r="Q136" s="2"/>
      <c r="V136" s="22" t="str">
        <f t="shared" si="38"/>
        <v xml:space="preserve"> ()*-</v>
      </c>
      <c r="X136" s="21" t="str">
        <f t="shared" ca="1" si="39"/>
        <v>-*---</v>
      </c>
      <c r="Y136" s="4" t="str">
        <f t="shared" si="40"/>
        <v>No</v>
      </c>
      <c r="Z136" s="8" t="str" cm="1">
        <f t="array" aca="1" ref="Z136" ca="1">C_CP</f>
        <v/>
      </c>
      <c r="AA136" s="9" t="str" cm="1">
        <f t="array" aca="1" ref="AA136" ca="1">IF(Z136="Yes",C_T,"-")</f>
        <v>-</v>
      </c>
      <c r="AB136" s="9" t="str" cm="1">
        <f t="array" aca="1" ref="AB136" ca="1">IF(Z136="Yes",C_WC,"-")</f>
        <v>-</v>
      </c>
      <c r="AC136" s="9" t="str" cm="1">
        <f t="array" aca="1" ref="AC136" ca="1">IF(Z136="Yes",VALUE(C_F),"-")</f>
        <v>-</v>
      </c>
      <c r="AE136" s="21">
        <f t="shared" si="41"/>
        <v>0</v>
      </c>
      <c r="AF136" s="8" t="str" cm="1">
        <f t="array" aca="1" ref="AF136" ca="1">P_Pop</f>
        <v/>
      </c>
      <c r="AG136" s="8" t="str" cm="1">
        <f t="array" aca="1" ref="AG136" ca="1">IF(AF136="Yes",P_P,"Y")</f>
        <v>Y</v>
      </c>
      <c r="AH136" s="8" t="str" cm="1">
        <f t="array" aca="1" ref="AH136" ca="1">IF(AF136="Yes",P_LB,"-")</f>
        <v>-</v>
      </c>
      <c r="AI136" s="8" t="str" cm="1">
        <f t="array" aca="1" ref="AI136" ca="1">IF(AF136="Yes",P_WC,"-")</f>
        <v>-</v>
      </c>
      <c r="AJ136" s="8" t="str" cm="1">
        <f t="array" aca="1" ref="AJ136" ca="1">IF(AF136="Yes",VALUE(P_F),"-")</f>
        <v>-</v>
      </c>
      <c r="AK136" s="10" t="str" cm="1">
        <f t="array" aca="1" ref="AK136" ca="1">IF(AF136="Yes",P_PN,"-")</f>
        <v>-</v>
      </c>
      <c r="AL136" s="22" t="str">
        <f t="shared" si="42"/>
        <v xml:space="preserve"> ()</v>
      </c>
      <c r="AM136" s="22">
        <f t="shared" si="43"/>
        <v>0</v>
      </c>
      <c r="AO136" s="5" t="str">
        <f t="shared" si="17"/>
        <v>Yes</v>
      </c>
      <c r="AP136" s="5" t="str">
        <f t="shared" ca="1" si="44"/>
        <v/>
      </c>
      <c r="AQ136" s="5" t="str">
        <f t="shared" ca="1" si="45"/>
        <v/>
      </c>
      <c r="AR136" s="5" t="str">
        <f t="shared" ca="1" si="46"/>
        <v>Yes</v>
      </c>
      <c r="AS136" s="5" t="str">
        <f t="shared" ca="1" si="47"/>
        <v>Patch to remove</v>
      </c>
      <c r="AT136" s="5" t="str" cm="1">
        <f t="array" aca="1" ref="AT136" ca="1">COM</f>
        <v/>
      </c>
      <c r="AV136" s="5" t="str">
        <f t="shared" ca="1" si="48"/>
        <v>No</v>
      </c>
      <c r="AW136" s="4" t="str" cm="1">
        <f t="array" aca="1" ref="AW136" ca="1">PIE</f>
        <v/>
      </c>
      <c r="AY136" s="22" t="str">
        <f t="shared" ca="1" si="49"/>
        <v>N</v>
      </c>
      <c r="AZ136" s="22" t="str">
        <f t="shared" ca="1" si="50"/>
        <v>N</v>
      </c>
      <c r="BA136" s="5" t="str">
        <f t="shared" ca="1" si="51"/>
        <v>No</v>
      </c>
      <c r="BB136" s="5" t="str">
        <f t="shared" ca="1" si="52"/>
        <v/>
      </c>
      <c r="BC136" s="5"/>
      <c r="BE136" s="22" t="str">
        <f t="shared" si="53"/>
        <v>N</v>
      </c>
      <c r="BF136" s="22" t="str">
        <f t="shared" ca="1" si="54"/>
        <v>Y</v>
      </c>
      <c r="BG136" s="22" t="str">
        <f t="shared" ca="1" si="55"/>
        <v>N</v>
      </c>
    </row>
    <row r="137" spans="15:59" x14ac:dyDescent="0.25">
      <c r="O137" s="1"/>
      <c r="P137" s="2"/>
      <c r="Q137" s="2"/>
      <c r="V137" s="22" t="str">
        <f t="shared" si="38"/>
        <v xml:space="preserve"> ()*-</v>
      </c>
      <c r="X137" s="21" t="str">
        <f t="shared" ca="1" si="39"/>
        <v>-*---</v>
      </c>
      <c r="Y137" s="4" t="str">
        <f t="shared" si="40"/>
        <v>No</v>
      </c>
      <c r="Z137" s="8" t="str" cm="1">
        <f t="array" aca="1" ref="Z137" ca="1">C_CP</f>
        <v/>
      </c>
      <c r="AA137" s="9" t="str" cm="1">
        <f t="array" aca="1" ref="AA137" ca="1">IF(Z137="Yes",C_T,"-")</f>
        <v>-</v>
      </c>
      <c r="AB137" s="9" t="str" cm="1">
        <f t="array" aca="1" ref="AB137" ca="1">IF(Z137="Yes",C_WC,"-")</f>
        <v>-</v>
      </c>
      <c r="AC137" s="9" t="str" cm="1">
        <f t="array" aca="1" ref="AC137" ca="1">IF(Z137="Yes",VALUE(C_F),"-")</f>
        <v>-</v>
      </c>
      <c r="AE137" s="21">
        <f t="shared" si="41"/>
        <v>0</v>
      </c>
      <c r="AF137" s="8" t="str" cm="1">
        <f t="array" aca="1" ref="AF137" ca="1">P_Pop</f>
        <v/>
      </c>
      <c r="AG137" s="8" t="str" cm="1">
        <f t="array" aca="1" ref="AG137" ca="1">IF(AF137="Yes",P_P,"Y")</f>
        <v>Y</v>
      </c>
      <c r="AH137" s="8" t="str" cm="1">
        <f t="array" aca="1" ref="AH137" ca="1">IF(AF137="Yes",P_LB,"-")</f>
        <v>-</v>
      </c>
      <c r="AI137" s="8" t="str" cm="1">
        <f t="array" aca="1" ref="AI137" ca="1">IF(AF137="Yes",P_WC,"-")</f>
        <v>-</v>
      </c>
      <c r="AJ137" s="8" t="str" cm="1">
        <f t="array" aca="1" ref="AJ137" ca="1">IF(AF137="Yes",VALUE(P_F),"-")</f>
        <v>-</v>
      </c>
      <c r="AK137" s="10" t="str" cm="1">
        <f t="array" aca="1" ref="AK137" ca="1">IF(AF137="Yes",P_PN,"-")</f>
        <v>-</v>
      </c>
      <c r="AL137" s="22" t="str">
        <f t="shared" si="42"/>
        <v xml:space="preserve"> ()</v>
      </c>
      <c r="AM137" s="22">
        <f t="shared" si="43"/>
        <v>0</v>
      </c>
      <c r="AO137" s="5" t="str">
        <f t="shared" si="17"/>
        <v>Yes</v>
      </c>
      <c r="AP137" s="5" t="str">
        <f t="shared" ca="1" si="44"/>
        <v/>
      </c>
      <c r="AQ137" s="5" t="str">
        <f t="shared" ca="1" si="45"/>
        <v/>
      </c>
      <c r="AR137" s="5" t="str">
        <f t="shared" ca="1" si="46"/>
        <v>Yes</v>
      </c>
      <c r="AS137" s="5" t="str">
        <f t="shared" ca="1" si="47"/>
        <v>Patch to remove</v>
      </c>
      <c r="AT137" s="5" t="str" cm="1">
        <f t="array" aca="1" ref="AT137" ca="1">COM</f>
        <v/>
      </c>
      <c r="AV137" s="5" t="str">
        <f t="shared" ca="1" si="48"/>
        <v>No</v>
      </c>
      <c r="AW137" s="4" t="str" cm="1">
        <f t="array" aca="1" ref="AW137" ca="1">PIE</f>
        <v/>
      </c>
      <c r="AY137" s="22" t="str">
        <f t="shared" ca="1" si="49"/>
        <v>N</v>
      </c>
      <c r="AZ137" s="22" t="str">
        <f t="shared" ca="1" si="50"/>
        <v>N</v>
      </c>
      <c r="BA137" s="5" t="str">
        <f t="shared" ca="1" si="51"/>
        <v>No</v>
      </c>
      <c r="BB137" s="5" t="str">
        <f t="shared" ca="1" si="52"/>
        <v/>
      </c>
      <c r="BC137" s="5"/>
      <c r="BE137" s="22" t="str">
        <f t="shared" si="53"/>
        <v>N</v>
      </c>
      <c r="BF137" s="22" t="str">
        <f t="shared" ca="1" si="54"/>
        <v>Y</v>
      </c>
      <c r="BG137" s="22" t="str">
        <f t="shared" ca="1" si="55"/>
        <v>N</v>
      </c>
    </row>
    <row r="138" spans="15:59" x14ac:dyDescent="0.25">
      <c r="O138" s="1"/>
      <c r="P138" s="2"/>
      <c r="Q138" s="2"/>
      <c r="V138" s="22" t="str">
        <f t="shared" si="38"/>
        <v xml:space="preserve"> ()*-</v>
      </c>
      <c r="X138" s="21" t="str">
        <f t="shared" ca="1" si="39"/>
        <v>-*---</v>
      </c>
      <c r="Y138" s="4" t="str">
        <f t="shared" si="40"/>
        <v>No</v>
      </c>
      <c r="Z138" s="8" t="str" cm="1">
        <f t="array" aca="1" ref="Z138" ca="1">C_CP</f>
        <v/>
      </c>
      <c r="AA138" s="9" t="str" cm="1">
        <f t="array" aca="1" ref="AA138" ca="1">IF(Z138="Yes",C_T,"-")</f>
        <v>-</v>
      </c>
      <c r="AB138" s="9" t="str" cm="1">
        <f t="array" aca="1" ref="AB138" ca="1">IF(Z138="Yes",C_WC,"-")</f>
        <v>-</v>
      </c>
      <c r="AC138" s="9" t="str" cm="1">
        <f t="array" aca="1" ref="AC138" ca="1">IF(Z138="Yes",VALUE(C_F),"-")</f>
        <v>-</v>
      </c>
      <c r="AE138" s="21">
        <f t="shared" si="41"/>
        <v>0</v>
      </c>
      <c r="AF138" s="8" t="str" cm="1">
        <f t="array" aca="1" ref="AF138" ca="1">P_Pop</f>
        <v/>
      </c>
      <c r="AG138" s="8" t="str" cm="1">
        <f t="array" aca="1" ref="AG138" ca="1">IF(AF138="Yes",P_P,"Y")</f>
        <v>Y</v>
      </c>
      <c r="AH138" s="8" t="str" cm="1">
        <f t="array" aca="1" ref="AH138" ca="1">IF(AF138="Yes",P_LB,"-")</f>
        <v>-</v>
      </c>
      <c r="AI138" s="8" t="str" cm="1">
        <f t="array" aca="1" ref="AI138" ca="1">IF(AF138="Yes",P_WC,"-")</f>
        <v>-</v>
      </c>
      <c r="AJ138" s="8" t="str" cm="1">
        <f t="array" aca="1" ref="AJ138" ca="1">IF(AF138="Yes",VALUE(P_F),"-")</f>
        <v>-</v>
      </c>
      <c r="AK138" s="10" t="str" cm="1">
        <f t="array" aca="1" ref="AK138" ca="1">IF(AF138="Yes",P_PN,"-")</f>
        <v>-</v>
      </c>
      <c r="AL138" s="22" t="str">
        <f t="shared" si="42"/>
        <v xml:space="preserve"> ()</v>
      </c>
      <c r="AM138" s="22">
        <f t="shared" si="43"/>
        <v>0</v>
      </c>
      <c r="AO138" s="5" t="str">
        <f t="shared" si="17"/>
        <v>Yes</v>
      </c>
      <c r="AP138" s="5" t="str">
        <f t="shared" ca="1" si="44"/>
        <v/>
      </c>
      <c r="AQ138" s="5" t="str">
        <f t="shared" ca="1" si="45"/>
        <v/>
      </c>
      <c r="AR138" s="5" t="str">
        <f t="shared" ca="1" si="46"/>
        <v>Yes</v>
      </c>
      <c r="AS138" s="5" t="str">
        <f t="shared" ca="1" si="47"/>
        <v>Patch to remove</v>
      </c>
      <c r="AT138" s="5" t="str" cm="1">
        <f t="array" aca="1" ref="AT138" ca="1">COM</f>
        <v/>
      </c>
      <c r="AV138" s="5" t="str">
        <f t="shared" ca="1" si="48"/>
        <v>No</v>
      </c>
      <c r="AW138" s="4" t="str" cm="1">
        <f t="array" aca="1" ref="AW138" ca="1">PIE</f>
        <v/>
      </c>
      <c r="AY138" s="22" t="str">
        <f t="shared" ca="1" si="49"/>
        <v>N</v>
      </c>
      <c r="AZ138" s="22" t="str">
        <f t="shared" ca="1" si="50"/>
        <v>N</v>
      </c>
      <c r="BA138" s="5" t="str">
        <f t="shared" ca="1" si="51"/>
        <v>No</v>
      </c>
      <c r="BB138" s="5" t="str">
        <f t="shared" ca="1" si="52"/>
        <v/>
      </c>
      <c r="BC138" s="5"/>
      <c r="BE138" s="22" t="str">
        <f t="shared" si="53"/>
        <v>N</v>
      </c>
      <c r="BF138" s="22" t="str">
        <f t="shared" ca="1" si="54"/>
        <v>Y</v>
      </c>
      <c r="BG138" s="22" t="str">
        <f t="shared" ca="1" si="55"/>
        <v>N</v>
      </c>
    </row>
    <row r="139" spans="15:59" x14ac:dyDescent="0.25">
      <c r="O139" s="1"/>
      <c r="P139" s="2"/>
      <c r="Q139" s="2"/>
      <c r="V139" s="22" t="str">
        <f t="shared" si="38"/>
        <v xml:space="preserve"> ()*-</v>
      </c>
      <c r="X139" s="21" t="str">
        <f t="shared" ca="1" si="39"/>
        <v>-*---</v>
      </c>
      <c r="Y139" s="4" t="str">
        <f t="shared" si="40"/>
        <v>No</v>
      </c>
      <c r="Z139" s="8" t="str" cm="1">
        <f t="array" aca="1" ref="Z139" ca="1">C_CP</f>
        <v/>
      </c>
      <c r="AA139" s="9" t="str" cm="1">
        <f t="array" aca="1" ref="AA139" ca="1">IF(Z139="Yes",C_T,"-")</f>
        <v>-</v>
      </c>
      <c r="AB139" s="9" t="str" cm="1">
        <f t="array" aca="1" ref="AB139" ca="1">IF(Z139="Yes",C_WC,"-")</f>
        <v>-</v>
      </c>
      <c r="AC139" s="9" t="str" cm="1">
        <f t="array" aca="1" ref="AC139" ca="1">IF(Z139="Yes",VALUE(C_F),"-")</f>
        <v>-</v>
      </c>
      <c r="AE139" s="21">
        <f t="shared" si="41"/>
        <v>0</v>
      </c>
      <c r="AF139" s="8" t="str" cm="1">
        <f t="array" aca="1" ref="AF139" ca="1">P_Pop</f>
        <v/>
      </c>
      <c r="AG139" s="8" t="str" cm="1">
        <f t="array" aca="1" ref="AG139" ca="1">IF(AF139="Yes",P_P,"Y")</f>
        <v>Y</v>
      </c>
      <c r="AH139" s="8" t="str" cm="1">
        <f t="array" aca="1" ref="AH139" ca="1">IF(AF139="Yes",P_LB,"-")</f>
        <v>-</v>
      </c>
      <c r="AI139" s="8" t="str" cm="1">
        <f t="array" aca="1" ref="AI139" ca="1">IF(AF139="Yes",P_WC,"-")</f>
        <v>-</v>
      </c>
      <c r="AJ139" s="8" t="str" cm="1">
        <f t="array" aca="1" ref="AJ139" ca="1">IF(AF139="Yes",VALUE(P_F),"-")</f>
        <v>-</v>
      </c>
      <c r="AK139" s="10" t="str" cm="1">
        <f t="array" aca="1" ref="AK139" ca="1">IF(AF139="Yes",P_PN,"-")</f>
        <v>-</v>
      </c>
      <c r="AL139" s="22" t="str">
        <f t="shared" si="42"/>
        <v xml:space="preserve"> ()</v>
      </c>
      <c r="AM139" s="22">
        <f t="shared" si="43"/>
        <v>0</v>
      </c>
      <c r="AO139" s="5" t="str">
        <f t="shared" si="17"/>
        <v>Yes</v>
      </c>
      <c r="AP139" s="5" t="str">
        <f t="shared" ca="1" si="44"/>
        <v/>
      </c>
      <c r="AQ139" s="5" t="str">
        <f t="shared" ca="1" si="45"/>
        <v/>
      </c>
      <c r="AR139" s="5" t="str">
        <f t="shared" ca="1" si="46"/>
        <v>Yes</v>
      </c>
      <c r="AS139" s="5" t="str">
        <f t="shared" ca="1" si="47"/>
        <v>Patch to remove</v>
      </c>
      <c r="AT139" s="5" t="str" cm="1">
        <f t="array" aca="1" ref="AT139" ca="1">COM</f>
        <v/>
      </c>
      <c r="AV139" s="5" t="str">
        <f t="shared" ca="1" si="48"/>
        <v>No</v>
      </c>
      <c r="AW139" s="4" t="str" cm="1">
        <f t="array" aca="1" ref="AW139" ca="1">PIE</f>
        <v/>
      </c>
      <c r="AY139" s="22" t="str">
        <f t="shared" ca="1" si="49"/>
        <v>N</v>
      </c>
      <c r="AZ139" s="22" t="str">
        <f t="shared" ca="1" si="50"/>
        <v>N</v>
      </c>
      <c r="BA139" s="5" t="str">
        <f t="shared" ca="1" si="51"/>
        <v>No</v>
      </c>
      <c r="BB139" s="5" t="str">
        <f t="shared" ca="1" si="52"/>
        <v/>
      </c>
      <c r="BC139" s="5"/>
      <c r="BE139" s="22" t="str">
        <f t="shared" si="53"/>
        <v>N</v>
      </c>
      <c r="BF139" s="22" t="str">
        <f t="shared" ca="1" si="54"/>
        <v>Y</v>
      </c>
      <c r="BG139" s="22" t="str">
        <f t="shared" ca="1" si="55"/>
        <v>N</v>
      </c>
    </row>
    <row r="140" spans="15:59" x14ac:dyDescent="0.25">
      <c r="O140" s="1"/>
      <c r="P140" s="2"/>
      <c r="Q140" s="2"/>
      <c r="V140" s="22" t="str">
        <f t="shared" si="38"/>
        <v xml:space="preserve"> ()*-</v>
      </c>
      <c r="X140" s="21" t="str">
        <f t="shared" ca="1" si="39"/>
        <v>-*---</v>
      </c>
      <c r="Y140" s="4" t="str">
        <f t="shared" si="40"/>
        <v>No</v>
      </c>
      <c r="Z140" s="8" t="str" cm="1">
        <f t="array" aca="1" ref="Z140" ca="1">C_CP</f>
        <v/>
      </c>
      <c r="AA140" s="9" t="str" cm="1">
        <f t="array" aca="1" ref="AA140" ca="1">IF(Z140="Yes",C_T,"-")</f>
        <v>-</v>
      </c>
      <c r="AB140" s="9" t="str" cm="1">
        <f t="array" aca="1" ref="AB140" ca="1">IF(Z140="Yes",C_WC,"-")</f>
        <v>-</v>
      </c>
      <c r="AC140" s="9" t="str" cm="1">
        <f t="array" aca="1" ref="AC140" ca="1">IF(Z140="Yes",VALUE(C_F),"-")</f>
        <v>-</v>
      </c>
      <c r="AE140" s="21">
        <f t="shared" si="41"/>
        <v>0</v>
      </c>
      <c r="AF140" s="8" t="str" cm="1">
        <f t="array" aca="1" ref="AF140" ca="1">P_Pop</f>
        <v/>
      </c>
      <c r="AG140" s="8" t="str" cm="1">
        <f t="array" aca="1" ref="AG140" ca="1">IF(AF140="Yes",P_P,"Y")</f>
        <v>Y</v>
      </c>
      <c r="AH140" s="8" t="str" cm="1">
        <f t="array" aca="1" ref="AH140" ca="1">IF(AF140="Yes",P_LB,"-")</f>
        <v>-</v>
      </c>
      <c r="AI140" s="8" t="str" cm="1">
        <f t="array" aca="1" ref="AI140" ca="1">IF(AF140="Yes",P_WC,"-")</f>
        <v>-</v>
      </c>
      <c r="AJ140" s="8" t="str" cm="1">
        <f t="array" aca="1" ref="AJ140" ca="1">IF(AF140="Yes",VALUE(P_F),"-")</f>
        <v>-</v>
      </c>
      <c r="AK140" s="10" t="str" cm="1">
        <f t="array" aca="1" ref="AK140" ca="1">IF(AF140="Yes",P_PN,"-")</f>
        <v>-</v>
      </c>
      <c r="AL140" s="22" t="str">
        <f t="shared" si="42"/>
        <v xml:space="preserve"> ()</v>
      </c>
      <c r="AM140" s="22">
        <f t="shared" si="43"/>
        <v>0</v>
      </c>
      <c r="AO140" s="5" t="str">
        <f t="shared" si="17"/>
        <v>Yes</v>
      </c>
      <c r="AP140" s="5" t="str">
        <f t="shared" ca="1" si="44"/>
        <v/>
      </c>
      <c r="AQ140" s="5" t="str">
        <f t="shared" ca="1" si="45"/>
        <v/>
      </c>
      <c r="AR140" s="5" t="str">
        <f t="shared" ca="1" si="46"/>
        <v>Yes</v>
      </c>
      <c r="AS140" s="5" t="str">
        <f t="shared" ca="1" si="47"/>
        <v>Patch to remove</v>
      </c>
      <c r="AT140" s="5" t="str" cm="1">
        <f t="array" aca="1" ref="AT140" ca="1">COM</f>
        <v/>
      </c>
      <c r="AV140" s="5" t="str">
        <f t="shared" ca="1" si="48"/>
        <v>No</v>
      </c>
      <c r="AW140" s="4" t="str" cm="1">
        <f t="array" aca="1" ref="AW140" ca="1">PIE</f>
        <v/>
      </c>
      <c r="AY140" s="22" t="str">
        <f t="shared" ca="1" si="49"/>
        <v>N</v>
      </c>
      <c r="AZ140" s="22" t="str">
        <f t="shared" ca="1" si="50"/>
        <v>N</v>
      </c>
      <c r="BA140" s="5" t="str">
        <f t="shared" ca="1" si="51"/>
        <v>No</v>
      </c>
      <c r="BB140" s="5" t="str">
        <f t="shared" ca="1" si="52"/>
        <v/>
      </c>
      <c r="BC140" s="5"/>
      <c r="BE140" s="22" t="str">
        <f t="shared" si="53"/>
        <v>N</v>
      </c>
      <c r="BF140" s="22" t="str">
        <f t="shared" ca="1" si="54"/>
        <v>Y</v>
      </c>
      <c r="BG140" s="22" t="str">
        <f t="shared" ca="1" si="55"/>
        <v>N</v>
      </c>
    </row>
    <row r="141" spans="15:59" x14ac:dyDescent="0.25">
      <c r="O141" s="1"/>
      <c r="P141" s="2"/>
      <c r="Q141" s="2"/>
      <c r="V141" s="22" t="str">
        <f t="shared" si="38"/>
        <v xml:space="preserve"> ()*-</v>
      </c>
      <c r="X141" s="21" t="str">
        <f t="shared" ca="1" si="39"/>
        <v>-*---</v>
      </c>
      <c r="Y141" s="4" t="str">
        <f t="shared" si="40"/>
        <v>No</v>
      </c>
      <c r="Z141" s="8" t="str" cm="1">
        <f t="array" aca="1" ref="Z141" ca="1">C_CP</f>
        <v/>
      </c>
      <c r="AA141" s="9" t="str" cm="1">
        <f t="array" aca="1" ref="AA141" ca="1">IF(Z141="Yes",C_T,"-")</f>
        <v>-</v>
      </c>
      <c r="AB141" s="9" t="str" cm="1">
        <f t="array" aca="1" ref="AB141" ca="1">IF(Z141="Yes",C_WC,"-")</f>
        <v>-</v>
      </c>
      <c r="AC141" s="9" t="str" cm="1">
        <f t="array" aca="1" ref="AC141" ca="1">IF(Z141="Yes",VALUE(C_F),"-")</f>
        <v>-</v>
      </c>
      <c r="AE141" s="21">
        <f t="shared" si="41"/>
        <v>0</v>
      </c>
      <c r="AF141" s="8" t="str" cm="1">
        <f t="array" aca="1" ref="AF141" ca="1">P_Pop</f>
        <v/>
      </c>
      <c r="AG141" s="8" t="str" cm="1">
        <f t="array" aca="1" ref="AG141" ca="1">IF(AF141="Yes",P_P,"Y")</f>
        <v>Y</v>
      </c>
      <c r="AH141" s="8" t="str" cm="1">
        <f t="array" aca="1" ref="AH141" ca="1">IF(AF141="Yes",P_LB,"-")</f>
        <v>-</v>
      </c>
      <c r="AI141" s="8" t="str" cm="1">
        <f t="array" aca="1" ref="AI141" ca="1">IF(AF141="Yes",P_WC,"-")</f>
        <v>-</v>
      </c>
      <c r="AJ141" s="8" t="str" cm="1">
        <f t="array" aca="1" ref="AJ141" ca="1">IF(AF141="Yes",VALUE(P_F),"-")</f>
        <v>-</v>
      </c>
      <c r="AK141" s="10" t="str" cm="1">
        <f t="array" aca="1" ref="AK141" ca="1">IF(AF141="Yes",P_PN,"-")</f>
        <v>-</v>
      </c>
      <c r="AL141" s="22" t="str">
        <f t="shared" si="42"/>
        <v xml:space="preserve"> ()</v>
      </c>
      <c r="AM141" s="22">
        <f t="shared" si="43"/>
        <v>0</v>
      </c>
      <c r="AO141" s="5" t="str">
        <f t="shared" si="17"/>
        <v>Yes</v>
      </c>
      <c r="AP141" s="5" t="str">
        <f t="shared" ca="1" si="44"/>
        <v/>
      </c>
      <c r="AQ141" s="5" t="str">
        <f t="shared" ca="1" si="45"/>
        <v/>
      </c>
      <c r="AR141" s="5" t="str">
        <f t="shared" ca="1" si="46"/>
        <v>Yes</v>
      </c>
      <c r="AS141" s="5" t="str">
        <f t="shared" ca="1" si="47"/>
        <v>Patch to remove</v>
      </c>
      <c r="AT141" s="5" t="str" cm="1">
        <f t="array" aca="1" ref="AT141" ca="1">COM</f>
        <v/>
      </c>
      <c r="AV141" s="5" t="str">
        <f t="shared" ca="1" si="48"/>
        <v>No</v>
      </c>
      <c r="AW141" s="4" t="str" cm="1">
        <f t="array" aca="1" ref="AW141" ca="1">PIE</f>
        <v/>
      </c>
      <c r="AY141" s="22" t="str">
        <f t="shared" ca="1" si="49"/>
        <v>N</v>
      </c>
      <c r="AZ141" s="22" t="str">
        <f t="shared" ca="1" si="50"/>
        <v>N</v>
      </c>
      <c r="BA141" s="5" t="str">
        <f t="shared" ca="1" si="51"/>
        <v>No</v>
      </c>
      <c r="BB141" s="5" t="str">
        <f t="shared" ca="1" si="52"/>
        <v/>
      </c>
      <c r="BC141" s="5"/>
      <c r="BE141" s="22" t="str">
        <f t="shared" si="53"/>
        <v>N</v>
      </c>
      <c r="BF141" s="22" t="str">
        <f t="shared" ca="1" si="54"/>
        <v>Y</v>
      </c>
      <c r="BG141" s="22" t="str">
        <f t="shared" ca="1" si="55"/>
        <v>N</v>
      </c>
    </row>
    <row r="142" spans="15:59" x14ac:dyDescent="0.25">
      <c r="O142" s="1"/>
      <c r="P142" s="2"/>
      <c r="Q142" s="2"/>
      <c r="V142" s="22" t="str">
        <f t="shared" si="38"/>
        <v xml:space="preserve"> ()*-</v>
      </c>
      <c r="X142" s="21" t="str">
        <f t="shared" ca="1" si="39"/>
        <v>-*---</v>
      </c>
      <c r="Y142" s="4" t="str">
        <f t="shared" si="40"/>
        <v>No</v>
      </c>
      <c r="Z142" s="8" t="str" cm="1">
        <f t="array" aca="1" ref="Z142" ca="1">C_CP</f>
        <v/>
      </c>
      <c r="AA142" s="9" t="str" cm="1">
        <f t="array" aca="1" ref="AA142" ca="1">IF(Z142="Yes",C_T,"-")</f>
        <v>-</v>
      </c>
      <c r="AB142" s="9" t="str" cm="1">
        <f t="array" aca="1" ref="AB142" ca="1">IF(Z142="Yes",C_WC,"-")</f>
        <v>-</v>
      </c>
      <c r="AC142" s="9" t="str" cm="1">
        <f t="array" aca="1" ref="AC142" ca="1">IF(Z142="Yes",VALUE(C_F),"-")</f>
        <v>-</v>
      </c>
      <c r="AE142" s="21">
        <f t="shared" si="41"/>
        <v>0</v>
      </c>
      <c r="AF142" s="8" t="str" cm="1">
        <f t="array" aca="1" ref="AF142" ca="1">P_Pop</f>
        <v/>
      </c>
      <c r="AG142" s="8" t="str" cm="1">
        <f t="array" aca="1" ref="AG142" ca="1">IF(AF142="Yes",P_P,"Y")</f>
        <v>Y</v>
      </c>
      <c r="AH142" s="8" t="str" cm="1">
        <f t="array" aca="1" ref="AH142" ca="1">IF(AF142="Yes",P_LB,"-")</f>
        <v>-</v>
      </c>
      <c r="AI142" s="8" t="str" cm="1">
        <f t="array" aca="1" ref="AI142" ca="1">IF(AF142="Yes",P_WC,"-")</f>
        <v>-</v>
      </c>
      <c r="AJ142" s="8" t="str" cm="1">
        <f t="array" aca="1" ref="AJ142" ca="1">IF(AF142="Yes",VALUE(P_F),"-")</f>
        <v>-</v>
      </c>
      <c r="AK142" s="10" t="str" cm="1">
        <f t="array" aca="1" ref="AK142" ca="1">IF(AF142="Yes",P_PN,"-")</f>
        <v>-</v>
      </c>
      <c r="AL142" s="22" t="str">
        <f t="shared" si="42"/>
        <v xml:space="preserve"> ()</v>
      </c>
      <c r="AM142" s="22">
        <f t="shared" si="43"/>
        <v>0</v>
      </c>
      <c r="AO142" s="5" t="str">
        <f t="shared" si="17"/>
        <v>Yes</v>
      </c>
      <c r="AP142" s="5" t="str">
        <f t="shared" ca="1" si="44"/>
        <v/>
      </c>
      <c r="AQ142" s="5" t="str">
        <f t="shared" ca="1" si="45"/>
        <v/>
      </c>
      <c r="AR142" s="5" t="str">
        <f t="shared" ca="1" si="46"/>
        <v>Yes</v>
      </c>
      <c r="AS142" s="5" t="str">
        <f t="shared" ca="1" si="47"/>
        <v>Patch to remove</v>
      </c>
      <c r="AT142" s="5" t="str" cm="1">
        <f t="array" aca="1" ref="AT142" ca="1">COM</f>
        <v/>
      </c>
      <c r="AV142" s="5" t="str">
        <f t="shared" ca="1" si="48"/>
        <v>No</v>
      </c>
      <c r="AW142" s="4" t="str" cm="1">
        <f t="array" aca="1" ref="AW142" ca="1">PIE</f>
        <v/>
      </c>
      <c r="AY142" s="22" t="str">
        <f t="shared" ca="1" si="49"/>
        <v>N</v>
      </c>
      <c r="AZ142" s="22" t="str">
        <f t="shared" ca="1" si="50"/>
        <v>N</v>
      </c>
      <c r="BA142" s="5" t="str">
        <f t="shared" ca="1" si="51"/>
        <v>No</v>
      </c>
      <c r="BB142" s="5" t="str">
        <f t="shared" ca="1" si="52"/>
        <v/>
      </c>
      <c r="BC142" s="5"/>
      <c r="BE142" s="22" t="str">
        <f t="shared" si="53"/>
        <v>N</v>
      </c>
      <c r="BF142" s="22" t="str">
        <f t="shared" ca="1" si="54"/>
        <v>Y</v>
      </c>
      <c r="BG142" s="22" t="str">
        <f t="shared" ca="1" si="55"/>
        <v>N</v>
      </c>
    </row>
    <row r="143" spans="15:59" x14ac:dyDescent="0.25">
      <c r="O143" s="1"/>
      <c r="P143" s="2"/>
      <c r="Q143" s="2"/>
      <c r="V143" s="22" t="str">
        <f t="shared" si="38"/>
        <v xml:space="preserve"> ()*-</v>
      </c>
      <c r="X143" s="21" t="str">
        <f t="shared" ca="1" si="39"/>
        <v>-*---</v>
      </c>
      <c r="Y143" s="4" t="str">
        <f t="shared" si="40"/>
        <v>No</v>
      </c>
      <c r="Z143" s="8" t="str" cm="1">
        <f t="array" aca="1" ref="Z143" ca="1">C_CP</f>
        <v/>
      </c>
      <c r="AA143" s="9" t="str" cm="1">
        <f t="array" aca="1" ref="AA143" ca="1">IF(Z143="Yes",C_T,"-")</f>
        <v>-</v>
      </c>
      <c r="AB143" s="9" t="str" cm="1">
        <f t="array" aca="1" ref="AB143" ca="1">IF(Z143="Yes",C_WC,"-")</f>
        <v>-</v>
      </c>
      <c r="AC143" s="9" t="str" cm="1">
        <f t="array" aca="1" ref="AC143" ca="1">IF(Z143="Yes",VALUE(C_F),"-")</f>
        <v>-</v>
      </c>
      <c r="AE143" s="21">
        <f t="shared" si="41"/>
        <v>0</v>
      </c>
      <c r="AF143" s="8" t="str" cm="1">
        <f t="array" aca="1" ref="AF143" ca="1">P_Pop</f>
        <v/>
      </c>
      <c r="AG143" s="8" t="str" cm="1">
        <f t="array" aca="1" ref="AG143" ca="1">IF(AF143="Yes",P_P,"Y")</f>
        <v>Y</v>
      </c>
      <c r="AH143" s="8" t="str" cm="1">
        <f t="array" aca="1" ref="AH143" ca="1">IF(AF143="Yes",P_LB,"-")</f>
        <v>-</v>
      </c>
      <c r="AI143" s="8" t="str" cm="1">
        <f t="array" aca="1" ref="AI143" ca="1">IF(AF143="Yes",P_WC,"-")</f>
        <v>-</v>
      </c>
      <c r="AJ143" s="8" t="str" cm="1">
        <f t="array" aca="1" ref="AJ143" ca="1">IF(AF143="Yes",VALUE(P_F),"-")</f>
        <v>-</v>
      </c>
      <c r="AK143" s="10" t="str" cm="1">
        <f t="array" aca="1" ref="AK143" ca="1">IF(AF143="Yes",P_PN,"-")</f>
        <v>-</v>
      </c>
      <c r="AL143" s="22" t="str">
        <f t="shared" si="42"/>
        <v xml:space="preserve"> ()</v>
      </c>
      <c r="AM143" s="22">
        <f t="shared" si="43"/>
        <v>0</v>
      </c>
      <c r="AO143" s="5" t="str">
        <f t="shared" si="17"/>
        <v>Yes</v>
      </c>
      <c r="AP143" s="5" t="str">
        <f t="shared" ca="1" si="44"/>
        <v/>
      </c>
      <c r="AQ143" s="5" t="str">
        <f t="shared" ca="1" si="45"/>
        <v/>
      </c>
      <c r="AR143" s="5" t="str">
        <f t="shared" ca="1" si="46"/>
        <v>Yes</v>
      </c>
      <c r="AS143" s="5" t="str">
        <f t="shared" ca="1" si="47"/>
        <v>Patch to remove</v>
      </c>
      <c r="AT143" s="5" t="str" cm="1">
        <f t="array" aca="1" ref="AT143" ca="1">COM</f>
        <v/>
      </c>
      <c r="AV143" s="5" t="str">
        <f t="shared" ca="1" si="48"/>
        <v>No</v>
      </c>
      <c r="AW143" s="4" t="str" cm="1">
        <f t="array" aca="1" ref="AW143" ca="1">PIE</f>
        <v/>
      </c>
      <c r="AY143" s="22" t="str">
        <f t="shared" ca="1" si="49"/>
        <v>N</v>
      </c>
      <c r="AZ143" s="22" t="str">
        <f t="shared" ca="1" si="50"/>
        <v>N</v>
      </c>
      <c r="BA143" s="5" t="str">
        <f t="shared" ca="1" si="51"/>
        <v>No</v>
      </c>
      <c r="BB143" s="5" t="str">
        <f t="shared" ca="1" si="52"/>
        <v/>
      </c>
      <c r="BC143" s="5"/>
      <c r="BE143" s="22" t="str">
        <f t="shared" si="53"/>
        <v>N</v>
      </c>
      <c r="BF143" s="22" t="str">
        <f t="shared" ca="1" si="54"/>
        <v>Y</v>
      </c>
      <c r="BG143" s="22" t="str">
        <f t="shared" ca="1" si="55"/>
        <v>N</v>
      </c>
    </row>
    <row r="144" spans="15:59" x14ac:dyDescent="0.25">
      <c r="O144" s="1"/>
      <c r="P144" s="2"/>
      <c r="Q144" s="2"/>
      <c r="V144" s="22" t="str">
        <f t="shared" si="38"/>
        <v xml:space="preserve"> ()*-</v>
      </c>
      <c r="X144" s="21" t="str">
        <f t="shared" ca="1" si="39"/>
        <v>-*---</v>
      </c>
      <c r="Y144" s="4" t="str">
        <f t="shared" si="40"/>
        <v>No</v>
      </c>
      <c r="Z144" s="8" t="str" cm="1">
        <f t="array" aca="1" ref="Z144" ca="1">C_CP</f>
        <v/>
      </c>
      <c r="AA144" s="9" t="str" cm="1">
        <f t="array" aca="1" ref="AA144" ca="1">IF(Z144="Yes",C_T,"-")</f>
        <v>-</v>
      </c>
      <c r="AB144" s="9" t="str" cm="1">
        <f t="array" aca="1" ref="AB144" ca="1">IF(Z144="Yes",C_WC,"-")</f>
        <v>-</v>
      </c>
      <c r="AC144" s="9" t="str" cm="1">
        <f t="array" aca="1" ref="AC144" ca="1">IF(Z144="Yes",VALUE(C_F),"-")</f>
        <v>-</v>
      </c>
      <c r="AE144" s="21">
        <f t="shared" si="41"/>
        <v>0</v>
      </c>
      <c r="AF144" s="8" t="str" cm="1">
        <f t="array" aca="1" ref="AF144" ca="1">P_Pop</f>
        <v/>
      </c>
      <c r="AG144" s="8" t="str" cm="1">
        <f t="array" aca="1" ref="AG144" ca="1">IF(AF144="Yes",P_P,"Y")</f>
        <v>Y</v>
      </c>
      <c r="AH144" s="8" t="str" cm="1">
        <f t="array" aca="1" ref="AH144" ca="1">IF(AF144="Yes",P_LB,"-")</f>
        <v>-</v>
      </c>
      <c r="AI144" s="8" t="str" cm="1">
        <f t="array" aca="1" ref="AI144" ca="1">IF(AF144="Yes",P_WC,"-")</f>
        <v>-</v>
      </c>
      <c r="AJ144" s="8" t="str" cm="1">
        <f t="array" aca="1" ref="AJ144" ca="1">IF(AF144="Yes",VALUE(P_F),"-")</f>
        <v>-</v>
      </c>
      <c r="AK144" s="10" t="str" cm="1">
        <f t="array" aca="1" ref="AK144" ca="1">IF(AF144="Yes",P_PN,"-")</f>
        <v>-</v>
      </c>
      <c r="AL144" s="22" t="str">
        <f t="shared" si="42"/>
        <v xml:space="preserve"> ()</v>
      </c>
      <c r="AM144" s="22">
        <f t="shared" si="43"/>
        <v>0</v>
      </c>
      <c r="AO144" s="5" t="str">
        <f t="shared" si="17"/>
        <v>Yes</v>
      </c>
      <c r="AP144" s="5" t="str">
        <f t="shared" ca="1" si="44"/>
        <v/>
      </c>
      <c r="AQ144" s="5" t="str">
        <f t="shared" ca="1" si="45"/>
        <v/>
      </c>
      <c r="AR144" s="5" t="str">
        <f t="shared" ca="1" si="46"/>
        <v>Yes</v>
      </c>
      <c r="AS144" s="5" t="str">
        <f t="shared" ca="1" si="47"/>
        <v>Patch to remove</v>
      </c>
      <c r="AT144" s="5" t="str" cm="1">
        <f t="array" aca="1" ref="AT144" ca="1">COM</f>
        <v/>
      </c>
      <c r="AV144" s="5" t="str">
        <f t="shared" ca="1" si="48"/>
        <v>No</v>
      </c>
      <c r="AW144" s="4" t="str" cm="1">
        <f t="array" aca="1" ref="AW144" ca="1">PIE</f>
        <v/>
      </c>
      <c r="AY144" s="22" t="str">
        <f t="shared" ca="1" si="49"/>
        <v>N</v>
      </c>
      <c r="AZ144" s="22" t="str">
        <f t="shared" ca="1" si="50"/>
        <v>N</v>
      </c>
      <c r="BA144" s="5" t="str">
        <f t="shared" ca="1" si="51"/>
        <v>No</v>
      </c>
      <c r="BB144" s="5" t="str">
        <f t="shared" ca="1" si="52"/>
        <v/>
      </c>
      <c r="BC144" s="5"/>
      <c r="BE144" s="22" t="str">
        <f t="shared" si="53"/>
        <v>N</v>
      </c>
      <c r="BF144" s="22" t="str">
        <f t="shared" ca="1" si="54"/>
        <v>Y</v>
      </c>
      <c r="BG144" s="22" t="str">
        <f t="shared" ca="1" si="55"/>
        <v>N</v>
      </c>
    </row>
    <row r="145" spans="15:59" x14ac:dyDescent="0.25">
      <c r="O145" s="1"/>
      <c r="P145" s="2"/>
      <c r="Q145" s="2"/>
      <c r="V145" s="22" t="str">
        <f t="shared" si="38"/>
        <v xml:space="preserve"> ()*-</v>
      </c>
      <c r="X145" s="21" t="str">
        <f t="shared" ca="1" si="39"/>
        <v>-*---</v>
      </c>
      <c r="Y145" s="4" t="str">
        <f t="shared" si="40"/>
        <v>No</v>
      </c>
      <c r="Z145" s="8" t="str" cm="1">
        <f t="array" aca="1" ref="Z145" ca="1">C_CP</f>
        <v/>
      </c>
      <c r="AA145" s="9" t="str" cm="1">
        <f t="array" aca="1" ref="AA145" ca="1">IF(Z145="Yes",C_T,"-")</f>
        <v>-</v>
      </c>
      <c r="AB145" s="9" t="str" cm="1">
        <f t="array" aca="1" ref="AB145" ca="1">IF(Z145="Yes",C_WC,"-")</f>
        <v>-</v>
      </c>
      <c r="AC145" s="9" t="str" cm="1">
        <f t="array" aca="1" ref="AC145" ca="1">IF(Z145="Yes",VALUE(C_F),"-")</f>
        <v>-</v>
      </c>
      <c r="AE145" s="21">
        <f t="shared" si="41"/>
        <v>0</v>
      </c>
      <c r="AF145" s="8" t="str" cm="1">
        <f t="array" aca="1" ref="AF145" ca="1">P_Pop</f>
        <v/>
      </c>
      <c r="AG145" s="8" t="str" cm="1">
        <f t="array" aca="1" ref="AG145" ca="1">IF(AF145="Yes",P_P,"Y")</f>
        <v>Y</v>
      </c>
      <c r="AH145" s="8" t="str" cm="1">
        <f t="array" aca="1" ref="AH145" ca="1">IF(AF145="Yes",P_LB,"-")</f>
        <v>-</v>
      </c>
      <c r="AI145" s="8" t="str" cm="1">
        <f t="array" aca="1" ref="AI145" ca="1">IF(AF145="Yes",P_WC,"-")</f>
        <v>-</v>
      </c>
      <c r="AJ145" s="8" t="str" cm="1">
        <f t="array" aca="1" ref="AJ145" ca="1">IF(AF145="Yes",VALUE(P_F),"-")</f>
        <v>-</v>
      </c>
      <c r="AK145" s="10" t="str" cm="1">
        <f t="array" aca="1" ref="AK145" ca="1">IF(AF145="Yes",P_PN,"-")</f>
        <v>-</v>
      </c>
      <c r="AL145" s="22" t="str">
        <f t="shared" si="42"/>
        <v xml:space="preserve"> ()</v>
      </c>
      <c r="AM145" s="22">
        <f t="shared" si="43"/>
        <v>0</v>
      </c>
      <c r="AO145" s="5" t="str">
        <f t="shared" si="17"/>
        <v>Yes</v>
      </c>
      <c r="AP145" s="5" t="str">
        <f t="shared" ca="1" si="44"/>
        <v/>
      </c>
      <c r="AQ145" s="5" t="str">
        <f t="shared" ca="1" si="45"/>
        <v/>
      </c>
      <c r="AR145" s="5" t="str">
        <f t="shared" ca="1" si="46"/>
        <v>Yes</v>
      </c>
      <c r="AS145" s="5" t="str">
        <f t="shared" ca="1" si="47"/>
        <v>Patch to remove</v>
      </c>
      <c r="AT145" s="5" t="str" cm="1">
        <f t="array" aca="1" ref="AT145" ca="1">COM</f>
        <v/>
      </c>
      <c r="AV145" s="5" t="str">
        <f t="shared" ca="1" si="48"/>
        <v>No</v>
      </c>
      <c r="AW145" s="4" t="str" cm="1">
        <f t="array" aca="1" ref="AW145" ca="1">PIE</f>
        <v/>
      </c>
      <c r="AY145" s="22" t="str">
        <f t="shared" ca="1" si="49"/>
        <v>N</v>
      </c>
      <c r="AZ145" s="22" t="str">
        <f t="shared" ca="1" si="50"/>
        <v>N</v>
      </c>
      <c r="BA145" s="5" t="str">
        <f t="shared" ca="1" si="51"/>
        <v>No</v>
      </c>
      <c r="BB145" s="5" t="str">
        <f t="shared" ca="1" si="52"/>
        <v/>
      </c>
      <c r="BC145" s="5"/>
      <c r="BE145" s="22" t="str">
        <f t="shared" si="53"/>
        <v>N</v>
      </c>
      <c r="BF145" s="22" t="str">
        <f t="shared" ca="1" si="54"/>
        <v>Y</v>
      </c>
      <c r="BG145" s="22" t="str">
        <f t="shared" ca="1" si="55"/>
        <v>N</v>
      </c>
    </row>
    <row r="146" spans="15:59" x14ac:dyDescent="0.25">
      <c r="O146" s="1"/>
      <c r="P146" s="2"/>
      <c r="Q146" s="2"/>
      <c r="V146" s="22" t="str">
        <f t="shared" si="38"/>
        <v xml:space="preserve"> ()*-</v>
      </c>
      <c r="X146" s="21" t="str">
        <f t="shared" ca="1" si="39"/>
        <v>-*---</v>
      </c>
      <c r="Y146" s="4" t="str">
        <f t="shared" si="40"/>
        <v>No</v>
      </c>
      <c r="Z146" s="8" t="str" cm="1">
        <f t="array" aca="1" ref="Z146" ca="1">C_CP</f>
        <v/>
      </c>
      <c r="AA146" s="9" t="str" cm="1">
        <f t="array" aca="1" ref="AA146" ca="1">IF(Z146="Yes",C_T,"-")</f>
        <v>-</v>
      </c>
      <c r="AB146" s="9" t="str" cm="1">
        <f t="array" aca="1" ref="AB146" ca="1">IF(Z146="Yes",C_WC,"-")</f>
        <v>-</v>
      </c>
      <c r="AC146" s="9" t="str" cm="1">
        <f t="array" aca="1" ref="AC146" ca="1">IF(Z146="Yes",VALUE(C_F),"-")</f>
        <v>-</v>
      </c>
      <c r="AE146" s="21">
        <f t="shared" si="41"/>
        <v>0</v>
      </c>
      <c r="AF146" s="8" t="str" cm="1">
        <f t="array" aca="1" ref="AF146" ca="1">P_Pop</f>
        <v/>
      </c>
      <c r="AG146" s="8" t="str" cm="1">
        <f t="array" aca="1" ref="AG146" ca="1">IF(AF146="Yes",P_P,"Y")</f>
        <v>Y</v>
      </c>
      <c r="AH146" s="8" t="str" cm="1">
        <f t="array" aca="1" ref="AH146" ca="1">IF(AF146="Yes",P_LB,"-")</f>
        <v>-</v>
      </c>
      <c r="AI146" s="8" t="str" cm="1">
        <f t="array" aca="1" ref="AI146" ca="1">IF(AF146="Yes",P_WC,"-")</f>
        <v>-</v>
      </c>
      <c r="AJ146" s="8" t="str" cm="1">
        <f t="array" aca="1" ref="AJ146" ca="1">IF(AF146="Yes",VALUE(P_F),"-")</f>
        <v>-</v>
      </c>
      <c r="AK146" s="10" t="str" cm="1">
        <f t="array" aca="1" ref="AK146" ca="1">IF(AF146="Yes",P_PN,"-")</f>
        <v>-</v>
      </c>
      <c r="AL146" s="22" t="str">
        <f t="shared" si="42"/>
        <v xml:space="preserve"> ()</v>
      </c>
      <c r="AM146" s="22">
        <f t="shared" si="43"/>
        <v>0</v>
      </c>
      <c r="AO146" s="5" t="str">
        <f t="shared" si="17"/>
        <v>Yes</v>
      </c>
      <c r="AP146" s="5" t="str">
        <f t="shared" ca="1" si="44"/>
        <v/>
      </c>
      <c r="AQ146" s="5" t="str">
        <f t="shared" ca="1" si="45"/>
        <v/>
      </c>
      <c r="AR146" s="5" t="str">
        <f t="shared" ca="1" si="46"/>
        <v>Yes</v>
      </c>
      <c r="AS146" s="5" t="str">
        <f t="shared" ca="1" si="47"/>
        <v>Patch to remove</v>
      </c>
      <c r="AT146" s="5" t="str" cm="1">
        <f t="array" aca="1" ref="AT146" ca="1">COM</f>
        <v/>
      </c>
      <c r="AV146" s="5" t="str">
        <f t="shared" ca="1" si="48"/>
        <v>No</v>
      </c>
      <c r="AW146" s="4" t="str" cm="1">
        <f t="array" aca="1" ref="AW146" ca="1">PIE</f>
        <v/>
      </c>
      <c r="AY146" s="22" t="str">
        <f t="shared" ca="1" si="49"/>
        <v>N</v>
      </c>
      <c r="AZ146" s="22" t="str">
        <f t="shared" ca="1" si="50"/>
        <v>N</v>
      </c>
      <c r="BA146" s="5" t="str">
        <f t="shared" ca="1" si="51"/>
        <v>No</v>
      </c>
      <c r="BB146" s="5" t="str">
        <f t="shared" ca="1" si="52"/>
        <v/>
      </c>
      <c r="BC146" s="5"/>
      <c r="BE146" s="22" t="str">
        <f t="shared" si="53"/>
        <v>N</v>
      </c>
      <c r="BF146" s="22" t="str">
        <f t="shared" ca="1" si="54"/>
        <v>Y</v>
      </c>
      <c r="BG146" s="22" t="str">
        <f t="shared" ca="1" si="55"/>
        <v>N</v>
      </c>
    </row>
    <row r="147" spans="15:59" x14ac:dyDescent="0.25">
      <c r="O147" s="1"/>
      <c r="P147" s="2"/>
      <c r="Q147" s="2"/>
      <c r="V147" s="22" t="str">
        <f t="shared" si="38"/>
        <v xml:space="preserve"> ()*-</v>
      </c>
      <c r="X147" s="21" t="str">
        <f t="shared" ca="1" si="39"/>
        <v>-*---</v>
      </c>
      <c r="Y147" s="4" t="str">
        <f t="shared" si="40"/>
        <v>No</v>
      </c>
      <c r="Z147" s="8" t="str" cm="1">
        <f t="array" aca="1" ref="Z147" ca="1">C_CP</f>
        <v/>
      </c>
      <c r="AA147" s="9" t="str" cm="1">
        <f t="array" aca="1" ref="AA147" ca="1">IF(Z147="Yes",C_T,"-")</f>
        <v>-</v>
      </c>
      <c r="AB147" s="9" t="str" cm="1">
        <f t="array" aca="1" ref="AB147" ca="1">IF(Z147="Yes",C_WC,"-")</f>
        <v>-</v>
      </c>
      <c r="AC147" s="9" t="str" cm="1">
        <f t="array" aca="1" ref="AC147" ca="1">IF(Z147="Yes",VALUE(C_F),"-")</f>
        <v>-</v>
      </c>
      <c r="AE147" s="21">
        <f t="shared" si="41"/>
        <v>0</v>
      </c>
      <c r="AF147" s="8" t="str" cm="1">
        <f t="array" aca="1" ref="AF147" ca="1">P_Pop</f>
        <v/>
      </c>
      <c r="AG147" s="8" t="str" cm="1">
        <f t="array" aca="1" ref="AG147" ca="1">IF(AF147="Yes",P_P,"Y")</f>
        <v>Y</v>
      </c>
      <c r="AH147" s="8" t="str" cm="1">
        <f t="array" aca="1" ref="AH147" ca="1">IF(AF147="Yes",P_LB,"-")</f>
        <v>-</v>
      </c>
      <c r="AI147" s="8" t="str" cm="1">
        <f t="array" aca="1" ref="AI147" ca="1">IF(AF147="Yes",P_WC,"-")</f>
        <v>-</v>
      </c>
      <c r="AJ147" s="8" t="str" cm="1">
        <f t="array" aca="1" ref="AJ147" ca="1">IF(AF147="Yes",VALUE(P_F),"-")</f>
        <v>-</v>
      </c>
      <c r="AK147" s="10" t="str" cm="1">
        <f t="array" aca="1" ref="AK147" ca="1">IF(AF147="Yes",P_PN,"-")</f>
        <v>-</v>
      </c>
      <c r="AL147" s="22" t="str">
        <f t="shared" si="42"/>
        <v xml:space="preserve"> ()</v>
      </c>
      <c r="AM147" s="22">
        <f t="shared" si="43"/>
        <v>0</v>
      </c>
      <c r="AO147" s="5" t="str">
        <f t="shared" si="17"/>
        <v>Yes</v>
      </c>
      <c r="AP147" s="5" t="str">
        <f t="shared" ca="1" si="44"/>
        <v/>
      </c>
      <c r="AQ147" s="5" t="str">
        <f t="shared" ca="1" si="45"/>
        <v/>
      </c>
      <c r="AR147" s="5" t="str">
        <f t="shared" ca="1" si="46"/>
        <v>Yes</v>
      </c>
      <c r="AS147" s="5" t="str">
        <f t="shared" ca="1" si="47"/>
        <v>Patch to remove</v>
      </c>
      <c r="AT147" s="5" t="str" cm="1">
        <f t="array" aca="1" ref="AT147" ca="1">COM</f>
        <v/>
      </c>
      <c r="AV147" s="5" t="str">
        <f t="shared" ca="1" si="48"/>
        <v>No</v>
      </c>
      <c r="AW147" s="4" t="str" cm="1">
        <f t="array" aca="1" ref="AW147" ca="1">PIE</f>
        <v/>
      </c>
      <c r="AY147" s="22" t="str">
        <f t="shared" ca="1" si="49"/>
        <v>N</v>
      </c>
      <c r="AZ147" s="22" t="str">
        <f t="shared" ca="1" si="50"/>
        <v>N</v>
      </c>
      <c r="BA147" s="5" t="str">
        <f t="shared" ca="1" si="51"/>
        <v>No</v>
      </c>
      <c r="BB147" s="5" t="str">
        <f t="shared" ca="1" si="52"/>
        <v/>
      </c>
      <c r="BC147" s="5"/>
      <c r="BE147" s="22" t="str">
        <f t="shared" si="53"/>
        <v>N</v>
      </c>
      <c r="BF147" s="22" t="str">
        <f t="shared" ca="1" si="54"/>
        <v>Y</v>
      </c>
      <c r="BG147" s="22" t="str">
        <f t="shared" ca="1" si="55"/>
        <v>N</v>
      </c>
    </row>
    <row r="148" spans="15:59" x14ac:dyDescent="0.25">
      <c r="O148" s="1"/>
      <c r="P148" s="2"/>
      <c r="Q148" s="2"/>
      <c r="V148" s="22" t="str">
        <f t="shared" si="38"/>
        <v xml:space="preserve"> ()*-</v>
      </c>
      <c r="X148" s="21" t="str">
        <f t="shared" ca="1" si="39"/>
        <v>-*---</v>
      </c>
      <c r="Y148" s="4" t="str">
        <f t="shared" si="40"/>
        <v>No</v>
      </c>
      <c r="Z148" s="8" t="str" cm="1">
        <f t="array" aca="1" ref="Z148" ca="1">C_CP</f>
        <v/>
      </c>
      <c r="AA148" s="9" t="str" cm="1">
        <f t="array" aca="1" ref="AA148" ca="1">IF(Z148="Yes",C_T,"-")</f>
        <v>-</v>
      </c>
      <c r="AB148" s="9" t="str" cm="1">
        <f t="array" aca="1" ref="AB148" ca="1">IF(Z148="Yes",C_WC,"-")</f>
        <v>-</v>
      </c>
      <c r="AC148" s="9" t="str" cm="1">
        <f t="array" aca="1" ref="AC148" ca="1">IF(Z148="Yes",VALUE(C_F),"-")</f>
        <v>-</v>
      </c>
      <c r="AE148" s="21">
        <f t="shared" si="41"/>
        <v>0</v>
      </c>
      <c r="AF148" s="8" t="str" cm="1">
        <f t="array" aca="1" ref="AF148" ca="1">P_Pop</f>
        <v/>
      </c>
      <c r="AG148" s="8" t="str" cm="1">
        <f t="array" aca="1" ref="AG148" ca="1">IF(AF148="Yes",P_P,"Y")</f>
        <v>Y</v>
      </c>
      <c r="AH148" s="8" t="str" cm="1">
        <f t="array" aca="1" ref="AH148" ca="1">IF(AF148="Yes",P_LB,"-")</f>
        <v>-</v>
      </c>
      <c r="AI148" s="8" t="str" cm="1">
        <f t="array" aca="1" ref="AI148" ca="1">IF(AF148="Yes",P_WC,"-")</f>
        <v>-</v>
      </c>
      <c r="AJ148" s="8" t="str" cm="1">
        <f t="array" aca="1" ref="AJ148" ca="1">IF(AF148="Yes",VALUE(P_F),"-")</f>
        <v>-</v>
      </c>
      <c r="AK148" s="10" t="str" cm="1">
        <f t="array" aca="1" ref="AK148" ca="1">IF(AF148="Yes",P_PN,"-")</f>
        <v>-</v>
      </c>
      <c r="AL148" s="22" t="str">
        <f t="shared" si="42"/>
        <v xml:space="preserve"> ()</v>
      </c>
      <c r="AM148" s="22">
        <f t="shared" si="43"/>
        <v>0</v>
      </c>
      <c r="AO148" s="5" t="str">
        <f t="shared" si="17"/>
        <v>Yes</v>
      </c>
      <c r="AP148" s="5" t="str">
        <f t="shared" ca="1" si="44"/>
        <v/>
      </c>
      <c r="AQ148" s="5" t="str">
        <f t="shared" ca="1" si="45"/>
        <v/>
      </c>
      <c r="AR148" s="5" t="str">
        <f t="shared" ca="1" si="46"/>
        <v>Yes</v>
      </c>
      <c r="AS148" s="5" t="str">
        <f t="shared" ca="1" si="47"/>
        <v>Patch to remove</v>
      </c>
      <c r="AT148" s="5" t="str" cm="1">
        <f t="array" aca="1" ref="AT148" ca="1">COM</f>
        <v/>
      </c>
      <c r="AV148" s="5" t="str">
        <f t="shared" ca="1" si="48"/>
        <v>No</v>
      </c>
      <c r="AW148" s="4" t="str" cm="1">
        <f t="array" aca="1" ref="AW148" ca="1">PIE</f>
        <v/>
      </c>
      <c r="AY148" s="22" t="str">
        <f t="shared" ca="1" si="49"/>
        <v>N</v>
      </c>
      <c r="AZ148" s="22" t="str">
        <f t="shared" ca="1" si="50"/>
        <v>N</v>
      </c>
      <c r="BA148" s="5" t="str">
        <f t="shared" ca="1" si="51"/>
        <v>No</v>
      </c>
      <c r="BB148" s="5" t="str">
        <f t="shared" ca="1" si="52"/>
        <v/>
      </c>
      <c r="BC148" s="5"/>
      <c r="BE148" s="22" t="str">
        <f t="shared" si="53"/>
        <v>N</v>
      </c>
      <c r="BF148" s="22" t="str">
        <f t="shared" ca="1" si="54"/>
        <v>Y</v>
      </c>
      <c r="BG148" s="22" t="str">
        <f t="shared" ca="1" si="55"/>
        <v>N</v>
      </c>
    </row>
    <row r="149" spans="15:59" x14ac:dyDescent="0.25">
      <c r="O149" s="1"/>
      <c r="P149" s="2"/>
      <c r="Q149" s="2"/>
      <c r="V149" s="22" t="str">
        <f t="shared" si="38"/>
        <v xml:space="preserve"> ()*-</v>
      </c>
      <c r="X149" s="21" t="str">
        <f t="shared" ca="1" si="39"/>
        <v>-*---</v>
      </c>
      <c r="Y149" s="4" t="str">
        <f t="shared" si="40"/>
        <v>No</v>
      </c>
      <c r="Z149" s="8" t="str" cm="1">
        <f t="array" aca="1" ref="Z149" ca="1">C_CP</f>
        <v/>
      </c>
      <c r="AA149" s="9" t="str" cm="1">
        <f t="array" aca="1" ref="AA149" ca="1">IF(Z149="Yes",C_T,"-")</f>
        <v>-</v>
      </c>
      <c r="AB149" s="9" t="str" cm="1">
        <f t="array" aca="1" ref="AB149" ca="1">IF(Z149="Yes",C_WC,"-")</f>
        <v>-</v>
      </c>
      <c r="AC149" s="9" t="str" cm="1">
        <f t="array" aca="1" ref="AC149" ca="1">IF(Z149="Yes",VALUE(C_F),"-")</f>
        <v>-</v>
      </c>
      <c r="AE149" s="21">
        <f t="shared" si="41"/>
        <v>0</v>
      </c>
      <c r="AF149" s="8" t="str" cm="1">
        <f t="array" aca="1" ref="AF149" ca="1">P_Pop</f>
        <v/>
      </c>
      <c r="AG149" s="8" t="str" cm="1">
        <f t="array" aca="1" ref="AG149" ca="1">IF(AF149="Yes",P_P,"Y")</f>
        <v>Y</v>
      </c>
      <c r="AH149" s="8" t="str" cm="1">
        <f t="array" aca="1" ref="AH149" ca="1">IF(AF149="Yes",P_LB,"-")</f>
        <v>-</v>
      </c>
      <c r="AI149" s="8" t="str" cm="1">
        <f t="array" aca="1" ref="AI149" ca="1">IF(AF149="Yes",P_WC,"-")</f>
        <v>-</v>
      </c>
      <c r="AJ149" s="8" t="str" cm="1">
        <f t="array" aca="1" ref="AJ149" ca="1">IF(AF149="Yes",VALUE(P_F),"-")</f>
        <v>-</v>
      </c>
      <c r="AK149" s="10" t="str" cm="1">
        <f t="array" aca="1" ref="AK149" ca="1">IF(AF149="Yes",P_PN,"-")</f>
        <v>-</v>
      </c>
      <c r="AL149" s="22" t="str">
        <f t="shared" si="42"/>
        <v xml:space="preserve"> ()</v>
      </c>
      <c r="AM149" s="22">
        <f t="shared" si="43"/>
        <v>0</v>
      </c>
      <c r="AO149" s="5" t="str">
        <f t="shared" si="17"/>
        <v>Yes</v>
      </c>
      <c r="AP149" s="5" t="str">
        <f t="shared" ca="1" si="44"/>
        <v/>
      </c>
      <c r="AQ149" s="5" t="str">
        <f t="shared" ca="1" si="45"/>
        <v/>
      </c>
      <c r="AR149" s="5" t="str">
        <f t="shared" ca="1" si="46"/>
        <v>Yes</v>
      </c>
      <c r="AS149" s="5" t="str">
        <f t="shared" ca="1" si="47"/>
        <v>Patch to remove</v>
      </c>
      <c r="AT149" s="5" t="str" cm="1">
        <f t="array" aca="1" ref="AT149" ca="1">COM</f>
        <v/>
      </c>
      <c r="AV149" s="5" t="str">
        <f t="shared" ca="1" si="48"/>
        <v>No</v>
      </c>
      <c r="AW149" s="4" t="str" cm="1">
        <f t="array" aca="1" ref="AW149" ca="1">PIE</f>
        <v/>
      </c>
      <c r="AY149" s="22" t="str">
        <f t="shared" ca="1" si="49"/>
        <v>N</v>
      </c>
      <c r="AZ149" s="22" t="str">
        <f t="shared" ca="1" si="50"/>
        <v>N</v>
      </c>
      <c r="BA149" s="5" t="str">
        <f t="shared" ca="1" si="51"/>
        <v>No</v>
      </c>
      <c r="BB149" s="5" t="str">
        <f t="shared" ca="1" si="52"/>
        <v/>
      </c>
      <c r="BC149" s="5"/>
      <c r="BE149" s="22" t="str">
        <f t="shared" si="53"/>
        <v>N</v>
      </c>
      <c r="BF149" s="22" t="str">
        <f t="shared" ca="1" si="54"/>
        <v>Y</v>
      </c>
      <c r="BG149" s="22" t="str">
        <f t="shared" ca="1" si="55"/>
        <v>N</v>
      </c>
    </row>
    <row r="150" spans="15:59" x14ac:dyDescent="0.25">
      <c r="O150" s="1"/>
      <c r="P150" s="2"/>
      <c r="Q150" s="2"/>
      <c r="V150" s="22" t="str">
        <f t="shared" si="38"/>
        <v xml:space="preserve"> ()*-</v>
      </c>
      <c r="X150" s="21" t="str">
        <f t="shared" ca="1" si="39"/>
        <v>-*---</v>
      </c>
      <c r="Y150" s="4" t="str">
        <f t="shared" si="40"/>
        <v>No</v>
      </c>
      <c r="Z150" s="8" t="str" cm="1">
        <f t="array" aca="1" ref="Z150" ca="1">C_CP</f>
        <v/>
      </c>
      <c r="AA150" s="9" t="str" cm="1">
        <f t="array" aca="1" ref="AA150" ca="1">IF(Z150="Yes",C_T,"-")</f>
        <v>-</v>
      </c>
      <c r="AB150" s="9" t="str" cm="1">
        <f t="array" aca="1" ref="AB150" ca="1">IF(Z150="Yes",C_WC,"-")</f>
        <v>-</v>
      </c>
      <c r="AC150" s="9" t="str" cm="1">
        <f t="array" aca="1" ref="AC150" ca="1">IF(Z150="Yes",VALUE(C_F),"-")</f>
        <v>-</v>
      </c>
      <c r="AE150" s="21">
        <f t="shared" si="41"/>
        <v>0</v>
      </c>
      <c r="AF150" s="8" t="str" cm="1">
        <f t="array" aca="1" ref="AF150" ca="1">P_Pop</f>
        <v/>
      </c>
      <c r="AG150" s="8" t="str" cm="1">
        <f t="array" aca="1" ref="AG150" ca="1">IF(AF150="Yes",P_P,"Y")</f>
        <v>Y</v>
      </c>
      <c r="AH150" s="8" t="str" cm="1">
        <f t="array" aca="1" ref="AH150" ca="1">IF(AF150="Yes",P_LB,"-")</f>
        <v>-</v>
      </c>
      <c r="AI150" s="8" t="str" cm="1">
        <f t="array" aca="1" ref="AI150" ca="1">IF(AF150="Yes",P_WC,"-")</f>
        <v>-</v>
      </c>
      <c r="AJ150" s="8" t="str" cm="1">
        <f t="array" aca="1" ref="AJ150" ca="1">IF(AF150="Yes",VALUE(P_F),"-")</f>
        <v>-</v>
      </c>
      <c r="AK150" s="10" t="str" cm="1">
        <f t="array" aca="1" ref="AK150" ca="1">IF(AF150="Yes",P_PN,"-")</f>
        <v>-</v>
      </c>
      <c r="AL150" s="22" t="str">
        <f t="shared" si="42"/>
        <v xml:space="preserve"> ()</v>
      </c>
      <c r="AM150" s="22">
        <f t="shared" si="43"/>
        <v>0</v>
      </c>
      <c r="AO150" s="5" t="str">
        <f t="shared" si="17"/>
        <v>Yes</v>
      </c>
      <c r="AP150" s="5" t="str">
        <f t="shared" ca="1" si="44"/>
        <v/>
      </c>
      <c r="AQ150" s="5" t="str">
        <f t="shared" ca="1" si="45"/>
        <v/>
      </c>
      <c r="AR150" s="5" t="str">
        <f t="shared" ca="1" si="46"/>
        <v>Yes</v>
      </c>
      <c r="AS150" s="5" t="str">
        <f t="shared" ca="1" si="47"/>
        <v>Patch to remove</v>
      </c>
      <c r="AT150" s="5" t="str" cm="1">
        <f t="array" aca="1" ref="AT150" ca="1">COM</f>
        <v/>
      </c>
      <c r="AV150" s="5" t="str">
        <f t="shared" ca="1" si="48"/>
        <v>No</v>
      </c>
      <c r="AW150" s="4" t="str" cm="1">
        <f t="array" aca="1" ref="AW150" ca="1">PIE</f>
        <v/>
      </c>
      <c r="AY150" s="22" t="str">
        <f t="shared" ca="1" si="49"/>
        <v>N</v>
      </c>
      <c r="AZ150" s="22" t="str">
        <f t="shared" ca="1" si="50"/>
        <v>N</v>
      </c>
      <c r="BA150" s="5" t="str">
        <f t="shared" ca="1" si="51"/>
        <v>No</v>
      </c>
      <c r="BB150" s="5" t="str">
        <f t="shared" ca="1" si="52"/>
        <v/>
      </c>
      <c r="BC150" s="5"/>
      <c r="BE150" s="22" t="str">
        <f t="shared" si="53"/>
        <v>N</v>
      </c>
      <c r="BF150" s="22" t="str">
        <f t="shared" ca="1" si="54"/>
        <v>Y</v>
      </c>
      <c r="BG150" s="22" t="str">
        <f t="shared" ca="1" si="55"/>
        <v>N</v>
      </c>
    </row>
    <row r="151" spans="15:59" x14ac:dyDescent="0.25">
      <c r="O151" s="1"/>
      <c r="P151" s="2"/>
      <c r="Q151" s="2"/>
      <c r="V151" s="22" t="str">
        <f t="shared" si="38"/>
        <v xml:space="preserve"> ()*-</v>
      </c>
      <c r="X151" s="21" t="str">
        <f t="shared" ca="1" si="39"/>
        <v>-*---</v>
      </c>
      <c r="Y151" s="4" t="str">
        <f t="shared" si="40"/>
        <v>No</v>
      </c>
      <c r="Z151" s="8" t="str" cm="1">
        <f t="array" aca="1" ref="Z151" ca="1">C_CP</f>
        <v/>
      </c>
      <c r="AA151" s="9" t="str" cm="1">
        <f t="array" aca="1" ref="AA151" ca="1">IF(Z151="Yes",C_T,"-")</f>
        <v>-</v>
      </c>
      <c r="AB151" s="9" t="str" cm="1">
        <f t="array" aca="1" ref="AB151" ca="1">IF(Z151="Yes",C_WC,"-")</f>
        <v>-</v>
      </c>
      <c r="AC151" s="9" t="str" cm="1">
        <f t="array" aca="1" ref="AC151" ca="1">IF(Z151="Yes",VALUE(C_F),"-")</f>
        <v>-</v>
      </c>
      <c r="AE151" s="21">
        <f t="shared" si="41"/>
        <v>0</v>
      </c>
      <c r="AF151" s="8" t="str" cm="1">
        <f t="array" aca="1" ref="AF151" ca="1">P_Pop</f>
        <v/>
      </c>
      <c r="AG151" s="8" t="str" cm="1">
        <f t="array" aca="1" ref="AG151" ca="1">IF(AF151="Yes",P_P,"Y")</f>
        <v>Y</v>
      </c>
      <c r="AH151" s="8" t="str" cm="1">
        <f t="array" aca="1" ref="AH151" ca="1">IF(AF151="Yes",P_LB,"-")</f>
        <v>-</v>
      </c>
      <c r="AI151" s="8" t="str" cm="1">
        <f t="array" aca="1" ref="AI151" ca="1">IF(AF151="Yes",P_WC,"-")</f>
        <v>-</v>
      </c>
      <c r="AJ151" s="8" t="str" cm="1">
        <f t="array" aca="1" ref="AJ151" ca="1">IF(AF151="Yes",VALUE(P_F),"-")</f>
        <v>-</v>
      </c>
      <c r="AK151" s="10" t="str" cm="1">
        <f t="array" aca="1" ref="AK151" ca="1">IF(AF151="Yes",P_PN,"-")</f>
        <v>-</v>
      </c>
      <c r="AL151" s="22" t="str">
        <f t="shared" si="42"/>
        <v xml:space="preserve"> ()</v>
      </c>
      <c r="AM151" s="22">
        <f t="shared" si="43"/>
        <v>0</v>
      </c>
      <c r="AO151" s="5" t="str">
        <f t="shared" si="17"/>
        <v>Yes</v>
      </c>
      <c r="AP151" s="5" t="str">
        <f t="shared" ca="1" si="44"/>
        <v/>
      </c>
      <c r="AQ151" s="5" t="str">
        <f t="shared" ca="1" si="45"/>
        <v/>
      </c>
      <c r="AR151" s="5" t="str">
        <f t="shared" ca="1" si="46"/>
        <v>Yes</v>
      </c>
      <c r="AS151" s="5" t="str">
        <f t="shared" ca="1" si="47"/>
        <v>Patch to remove</v>
      </c>
      <c r="AT151" s="5" t="str" cm="1">
        <f t="array" aca="1" ref="AT151" ca="1">COM</f>
        <v/>
      </c>
      <c r="AV151" s="5" t="str">
        <f t="shared" ca="1" si="48"/>
        <v>No</v>
      </c>
      <c r="AW151" s="4" t="str" cm="1">
        <f t="array" aca="1" ref="AW151" ca="1">PIE</f>
        <v/>
      </c>
      <c r="AY151" s="22" t="str">
        <f t="shared" ca="1" si="49"/>
        <v>N</v>
      </c>
      <c r="AZ151" s="22" t="str">
        <f t="shared" ca="1" si="50"/>
        <v>N</v>
      </c>
      <c r="BA151" s="5" t="str">
        <f t="shared" ca="1" si="51"/>
        <v>No</v>
      </c>
      <c r="BB151" s="5" t="str">
        <f t="shared" ca="1" si="52"/>
        <v/>
      </c>
      <c r="BC151" s="5"/>
      <c r="BE151" s="22" t="str">
        <f t="shared" si="53"/>
        <v>N</v>
      </c>
      <c r="BF151" s="22" t="str">
        <f t="shared" ca="1" si="54"/>
        <v>Y</v>
      </c>
      <c r="BG151" s="22" t="str">
        <f t="shared" ca="1" si="55"/>
        <v>N</v>
      </c>
    </row>
    <row r="152" spans="15:59" x14ac:dyDescent="0.25">
      <c r="O152" s="1"/>
      <c r="P152" s="2"/>
      <c r="Q152" s="2"/>
      <c r="V152" s="22" t="str">
        <f t="shared" si="38"/>
        <v xml:space="preserve"> ()*-</v>
      </c>
      <c r="X152" s="21" t="str">
        <f t="shared" ca="1" si="39"/>
        <v>-*---</v>
      </c>
      <c r="Y152" s="4" t="str">
        <f t="shared" si="40"/>
        <v>No</v>
      </c>
      <c r="Z152" s="8" t="str" cm="1">
        <f t="array" aca="1" ref="Z152" ca="1">C_CP</f>
        <v/>
      </c>
      <c r="AA152" s="9" t="str" cm="1">
        <f t="array" aca="1" ref="AA152" ca="1">IF(Z152="Yes",C_T,"-")</f>
        <v>-</v>
      </c>
      <c r="AB152" s="9" t="str" cm="1">
        <f t="array" aca="1" ref="AB152" ca="1">IF(Z152="Yes",C_WC,"-")</f>
        <v>-</v>
      </c>
      <c r="AC152" s="9" t="str" cm="1">
        <f t="array" aca="1" ref="AC152" ca="1">IF(Z152="Yes",VALUE(C_F),"-")</f>
        <v>-</v>
      </c>
      <c r="AE152" s="21">
        <f t="shared" si="41"/>
        <v>0</v>
      </c>
      <c r="AF152" s="8" t="str" cm="1">
        <f t="array" aca="1" ref="AF152" ca="1">P_Pop</f>
        <v/>
      </c>
      <c r="AG152" s="8" t="str" cm="1">
        <f t="array" aca="1" ref="AG152" ca="1">IF(AF152="Yes",P_P,"Y")</f>
        <v>Y</v>
      </c>
      <c r="AH152" s="8" t="str" cm="1">
        <f t="array" aca="1" ref="AH152" ca="1">IF(AF152="Yes",P_LB,"-")</f>
        <v>-</v>
      </c>
      <c r="AI152" s="8" t="str" cm="1">
        <f t="array" aca="1" ref="AI152" ca="1">IF(AF152="Yes",P_WC,"-")</f>
        <v>-</v>
      </c>
      <c r="AJ152" s="8" t="str" cm="1">
        <f t="array" aca="1" ref="AJ152" ca="1">IF(AF152="Yes",VALUE(P_F),"-")</f>
        <v>-</v>
      </c>
      <c r="AK152" s="10" t="str" cm="1">
        <f t="array" aca="1" ref="AK152" ca="1">IF(AF152="Yes",P_PN,"-")</f>
        <v>-</v>
      </c>
      <c r="AL152" s="22" t="str">
        <f t="shared" si="42"/>
        <v xml:space="preserve"> ()</v>
      </c>
      <c r="AM152" s="22">
        <f t="shared" si="43"/>
        <v>0</v>
      </c>
      <c r="AO152" s="5" t="str">
        <f t="shared" si="17"/>
        <v>Yes</v>
      </c>
      <c r="AP152" s="5" t="str">
        <f t="shared" ca="1" si="44"/>
        <v/>
      </c>
      <c r="AQ152" s="5" t="str">
        <f t="shared" ca="1" si="45"/>
        <v/>
      </c>
      <c r="AR152" s="5" t="str">
        <f t="shared" ca="1" si="46"/>
        <v>Yes</v>
      </c>
      <c r="AS152" s="5" t="str">
        <f t="shared" ca="1" si="47"/>
        <v>Patch to remove</v>
      </c>
      <c r="AT152" s="5" t="str" cm="1">
        <f t="array" aca="1" ref="AT152" ca="1">COM</f>
        <v/>
      </c>
      <c r="AV152" s="5" t="str">
        <f t="shared" ca="1" si="48"/>
        <v>No</v>
      </c>
      <c r="AW152" s="4" t="str" cm="1">
        <f t="array" aca="1" ref="AW152" ca="1">PIE</f>
        <v/>
      </c>
      <c r="AY152" s="22" t="str">
        <f t="shared" ca="1" si="49"/>
        <v>N</v>
      </c>
      <c r="AZ152" s="22" t="str">
        <f t="shared" ca="1" si="50"/>
        <v>N</v>
      </c>
      <c r="BA152" s="5" t="str">
        <f t="shared" ca="1" si="51"/>
        <v>No</v>
      </c>
      <c r="BB152" s="5" t="str">
        <f t="shared" ca="1" si="52"/>
        <v/>
      </c>
      <c r="BC152" s="5"/>
      <c r="BE152" s="22" t="str">
        <f t="shared" si="53"/>
        <v>N</v>
      </c>
      <c r="BF152" s="22" t="str">
        <f t="shared" ca="1" si="54"/>
        <v>Y</v>
      </c>
      <c r="BG152" s="22" t="str">
        <f t="shared" ca="1" si="55"/>
        <v>N</v>
      </c>
    </row>
    <row r="153" spans="15:59" x14ac:dyDescent="0.25">
      <c r="O153" s="1"/>
      <c r="P153" s="2"/>
      <c r="Q153" s="2"/>
      <c r="V153" s="22" t="str">
        <f t="shared" si="38"/>
        <v xml:space="preserve"> ()*-</v>
      </c>
      <c r="X153" s="21" t="str">
        <f t="shared" ca="1" si="39"/>
        <v>-*---</v>
      </c>
      <c r="Y153" s="4" t="str">
        <f t="shared" si="40"/>
        <v>No</v>
      </c>
      <c r="Z153" s="8" t="str" cm="1">
        <f t="array" aca="1" ref="Z153" ca="1">C_CP</f>
        <v/>
      </c>
      <c r="AA153" s="9" t="str" cm="1">
        <f t="array" aca="1" ref="AA153" ca="1">IF(Z153="Yes",C_T,"-")</f>
        <v>-</v>
      </c>
      <c r="AB153" s="9" t="str" cm="1">
        <f t="array" aca="1" ref="AB153" ca="1">IF(Z153="Yes",C_WC,"-")</f>
        <v>-</v>
      </c>
      <c r="AC153" s="9" t="str" cm="1">
        <f t="array" aca="1" ref="AC153" ca="1">IF(Z153="Yes",VALUE(C_F),"-")</f>
        <v>-</v>
      </c>
      <c r="AE153" s="21">
        <f t="shared" si="41"/>
        <v>0</v>
      </c>
      <c r="AF153" s="8" t="str" cm="1">
        <f t="array" aca="1" ref="AF153" ca="1">P_Pop</f>
        <v/>
      </c>
      <c r="AG153" s="8" t="str" cm="1">
        <f t="array" aca="1" ref="AG153" ca="1">IF(AF153="Yes",P_P,"Y")</f>
        <v>Y</v>
      </c>
      <c r="AH153" s="8" t="str" cm="1">
        <f t="array" aca="1" ref="AH153" ca="1">IF(AF153="Yes",P_LB,"-")</f>
        <v>-</v>
      </c>
      <c r="AI153" s="8" t="str" cm="1">
        <f t="array" aca="1" ref="AI153" ca="1">IF(AF153="Yes",P_WC,"-")</f>
        <v>-</v>
      </c>
      <c r="AJ153" s="8" t="str" cm="1">
        <f t="array" aca="1" ref="AJ153" ca="1">IF(AF153="Yes",VALUE(P_F),"-")</f>
        <v>-</v>
      </c>
      <c r="AK153" s="10" t="str" cm="1">
        <f t="array" aca="1" ref="AK153" ca="1">IF(AF153="Yes",P_PN,"-")</f>
        <v>-</v>
      </c>
      <c r="AL153" s="22" t="str">
        <f t="shared" si="42"/>
        <v xml:space="preserve"> ()</v>
      </c>
      <c r="AM153" s="22">
        <f t="shared" si="43"/>
        <v>0</v>
      </c>
      <c r="AO153" s="5" t="str">
        <f t="shared" si="17"/>
        <v>Yes</v>
      </c>
      <c r="AP153" s="5" t="str">
        <f t="shared" ca="1" si="44"/>
        <v/>
      </c>
      <c r="AQ153" s="5" t="str">
        <f t="shared" ca="1" si="45"/>
        <v/>
      </c>
      <c r="AR153" s="5" t="str">
        <f t="shared" ca="1" si="46"/>
        <v>Yes</v>
      </c>
      <c r="AS153" s="5" t="str">
        <f t="shared" ca="1" si="47"/>
        <v>Patch to remove</v>
      </c>
      <c r="AT153" s="5" t="str" cm="1">
        <f t="array" aca="1" ref="AT153" ca="1">COM</f>
        <v/>
      </c>
      <c r="AV153" s="5" t="str">
        <f t="shared" ca="1" si="48"/>
        <v>No</v>
      </c>
      <c r="AW153" s="4" t="str" cm="1">
        <f t="array" aca="1" ref="AW153" ca="1">PIE</f>
        <v/>
      </c>
      <c r="AY153" s="22" t="str">
        <f t="shared" ca="1" si="49"/>
        <v>N</v>
      </c>
      <c r="AZ153" s="22" t="str">
        <f t="shared" ca="1" si="50"/>
        <v>N</v>
      </c>
      <c r="BA153" s="5" t="str">
        <f t="shared" ca="1" si="51"/>
        <v>No</v>
      </c>
      <c r="BB153" s="5" t="str">
        <f t="shared" ca="1" si="52"/>
        <v/>
      </c>
      <c r="BC153" s="5"/>
      <c r="BE153" s="22" t="str">
        <f t="shared" si="53"/>
        <v>N</v>
      </c>
      <c r="BF153" s="22" t="str">
        <f t="shared" ca="1" si="54"/>
        <v>Y</v>
      </c>
      <c r="BG153" s="22" t="str">
        <f t="shared" ca="1" si="55"/>
        <v>N</v>
      </c>
    </row>
    <row r="154" spans="15:59" x14ac:dyDescent="0.25">
      <c r="O154" s="1"/>
      <c r="P154" s="2"/>
      <c r="Q154" s="2"/>
      <c r="V154" s="22" t="str">
        <f t="shared" si="38"/>
        <v xml:space="preserve"> ()*-</v>
      </c>
      <c r="X154" s="21" t="str">
        <f t="shared" ca="1" si="39"/>
        <v>-*---</v>
      </c>
      <c r="Y154" s="4" t="str">
        <f t="shared" si="40"/>
        <v>No</v>
      </c>
      <c r="Z154" s="8" t="str" cm="1">
        <f t="array" aca="1" ref="Z154" ca="1">C_CP</f>
        <v/>
      </c>
      <c r="AA154" s="9" t="str" cm="1">
        <f t="array" aca="1" ref="AA154" ca="1">IF(Z154="Yes",C_T,"-")</f>
        <v>-</v>
      </c>
      <c r="AB154" s="9" t="str" cm="1">
        <f t="array" aca="1" ref="AB154" ca="1">IF(Z154="Yes",C_WC,"-")</f>
        <v>-</v>
      </c>
      <c r="AC154" s="9" t="str" cm="1">
        <f t="array" aca="1" ref="AC154" ca="1">IF(Z154="Yes",VALUE(C_F),"-")</f>
        <v>-</v>
      </c>
      <c r="AE154" s="21">
        <f t="shared" si="41"/>
        <v>0</v>
      </c>
      <c r="AF154" s="8" t="str" cm="1">
        <f t="array" aca="1" ref="AF154" ca="1">P_Pop</f>
        <v/>
      </c>
      <c r="AG154" s="8" t="str" cm="1">
        <f t="array" aca="1" ref="AG154" ca="1">IF(AF154="Yes",P_P,"Y")</f>
        <v>Y</v>
      </c>
      <c r="AH154" s="8" t="str" cm="1">
        <f t="array" aca="1" ref="AH154" ca="1">IF(AF154="Yes",P_LB,"-")</f>
        <v>-</v>
      </c>
      <c r="AI154" s="8" t="str" cm="1">
        <f t="array" aca="1" ref="AI154" ca="1">IF(AF154="Yes",P_WC,"-")</f>
        <v>-</v>
      </c>
      <c r="AJ154" s="8" t="str" cm="1">
        <f t="array" aca="1" ref="AJ154" ca="1">IF(AF154="Yes",VALUE(P_F),"-")</f>
        <v>-</v>
      </c>
      <c r="AK154" s="10" t="str" cm="1">
        <f t="array" aca="1" ref="AK154" ca="1">IF(AF154="Yes",P_PN,"-")</f>
        <v>-</v>
      </c>
      <c r="AL154" s="22" t="str">
        <f t="shared" si="42"/>
        <v xml:space="preserve"> ()</v>
      </c>
      <c r="AM154" s="22">
        <f t="shared" si="43"/>
        <v>0</v>
      </c>
      <c r="AO154" s="5" t="str">
        <f t="shared" si="17"/>
        <v>Yes</v>
      </c>
      <c r="AP154" s="5" t="str">
        <f t="shared" ca="1" si="44"/>
        <v/>
      </c>
      <c r="AQ154" s="5" t="str">
        <f t="shared" ca="1" si="45"/>
        <v/>
      </c>
      <c r="AR154" s="5" t="str">
        <f t="shared" ca="1" si="46"/>
        <v>Yes</v>
      </c>
      <c r="AS154" s="5" t="str">
        <f t="shared" ca="1" si="47"/>
        <v>Patch to remove</v>
      </c>
      <c r="AT154" s="5" t="str" cm="1">
        <f t="array" aca="1" ref="AT154" ca="1">COM</f>
        <v/>
      </c>
      <c r="AV154" s="5" t="str">
        <f t="shared" ca="1" si="48"/>
        <v>No</v>
      </c>
      <c r="AW154" s="4" t="str" cm="1">
        <f t="array" aca="1" ref="AW154" ca="1">PIE</f>
        <v/>
      </c>
      <c r="AY154" s="22" t="str">
        <f t="shared" ca="1" si="49"/>
        <v>N</v>
      </c>
      <c r="AZ154" s="22" t="str">
        <f t="shared" ca="1" si="50"/>
        <v>N</v>
      </c>
      <c r="BA154" s="5" t="str">
        <f t="shared" ca="1" si="51"/>
        <v>No</v>
      </c>
      <c r="BB154" s="5" t="str">
        <f t="shared" ca="1" si="52"/>
        <v/>
      </c>
      <c r="BC154" s="5"/>
      <c r="BE154" s="22" t="str">
        <f t="shared" si="53"/>
        <v>N</v>
      </c>
      <c r="BF154" s="22" t="str">
        <f t="shared" ca="1" si="54"/>
        <v>Y</v>
      </c>
      <c r="BG154" s="22" t="str">
        <f t="shared" ca="1" si="55"/>
        <v>N</v>
      </c>
    </row>
    <row r="155" spans="15:59" x14ac:dyDescent="0.25">
      <c r="O155" s="1"/>
      <c r="P155" s="2"/>
      <c r="Q155" s="2"/>
      <c r="V155" s="22" t="str">
        <f t="shared" ref="V155:V218" si="56">CONCATENATE(G155," (",F155,")*",T155,"-",H155)</f>
        <v xml:space="preserve"> ()*-</v>
      </c>
      <c r="X155" s="21" t="str">
        <f t="shared" ref="X155:X218" ca="1" si="57">CONCATENATE(AB155,"*",AA155,"-",AC155)</f>
        <v>-*---</v>
      </c>
      <c r="Y155" s="4" t="str">
        <f t="shared" ref="Y155:Y218" si="58">IF(L155="","No","Yes")</f>
        <v>No</v>
      </c>
      <c r="Z155" s="8" t="str" cm="1">
        <f t="array" aca="1" ref="Z155" ca="1">C_CP</f>
        <v/>
      </c>
      <c r="AA155" s="9" t="str" cm="1">
        <f t="array" aca="1" ref="AA155" ca="1">IF(Z155="Yes",C_T,"-")</f>
        <v>-</v>
      </c>
      <c r="AB155" s="9" t="str" cm="1">
        <f t="array" aca="1" ref="AB155" ca="1">IF(Z155="Yes",C_WC,"-")</f>
        <v>-</v>
      </c>
      <c r="AC155" s="9" t="str" cm="1">
        <f t="array" aca="1" ref="AC155" ca="1">IF(Z155="Yes",VALUE(C_F),"-")</f>
        <v>-</v>
      </c>
      <c r="AE155" s="21">
        <f t="shared" ref="AE155:AE218" si="59">T155</f>
        <v>0</v>
      </c>
      <c r="AF155" s="8" t="str" cm="1">
        <f t="array" aca="1" ref="AF155" ca="1">P_Pop</f>
        <v/>
      </c>
      <c r="AG155" s="8" t="str" cm="1">
        <f t="array" aca="1" ref="AG155" ca="1">IF(AF155="Yes",P_P,"Y")</f>
        <v>Y</v>
      </c>
      <c r="AH155" s="8" t="str" cm="1">
        <f t="array" aca="1" ref="AH155" ca="1">IF(AF155="Yes",P_LB,"-")</f>
        <v>-</v>
      </c>
      <c r="AI155" s="8" t="str" cm="1">
        <f t="array" aca="1" ref="AI155" ca="1">IF(AF155="Yes",P_WC,"-")</f>
        <v>-</v>
      </c>
      <c r="AJ155" s="8" t="str" cm="1">
        <f t="array" aca="1" ref="AJ155" ca="1">IF(AF155="Yes",VALUE(P_F),"-")</f>
        <v>-</v>
      </c>
      <c r="AK155" s="10" t="str" cm="1">
        <f t="array" aca="1" ref="AK155" ca="1">IF(AF155="Yes",P_PN,"-")</f>
        <v>-</v>
      </c>
      <c r="AL155" s="22" t="str">
        <f t="shared" ref="AL155:AL218" si="60">_xlfn.TEXTBEFORE(V155,"*")</f>
        <v xml:space="preserve"> ()</v>
      </c>
      <c r="AM155" s="22">
        <f t="shared" ref="AM155:AM218" si="61">H155</f>
        <v>0</v>
      </c>
      <c r="AO155" s="5" t="str">
        <f t="shared" si="17"/>
        <v>Yes</v>
      </c>
      <c r="AP155" s="5" t="str">
        <f t="shared" ref="AP155:AP218" ca="1" si="62">IF(AND(AO155="No",Y155="Yes",Z155="No",AG155="Y"),"Picture of endPoint","")</f>
        <v/>
      </c>
      <c r="AQ155" s="5" t="str">
        <f t="shared" ref="AQ155:AQ218" ca="1" si="63">IF(AND(Y155="Yes",Z155="No",AG155="Y",AO155="Yes",AP155="No"),"Picture of endPoint","")</f>
        <v/>
      </c>
      <c r="AR155" s="5" t="str">
        <f t="shared" ref="AR155:AR218" ca="1" si="64">IF(AG155="Y",IF(OR(AND(BE155="Y",BF155="Y",BG155="Y"),AND(BE155="N",BF155="N",BG155="N"),AND(BE155="Y",BF155="N",BG155="N")),"No","Yes"),"Yes")</f>
        <v>Yes</v>
      </c>
      <c r="AS155" s="5" t="str">
        <f t="shared" ref="AS155:AS218" ca="1" si="65">IF(AG155="Y",IF(AND(BE155="Y",BF155="Y",BG155="N"),"Picture of patch",IF(OR(AND(BE155="N",BF155="N",BG155="Y"),AND(BE155="N",BF155="Y",BG155="Y"),AND(BE155="N",BF155="Y",BG155="N")),"Patch to remove","")),"Patch to verify + Picture")</f>
        <v>Patch to remove</v>
      </c>
      <c r="AT155" s="5" t="str" cm="1">
        <f t="array" aca="1" ref="AT155" ca="1">COM</f>
        <v/>
      </c>
      <c r="AV155" s="5" t="str">
        <f t="shared" ref="AV155:AV218" ca="1" si="66">IF(AW155="",IFERROR(IF(SEARCH("Picture",AS155)=1,"Look in EOS",""),"No"),IF(AW155="Yes","No","No picture in EOS"))</f>
        <v>No</v>
      </c>
      <c r="AW155" s="4" t="str" cm="1">
        <f t="array" aca="1" ref="AW155" ca="1">PIE</f>
        <v/>
      </c>
      <c r="AY155" s="22" t="str">
        <f t="shared" ref="AY155:AY218" ca="1" si="67">IF(OR(AND(AF155="Yes",AI155=AB155),OR(AF155="",AF155="No")),"N","Y")</f>
        <v>N</v>
      </c>
      <c r="AZ155" s="22" t="str">
        <f t="shared" ref="AZ155:AZ218" ca="1" si="68">IF(OR(AND(AF155="Yes",AJ155=AC155),OR(AF155="",AF155="No")),"N","Y")</f>
        <v>N</v>
      </c>
      <c r="BA155" s="5" t="str">
        <f t="shared" ref="BA155:BA218" ca="1" si="69">IF(AND(AY155="N",AZ155="N"),"No","Yes")</f>
        <v>No</v>
      </c>
      <c r="BB155" s="5" t="str">
        <f t="shared" ref="BB155:BB218" ca="1" si="70">IF(AY155="Y","Cable patched with is not the same",IF(AZ155="Y","Fiber in cable patched with is not the same",IF(AND(AY155="Y",AZ155="Y"),"Cable and fiber patched with is not the same","")))</f>
        <v/>
      </c>
      <c r="BC155" s="5"/>
      <c r="BE155" s="22" t="str">
        <f t="shared" ref="BE155:BE218" si="71">IF(AND(Y155="Yes",N155=0),"N",IF(Y155="No","N","Y"))</f>
        <v>N</v>
      </c>
      <c r="BF155" s="22" t="str">
        <f t="shared" ref="BF155:BF218" ca="1" si="72">IF(AND(Z155="Yes",N155=0),"N",IF(Z155="No","N","Y"))</f>
        <v>Y</v>
      </c>
      <c r="BG155" s="22" t="str">
        <f t="shared" ref="BG155:BG218" ca="1" si="73">IF(AND(AF155="Yes",N155=0),"N",IF(OR(AF155="No",AF155=""),"N","Y"))</f>
        <v>N</v>
      </c>
    </row>
    <row r="156" spans="15:59" x14ac:dyDescent="0.25">
      <c r="O156" s="1"/>
      <c r="P156" s="2"/>
      <c r="Q156" s="2"/>
      <c r="V156" s="22" t="str">
        <f t="shared" si="56"/>
        <v xml:space="preserve"> ()*-</v>
      </c>
      <c r="X156" s="21" t="str">
        <f t="shared" ca="1" si="57"/>
        <v>-*---</v>
      </c>
      <c r="Y156" s="4" t="str">
        <f t="shared" si="58"/>
        <v>No</v>
      </c>
      <c r="Z156" s="8" t="str" cm="1">
        <f t="array" aca="1" ref="Z156" ca="1">C_CP</f>
        <v/>
      </c>
      <c r="AA156" s="9" t="str" cm="1">
        <f t="array" aca="1" ref="AA156" ca="1">IF(Z156="Yes",C_T,"-")</f>
        <v>-</v>
      </c>
      <c r="AB156" s="9" t="str" cm="1">
        <f t="array" aca="1" ref="AB156" ca="1">IF(Z156="Yes",C_WC,"-")</f>
        <v>-</v>
      </c>
      <c r="AC156" s="9" t="str" cm="1">
        <f t="array" aca="1" ref="AC156" ca="1">IF(Z156="Yes",VALUE(C_F),"-")</f>
        <v>-</v>
      </c>
      <c r="AE156" s="21">
        <f t="shared" si="59"/>
        <v>0</v>
      </c>
      <c r="AF156" s="8" t="str" cm="1">
        <f t="array" aca="1" ref="AF156" ca="1">P_Pop</f>
        <v/>
      </c>
      <c r="AG156" s="8" t="str" cm="1">
        <f t="array" aca="1" ref="AG156" ca="1">IF(AF156="Yes",P_P,"Y")</f>
        <v>Y</v>
      </c>
      <c r="AH156" s="8" t="str" cm="1">
        <f t="array" aca="1" ref="AH156" ca="1">IF(AF156="Yes",P_LB,"-")</f>
        <v>-</v>
      </c>
      <c r="AI156" s="8" t="str" cm="1">
        <f t="array" aca="1" ref="AI156" ca="1">IF(AF156="Yes",P_WC,"-")</f>
        <v>-</v>
      </c>
      <c r="AJ156" s="8" t="str" cm="1">
        <f t="array" aca="1" ref="AJ156" ca="1">IF(AF156="Yes",VALUE(P_F),"-")</f>
        <v>-</v>
      </c>
      <c r="AK156" s="10" t="str" cm="1">
        <f t="array" aca="1" ref="AK156" ca="1">IF(AF156="Yes",P_PN,"-")</f>
        <v>-</v>
      </c>
      <c r="AL156" s="22" t="str">
        <f t="shared" si="60"/>
        <v xml:space="preserve"> ()</v>
      </c>
      <c r="AM156" s="22">
        <f t="shared" si="61"/>
        <v>0</v>
      </c>
      <c r="AO156" s="5" t="str">
        <f t="shared" si="17"/>
        <v>Yes</v>
      </c>
      <c r="AP156" s="5" t="str">
        <f t="shared" ca="1" si="62"/>
        <v/>
      </c>
      <c r="AQ156" s="5" t="str">
        <f t="shared" ca="1" si="63"/>
        <v/>
      </c>
      <c r="AR156" s="5" t="str">
        <f t="shared" ca="1" si="64"/>
        <v>Yes</v>
      </c>
      <c r="AS156" s="5" t="str">
        <f t="shared" ca="1" si="65"/>
        <v>Patch to remove</v>
      </c>
      <c r="AT156" s="5" t="str" cm="1">
        <f t="array" aca="1" ref="AT156" ca="1">COM</f>
        <v/>
      </c>
      <c r="AV156" s="5" t="str">
        <f t="shared" ca="1" si="66"/>
        <v>No</v>
      </c>
      <c r="AW156" s="4" t="str" cm="1">
        <f t="array" aca="1" ref="AW156" ca="1">PIE</f>
        <v/>
      </c>
      <c r="AY156" s="22" t="str">
        <f t="shared" ca="1" si="67"/>
        <v>N</v>
      </c>
      <c r="AZ156" s="22" t="str">
        <f t="shared" ca="1" si="68"/>
        <v>N</v>
      </c>
      <c r="BA156" s="5" t="str">
        <f t="shared" ca="1" si="69"/>
        <v>No</v>
      </c>
      <c r="BB156" s="5" t="str">
        <f t="shared" ca="1" si="70"/>
        <v/>
      </c>
      <c r="BC156" s="5"/>
      <c r="BE156" s="22" t="str">
        <f t="shared" si="71"/>
        <v>N</v>
      </c>
      <c r="BF156" s="22" t="str">
        <f t="shared" ca="1" si="72"/>
        <v>Y</v>
      </c>
      <c r="BG156" s="22" t="str">
        <f t="shared" ca="1" si="73"/>
        <v>N</v>
      </c>
    </row>
    <row r="157" spans="15:59" x14ac:dyDescent="0.25">
      <c r="O157" s="1"/>
      <c r="P157" s="2"/>
      <c r="Q157" s="2"/>
      <c r="V157" s="22" t="str">
        <f t="shared" si="56"/>
        <v xml:space="preserve"> ()*-</v>
      </c>
      <c r="X157" s="21" t="str">
        <f t="shared" ca="1" si="57"/>
        <v>-*---</v>
      </c>
      <c r="Y157" s="4" t="str">
        <f t="shared" si="58"/>
        <v>No</v>
      </c>
      <c r="Z157" s="8" t="str" cm="1">
        <f t="array" aca="1" ref="Z157" ca="1">C_CP</f>
        <v/>
      </c>
      <c r="AA157" s="9" t="str" cm="1">
        <f t="array" aca="1" ref="AA157" ca="1">IF(Z157="Yes",C_T,"-")</f>
        <v>-</v>
      </c>
      <c r="AB157" s="9" t="str" cm="1">
        <f t="array" aca="1" ref="AB157" ca="1">IF(Z157="Yes",C_WC,"-")</f>
        <v>-</v>
      </c>
      <c r="AC157" s="9" t="str" cm="1">
        <f t="array" aca="1" ref="AC157" ca="1">IF(Z157="Yes",VALUE(C_F),"-")</f>
        <v>-</v>
      </c>
      <c r="AE157" s="21">
        <f t="shared" si="59"/>
        <v>0</v>
      </c>
      <c r="AF157" s="8" t="str" cm="1">
        <f t="array" aca="1" ref="AF157" ca="1">P_Pop</f>
        <v/>
      </c>
      <c r="AG157" s="8" t="str" cm="1">
        <f t="array" aca="1" ref="AG157" ca="1">IF(AF157="Yes",P_P,"Y")</f>
        <v>Y</v>
      </c>
      <c r="AH157" s="8" t="str" cm="1">
        <f t="array" aca="1" ref="AH157" ca="1">IF(AF157="Yes",P_LB,"-")</f>
        <v>-</v>
      </c>
      <c r="AI157" s="8" t="str" cm="1">
        <f t="array" aca="1" ref="AI157" ca="1">IF(AF157="Yes",P_WC,"-")</f>
        <v>-</v>
      </c>
      <c r="AJ157" s="8" t="str" cm="1">
        <f t="array" aca="1" ref="AJ157" ca="1">IF(AF157="Yes",VALUE(P_F),"-")</f>
        <v>-</v>
      </c>
      <c r="AK157" s="10" t="str" cm="1">
        <f t="array" aca="1" ref="AK157" ca="1">IF(AF157="Yes",P_PN,"-")</f>
        <v>-</v>
      </c>
      <c r="AL157" s="22" t="str">
        <f t="shared" si="60"/>
        <v xml:space="preserve"> ()</v>
      </c>
      <c r="AM157" s="22">
        <f t="shared" si="61"/>
        <v>0</v>
      </c>
      <c r="AO157" s="5" t="str">
        <f t="shared" si="17"/>
        <v>Yes</v>
      </c>
      <c r="AP157" s="5" t="str">
        <f t="shared" ca="1" si="62"/>
        <v/>
      </c>
      <c r="AQ157" s="5" t="str">
        <f t="shared" ca="1" si="63"/>
        <v/>
      </c>
      <c r="AR157" s="5" t="str">
        <f t="shared" ca="1" si="64"/>
        <v>Yes</v>
      </c>
      <c r="AS157" s="5" t="str">
        <f t="shared" ca="1" si="65"/>
        <v>Patch to remove</v>
      </c>
      <c r="AT157" s="5" t="str" cm="1">
        <f t="array" aca="1" ref="AT157" ca="1">COM</f>
        <v/>
      </c>
      <c r="AV157" s="5" t="str">
        <f t="shared" ca="1" si="66"/>
        <v>No</v>
      </c>
      <c r="AW157" s="4" t="str" cm="1">
        <f t="array" aca="1" ref="AW157" ca="1">PIE</f>
        <v/>
      </c>
      <c r="AY157" s="22" t="str">
        <f t="shared" ca="1" si="67"/>
        <v>N</v>
      </c>
      <c r="AZ157" s="22" t="str">
        <f t="shared" ca="1" si="68"/>
        <v>N</v>
      </c>
      <c r="BA157" s="5" t="str">
        <f t="shared" ca="1" si="69"/>
        <v>No</v>
      </c>
      <c r="BB157" s="5" t="str">
        <f t="shared" ca="1" si="70"/>
        <v/>
      </c>
      <c r="BC157" s="5"/>
      <c r="BE157" s="22" t="str">
        <f t="shared" si="71"/>
        <v>N</v>
      </c>
      <c r="BF157" s="22" t="str">
        <f t="shared" ca="1" si="72"/>
        <v>Y</v>
      </c>
      <c r="BG157" s="22" t="str">
        <f t="shared" ca="1" si="73"/>
        <v>N</v>
      </c>
    </row>
    <row r="158" spans="15:59" x14ac:dyDescent="0.25">
      <c r="O158" s="1"/>
      <c r="P158" s="2"/>
      <c r="Q158" s="2"/>
      <c r="V158" s="22" t="str">
        <f t="shared" si="56"/>
        <v xml:space="preserve"> ()*-</v>
      </c>
      <c r="X158" s="21" t="str">
        <f t="shared" ca="1" si="57"/>
        <v>-*---</v>
      </c>
      <c r="Y158" s="4" t="str">
        <f t="shared" si="58"/>
        <v>No</v>
      </c>
      <c r="Z158" s="8" t="str" cm="1">
        <f t="array" aca="1" ref="Z158" ca="1">C_CP</f>
        <v/>
      </c>
      <c r="AA158" s="9" t="str" cm="1">
        <f t="array" aca="1" ref="AA158" ca="1">IF(Z158="Yes",C_T,"-")</f>
        <v>-</v>
      </c>
      <c r="AB158" s="9" t="str" cm="1">
        <f t="array" aca="1" ref="AB158" ca="1">IF(Z158="Yes",C_WC,"-")</f>
        <v>-</v>
      </c>
      <c r="AC158" s="9" t="str" cm="1">
        <f t="array" aca="1" ref="AC158" ca="1">IF(Z158="Yes",VALUE(C_F),"-")</f>
        <v>-</v>
      </c>
      <c r="AE158" s="21">
        <f t="shared" si="59"/>
        <v>0</v>
      </c>
      <c r="AF158" s="8" t="str" cm="1">
        <f t="array" aca="1" ref="AF158" ca="1">P_Pop</f>
        <v/>
      </c>
      <c r="AG158" s="8" t="str" cm="1">
        <f t="array" aca="1" ref="AG158" ca="1">IF(AF158="Yes",P_P,"Y")</f>
        <v>Y</v>
      </c>
      <c r="AH158" s="8" t="str" cm="1">
        <f t="array" aca="1" ref="AH158" ca="1">IF(AF158="Yes",P_LB,"-")</f>
        <v>-</v>
      </c>
      <c r="AI158" s="8" t="str" cm="1">
        <f t="array" aca="1" ref="AI158" ca="1">IF(AF158="Yes",P_WC,"-")</f>
        <v>-</v>
      </c>
      <c r="AJ158" s="8" t="str" cm="1">
        <f t="array" aca="1" ref="AJ158" ca="1">IF(AF158="Yes",VALUE(P_F),"-")</f>
        <v>-</v>
      </c>
      <c r="AK158" s="10" t="str" cm="1">
        <f t="array" aca="1" ref="AK158" ca="1">IF(AF158="Yes",P_PN,"-")</f>
        <v>-</v>
      </c>
      <c r="AL158" s="22" t="str">
        <f t="shared" si="60"/>
        <v xml:space="preserve"> ()</v>
      </c>
      <c r="AM158" s="22">
        <f t="shared" si="61"/>
        <v>0</v>
      </c>
      <c r="AO158" s="5" t="str">
        <f t="shared" si="17"/>
        <v>Yes</v>
      </c>
      <c r="AP158" s="5" t="str">
        <f t="shared" ca="1" si="62"/>
        <v/>
      </c>
      <c r="AQ158" s="5" t="str">
        <f t="shared" ca="1" si="63"/>
        <v/>
      </c>
      <c r="AR158" s="5" t="str">
        <f t="shared" ca="1" si="64"/>
        <v>Yes</v>
      </c>
      <c r="AS158" s="5" t="str">
        <f t="shared" ca="1" si="65"/>
        <v>Patch to remove</v>
      </c>
      <c r="AT158" s="5" t="str" cm="1">
        <f t="array" aca="1" ref="AT158" ca="1">COM</f>
        <v/>
      </c>
      <c r="AV158" s="5" t="str">
        <f t="shared" ca="1" si="66"/>
        <v>No</v>
      </c>
      <c r="AW158" s="4" t="str" cm="1">
        <f t="array" aca="1" ref="AW158" ca="1">PIE</f>
        <v/>
      </c>
      <c r="AY158" s="22" t="str">
        <f t="shared" ca="1" si="67"/>
        <v>N</v>
      </c>
      <c r="AZ158" s="22" t="str">
        <f t="shared" ca="1" si="68"/>
        <v>N</v>
      </c>
      <c r="BA158" s="5" t="str">
        <f t="shared" ca="1" si="69"/>
        <v>No</v>
      </c>
      <c r="BB158" s="5" t="str">
        <f t="shared" ca="1" si="70"/>
        <v/>
      </c>
      <c r="BC158" s="5"/>
      <c r="BE158" s="22" t="str">
        <f t="shared" si="71"/>
        <v>N</v>
      </c>
      <c r="BF158" s="22" t="str">
        <f t="shared" ca="1" si="72"/>
        <v>Y</v>
      </c>
      <c r="BG158" s="22" t="str">
        <f t="shared" ca="1" si="73"/>
        <v>N</v>
      </c>
    </row>
    <row r="159" spans="15:59" x14ac:dyDescent="0.25">
      <c r="O159" s="1"/>
      <c r="P159" s="2"/>
      <c r="Q159" s="2"/>
      <c r="V159" s="22" t="str">
        <f t="shared" si="56"/>
        <v xml:space="preserve"> ()*-</v>
      </c>
      <c r="X159" s="21" t="str">
        <f t="shared" ca="1" si="57"/>
        <v>-*---</v>
      </c>
      <c r="Y159" s="4" t="str">
        <f t="shared" si="58"/>
        <v>No</v>
      </c>
      <c r="Z159" s="8" t="str" cm="1">
        <f t="array" aca="1" ref="Z159" ca="1">C_CP</f>
        <v/>
      </c>
      <c r="AA159" s="9" t="str" cm="1">
        <f t="array" aca="1" ref="AA159" ca="1">IF(Z159="Yes",C_T,"-")</f>
        <v>-</v>
      </c>
      <c r="AB159" s="9" t="str" cm="1">
        <f t="array" aca="1" ref="AB159" ca="1">IF(Z159="Yes",C_WC,"-")</f>
        <v>-</v>
      </c>
      <c r="AC159" s="9" t="str" cm="1">
        <f t="array" aca="1" ref="AC159" ca="1">IF(Z159="Yes",VALUE(C_F),"-")</f>
        <v>-</v>
      </c>
      <c r="AE159" s="21">
        <f t="shared" si="59"/>
        <v>0</v>
      </c>
      <c r="AF159" s="8" t="str" cm="1">
        <f t="array" aca="1" ref="AF159" ca="1">P_Pop</f>
        <v/>
      </c>
      <c r="AG159" s="8" t="str" cm="1">
        <f t="array" aca="1" ref="AG159" ca="1">IF(AF159="Yes",P_P,"Y")</f>
        <v>Y</v>
      </c>
      <c r="AH159" s="8" t="str" cm="1">
        <f t="array" aca="1" ref="AH159" ca="1">IF(AF159="Yes",P_LB,"-")</f>
        <v>-</v>
      </c>
      <c r="AI159" s="8" t="str" cm="1">
        <f t="array" aca="1" ref="AI159" ca="1">IF(AF159="Yes",P_WC,"-")</f>
        <v>-</v>
      </c>
      <c r="AJ159" s="8" t="str" cm="1">
        <f t="array" aca="1" ref="AJ159" ca="1">IF(AF159="Yes",VALUE(P_F),"-")</f>
        <v>-</v>
      </c>
      <c r="AK159" s="10" t="str" cm="1">
        <f t="array" aca="1" ref="AK159" ca="1">IF(AF159="Yes",P_PN,"-")</f>
        <v>-</v>
      </c>
      <c r="AL159" s="22" t="str">
        <f t="shared" si="60"/>
        <v xml:space="preserve"> ()</v>
      </c>
      <c r="AM159" s="22">
        <f t="shared" si="61"/>
        <v>0</v>
      </c>
      <c r="AO159" s="5" t="str">
        <f t="shared" si="17"/>
        <v>Yes</v>
      </c>
      <c r="AP159" s="5" t="str">
        <f t="shared" ca="1" si="62"/>
        <v/>
      </c>
      <c r="AQ159" s="5" t="str">
        <f t="shared" ca="1" si="63"/>
        <v/>
      </c>
      <c r="AR159" s="5" t="str">
        <f t="shared" ca="1" si="64"/>
        <v>Yes</v>
      </c>
      <c r="AS159" s="5" t="str">
        <f t="shared" ca="1" si="65"/>
        <v>Patch to remove</v>
      </c>
      <c r="AT159" s="5" t="str" cm="1">
        <f t="array" aca="1" ref="AT159" ca="1">COM</f>
        <v/>
      </c>
      <c r="AV159" s="5" t="str">
        <f t="shared" ca="1" si="66"/>
        <v>No</v>
      </c>
      <c r="AW159" s="4" t="str" cm="1">
        <f t="array" aca="1" ref="AW159" ca="1">PIE</f>
        <v/>
      </c>
      <c r="AY159" s="22" t="str">
        <f t="shared" ca="1" si="67"/>
        <v>N</v>
      </c>
      <c r="AZ159" s="22" t="str">
        <f t="shared" ca="1" si="68"/>
        <v>N</v>
      </c>
      <c r="BA159" s="5" t="str">
        <f t="shared" ca="1" si="69"/>
        <v>No</v>
      </c>
      <c r="BB159" s="5" t="str">
        <f t="shared" ca="1" si="70"/>
        <v/>
      </c>
      <c r="BC159" s="5"/>
      <c r="BE159" s="22" t="str">
        <f t="shared" si="71"/>
        <v>N</v>
      </c>
      <c r="BF159" s="22" t="str">
        <f t="shared" ca="1" si="72"/>
        <v>Y</v>
      </c>
      <c r="BG159" s="22" t="str">
        <f t="shared" ca="1" si="73"/>
        <v>N</v>
      </c>
    </row>
    <row r="160" spans="15:59" x14ac:dyDescent="0.25">
      <c r="O160" s="1"/>
      <c r="P160" s="2"/>
      <c r="Q160" s="2"/>
      <c r="V160" s="22" t="str">
        <f t="shared" si="56"/>
        <v xml:space="preserve"> ()*-</v>
      </c>
      <c r="X160" s="21" t="str">
        <f t="shared" ca="1" si="57"/>
        <v>-*---</v>
      </c>
      <c r="Y160" s="4" t="str">
        <f t="shared" si="58"/>
        <v>No</v>
      </c>
      <c r="Z160" s="8" t="str" cm="1">
        <f t="array" aca="1" ref="Z160" ca="1">C_CP</f>
        <v/>
      </c>
      <c r="AA160" s="9" t="str" cm="1">
        <f t="array" aca="1" ref="AA160" ca="1">IF(Z160="Yes",C_T,"-")</f>
        <v>-</v>
      </c>
      <c r="AB160" s="9" t="str" cm="1">
        <f t="array" aca="1" ref="AB160" ca="1">IF(Z160="Yes",C_WC,"-")</f>
        <v>-</v>
      </c>
      <c r="AC160" s="9" t="str" cm="1">
        <f t="array" aca="1" ref="AC160" ca="1">IF(Z160="Yes",VALUE(C_F),"-")</f>
        <v>-</v>
      </c>
      <c r="AE160" s="21">
        <f t="shared" si="59"/>
        <v>0</v>
      </c>
      <c r="AF160" s="8" t="str" cm="1">
        <f t="array" aca="1" ref="AF160" ca="1">P_Pop</f>
        <v/>
      </c>
      <c r="AG160" s="8" t="str" cm="1">
        <f t="array" aca="1" ref="AG160" ca="1">IF(AF160="Yes",P_P,"Y")</f>
        <v>Y</v>
      </c>
      <c r="AH160" s="8" t="str" cm="1">
        <f t="array" aca="1" ref="AH160" ca="1">IF(AF160="Yes",P_LB,"-")</f>
        <v>-</v>
      </c>
      <c r="AI160" s="8" t="str" cm="1">
        <f t="array" aca="1" ref="AI160" ca="1">IF(AF160="Yes",P_WC,"-")</f>
        <v>-</v>
      </c>
      <c r="AJ160" s="8" t="str" cm="1">
        <f t="array" aca="1" ref="AJ160" ca="1">IF(AF160="Yes",VALUE(P_F),"-")</f>
        <v>-</v>
      </c>
      <c r="AK160" s="10" t="str" cm="1">
        <f t="array" aca="1" ref="AK160" ca="1">IF(AF160="Yes",P_PN,"-")</f>
        <v>-</v>
      </c>
      <c r="AL160" s="22" t="str">
        <f t="shared" si="60"/>
        <v xml:space="preserve"> ()</v>
      </c>
      <c r="AM160" s="22">
        <f t="shared" si="61"/>
        <v>0</v>
      </c>
      <c r="AO160" s="5" t="str">
        <f t="shared" si="17"/>
        <v>Yes</v>
      </c>
      <c r="AP160" s="5" t="str">
        <f t="shared" ca="1" si="62"/>
        <v/>
      </c>
      <c r="AQ160" s="5" t="str">
        <f t="shared" ca="1" si="63"/>
        <v/>
      </c>
      <c r="AR160" s="5" t="str">
        <f t="shared" ca="1" si="64"/>
        <v>Yes</v>
      </c>
      <c r="AS160" s="5" t="str">
        <f t="shared" ca="1" si="65"/>
        <v>Patch to remove</v>
      </c>
      <c r="AT160" s="5" t="str" cm="1">
        <f t="array" aca="1" ref="AT160" ca="1">COM</f>
        <v/>
      </c>
      <c r="AV160" s="5" t="str">
        <f t="shared" ca="1" si="66"/>
        <v>No</v>
      </c>
      <c r="AW160" s="4" t="str" cm="1">
        <f t="array" aca="1" ref="AW160" ca="1">PIE</f>
        <v/>
      </c>
      <c r="AY160" s="22" t="str">
        <f t="shared" ca="1" si="67"/>
        <v>N</v>
      </c>
      <c r="AZ160" s="22" t="str">
        <f t="shared" ca="1" si="68"/>
        <v>N</v>
      </c>
      <c r="BA160" s="5" t="str">
        <f t="shared" ca="1" si="69"/>
        <v>No</v>
      </c>
      <c r="BB160" s="5" t="str">
        <f t="shared" ca="1" si="70"/>
        <v/>
      </c>
      <c r="BC160" s="5"/>
      <c r="BE160" s="22" t="str">
        <f t="shared" si="71"/>
        <v>N</v>
      </c>
      <c r="BF160" s="22" t="str">
        <f t="shared" ca="1" si="72"/>
        <v>Y</v>
      </c>
      <c r="BG160" s="22" t="str">
        <f t="shared" ca="1" si="73"/>
        <v>N</v>
      </c>
    </row>
    <row r="161" spans="15:59" x14ac:dyDescent="0.25">
      <c r="O161" s="1"/>
      <c r="P161" s="2"/>
      <c r="Q161" s="2"/>
      <c r="V161" s="22" t="str">
        <f t="shared" si="56"/>
        <v xml:space="preserve"> ()*-</v>
      </c>
      <c r="X161" s="21" t="str">
        <f t="shared" ca="1" si="57"/>
        <v>-*---</v>
      </c>
      <c r="Y161" s="4" t="str">
        <f t="shared" si="58"/>
        <v>No</v>
      </c>
      <c r="Z161" s="8" t="str" cm="1">
        <f t="array" aca="1" ref="Z161" ca="1">C_CP</f>
        <v/>
      </c>
      <c r="AA161" s="9" t="str" cm="1">
        <f t="array" aca="1" ref="AA161" ca="1">IF(Z161="Yes",C_T,"-")</f>
        <v>-</v>
      </c>
      <c r="AB161" s="9" t="str" cm="1">
        <f t="array" aca="1" ref="AB161" ca="1">IF(Z161="Yes",C_WC,"-")</f>
        <v>-</v>
      </c>
      <c r="AC161" s="9" t="str" cm="1">
        <f t="array" aca="1" ref="AC161" ca="1">IF(Z161="Yes",VALUE(C_F),"-")</f>
        <v>-</v>
      </c>
      <c r="AE161" s="21">
        <f t="shared" si="59"/>
        <v>0</v>
      </c>
      <c r="AF161" s="8" t="str" cm="1">
        <f t="array" aca="1" ref="AF161" ca="1">P_Pop</f>
        <v/>
      </c>
      <c r="AG161" s="8" t="str" cm="1">
        <f t="array" aca="1" ref="AG161" ca="1">IF(AF161="Yes",P_P,"Y")</f>
        <v>Y</v>
      </c>
      <c r="AH161" s="8" t="str" cm="1">
        <f t="array" aca="1" ref="AH161" ca="1">IF(AF161="Yes",P_LB,"-")</f>
        <v>-</v>
      </c>
      <c r="AI161" s="8" t="str" cm="1">
        <f t="array" aca="1" ref="AI161" ca="1">IF(AF161="Yes",P_WC,"-")</f>
        <v>-</v>
      </c>
      <c r="AJ161" s="8" t="str" cm="1">
        <f t="array" aca="1" ref="AJ161" ca="1">IF(AF161="Yes",VALUE(P_F),"-")</f>
        <v>-</v>
      </c>
      <c r="AK161" s="10" t="str" cm="1">
        <f t="array" aca="1" ref="AK161" ca="1">IF(AF161="Yes",P_PN,"-")</f>
        <v>-</v>
      </c>
      <c r="AL161" s="22" t="str">
        <f t="shared" si="60"/>
        <v xml:space="preserve"> ()</v>
      </c>
      <c r="AM161" s="22">
        <f t="shared" si="61"/>
        <v>0</v>
      </c>
      <c r="AO161" s="5" t="str">
        <f t="shared" si="17"/>
        <v>Yes</v>
      </c>
      <c r="AP161" s="5" t="str">
        <f t="shared" ca="1" si="62"/>
        <v/>
      </c>
      <c r="AQ161" s="5" t="str">
        <f t="shared" ca="1" si="63"/>
        <v/>
      </c>
      <c r="AR161" s="5" t="str">
        <f t="shared" ca="1" si="64"/>
        <v>Yes</v>
      </c>
      <c r="AS161" s="5" t="str">
        <f t="shared" ca="1" si="65"/>
        <v>Patch to remove</v>
      </c>
      <c r="AT161" s="5" t="str" cm="1">
        <f t="array" aca="1" ref="AT161" ca="1">COM</f>
        <v/>
      </c>
      <c r="AV161" s="5" t="str">
        <f t="shared" ca="1" si="66"/>
        <v>No</v>
      </c>
      <c r="AW161" s="4" t="str" cm="1">
        <f t="array" aca="1" ref="AW161" ca="1">PIE</f>
        <v/>
      </c>
      <c r="AY161" s="22" t="str">
        <f t="shared" ca="1" si="67"/>
        <v>N</v>
      </c>
      <c r="AZ161" s="22" t="str">
        <f t="shared" ca="1" si="68"/>
        <v>N</v>
      </c>
      <c r="BA161" s="5" t="str">
        <f t="shared" ca="1" si="69"/>
        <v>No</v>
      </c>
      <c r="BB161" s="5" t="str">
        <f t="shared" ca="1" si="70"/>
        <v/>
      </c>
      <c r="BC161" s="5"/>
      <c r="BE161" s="22" t="str">
        <f t="shared" si="71"/>
        <v>N</v>
      </c>
      <c r="BF161" s="22" t="str">
        <f t="shared" ca="1" si="72"/>
        <v>Y</v>
      </c>
      <c r="BG161" s="22" t="str">
        <f t="shared" ca="1" si="73"/>
        <v>N</v>
      </c>
    </row>
    <row r="162" spans="15:59" x14ac:dyDescent="0.25">
      <c r="O162" s="1"/>
      <c r="P162" s="2"/>
      <c r="Q162" s="2"/>
      <c r="V162" s="22" t="str">
        <f t="shared" si="56"/>
        <v xml:space="preserve"> ()*-</v>
      </c>
      <c r="X162" s="21" t="str">
        <f t="shared" ca="1" si="57"/>
        <v>-*---</v>
      </c>
      <c r="Y162" s="4" t="str">
        <f t="shared" si="58"/>
        <v>No</v>
      </c>
      <c r="Z162" s="8" t="str" cm="1">
        <f t="array" aca="1" ref="Z162" ca="1">C_CP</f>
        <v/>
      </c>
      <c r="AA162" s="9" t="str" cm="1">
        <f t="array" aca="1" ref="AA162" ca="1">IF(Z162="Yes",C_T,"-")</f>
        <v>-</v>
      </c>
      <c r="AB162" s="9" t="str" cm="1">
        <f t="array" aca="1" ref="AB162" ca="1">IF(Z162="Yes",C_WC,"-")</f>
        <v>-</v>
      </c>
      <c r="AC162" s="9" t="str" cm="1">
        <f t="array" aca="1" ref="AC162" ca="1">IF(Z162="Yes",VALUE(C_F),"-")</f>
        <v>-</v>
      </c>
      <c r="AE162" s="21">
        <f t="shared" si="59"/>
        <v>0</v>
      </c>
      <c r="AF162" s="8" t="str" cm="1">
        <f t="array" aca="1" ref="AF162" ca="1">P_Pop</f>
        <v/>
      </c>
      <c r="AG162" s="8" t="str" cm="1">
        <f t="array" aca="1" ref="AG162" ca="1">IF(AF162="Yes",P_P,"Y")</f>
        <v>Y</v>
      </c>
      <c r="AH162" s="8" t="str" cm="1">
        <f t="array" aca="1" ref="AH162" ca="1">IF(AF162="Yes",P_LB,"-")</f>
        <v>-</v>
      </c>
      <c r="AI162" s="8" t="str" cm="1">
        <f t="array" aca="1" ref="AI162" ca="1">IF(AF162="Yes",P_WC,"-")</f>
        <v>-</v>
      </c>
      <c r="AJ162" s="8" t="str" cm="1">
        <f t="array" aca="1" ref="AJ162" ca="1">IF(AF162="Yes",VALUE(P_F),"-")</f>
        <v>-</v>
      </c>
      <c r="AK162" s="10" t="str" cm="1">
        <f t="array" aca="1" ref="AK162" ca="1">IF(AF162="Yes",P_PN,"-")</f>
        <v>-</v>
      </c>
      <c r="AL162" s="22" t="str">
        <f t="shared" si="60"/>
        <v xml:space="preserve"> ()</v>
      </c>
      <c r="AM162" s="22">
        <f t="shared" si="61"/>
        <v>0</v>
      </c>
      <c r="AO162" s="5" t="str">
        <f t="shared" si="17"/>
        <v>Yes</v>
      </c>
      <c r="AP162" s="5" t="str">
        <f t="shared" ca="1" si="62"/>
        <v/>
      </c>
      <c r="AQ162" s="5" t="str">
        <f t="shared" ca="1" si="63"/>
        <v/>
      </c>
      <c r="AR162" s="5" t="str">
        <f t="shared" ca="1" si="64"/>
        <v>Yes</v>
      </c>
      <c r="AS162" s="5" t="str">
        <f t="shared" ca="1" si="65"/>
        <v>Patch to remove</v>
      </c>
      <c r="AT162" s="5" t="str" cm="1">
        <f t="array" aca="1" ref="AT162" ca="1">COM</f>
        <v/>
      </c>
      <c r="AV162" s="5" t="str">
        <f t="shared" ca="1" si="66"/>
        <v>No</v>
      </c>
      <c r="AW162" s="4" t="str" cm="1">
        <f t="array" aca="1" ref="AW162" ca="1">PIE</f>
        <v/>
      </c>
      <c r="AY162" s="22" t="str">
        <f t="shared" ca="1" si="67"/>
        <v>N</v>
      </c>
      <c r="AZ162" s="22" t="str">
        <f t="shared" ca="1" si="68"/>
        <v>N</v>
      </c>
      <c r="BA162" s="5" t="str">
        <f t="shared" ca="1" si="69"/>
        <v>No</v>
      </c>
      <c r="BB162" s="5" t="str">
        <f t="shared" ca="1" si="70"/>
        <v/>
      </c>
      <c r="BC162" s="5"/>
      <c r="BE162" s="22" t="str">
        <f t="shared" si="71"/>
        <v>N</v>
      </c>
      <c r="BF162" s="22" t="str">
        <f t="shared" ca="1" si="72"/>
        <v>Y</v>
      </c>
      <c r="BG162" s="22" t="str">
        <f t="shared" ca="1" si="73"/>
        <v>N</v>
      </c>
    </row>
    <row r="163" spans="15:59" x14ac:dyDescent="0.25">
      <c r="O163" s="1"/>
      <c r="P163" s="2"/>
      <c r="Q163" s="2"/>
      <c r="V163" s="22" t="str">
        <f t="shared" si="56"/>
        <v xml:space="preserve"> ()*-</v>
      </c>
      <c r="X163" s="21" t="str">
        <f t="shared" ca="1" si="57"/>
        <v>-*---</v>
      </c>
      <c r="Y163" s="4" t="str">
        <f t="shared" si="58"/>
        <v>No</v>
      </c>
      <c r="Z163" s="8" t="str" cm="1">
        <f t="array" aca="1" ref="Z163" ca="1">C_CP</f>
        <v/>
      </c>
      <c r="AA163" s="9" t="str" cm="1">
        <f t="array" aca="1" ref="AA163" ca="1">IF(Z163="Yes",C_T,"-")</f>
        <v>-</v>
      </c>
      <c r="AB163" s="9" t="str" cm="1">
        <f t="array" aca="1" ref="AB163" ca="1">IF(Z163="Yes",C_WC,"-")</f>
        <v>-</v>
      </c>
      <c r="AC163" s="9" t="str" cm="1">
        <f t="array" aca="1" ref="AC163" ca="1">IF(Z163="Yes",VALUE(C_F),"-")</f>
        <v>-</v>
      </c>
      <c r="AE163" s="21">
        <f t="shared" si="59"/>
        <v>0</v>
      </c>
      <c r="AF163" s="8" t="str" cm="1">
        <f t="array" aca="1" ref="AF163" ca="1">P_Pop</f>
        <v/>
      </c>
      <c r="AG163" s="8" t="str" cm="1">
        <f t="array" aca="1" ref="AG163" ca="1">IF(AF163="Yes",P_P,"Y")</f>
        <v>Y</v>
      </c>
      <c r="AH163" s="8" t="str" cm="1">
        <f t="array" aca="1" ref="AH163" ca="1">IF(AF163="Yes",P_LB,"-")</f>
        <v>-</v>
      </c>
      <c r="AI163" s="8" t="str" cm="1">
        <f t="array" aca="1" ref="AI163" ca="1">IF(AF163="Yes",P_WC,"-")</f>
        <v>-</v>
      </c>
      <c r="AJ163" s="8" t="str" cm="1">
        <f t="array" aca="1" ref="AJ163" ca="1">IF(AF163="Yes",VALUE(P_F),"-")</f>
        <v>-</v>
      </c>
      <c r="AK163" s="10" t="str" cm="1">
        <f t="array" aca="1" ref="AK163" ca="1">IF(AF163="Yes",P_PN,"-")</f>
        <v>-</v>
      </c>
      <c r="AL163" s="22" t="str">
        <f t="shared" si="60"/>
        <v xml:space="preserve"> ()</v>
      </c>
      <c r="AM163" s="22">
        <f t="shared" si="61"/>
        <v>0</v>
      </c>
      <c r="AO163" s="5" t="str">
        <f t="shared" si="17"/>
        <v>Yes</v>
      </c>
      <c r="AP163" s="5" t="str">
        <f t="shared" ca="1" si="62"/>
        <v/>
      </c>
      <c r="AQ163" s="5" t="str">
        <f t="shared" ca="1" si="63"/>
        <v/>
      </c>
      <c r="AR163" s="5" t="str">
        <f t="shared" ca="1" si="64"/>
        <v>Yes</v>
      </c>
      <c r="AS163" s="5" t="str">
        <f t="shared" ca="1" si="65"/>
        <v>Patch to remove</v>
      </c>
      <c r="AT163" s="5" t="str" cm="1">
        <f t="array" aca="1" ref="AT163" ca="1">COM</f>
        <v/>
      </c>
      <c r="AV163" s="5" t="str">
        <f t="shared" ca="1" si="66"/>
        <v>No</v>
      </c>
      <c r="AW163" s="4" t="str" cm="1">
        <f t="array" aca="1" ref="AW163" ca="1">PIE</f>
        <v/>
      </c>
      <c r="AY163" s="22" t="str">
        <f t="shared" ca="1" si="67"/>
        <v>N</v>
      </c>
      <c r="AZ163" s="22" t="str">
        <f t="shared" ca="1" si="68"/>
        <v>N</v>
      </c>
      <c r="BA163" s="5" t="str">
        <f t="shared" ca="1" si="69"/>
        <v>No</v>
      </c>
      <c r="BB163" s="5" t="str">
        <f t="shared" ca="1" si="70"/>
        <v/>
      </c>
      <c r="BC163" s="5"/>
      <c r="BE163" s="22" t="str">
        <f t="shared" si="71"/>
        <v>N</v>
      </c>
      <c r="BF163" s="22" t="str">
        <f t="shared" ca="1" si="72"/>
        <v>Y</v>
      </c>
      <c r="BG163" s="22" t="str">
        <f t="shared" ca="1" si="73"/>
        <v>N</v>
      </c>
    </row>
    <row r="164" spans="15:59" x14ac:dyDescent="0.25">
      <c r="O164" s="1"/>
      <c r="P164" s="2"/>
      <c r="Q164" s="2"/>
      <c r="V164" s="22" t="str">
        <f t="shared" si="56"/>
        <v xml:space="preserve"> ()*-</v>
      </c>
      <c r="X164" s="21" t="str">
        <f t="shared" ca="1" si="57"/>
        <v>-*---</v>
      </c>
      <c r="Y164" s="4" t="str">
        <f t="shared" si="58"/>
        <v>No</v>
      </c>
      <c r="Z164" s="8" t="str" cm="1">
        <f t="array" aca="1" ref="Z164" ca="1">C_CP</f>
        <v/>
      </c>
      <c r="AA164" s="9" t="str" cm="1">
        <f t="array" aca="1" ref="AA164" ca="1">IF(Z164="Yes",C_T,"-")</f>
        <v>-</v>
      </c>
      <c r="AB164" s="9" t="str" cm="1">
        <f t="array" aca="1" ref="AB164" ca="1">IF(Z164="Yes",C_WC,"-")</f>
        <v>-</v>
      </c>
      <c r="AC164" s="9" t="str" cm="1">
        <f t="array" aca="1" ref="AC164" ca="1">IF(Z164="Yes",VALUE(C_F),"-")</f>
        <v>-</v>
      </c>
      <c r="AE164" s="21">
        <f t="shared" si="59"/>
        <v>0</v>
      </c>
      <c r="AF164" s="8" t="str" cm="1">
        <f t="array" aca="1" ref="AF164" ca="1">P_Pop</f>
        <v/>
      </c>
      <c r="AG164" s="8" t="str" cm="1">
        <f t="array" aca="1" ref="AG164" ca="1">IF(AF164="Yes",P_P,"Y")</f>
        <v>Y</v>
      </c>
      <c r="AH164" s="8" t="str" cm="1">
        <f t="array" aca="1" ref="AH164" ca="1">IF(AF164="Yes",P_LB,"-")</f>
        <v>-</v>
      </c>
      <c r="AI164" s="8" t="str" cm="1">
        <f t="array" aca="1" ref="AI164" ca="1">IF(AF164="Yes",P_WC,"-")</f>
        <v>-</v>
      </c>
      <c r="AJ164" s="8" t="str" cm="1">
        <f t="array" aca="1" ref="AJ164" ca="1">IF(AF164="Yes",VALUE(P_F),"-")</f>
        <v>-</v>
      </c>
      <c r="AK164" s="10" t="str" cm="1">
        <f t="array" aca="1" ref="AK164" ca="1">IF(AF164="Yes",P_PN,"-")</f>
        <v>-</v>
      </c>
      <c r="AL164" s="22" t="str">
        <f t="shared" si="60"/>
        <v xml:space="preserve"> ()</v>
      </c>
      <c r="AM164" s="22">
        <f t="shared" si="61"/>
        <v>0</v>
      </c>
      <c r="AO164" s="5" t="str">
        <f t="shared" si="17"/>
        <v>Yes</v>
      </c>
      <c r="AP164" s="5" t="str">
        <f t="shared" ca="1" si="62"/>
        <v/>
      </c>
      <c r="AQ164" s="5" t="str">
        <f t="shared" ca="1" si="63"/>
        <v/>
      </c>
      <c r="AR164" s="5" t="str">
        <f t="shared" ca="1" si="64"/>
        <v>Yes</v>
      </c>
      <c r="AS164" s="5" t="str">
        <f t="shared" ca="1" si="65"/>
        <v>Patch to remove</v>
      </c>
      <c r="AT164" s="5" t="str" cm="1">
        <f t="array" aca="1" ref="AT164" ca="1">COM</f>
        <v/>
      </c>
      <c r="AV164" s="5" t="str">
        <f t="shared" ca="1" si="66"/>
        <v>No</v>
      </c>
      <c r="AW164" s="4" t="str" cm="1">
        <f t="array" aca="1" ref="AW164" ca="1">PIE</f>
        <v/>
      </c>
      <c r="AY164" s="22" t="str">
        <f t="shared" ca="1" si="67"/>
        <v>N</v>
      </c>
      <c r="AZ164" s="22" t="str">
        <f t="shared" ca="1" si="68"/>
        <v>N</v>
      </c>
      <c r="BA164" s="5" t="str">
        <f t="shared" ca="1" si="69"/>
        <v>No</v>
      </c>
      <c r="BB164" s="5" t="str">
        <f t="shared" ca="1" si="70"/>
        <v/>
      </c>
      <c r="BC164" s="5"/>
      <c r="BE164" s="22" t="str">
        <f t="shared" si="71"/>
        <v>N</v>
      </c>
      <c r="BF164" s="22" t="str">
        <f t="shared" ca="1" si="72"/>
        <v>Y</v>
      </c>
      <c r="BG164" s="22" t="str">
        <f t="shared" ca="1" si="73"/>
        <v>N</v>
      </c>
    </row>
    <row r="165" spans="15:59" x14ac:dyDescent="0.25">
      <c r="O165" s="1"/>
      <c r="P165" s="2"/>
      <c r="Q165" s="2"/>
      <c r="V165" s="22" t="str">
        <f t="shared" si="56"/>
        <v xml:space="preserve"> ()*-</v>
      </c>
      <c r="X165" s="21" t="str">
        <f t="shared" ca="1" si="57"/>
        <v>-*---</v>
      </c>
      <c r="Y165" s="4" t="str">
        <f t="shared" si="58"/>
        <v>No</v>
      </c>
      <c r="Z165" s="8" t="str" cm="1">
        <f t="array" aca="1" ref="Z165" ca="1">C_CP</f>
        <v/>
      </c>
      <c r="AA165" s="9" t="str" cm="1">
        <f t="array" aca="1" ref="AA165" ca="1">IF(Z165="Yes",C_T,"-")</f>
        <v>-</v>
      </c>
      <c r="AB165" s="9" t="str" cm="1">
        <f t="array" aca="1" ref="AB165" ca="1">IF(Z165="Yes",C_WC,"-")</f>
        <v>-</v>
      </c>
      <c r="AC165" s="9" t="str" cm="1">
        <f t="array" aca="1" ref="AC165" ca="1">IF(Z165="Yes",VALUE(C_F),"-")</f>
        <v>-</v>
      </c>
      <c r="AE165" s="21">
        <f t="shared" si="59"/>
        <v>0</v>
      </c>
      <c r="AF165" s="8" t="str" cm="1">
        <f t="array" aca="1" ref="AF165" ca="1">P_Pop</f>
        <v/>
      </c>
      <c r="AG165" s="8" t="str" cm="1">
        <f t="array" aca="1" ref="AG165" ca="1">IF(AF165="Yes",P_P,"Y")</f>
        <v>Y</v>
      </c>
      <c r="AH165" s="8" t="str" cm="1">
        <f t="array" aca="1" ref="AH165" ca="1">IF(AF165="Yes",P_LB,"-")</f>
        <v>-</v>
      </c>
      <c r="AI165" s="8" t="str" cm="1">
        <f t="array" aca="1" ref="AI165" ca="1">IF(AF165="Yes",P_WC,"-")</f>
        <v>-</v>
      </c>
      <c r="AJ165" s="8" t="str" cm="1">
        <f t="array" aca="1" ref="AJ165" ca="1">IF(AF165="Yes",VALUE(P_F),"-")</f>
        <v>-</v>
      </c>
      <c r="AK165" s="10" t="str" cm="1">
        <f t="array" aca="1" ref="AK165" ca="1">IF(AF165="Yes",P_PN,"-")</f>
        <v>-</v>
      </c>
      <c r="AL165" s="22" t="str">
        <f t="shared" si="60"/>
        <v xml:space="preserve"> ()</v>
      </c>
      <c r="AM165" s="22">
        <f t="shared" si="61"/>
        <v>0</v>
      </c>
      <c r="AO165" s="5" t="str">
        <f t="shared" si="17"/>
        <v>Yes</v>
      </c>
      <c r="AP165" s="5" t="str">
        <f t="shared" ca="1" si="62"/>
        <v/>
      </c>
      <c r="AQ165" s="5" t="str">
        <f t="shared" ca="1" si="63"/>
        <v/>
      </c>
      <c r="AR165" s="5" t="str">
        <f t="shared" ca="1" si="64"/>
        <v>Yes</v>
      </c>
      <c r="AS165" s="5" t="str">
        <f t="shared" ca="1" si="65"/>
        <v>Patch to remove</v>
      </c>
      <c r="AT165" s="5" t="str" cm="1">
        <f t="array" aca="1" ref="AT165" ca="1">COM</f>
        <v/>
      </c>
      <c r="AV165" s="5" t="str">
        <f t="shared" ca="1" si="66"/>
        <v>No</v>
      </c>
      <c r="AW165" s="4" t="str" cm="1">
        <f t="array" aca="1" ref="AW165" ca="1">PIE</f>
        <v/>
      </c>
      <c r="AY165" s="22" t="str">
        <f t="shared" ca="1" si="67"/>
        <v>N</v>
      </c>
      <c r="AZ165" s="22" t="str">
        <f t="shared" ca="1" si="68"/>
        <v>N</v>
      </c>
      <c r="BA165" s="5" t="str">
        <f t="shared" ca="1" si="69"/>
        <v>No</v>
      </c>
      <c r="BB165" s="5" t="str">
        <f t="shared" ca="1" si="70"/>
        <v/>
      </c>
      <c r="BC165" s="5"/>
      <c r="BE165" s="22" t="str">
        <f t="shared" si="71"/>
        <v>N</v>
      </c>
      <c r="BF165" s="22" t="str">
        <f t="shared" ca="1" si="72"/>
        <v>Y</v>
      </c>
      <c r="BG165" s="22" t="str">
        <f t="shared" ca="1" si="73"/>
        <v>N</v>
      </c>
    </row>
    <row r="166" spans="15:59" x14ac:dyDescent="0.25">
      <c r="O166" s="1"/>
      <c r="P166" s="2"/>
      <c r="Q166" s="2"/>
      <c r="V166" s="22" t="str">
        <f t="shared" si="56"/>
        <v xml:space="preserve"> ()*-</v>
      </c>
      <c r="X166" s="21" t="str">
        <f t="shared" ca="1" si="57"/>
        <v>-*---</v>
      </c>
      <c r="Y166" s="4" t="str">
        <f t="shared" si="58"/>
        <v>No</v>
      </c>
      <c r="Z166" s="8" t="str" cm="1">
        <f t="array" aca="1" ref="Z166" ca="1">C_CP</f>
        <v/>
      </c>
      <c r="AA166" s="9" t="str" cm="1">
        <f t="array" aca="1" ref="AA166" ca="1">IF(Z166="Yes",C_T,"-")</f>
        <v>-</v>
      </c>
      <c r="AB166" s="9" t="str" cm="1">
        <f t="array" aca="1" ref="AB166" ca="1">IF(Z166="Yes",C_WC,"-")</f>
        <v>-</v>
      </c>
      <c r="AC166" s="9" t="str" cm="1">
        <f t="array" aca="1" ref="AC166" ca="1">IF(Z166="Yes",VALUE(C_F),"-")</f>
        <v>-</v>
      </c>
      <c r="AE166" s="21">
        <f t="shared" si="59"/>
        <v>0</v>
      </c>
      <c r="AF166" s="8" t="str" cm="1">
        <f t="array" aca="1" ref="AF166" ca="1">P_Pop</f>
        <v/>
      </c>
      <c r="AG166" s="8" t="str" cm="1">
        <f t="array" aca="1" ref="AG166" ca="1">IF(AF166="Yes",P_P,"Y")</f>
        <v>Y</v>
      </c>
      <c r="AH166" s="8" t="str" cm="1">
        <f t="array" aca="1" ref="AH166" ca="1">IF(AF166="Yes",P_LB,"-")</f>
        <v>-</v>
      </c>
      <c r="AI166" s="8" t="str" cm="1">
        <f t="array" aca="1" ref="AI166" ca="1">IF(AF166="Yes",P_WC,"-")</f>
        <v>-</v>
      </c>
      <c r="AJ166" s="8" t="str" cm="1">
        <f t="array" aca="1" ref="AJ166" ca="1">IF(AF166="Yes",VALUE(P_F),"-")</f>
        <v>-</v>
      </c>
      <c r="AK166" s="10" t="str" cm="1">
        <f t="array" aca="1" ref="AK166" ca="1">IF(AF166="Yes",P_PN,"-")</f>
        <v>-</v>
      </c>
      <c r="AL166" s="22" t="str">
        <f t="shared" si="60"/>
        <v xml:space="preserve"> ()</v>
      </c>
      <c r="AM166" s="22">
        <f t="shared" si="61"/>
        <v>0</v>
      </c>
      <c r="AO166" s="5" t="str">
        <f t="shared" si="17"/>
        <v>Yes</v>
      </c>
      <c r="AP166" s="5" t="str">
        <f t="shared" ca="1" si="62"/>
        <v/>
      </c>
      <c r="AQ166" s="5" t="str">
        <f t="shared" ca="1" si="63"/>
        <v/>
      </c>
      <c r="AR166" s="5" t="str">
        <f t="shared" ca="1" si="64"/>
        <v>Yes</v>
      </c>
      <c r="AS166" s="5" t="str">
        <f t="shared" ca="1" si="65"/>
        <v>Patch to remove</v>
      </c>
      <c r="AT166" s="5" t="str" cm="1">
        <f t="array" aca="1" ref="AT166" ca="1">COM</f>
        <v/>
      </c>
      <c r="AV166" s="5" t="str">
        <f t="shared" ca="1" si="66"/>
        <v>No</v>
      </c>
      <c r="AW166" s="4" t="str" cm="1">
        <f t="array" aca="1" ref="AW166" ca="1">PIE</f>
        <v/>
      </c>
      <c r="AY166" s="22" t="str">
        <f t="shared" ca="1" si="67"/>
        <v>N</v>
      </c>
      <c r="AZ166" s="22" t="str">
        <f t="shared" ca="1" si="68"/>
        <v>N</v>
      </c>
      <c r="BA166" s="5" t="str">
        <f t="shared" ca="1" si="69"/>
        <v>No</v>
      </c>
      <c r="BB166" s="5" t="str">
        <f t="shared" ca="1" si="70"/>
        <v/>
      </c>
      <c r="BC166" s="5"/>
      <c r="BE166" s="22" t="str">
        <f t="shared" si="71"/>
        <v>N</v>
      </c>
      <c r="BF166" s="22" t="str">
        <f t="shared" ca="1" si="72"/>
        <v>Y</v>
      </c>
      <c r="BG166" s="22" t="str">
        <f t="shared" ca="1" si="73"/>
        <v>N</v>
      </c>
    </row>
    <row r="167" spans="15:59" x14ac:dyDescent="0.25">
      <c r="O167" s="1"/>
      <c r="P167" s="2"/>
      <c r="Q167" s="2"/>
      <c r="V167" s="22" t="str">
        <f t="shared" si="56"/>
        <v xml:space="preserve"> ()*-</v>
      </c>
      <c r="X167" s="21" t="str">
        <f t="shared" ca="1" si="57"/>
        <v>-*---</v>
      </c>
      <c r="Y167" s="4" t="str">
        <f t="shared" si="58"/>
        <v>No</v>
      </c>
      <c r="Z167" s="8" t="str" cm="1">
        <f t="array" aca="1" ref="Z167" ca="1">C_CP</f>
        <v/>
      </c>
      <c r="AA167" s="9" t="str" cm="1">
        <f t="array" aca="1" ref="AA167" ca="1">IF(Z167="Yes",C_T,"-")</f>
        <v>-</v>
      </c>
      <c r="AB167" s="9" t="str" cm="1">
        <f t="array" aca="1" ref="AB167" ca="1">IF(Z167="Yes",C_WC,"-")</f>
        <v>-</v>
      </c>
      <c r="AC167" s="9" t="str" cm="1">
        <f t="array" aca="1" ref="AC167" ca="1">IF(Z167="Yes",VALUE(C_F),"-")</f>
        <v>-</v>
      </c>
      <c r="AE167" s="21">
        <f t="shared" si="59"/>
        <v>0</v>
      </c>
      <c r="AF167" s="8" t="str" cm="1">
        <f t="array" aca="1" ref="AF167" ca="1">P_Pop</f>
        <v/>
      </c>
      <c r="AG167" s="8" t="str" cm="1">
        <f t="array" aca="1" ref="AG167" ca="1">IF(AF167="Yes",P_P,"Y")</f>
        <v>Y</v>
      </c>
      <c r="AH167" s="8" t="str" cm="1">
        <f t="array" aca="1" ref="AH167" ca="1">IF(AF167="Yes",P_LB,"-")</f>
        <v>-</v>
      </c>
      <c r="AI167" s="8" t="str" cm="1">
        <f t="array" aca="1" ref="AI167" ca="1">IF(AF167="Yes",P_WC,"-")</f>
        <v>-</v>
      </c>
      <c r="AJ167" s="8" t="str" cm="1">
        <f t="array" aca="1" ref="AJ167" ca="1">IF(AF167="Yes",VALUE(P_F),"-")</f>
        <v>-</v>
      </c>
      <c r="AK167" s="10" t="str" cm="1">
        <f t="array" aca="1" ref="AK167" ca="1">IF(AF167="Yes",P_PN,"-")</f>
        <v>-</v>
      </c>
      <c r="AL167" s="22" t="str">
        <f t="shared" si="60"/>
        <v xml:space="preserve"> ()</v>
      </c>
      <c r="AM167" s="22">
        <f t="shared" si="61"/>
        <v>0</v>
      </c>
      <c r="AO167" s="5" t="str">
        <f t="shared" si="17"/>
        <v>Yes</v>
      </c>
      <c r="AP167" s="5" t="str">
        <f t="shared" ca="1" si="62"/>
        <v/>
      </c>
      <c r="AQ167" s="5" t="str">
        <f t="shared" ca="1" si="63"/>
        <v/>
      </c>
      <c r="AR167" s="5" t="str">
        <f t="shared" ca="1" si="64"/>
        <v>Yes</v>
      </c>
      <c r="AS167" s="5" t="str">
        <f t="shared" ca="1" si="65"/>
        <v>Patch to remove</v>
      </c>
      <c r="AT167" s="5" t="str" cm="1">
        <f t="array" aca="1" ref="AT167" ca="1">COM</f>
        <v/>
      </c>
      <c r="AV167" s="5" t="str">
        <f t="shared" ca="1" si="66"/>
        <v>No</v>
      </c>
      <c r="AW167" s="4" t="str" cm="1">
        <f t="array" aca="1" ref="AW167" ca="1">PIE</f>
        <v/>
      </c>
      <c r="AY167" s="22" t="str">
        <f t="shared" ca="1" si="67"/>
        <v>N</v>
      </c>
      <c r="AZ167" s="22" t="str">
        <f t="shared" ca="1" si="68"/>
        <v>N</v>
      </c>
      <c r="BA167" s="5" t="str">
        <f t="shared" ca="1" si="69"/>
        <v>No</v>
      </c>
      <c r="BB167" s="5" t="str">
        <f t="shared" ca="1" si="70"/>
        <v/>
      </c>
      <c r="BC167" s="5"/>
      <c r="BE167" s="22" t="str">
        <f t="shared" si="71"/>
        <v>N</v>
      </c>
      <c r="BF167" s="22" t="str">
        <f t="shared" ca="1" si="72"/>
        <v>Y</v>
      </c>
      <c r="BG167" s="22" t="str">
        <f t="shared" ca="1" si="73"/>
        <v>N</v>
      </c>
    </row>
    <row r="168" spans="15:59" x14ac:dyDescent="0.25">
      <c r="O168" s="1"/>
      <c r="P168" s="2"/>
      <c r="Q168" s="2"/>
      <c r="V168" s="22" t="str">
        <f t="shared" si="56"/>
        <v xml:space="preserve"> ()*-</v>
      </c>
      <c r="X168" s="21" t="str">
        <f t="shared" ca="1" si="57"/>
        <v>-*---</v>
      </c>
      <c r="Y168" s="4" t="str">
        <f t="shared" si="58"/>
        <v>No</v>
      </c>
      <c r="Z168" s="8" t="str" cm="1">
        <f t="array" aca="1" ref="Z168" ca="1">C_CP</f>
        <v/>
      </c>
      <c r="AA168" s="9" t="str" cm="1">
        <f t="array" aca="1" ref="AA168" ca="1">IF(Z168="Yes",C_T,"-")</f>
        <v>-</v>
      </c>
      <c r="AB168" s="9" t="str" cm="1">
        <f t="array" aca="1" ref="AB168" ca="1">IF(Z168="Yes",C_WC,"-")</f>
        <v>-</v>
      </c>
      <c r="AC168" s="9" t="str" cm="1">
        <f t="array" aca="1" ref="AC168" ca="1">IF(Z168="Yes",VALUE(C_F),"-")</f>
        <v>-</v>
      </c>
      <c r="AE168" s="21">
        <f t="shared" si="59"/>
        <v>0</v>
      </c>
      <c r="AF168" s="8" t="str" cm="1">
        <f t="array" aca="1" ref="AF168" ca="1">P_Pop</f>
        <v/>
      </c>
      <c r="AG168" s="8" t="str" cm="1">
        <f t="array" aca="1" ref="AG168" ca="1">IF(AF168="Yes",P_P,"Y")</f>
        <v>Y</v>
      </c>
      <c r="AH168" s="8" t="str" cm="1">
        <f t="array" aca="1" ref="AH168" ca="1">IF(AF168="Yes",P_LB,"-")</f>
        <v>-</v>
      </c>
      <c r="AI168" s="8" t="str" cm="1">
        <f t="array" aca="1" ref="AI168" ca="1">IF(AF168="Yes",P_WC,"-")</f>
        <v>-</v>
      </c>
      <c r="AJ168" s="8" t="str" cm="1">
        <f t="array" aca="1" ref="AJ168" ca="1">IF(AF168="Yes",VALUE(P_F),"-")</f>
        <v>-</v>
      </c>
      <c r="AK168" s="10" t="str" cm="1">
        <f t="array" aca="1" ref="AK168" ca="1">IF(AF168="Yes",P_PN,"-")</f>
        <v>-</v>
      </c>
      <c r="AL168" s="22" t="str">
        <f t="shared" si="60"/>
        <v xml:space="preserve"> ()</v>
      </c>
      <c r="AM168" s="22">
        <f t="shared" si="61"/>
        <v>0</v>
      </c>
      <c r="AO168" s="5" t="str">
        <f t="shared" si="17"/>
        <v>Yes</v>
      </c>
      <c r="AP168" s="5" t="str">
        <f t="shared" ca="1" si="62"/>
        <v/>
      </c>
      <c r="AQ168" s="5" t="str">
        <f t="shared" ca="1" si="63"/>
        <v/>
      </c>
      <c r="AR168" s="5" t="str">
        <f t="shared" ca="1" si="64"/>
        <v>Yes</v>
      </c>
      <c r="AS168" s="5" t="str">
        <f t="shared" ca="1" si="65"/>
        <v>Patch to remove</v>
      </c>
      <c r="AT168" s="5" t="str" cm="1">
        <f t="array" aca="1" ref="AT168" ca="1">COM</f>
        <v/>
      </c>
      <c r="AV168" s="5" t="str">
        <f t="shared" ca="1" si="66"/>
        <v>No</v>
      </c>
      <c r="AW168" s="4" t="str" cm="1">
        <f t="array" aca="1" ref="AW168" ca="1">PIE</f>
        <v/>
      </c>
      <c r="AY168" s="22" t="str">
        <f t="shared" ca="1" si="67"/>
        <v>N</v>
      </c>
      <c r="AZ168" s="22" t="str">
        <f t="shared" ca="1" si="68"/>
        <v>N</v>
      </c>
      <c r="BA168" s="5" t="str">
        <f t="shared" ca="1" si="69"/>
        <v>No</v>
      </c>
      <c r="BB168" s="5" t="str">
        <f t="shared" ca="1" si="70"/>
        <v/>
      </c>
      <c r="BC168" s="5"/>
      <c r="BE168" s="22" t="str">
        <f t="shared" si="71"/>
        <v>N</v>
      </c>
      <c r="BF168" s="22" t="str">
        <f t="shared" ca="1" si="72"/>
        <v>Y</v>
      </c>
      <c r="BG168" s="22" t="str">
        <f t="shared" ca="1" si="73"/>
        <v>N</v>
      </c>
    </row>
    <row r="169" spans="15:59" x14ac:dyDescent="0.25">
      <c r="O169" s="1"/>
      <c r="P169" s="2"/>
      <c r="Q169" s="2"/>
      <c r="V169" s="22" t="str">
        <f t="shared" si="56"/>
        <v xml:space="preserve"> ()*-</v>
      </c>
      <c r="X169" s="21" t="str">
        <f t="shared" ca="1" si="57"/>
        <v>-*---</v>
      </c>
      <c r="Y169" s="4" t="str">
        <f t="shared" si="58"/>
        <v>No</v>
      </c>
      <c r="Z169" s="8" t="str" cm="1">
        <f t="array" aca="1" ref="Z169" ca="1">C_CP</f>
        <v/>
      </c>
      <c r="AA169" s="9" t="str" cm="1">
        <f t="array" aca="1" ref="AA169" ca="1">IF(Z169="Yes",C_T,"-")</f>
        <v>-</v>
      </c>
      <c r="AB169" s="9" t="str" cm="1">
        <f t="array" aca="1" ref="AB169" ca="1">IF(Z169="Yes",C_WC,"-")</f>
        <v>-</v>
      </c>
      <c r="AC169" s="9" t="str" cm="1">
        <f t="array" aca="1" ref="AC169" ca="1">IF(Z169="Yes",VALUE(C_F),"-")</f>
        <v>-</v>
      </c>
      <c r="AE169" s="21">
        <f t="shared" si="59"/>
        <v>0</v>
      </c>
      <c r="AF169" s="8" t="str" cm="1">
        <f t="array" aca="1" ref="AF169" ca="1">P_Pop</f>
        <v/>
      </c>
      <c r="AG169" s="8" t="str" cm="1">
        <f t="array" aca="1" ref="AG169" ca="1">IF(AF169="Yes",P_P,"Y")</f>
        <v>Y</v>
      </c>
      <c r="AH169" s="8" t="str" cm="1">
        <f t="array" aca="1" ref="AH169" ca="1">IF(AF169="Yes",P_LB,"-")</f>
        <v>-</v>
      </c>
      <c r="AI169" s="8" t="str" cm="1">
        <f t="array" aca="1" ref="AI169" ca="1">IF(AF169="Yes",P_WC,"-")</f>
        <v>-</v>
      </c>
      <c r="AJ169" s="8" t="str" cm="1">
        <f t="array" aca="1" ref="AJ169" ca="1">IF(AF169="Yes",VALUE(P_F),"-")</f>
        <v>-</v>
      </c>
      <c r="AK169" s="10" t="str" cm="1">
        <f t="array" aca="1" ref="AK169" ca="1">IF(AF169="Yes",P_PN,"-")</f>
        <v>-</v>
      </c>
      <c r="AL169" s="22" t="str">
        <f t="shared" si="60"/>
        <v xml:space="preserve"> ()</v>
      </c>
      <c r="AM169" s="22">
        <f t="shared" si="61"/>
        <v>0</v>
      </c>
      <c r="AO169" s="5" t="str">
        <f t="shared" si="17"/>
        <v>Yes</v>
      </c>
      <c r="AP169" s="5" t="str">
        <f t="shared" ca="1" si="62"/>
        <v/>
      </c>
      <c r="AQ169" s="5" t="str">
        <f t="shared" ca="1" si="63"/>
        <v/>
      </c>
      <c r="AR169" s="5" t="str">
        <f t="shared" ca="1" si="64"/>
        <v>Yes</v>
      </c>
      <c r="AS169" s="5" t="str">
        <f t="shared" ca="1" si="65"/>
        <v>Patch to remove</v>
      </c>
      <c r="AT169" s="5" t="str" cm="1">
        <f t="array" aca="1" ref="AT169" ca="1">COM</f>
        <v/>
      </c>
      <c r="AV169" s="5" t="str">
        <f t="shared" ca="1" si="66"/>
        <v>No</v>
      </c>
      <c r="AW169" s="4" t="str" cm="1">
        <f t="array" aca="1" ref="AW169" ca="1">PIE</f>
        <v/>
      </c>
      <c r="AY169" s="22" t="str">
        <f t="shared" ca="1" si="67"/>
        <v>N</v>
      </c>
      <c r="AZ169" s="22" t="str">
        <f t="shared" ca="1" si="68"/>
        <v>N</v>
      </c>
      <c r="BA169" s="5" t="str">
        <f t="shared" ca="1" si="69"/>
        <v>No</v>
      </c>
      <c r="BB169" s="5" t="str">
        <f t="shared" ca="1" si="70"/>
        <v/>
      </c>
      <c r="BC169" s="5"/>
      <c r="BE169" s="22" t="str">
        <f t="shared" si="71"/>
        <v>N</v>
      </c>
      <c r="BF169" s="22" t="str">
        <f t="shared" ca="1" si="72"/>
        <v>Y</v>
      </c>
      <c r="BG169" s="22" t="str">
        <f t="shared" ca="1" si="73"/>
        <v>N</v>
      </c>
    </row>
    <row r="170" spans="15:59" x14ac:dyDescent="0.25">
      <c r="O170" s="1"/>
      <c r="P170" s="2"/>
      <c r="Q170" s="2"/>
      <c r="V170" s="22" t="str">
        <f t="shared" si="56"/>
        <v xml:space="preserve"> ()*-</v>
      </c>
      <c r="X170" s="21" t="str">
        <f t="shared" ca="1" si="57"/>
        <v>-*---</v>
      </c>
      <c r="Y170" s="4" t="str">
        <f t="shared" si="58"/>
        <v>No</v>
      </c>
      <c r="Z170" s="8" t="str" cm="1">
        <f t="array" aca="1" ref="Z170" ca="1">C_CP</f>
        <v/>
      </c>
      <c r="AA170" s="9" t="str" cm="1">
        <f t="array" aca="1" ref="AA170" ca="1">IF(Z170="Yes",C_T,"-")</f>
        <v>-</v>
      </c>
      <c r="AB170" s="9" t="str" cm="1">
        <f t="array" aca="1" ref="AB170" ca="1">IF(Z170="Yes",C_WC,"-")</f>
        <v>-</v>
      </c>
      <c r="AC170" s="9" t="str" cm="1">
        <f t="array" aca="1" ref="AC170" ca="1">IF(Z170="Yes",VALUE(C_F),"-")</f>
        <v>-</v>
      </c>
      <c r="AE170" s="21">
        <f t="shared" si="59"/>
        <v>0</v>
      </c>
      <c r="AF170" s="8" t="str" cm="1">
        <f t="array" aca="1" ref="AF170" ca="1">P_Pop</f>
        <v/>
      </c>
      <c r="AG170" s="8" t="str" cm="1">
        <f t="array" aca="1" ref="AG170" ca="1">IF(AF170="Yes",P_P,"Y")</f>
        <v>Y</v>
      </c>
      <c r="AH170" s="8" t="str" cm="1">
        <f t="array" aca="1" ref="AH170" ca="1">IF(AF170="Yes",P_LB,"-")</f>
        <v>-</v>
      </c>
      <c r="AI170" s="8" t="str" cm="1">
        <f t="array" aca="1" ref="AI170" ca="1">IF(AF170="Yes",P_WC,"-")</f>
        <v>-</v>
      </c>
      <c r="AJ170" s="8" t="str" cm="1">
        <f t="array" aca="1" ref="AJ170" ca="1">IF(AF170="Yes",VALUE(P_F),"-")</f>
        <v>-</v>
      </c>
      <c r="AK170" s="10" t="str" cm="1">
        <f t="array" aca="1" ref="AK170" ca="1">IF(AF170="Yes",P_PN,"-")</f>
        <v>-</v>
      </c>
      <c r="AL170" s="22" t="str">
        <f t="shared" si="60"/>
        <v xml:space="preserve"> ()</v>
      </c>
      <c r="AM170" s="22">
        <f t="shared" si="61"/>
        <v>0</v>
      </c>
      <c r="AO170" s="5" t="str">
        <f t="shared" si="17"/>
        <v>Yes</v>
      </c>
      <c r="AP170" s="5" t="str">
        <f t="shared" ca="1" si="62"/>
        <v/>
      </c>
      <c r="AQ170" s="5" t="str">
        <f t="shared" ca="1" si="63"/>
        <v/>
      </c>
      <c r="AR170" s="5" t="str">
        <f t="shared" ca="1" si="64"/>
        <v>Yes</v>
      </c>
      <c r="AS170" s="5" t="str">
        <f t="shared" ca="1" si="65"/>
        <v>Patch to remove</v>
      </c>
      <c r="AT170" s="5" t="str" cm="1">
        <f t="array" aca="1" ref="AT170" ca="1">COM</f>
        <v/>
      </c>
      <c r="AV170" s="5" t="str">
        <f t="shared" ca="1" si="66"/>
        <v>No</v>
      </c>
      <c r="AW170" s="4" t="str" cm="1">
        <f t="array" aca="1" ref="AW170" ca="1">PIE</f>
        <v/>
      </c>
      <c r="AY170" s="22" t="str">
        <f t="shared" ca="1" si="67"/>
        <v>N</v>
      </c>
      <c r="AZ170" s="22" t="str">
        <f t="shared" ca="1" si="68"/>
        <v>N</v>
      </c>
      <c r="BA170" s="5" t="str">
        <f t="shared" ca="1" si="69"/>
        <v>No</v>
      </c>
      <c r="BB170" s="5" t="str">
        <f t="shared" ca="1" si="70"/>
        <v/>
      </c>
      <c r="BC170" s="5"/>
      <c r="BE170" s="22" t="str">
        <f t="shared" si="71"/>
        <v>N</v>
      </c>
      <c r="BF170" s="22" t="str">
        <f t="shared" ca="1" si="72"/>
        <v>Y</v>
      </c>
      <c r="BG170" s="22" t="str">
        <f t="shared" ca="1" si="73"/>
        <v>N</v>
      </c>
    </row>
    <row r="171" spans="15:59" x14ac:dyDescent="0.25">
      <c r="O171" s="1"/>
      <c r="P171" s="2"/>
      <c r="Q171" s="2"/>
      <c r="V171" s="22" t="str">
        <f t="shared" si="56"/>
        <v xml:space="preserve"> ()*-</v>
      </c>
      <c r="X171" s="21" t="str">
        <f t="shared" ca="1" si="57"/>
        <v>-*---</v>
      </c>
      <c r="Y171" s="4" t="str">
        <f t="shared" si="58"/>
        <v>No</v>
      </c>
      <c r="Z171" s="8" t="str" cm="1">
        <f t="array" aca="1" ref="Z171" ca="1">C_CP</f>
        <v/>
      </c>
      <c r="AA171" s="9" t="str" cm="1">
        <f t="array" aca="1" ref="AA171" ca="1">IF(Z171="Yes",C_T,"-")</f>
        <v>-</v>
      </c>
      <c r="AB171" s="9" t="str" cm="1">
        <f t="array" aca="1" ref="AB171" ca="1">IF(Z171="Yes",C_WC,"-")</f>
        <v>-</v>
      </c>
      <c r="AC171" s="9" t="str" cm="1">
        <f t="array" aca="1" ref="AC171" ca="1">IF(Z171="Yes",VALUE(C_F),"-")</f>
        <v>-</v>
      </c>
      <c r="AE171" s="21">
        <f t="shared" si="59"/>
        <v>0</v>
      </c>
      <c r="AF171" s="8" t="str" cm="1">
        <f t="array" aca="1" ref="AF171" ca="1">P_Pop</f>
        <v/>
      </c>
      <c r="AG171" s="8" t="str" cm="1">
        <f t="array" aca="1" ref="AG171" ca="1">IF(AF171="Yes",P_P,"Y")</f>
        <v>Y</v>
      </c>
      <c r="AH171" s="8" t="str" cm="1">
        <f t="array" aca="1" ref="AH171" ca="1">IF(AF171="Yes",P_LB,"-")</f>
        <v>-</v>
      </c>
      <c r="AI171" s="8" t="str" cm="1">
        <f t="array" aca="1" ref="AI171" ca="1">IF(AF171="Yes",P_WC,"-")</f>
        <v>-</v>
      </c>
      <c r="AJ171" s="8" t="str" cm="1">
        <f t="array" aca="1" ref="AJ171" ca="1">IF(AF171="Yes",VALUE(P_F),"-")</f>
        <v>-</v>
      </c>
      <c r="AK171" s="10" t="str" cm="1">
        <f t="array" aca="1" ref="AK171" ca="1">IF(AF171="Yes",P_PN,"-")</f>
        <v>-</v>
      </c>
      <c r="AL171" s="22" t="str">
        <f t="shared" si="60"/>
        <v xml:space="preserve"> ()</v>
      </c>
      <c r="AM171" s="22">
        <f t="shared" si="61"/>
        <v>0</v>
      </c>
      <c r="AO171" s="5" t="str">
        <f t="shared" si="17"/>
        <v>Yes</v>
      </c>
      <c r="AP171" s="5" t="str">
        <f t="shared" ca="1" si="62"/>
        <v/>
      </c>
      <c r="AQ171" s="5" t="str">
        <f t="shared" ca="1" si="63"/>
        <v/>
      </c>
      <c r="AR171" s="5" t="str">
        <f t="shared" ca="1" si="64"/>
        <v>Yes</v>
      </c>
      <c r="AS171" s="5" t="str">
        <f t="shared" ca="1" si="65"/>
        <v>Patch to remove</v>
      </c>
      <c r="AT171" s="5" t="str" cm="1">
        <f t="array" aca="1" ref="AT171" ca="1">COM</f>
        <v/>
      </c>
      <c r="AV171" s="5" t="str">
        <f t="shared" ca="1" si="66"/>
        <v>No</v>
      </c>
      <c r="AW171" s="4" t="str" cm="1">
        <f t="array" aca="1" ref="AW171" ca="1">PIE</f>
        <v/>
      </c>
      <c r="AY171" s="22" t="str">
        <f t="shared" ca="1" si="67"/>
        <v>N</v>
      </c>
      <c r="AZ171" s="22" t="str">
        <f t="shared" ca="1" si="68"/>
        <v>N</v>
      </c>
      <c r="BA171" s="5" t="str">
        <f t="shared" ca="1" si="69"/>
        <v>No</v>
      </c>
      <c r="BB171" s="5" t="str">
        <f t="shared" ca="1" si="70"/>
        <v/>
      </c>
      <c r="BC171" s="5"/>
      <c r="BE171" s="22" t="str">
        <f t="shared" si="71"/>
        <v>N</v>
      </c>
      <c r="BF171" s="22" t="str">
        <f t="shared" ca="1" si="72"/>
        <v>Y</v>
      </c>
      <c r="BG171" s="22" t="str">
        <f t="shared" ca="1" si="73"/>
        <v>N</v>
      </c>
    </row>
    <row r="172" spans="15:59" x14ac:dyDescent="0.25">
      <c r="O172" s="1"/>
      <c r="P172" s="2"/>
      <c r="Q172" s="2"/>
      <c r="V172" s="22" t="str">
        <f t="shared" si="56"/>
        <v xml:space="preserve"> ()*-</v>
      </c>
      <c r="X172" s="21" t="str">
        <f t="shared" ca="1" si="57"/>
        <v>-*---</v>
      </c>
      <c r="Y172" s="4" t="str">
        <f t="shared" si="58"/>
        <v>No</v>
      </c>
      <c r="Z172" s="8" t="str" cm="1">
        <f t="array" aca="1" ref="Z172" ca="1">C_CP</f>
        <v/>
      </c>
      <c r="AA172" s="9" t="str" cm="1">
        <f t="array" aca="1" ref="AA172" ca="1">IF(Z172="Yes",C_T,"-")</f>
        <v>-</v>
      </c>
      <c r="AB172" s="9" t="str" cm="1">
        <f t="array" aca="1" ref="AB172" ca="1">IF(Z172="Yes",C_WC,"-")</f>
        <v>-</v>
      </c>
      <c r="AC172" s="9" t="str" cm="1">
        <f t="array" aca="1" ref="AC172" ca="1">IF(Z172="Yes",VALUE(C_F),"-")</f>
        <v>-</v>
      </c>
      <c r="AE172" s="21">
        <f t="shared" si="59"/>
        <v>0</v>
      </c>
      <c r="AF172" s="8" t="str" cm="1">
        <f t="array" aca="1" ref="AF172" ca="1">P_Pop</f>
        <v/>
      </c>
      <c r="AG172" s="8" t="str" cm="1">
        <f t="array" aca="1" ref="AG172" ca="1">IF(AF172="Yes",P_P,"Y")</f>
        <v>Y</v>
      </c>
      <c r="AH172" s="8" t="str" cm="1">
        <f t="array" aca="1" ref="AH172" ca="1">IF(AF172="Yes",P_LB,"-")</f>
        <v>-</v>
      </c>
      <c r="AI172" s="8" t="str" cm="1">
        <f t="array" aca="1" ref="AI172" ca="1">IF(AF172="Yes",P_WC,"-")</f>
        <v>-</v>
      </c>
      <c r="AJ172" s="8" t="str" cm="1">
        <f t="array" aca="1" ref="AJ172" ca="1">IF(AF172="Yes",VALUE(P_F),"-")</f>
        <v>-</v>
      </c>
      <c r="AK172" s="10" t="str" cm="1">
        <f t="array" aca="1" ref="AK172" ca="1">IF(AF172="Yes",P_PN,"-")</f>
        <v>-</v>
      </c>
      <c r="AL172" s="22" t="str">
        <f t="shared" si="60"/>
        <v xml:space="preserve"> ()</v>
      </c>
      <c r="AM172" s="22">
        <f t="shared" si="61"/>
        <v>0</v>
      </c>
      <c r="AO172" s="5" t="str">
        <f t="shared" si="17"/>
        <v>Yes</v>
      </c>
      <c r="AP172" s="5" t="str">
        <f t="shared" ca="1" si="62"/>
        <v/>
      </c>
      <c r="AQ172" s="5" t="str">
        <f t="shared" ca="1" si="63"/>
        <v/>
      </c>
      <c r="AR172" s="5" t="str">
        <f t="shared" ca="1" si="64"/>
        <v>Yes</v>
      </c>
      <c r="AS172" s="5" t="str">
        <f t="shared" ca="1" si="65"/>
        <v>Patch to remove</v>
      </c>
      <c r="AT172" s="5" t="str" cm="1">
        <f t="array" aca="1" ref="AT172" ca="1">COM</f>
        <v/>
      </c>
      <c r="AV172" s="5" t="str">
        <f t="shared" ca="1" si="66"/>
        <v>No</v>
      </c>
      <c r="AW172" s="4" t="str" cm="1">
        <f t="array" aca="1" ref="AW172" ca="1">PIE</f>
        <v/>
      </c>
      <c r="AY172" s="22" t="str">
        <f t="shared" ca="1" si="67"/>
        <v>N</v>
      </c>
      <c r="AZ172" s="22" t="str">
        <f t="shared" ca="1" si="68"/>
        <v>N</v>
      </c>
      <c r="BA172" s="5" t="str">
        <f t="shared" ca="1" si="69"/>
        <v>No</v>
      </c>
      <c r="BB172" s="5" t="str">
        <f t="shared" ca="1" si="70"/>
        <v/>
      </c>
      <c r="BC172" s="5"/>
      <c r="BE172" s="22" t="str">
        <f t="shared" si="71"/>
        <v>N</v>
      </c>
      <c r="BF172" s="22" t="str">
        <f t="shared" ca="1" si="72"/>
        <v>Y</v>
      </c>
      <c r="BG172" s="22" t="str">
        <f t="shared" ca="1" si="73"/>
        <v>N</v>
      </c>
    </row>
    <row r="173" spans="15:59" x14ac:dyDescent="0.25">
      <c r="O173" s="1"/>
      <c r="P173" s="2"/>
      <c r="Q173" s="2"/>
      <c r="V173" s="22" t="str">
        <f t="shared" si="56"/>
        <v xml:space="preserve"> ()*-</v>
      </c>
      <c r="X173" s="21" t="str">
        <f t="shared" ca="1" si="57"/>
        <v>-*---</v>
      </c>
      <c r="Y173" s="4" t="str">
        <f t="shared" si="58"/>
        <v>No</v>
      </c>
      <c r="Z173" s="8" t="str" cm="1">
        <f t="array" aca="1" ref="Z173" ca="1">C_CP</f>
        <v/>
      </c>
      <c r="AA173" s="9" t="str" cm="1">
        <f t="array" aca="1" ref="AA173" ca="1">IF(Z173="Yes",C_T,"-")</f>
        <v>-</v>
      </c>
      <c r="AB173" s="9" t="str" cm="1">
        <f t="array" aca="1" ref="AB173" ca="1">IF(Z173="Yes",C_WC,"-")</f>
        <v>-</v>
      </c>
      <c r="AC173" s="9" t="str" cm="1">
        <f t="array" aca="1" ref="AC173" ca="1">IF(Z173="Yes",VALUE(C_F),"-")</f>
        <v>-</v>
      </c>
      <c r="AE173" s="21">
        <f t="shared" si="59"/>
        <v>0</v>
      </c>
      <c r="AF173" s="8" t="str" cm="1">
        <f t="array" aca="1" ref="AF173" ca="1">P_Pop</f>
        <v/>
      </c>
      <c r="AG173" s="8" t="str" cm="1">
        <f t="array" aca="1" ref="AG173" ca="1">IF(AF173="Yes",P_P,"Y")</f>
        <v>Y</v>
      </c>
      <c r="AH173" s="8" t="str" cm="1">
        <f t="array" aca="1" ref="AH173" ca="1">IF(AF173="Yes",P_LB,"-")</f>
        <v>-</v>
      </c>
      <c r="AI173" s="8" t="str" cm="1">
        <f t="array" aca="1" ref="AI173" ca="1">IF(AF173="Yes",P_WC,"-")</f>
        <v>-</v>
      </c>
      <c r="AJ173" s="8" t="str" cm="1">
        <f t="array" aca="1" ref="AJ173" ca="1">IF(AF173="Yes",VALUE(P_F),"-")</f>
        <v>-</v>
      </c>
      <c r="AK173" s="10" t="str" cm="1">
        <f t="array" aca="1" ref="AK173" ca="1">IF(AF173="Yes",P_PN,"-")</f>
        <v>-</v>
      </c>
      <c r="AL173" s="22" t="str">
        <f t="shared" si="60"/>
        <v xml:space="preserve"> ()</v>
      </c>
      <c r="AM173" s="22">
        <f t="shared" si="61"/>
        <v>0</v>
      </c>
      <c r="AO173" s="5" t="str">
        <f t="shared" si="17"/>
        <v>Yes</v>
      </c>
      <c r="AP173" s="5" t="str">
        <f t="shared" ca="1" si="62"/>
        <v/>
      </c>
      <c r="AQ173" s="5" t="str">
        <f t="shared" ca="1" si="63"/>
        <v/>
      </c>
      <c r="AR173" s="5" t="str">
        <f t="shared" ca="1" si="64"/>
        <v>Yes</v>
      </c>
      <c r="AS173" s="5" t="str">
        <f t="shared" ca="1" si="65"/>
        <v>Patch to remove</v>
      </c>
      <c r="AT173" s="5" t="str" cm="1">
        <f t="array" aca="1" ref="AT173" ca="1">COM</f>
        <v/>
      </c>
      <c r="AV173" s="5" t="str">
        <f t="shared" ca="1" si="66"/>
        <v>No</v>
      </c>
      <c r="AW173" s="4" t="str" cm="1">
        <f t="array" aca="1" ref="AW173" ca="1">PIE</f>
        <v/>
      </c>
      <c r="AY173" s="22" t="str">
        <f t="shared" ca="1" si="67"/>
        <v>N</v>
      </c>
      <c r="AZ173" s="22" t="str">
        <f t="shared" ca="1" si="68"/>
        <v>N</v>
      </c>
      <c r="BA173" s="5" t="str">
        <f t="shared" ca="1" si="69"/>
        <v>No</v>
      </c>
      <c r="BB173" s="5" t="str">
        <f t="shared" ca="1" si="70"/>
        <v/>
      </c>
      <c r="BC173" s="5"/>
      <c r="BE173" s="22" t="str">
        <f t="shared" si="71"/>
        <v>N</v>
      </c>
      <c r="BF173" s="22" t="str">
        <f t="shared" ca="1" si="72"/>
        <v>Y</v>
      </c>
      <c r="BG173" s="22" t="str">
        <f t="shared" ca="1" si="73"/>
        <v>N</v>
      </c>
    </row>
    <row r="174" spans="15:59" x14ac:dyDescent="0.25">
      <c r="O174" s="1"/>
      <c r="P174" s="2"/>
      <c r="Q174" s="2"/>
      <c r="V174" s="22" t="str">
        <f t="shared" si="56"/>
        <v xml:space="preserve"> ()*-</v>
      </c>
      <c r="X174" s="21" t="str">
        <f t="shared" ca="1" si="57"/>
        <v>-*---</v>
      </c>
      <c r="Y174" s="4" t="str">
        <f t="shared" si="58"/>
        <v>No</v>
      </c>
      <c r="Z174" s="8" t="str" cm="1">
        <f t="array" aca="1" ref="Z174" ca="1">C_CP</f>
        <v/>
      </c>
      <c r="AA174" s="9" t="str" cm="1">
        <f t="array" aca="1" ref="AA174" ca="1">IF(Z174="Yes",C_T,"-")</f>
        <v>-</v>
      </c>
      <c r="AB174" s="9" t="str" cm="1">
        <f t="array" aca="1" ref="AB174" ca="1">IF(Z174="Yes",C_WC,"-")</f>
        <v>-</v>
      </c>
      <c r="AC174" s="9" t="str" cm="1">
        <f t="array" aca="1" ref="AC174" ca="1">IF(Z174="Yes",VALUE(C_F),"-")</f>
        <v>-</v>
      </c>
      <c r="AE174" s="21">
        <f t="shared" si="59"/>
        <v>0</v>
      </c>
      <c r="AF174" s="8" t="str" cm="1">
        <f t="array" aca="1" ref="AF174" ca="1">P_Pop</f>
        <v/>
      </c>
      <c r="AG174" s="8" t="str" cm="1">
        <f t="array" aca="1" ref="AG174" ca="1">IF(AF174="Yes",P_P,"Y")</f>
        <v>Y</v>
      </c>
      <c r="AH174" s="8" t="str" cm="1">
        <f t="array" aca="1" ref="AH174" ca="1">IF(AF174="Yes",P_LB,"-")</f>
        <v>-</v>
      </c>
      <c r="AI174" s="8" t="str" cm="1">
        <f t="array" aca="1" ref="AI174" ca="1">IF(AF174="Yes",P_WC,"-")</f>
        <v>-</v>
      </c>
      <c r="AJ174" s="8" t="str" cm="1">
        <f t="array" aca="1" ref="AJ174" ca="1">IF(AF174="Yes",VALUE(P_F),"-")</f>
        <v>-</v>
      </c>
      <c r="AK174" s="10" t="str" cm="1">
        <f t="array" aca="1" ref="AK174" ca="1">IF(AF174="Yes",P_PN,"-")</f>
        <v>-</v>
      </c>
      <c r="AL174" s="22" t="str">
        <f t="shared" si="60"/>
        <v xml:space="preserve"> ()</v>
      </c>
      <c r="AM174" s="22">
        <f t="shared" si="61"/>
        <v>0</v>
      </c>
      <c r="AO174" s="5" t="str">
        <f t="shared" si="17"/>
        <v>Yes</v>
      </c>
      <c r="AP174" s="5" t="str">
        <f t="shared" ca="1" si="62"/>
        <v/>
      </c>
      <c r="AQ174" s="5" t="str">
        <f t="shared" ca="1" si="63"/>
        <v/>
      </c>
      <c r="AR174" s="5" t="str">
        <f t="shared" ca="1" si="64"/>
        <v>Yes</v>
      </c>
      <c r="AS174" s="5" t="str">
        <f t="shared" ca="1" si="65"/>
        <v>Patch to remove</v>
      </c>
      <c r="AT174" s="5" t="str" cm="1">
        <f t="array" aca="1" ref="AT174" ca="1">COM</f>
        <v/>
      </c>
      <c r="AV174" s="5" t="str">
        <f t="shared" ca="1" si="66"/>
        <v>No</v>
      </c>
      <c r="AW174" s="4" t="str" cm="1">
        <f t="array" aca="1" ref="AW174" ca="1">PIE</f>
        <v/>
      </c>
      <c r="AY174" s="22" t="str">
        <f t="shared" ca="1" si="67"/>
        <v>N</v>
      </c>
      <c r="AZ174" s="22" t="str">
        <f t="shared" ca="1" si="68"/>
        <v>N</v>
      </c>
      <c r="BA174" s="5" t="str">
        <f t="shared" ca="1" si="69"/>
        <v>No</v>
      </c>
      <c r="BB174" s="5" t="str">
        <f t="shared" ca="1" si="70"/>
        <v/>
      </c>
      <c r="BC174" s="5"/>
      <c r="BE174" s="22" t="str">
        <f t="shared" si="71"/>
        <v>N</v>
      </c>
      <c r="BF174" s="22" t="str">
        <f t="shared" ca="1" si="72"/>
        <v>Y</v>
      </c>
      <c r="BG174" s="22" t="str">
        <f t="shared" ca="1" si="73"/>
        <v>N</v>
      </c>
    </row>
    <row r="175" spans="15:59" x14ac:dyDescent="0.25">
      <c r="O175" s="1"/>
      <c r="P175" s="2"/>
      <c r="Q175" s="2"/>
      <c r="V175" s="22" t="str">
        <f t="shared" si="56"/>
        <v xml:space="preserve"> ()*-</v>
      </c>
      <c r="X175" s="21" t="str">
        <f t="shared" ca="1" si="57"/>
        <v>-*---</v>
      </c>
      <c r="Y175" s="4" t="str">
        <f t="shared" si="58"/>
        <v>No</v>
      </c>
      <c r="Z175" s="8" t="str" cm="1">
        <f t="array" aca="1" ref="Z175" ca="1">C_CP</f>
        <v/>
      </c>
      <c r="AA175" s="9" t="str" cm="1">
        <f t="array" aca="1" ref="AA175" ca="1">IF(Z175="Yes",C_T,"-")</f>
        <v>-</v>
      </c>
      <c r="AB175" s="9" t="str" cm="1">
        <f t="array" aca="1" ref="AB175" ca="1">IF(Z175="Yes",C_WC,"-")</f>
        <v>-</v>
      </c>
      <c r="AC175" s="9" t="str" cm="1">
        <f t="array" aca="1" ref="AC175" ca="1">IF(Z175="Yes",VALUE(C_F),"-")</f>
        <v>-</v>
      </c>
      <c r="AE175" s="21">
        <f t="shared" si="59"/>
        <v>0</v>
      </c>
      <c r="AF175" s="8" t="str" cm="1">
        <f t="array" aca="1" ref="AF175" ca="1">P_Pop</f>
        <v/>
      </c>
      <c r="AG175" s="8" t="str" cm="1">
        <f t="array" aca="1" ref="AG175" ca="1">IF(AF175="Yes",P_P,"Y")</f>
        <v>Y</v>
      </c>
      <c r="AH175" s="8" t="str" cm="1">
        <f t="array" aca="1" ref="AH175" ca="1">IF(AF175="Yes",P_LB,"-")</f>
        <v>-</v>
      </c>
      <c r="AI175" s="8" t="str" cm="1">
        <f t="array" aca="1" ref="AI175" ca="1">IF(AF175="Yes",P_WC,"-")</f>
        <v>-</v>
      </c>
      <c r="AJ175" s="8" t="str" cm="1">
        <f t="array" aca="1" ref="AJ175" ca="1">IF(AF175="Yes",VALUE(P_F),"-")</f>
        <v>-</v>
      </c>
      <c r="AK175" s="10" t="str" cm="1">
        <f t="array" aca="1" ref="AK175" ca="1">IF(AF175="Yes",P_PN,"-")</f>
        <v>-</v>
      </c>
      <c r="AL175" s="22" t="str">
        <f t="shared" si="60"/>
        <v xml:space="preserve"> ()</v>
      </c>
      <c r="AM175" s="22">
        <f t="shared" si="61"/>
        <v>0</v>
      </c>
      <c r="AO175" s="5" t="str">
        <f t="shared" si="17"/>
        <v>Yes</v>
      </c>
      <c r="AP175" s="5" t="str">
        <f t="shared" ca="1" si="62"/>
        <v/>
      </c>
      <c r="AQ175" s="5" t="str">
        <f t="shared" ca="1" si="63"/>
        <v/>
      </c>
      <c r="AR175" s="5" t="str">
        <f t="shared" ca="1" si="64"/>
        <v>Yes</v>
      </c>
      <c r="AS175" s="5" t="str">
        <f t="shared" ca="1" si="65"/>
        <v>Patch to remove</v>
      </c>
      <c r="AT175" s="5" t="str" cm="1">
        <f t="array" aca="1" ref="AT175" ca="1">COM</f>
        <v/>
      </c>
      <c r="AV175" s="5" t="str">
        <f t="shared" ca="1" si="66"/>
        <v>No</v>
      </c>
      <c r="AW175" s="4" t="str" cm="1">
        <f t="array" aca="1" ref="AW175" ca="1">PIE</f>
        <v/>
      </c>
      <c r="AY175" s="22" t="str">
        <f t="shared" ca="1" si="67"/>
        <v>N</v>
      </c>
      <c r="AZ175" s="22" t="str">
        <f t="shared" ca="1" si="68"/>
        <v>N</v>
      </c>
      <c r="BA175" s="5" t="str">
        <f t="shared" ca="1" si="69"/>
        <v>No</v>
      </c>
      <c r="BB175" s="5" t="str">
        <f t="shared" ca="1" si="70"/>
        <v/>
      </c>
      <c r="BC175" s="5"/>
      <c r="BE175" s="22" t="str">
        <f t="shared" si="71"/>
        <v>N</v>
      </c>
      <c r="BF175" s="22" t="str">
        <f t="shared" ca="1" si="72"/>
        <v>Y</v>
      </c>
      <c r="BG175" s="22" t="str">
        <f t="shared" ca="1" si="73"/>
        <v>N</v>
      </c>
    </row>
    <row r="176" spans="15:59" x14ac:dyDescent="0.25">
      <c r="O176" s="1"/>
      <c r="P176" s="2"/>
      <c r="Q176" s="2"/>
      <c r="V176" s="22" t="str">
        <f t="shared" si="56"/>
        <v xml:space="preserve"> ()*-</v>
      </c>
      <c r="X176" s="21" t="str">
        <f t="shared" ca="1" si="57"/>
        <v>-*---</v>
      </c>
      <c r="Y176" s="4" t="str">
        <f t="shared" si="58"/>
        <v>No</v>
      </c>
      <c r="Z176" s="8" t="str" cm="1">
        <f t="array" aca="1" ref="Z176" ca="1">C_CP</f>
        <v/>
      </c>
      <c r="AA176" s="9" t="str" cm="1">
        <f t="array" aca="1" ref="AA176" ca="1">IF(Z176="Yes",C_T,"-")</f>
        <v>-</v>
      </c>
      <c r="AB176" s="9" t="str" cm="1">
        <f t="array" aca="1" ref="AB176" ca="1">IF(Z176="Yes",C_WC,"-")</f>
        <v>-</v>
      </c>
      <c r="AC176" s="9" t="str" cm="1">
        <f t="array" aca="1" ref="AC176" ca="1">IF(Z176="Yes",VALUE(C_F),"-")</f>
        <v>-</v>
      </c>
      <c r="AE176" s="21">
        <f t="shared" si="59"/>
        <v>0</v>
      </c>
      <c r="AF176" s="8" t="str" cm="1">
        <f t="array" aca="1" ref="AF176" ca="1">P_Pop</f>
        <v/>
      </c>
      <c r="AG176" s="8" t="str" cm="1">
        <f t="array" aca="1" ref="AG176" ca="1">IF(AF176="Yes",P_P,"Y")</f>
        <v>Y</v>
      </c>
      <c r="AH176" s="8" t="str" cm="1">
        <f t="array" aca="1" ref="AH176" ca="1">IF(AF176="Yes",P_LB,"-")</f>
        <v>-</v>
      </c>
      <c r="AI176" s="8" t="str" cm="1">
        <f t="array" aca="1" ref="AI176" ca="1">IF(AF176="Yes",P_WC,"-")</f>
        <v>-</v>
      </c>
      <c r="AJ176" s="8" t="str" cm="1">
        <f t="array" aca="1" ref="AJ176" ca="1">IF(AF176="Yes",VALUE(P_F),"-")</f>
        <v>-</v>
      </c>
      <c r="AK176" s="10" t="str" cm="1">
        <f t="array" aca="1" ref="AK176" ca="1">IF(AF176="Yes",P_PN,"-")</f>
        <v>-</v>
      </c>
      <c r="AL176" s="22" t="str">
        <f t="shared" si="60"/>
        <v xml:space="preserve"> ()</v>
      </c>
      <c r="AM176" s="22">
        <f t="shared" si="61"/>
        <v>0</v>
      </c>
      <c r="AO176" s="5" t="str">
        <f t="shared" si="17"/>
        <v>Yes</v>
      </c>
      <c r="AP176" s="5" t="str">
        <f t="shared" ca="1" si="62"/>
        <v/>
      </c>
      <c r="AQ176" s="5" t="str">
        <f t="shared" ca="1" si="63"/>
        <v/>
      </c>
      <c r="AR176" s="5" t="str">
        <f t="shared" ca="1" si="64"/>
        <v>Yes</v>
      </c>
      <c r="AS176" s="5" t="str">
        <f t="shared" ca="1" si="65"/>
        <v>Patch to remove</v>
      </c>
      <c r="AT176" s="5" t="str" cm="1">
        <f t="array" aca="1" ref="AT176" ca="1">COM</f>
        <v/>
      </c>
      <c r="AV176" s="5" t="str">
        <f t="shared" ca="1" si="66"/>
        <v>No</v>
      </c>
      <c r="AW176" s="4" t="str" cm="1">
        <f t="array" aca="1" ref="AW176" ca="1">PIE</f>
        <v/>
      </c>
      <c r="AY176" s="22" t="str">
        <f t="shared" ca="1" si="67"/>
        <v>N</v>
      </c>
      <c r="AZ176" s="22" t="str">
        <f t="shared" ca="1" si="68"/>
        <v>N</v>
      </c>
      <c r="BA176" s="5" t="str">
        <f t="shared" ca="1" si="69"/>
        <v>No</v>
      </c>
      <c r="BB176" s="5" t="str">
        <f t="shared" ca="1" si="70"/>
        <v/>
      </c>
      <c r="BC176" s="5"/>
      <c r="BE176" s="22" t="str">
        <f t="shared" si="71"/>
        <v>N</v>
      </c>
      <c r="BF176" s="22" t="str">
        <f t="shared" ca="1" si="72"/>
        <v>Y</v>
      </c>
      <c r="BG176" s="22" t="str">
        <f t="shared" ca="1" si="73"/>
        <v>N</v>
      </c>
    </row>
    <row r="177" spans="15:59" x14ac:dyDescent="0.25">
      <c r="O177" s="1"/>
      <c r="P177" s="2"/>
      <c r="Q177" s="2"/>
      <c r="V177" s="22" t="str">
        <f t="shared" si="56"/>
        <v xml:space="preserve"> ()*-</v>
      </c>
      <c r="X177" s="21" t="str">
        <f t="shared" ca="1" si="57"/>
        <v>-*---</v>
      </c>
      <c r="Y177" s="4" t="str">
        <f t="shared" si="58"/>
        <v>No</v>
      </c>
      <c r="Z177" s="8" t="str" cm="1">
        <f t="array" aca="1" ref="Z177" ca="1">C_CP</f>
        <v/>
      </c>
      <c r="AA177" s="9" t="str" cm="1">
        <f t="array" aca="1" ref="AA177" ca="1">IF(Z177="Yes",C_T,"-")</f>
        <v>-</v>
      </c>
      <c r="AB177" s="9" t="str" cm="1">
        <f t="array" aca="1" ref="AB177" ca="1">IF(Z177="Yes",C_WC,"-")</f>
        <v>-</v>
      </c>
      <c r="AC177" s="9" t="str" cm="1">
        <f t="array" aca="1" ref="AC177" ca="1">IF(Z177="Yes",VALUE(C_F),"-")</f>
        <v>-</v>
      </c>
      <c r="AE177" s="21">
        <f t="shared" si="59"/>
        <v>0</v>
      </c>
      <c r="AF177" s="8" t="str" cm="1">
        <f t="array" aca="1" ref="AF177" ca="1">P_Pop</f>
        <v/>
      </c>
      <c r="AG177" s="8" t="str" cm="1">
        <f t="array" aca="1" ref="AG177" ca="1">IF(AF177="Yes",P_P,"Y")</f>
        <v>Y</v>
      </c>
      <c r="AH177" s="8" t="str" cm="1">
        <f t="array" aca="1" ref="AH177" ca="1">IF(AF177="Yes",P_LB,"-")</f>
        <v>-</v>
      </c>
      <c r="AI177" s="8" t="str" cm="1">
        <f t="array" aca="1" ref="AI177" ca="1">IF(AF177="Yes",P_WC,"-")</f>
        <v>-</v>
      </c>
      <c r="AJ177" s="8" t="str" cm="1">
        <f t="array" aca="1" ref="AJ177" ca="1">IF(AF177="Yes",VALUE(P_F),"-")</f>
        <v>-</v>
      </c>
      <c r="AK177" s="10" t="str" cm="1">
        <f t="array" aca="1" ref="AK177" ca="1">IF(AF177="Yes",P_PN,"-")</f>
        <v>-</v>
      </c>
      <c r="AL177" s="22" t="str">
        <f t="shared" si="60"/>
        <v xml:space="preserve"> ()</v>
      </c>
      <c r="AM177" s="22">
        <f t="shared" si="61"/>
        <v>0</v>
      </c>
      <c r="AO177" s="5" t="str">
        <f t="shared" si="17"/>
        <v>Yes</v>
      </c>
      <c r="AP177" s="5" t="str">
        <f t="shared" ca="1" si="62"/>
        <v/>
      </c>
      <c r="AQ177" s="5" t="str">
        <f t="shared" ca="1" si="63"/>
        <v/>
      </c>
      <c r="AR177" s="5" t="str">
        <f t="shared" ca="1" si="64"/>
        <v>Yes</v>
      </c>
      <c r="AS177" s="5" t="str">
        <f t="shared" ca="1" si="65"/>
        <v>Patch to remove</v>
      </c>
      <c r="AT177" s="5" t="str" cm="1">
        <f t="array" aca="1" ref="AT177" ca="1">COM</f>
        <v/>
      </c>
      <c r="AV177" s="5" t="str">
        <f t="shared" ca="1" si="66"/>
        <v>No</v>
      </c>
      <c r="AW177" s="4" t="str" cm="1">
        <f t="array" aca="1" ref="AW177" ca="1">PIE</f>
        <v/>
      </c>
      <c r="AY177" s="22" t="str">
        <f t="shared" ca="1" si="67"/>
        <v>N</v>
      </c>
      <c r="AZ177" s="22" t="str">
        <f t="shared" ca="1" si="68"/>
        <v>N</v>
      </c>
      <c r="BA177" s="5" t="str">
        <f t="shared" ca="1" si="69"/>
        <v>No</v>
      </c>
      <c r="BB177" s="5" t="str">
        <f t="shared" ca="1" si="70"/>
        <v/>
      </c>
      <c r="BC177" s="5"/>
      <c r="BE177" s="22" t="str">
        <f t="shared" si="71"/>
        <v>N</v>
      </c>
      <c r="BF177" s="22" t="str">
        <f t="shared" ca="1" si="72"/>
        <v>Y</v>
      </c>
      <c r="BG177" s="22" t="str">
        <f t="shared" ca="1" si="73"/>
        <v>N</v>
      </c>
    </row>
    <row r="178" spans="15:59" x14ac:dyDescent="0.25">
      <c r="O178" s="1"/>
      <c r="P178" s="2"/>
      <c r="Q178" s="2"/>
      <c r="V178" s="22" t="str">
        <f t="shared" si="56"/>
        <v xml:space="preserve"> ()*-</v>
      </c>
      <c r="X178" s="21" t="str">
        <f t="shared" ca="1" si="57"/>
        <v>-*---</v>
      </c>
      <c r="Y178" s="4" t="str">
        <f t="shared" si="58"/>
        <v>No</v>
      </c>
      <c r="Z178" s="8" t="str" cm="1">
        <f t="array" aca="1" ref="Z178" ca="1">C_CP</f>
        <v/>
      </c>
      <c r="AA178" s="9" t="str" cm="1">
        <f t="array" aca="1" ref="AA178" ca="1">IF(Z178="Yes",C_T,"-")</f>
        <v>-</v>
      </c>
      <c r="AB178" s="9" t="str" cm="1">
        <f t="array" aca="1" ref="AB178" ca="1">IF(Z178="Yes",C_WC,"-")</f>
        <v>-</v>
      </c>
      <c r="AC178" s="9" t="str" cm="1">
        <f t="array" aca="1" ref="AC178" ca="1">IF(Z178="Yes",VALUE(C_F),"-")</f>
        <v>-</v>
      </c>
      <c r="AE178" s="21">
        <f t="shared" si="59"/>
        <v>0</v>
      </c>
      <c r="AF178" s="8" t="str" cm="1">
        <f t="array" aca="1" ref="AF178" ca="1">P_Pop</f>
        <v/>
      </c>
      <c r="AG178" s="8" t="str" cm="1">
        <f t="array" aca="1" ref="AG178" ca="1">IF(AF178="Yes",P_P,"Y")</f>
        <v>Y</v>
      </c>
      <c r="AH178" s="8" t="str" cm="1">
        <f t="array" aca="1" ref="AH178" ca="1">IF(AF178="Yes",P_LB,"-")</f>
        <v>-</v>
      </c>
      <c r="AI178" s="8" t="str" cm="1">
        <f t="array" aca="1" ref="AI178" ca="1">IF(AF178="Yes",P_WC,"-")</f>
        <v>-</v>
      </c>
      <c r="AJ178" s="8" t="str" cm="1">
        <f t="array" aca="1" ref="AJ178" ca="1">IF(AF178="Yes",VALUE(P_F),"-")</f>
        <v>-</v>
      </c>
      <c r="AK178" s="10" t="str" cm="1">
        <f t="array" aca="1" ref="AK178" ca="1">IF(AF178="Yes",P_PN,"-")</f>
        <v>-</v>
      </c>
      <c r="AL178" s="22" t="str">
        <f t="shared" si="60"/>
        <v xml:space="preserve"> ()</v>
      </c>
      <c r="AM178" s="22">
        <f t="shared" si="61"/>
        <v>0</v>
      </c>
      <c r="AO178" s="5" t="str">
        <f t="shared" si="17"/>
        <v>Yes</v>
      </c>
      <c r="AP178" s="5" t="str">
        <f t="shared" ca="1" si="62"/>
        <v/>
      </c>
      <c r="AQ178" s="5" t="str">
        <f t="shared" ca="1" si="63"/>
        <v/>
      </c>
      <c r="AR178" s="5" t="str">
        <f t="shared" ca="1" si="64"/>
        <v>Yes</v>
      </c>
      <c r="AS178" s="5" t="str">
        <f t="shared" ca="1" si="65"/>
        <v>Patch to remove</v>
      </c>
      <c r="AT178" s="5" t="str" cm="1">
        <f t="array" aca="1" ref="AT178" ca="1">COM</f>
        <v/>
      </c>
      <c r="AV178" s="5" t="str">
        <f t="shared" ca="1" si="66"/>
        <v>No</v>
      </c>
      <c r="AW178" s="4" t="str" cm="1">
        <f t="array" aca="1" ref="AW178" ca="1">PIE</f>
        <v/>
      </c>
      <c r="AY178" s="22" t="str">
        <f t="shared" ca="1" si="67"/>
        <v>N</v>
      </c>
      <c r="AZ178" s="22" t="str">
        <f t="shared" ca="1" si="68"/>
        <v>N</v>
      </c>
      <c r="BA178" s="5" t="str">
        <f t="shared" ca="1" si="69"/>
        <v>No</v>
      </c>
      <c r="BB178" s="5" t="str">
        <f t="shared" ca="1" si="70"/>
        <v/>
      </c>
      <c r="BC178" s="5"/>
      <c r="BE178" s="22" t="str">
        <f t="shared" si="71"/>
        <v>N</v>
      </c>
      <c r="BF178" s="22" t="str">
        <f t="shared" ca="1" si="72"/>
        <v>Y</v>
      </c>
      <c r="BG178" s="22" t="str">
        <f t="shared" ca="1" si="73"/>
        <v>N</v>
      </c>
    </row>
    <row r="179" spans="15:59" x14ac:dyDescent="0.25">
      <c r="O179" s="1"/>
      <c r="P179" s="2"/>
      <c r="Q179" s="2"/>
      <c r="V179" s="22" t="str">
        <f t="shared" si="56"/>
        <v xml:space="preserve"> ()*-</v>
      </c>
      <c r="X179" s="21" t="str">
        <f t="shared" ca="1" si="57"/>
        <v>-*---</v>
      </c>
      <c r="Y179" s="4" t="str">
        <f t="shared" si="58"/>
        <v>No</v>
      </c>
      <c r="Z179" s="8" t="str" cm="1">
        <f t="array" aca="1" ref="Z179" ca="1">C_CP</f>
        <v/>
      </c>
      <c r="AA179" s="9" t="str" cm="1">
        <f t="array" aca="1" ref="AA179" ca="1">IF(Z179="Yes",C_T,"-")</f>
        <v>-</v>
      </c>
      <c r="AB179" s="9" t="str" cm="1">
        <f t="array" aca="1" ref="AB179" ca="1">IF(Z179="Yes",C_WC,"-")</f>
        <v>-</v>
      </c>
      <c r="AC179" s="9" t="str" cm="1">
        <f t="array" aca="1" ref="AC179" ca="1">IF(Z179="Yes",VALUE(C_F),"-")</f>
        <v>-</v>
      </c>
      <c r="AE179" s="21">
        <f t="shared" si="59"/>
        <v>0</v>
      </c>
      <c r="AF179" s="8" t="str" cm="1">
        <f t="array" aca="1" ref="AF179" ca="1">P_Pop</f>
        <v/>
      </c>
      <c r="AG179" s="8" t="str" cm="1">
        <f t="array" aca="1" ref="AG179" ca="1">IF(AF179="Yes",P_P,"Y")</f>
        <v>Y</v>
      </c>
      <c r="AH179" s="8" t="str" cm="1">
        <f t="array" aca="1" ref="AH179" ca="1">IF(AF179="Yes",P_LB,"-")</f>
        <v>-</v>
      </c>
      <c r="AI179" s="8" t="str" cm="1">
        <f t="array" aca="1" ref="AI179" ca="1">IF(AF179="Yes",P_WC,"-")</f>
        <v>-</v>
      </c>
      <c r="AJ179" s="8" t="str" cm="1">
        <f t="array" aca="1" ref="AJ179" ca="1">IF(AF179="Yes",VALUE(P_F),"-")</f>
        <v>-</v>
      </c>
      <c r="AK179" s="10" t="str" cm="1">
        <f t="array" aca="1" ref="AK179" ca="1">IF(AF179="Yes",P_PN,"-")</f>
        <v>-</v>
      </c>
      <c r="AL179" s="22" t="str">
        <f t="shared" si="60"/>
        <v xml:space="preserve"> ()</v>
      </c>
      <c r="AM179" s="22">
        <f t="shared" si="61"/>
        <v>0</v>
      </c>
      <c r="AO179" s="5" t="str">
        <f t="shared" si="17"/>
        <v>Yes</v>
      </c>
      <c r="AP179" s="5" t="str">
        <f t="shared" ca="1" si="62"/>
        <v/>
      </c>
      <c r="AQ179" s="5" t="str">
        <f t="shared" ca="1" si="63"/>
        <v/>
      </c>
      <c r="AR179" s="5" t="str">
        <f t="shared" ca="1" si="64"/>
        <v>Yes</v>
      </c>
      <c r="AS179" s="5" t="str">
        <f t="shared" ca="1" si="65"/>
        <v>Patch to remove</v>
      </c>
      <c r="AT179" s="5" t="str" cm="1">
        <f t="array" aca="1" ref="AT179" ca="1">COM</f>
        <v/>
      </c>
      <c r="AV179" s="5" t="str">
        <f t="shared" ca="1" si="66"/>
        <v>No</v>
      </c>
      <c r="AW179" s="4" t="str" cm="1">
        <f t="array" aca="1" ref="AW179" ca="1">PIE</f>
        <v/>
      </c>
      <c r="AY179" s="22" t="str">
        <f t="shared" ca="1" si="67"/>
        <v>N</v>
      </c>
      <c r="AZ179" s="22" t="str">
        <f t="shared" ca="1" si="68"/>
        <v>N</v>
      </c>
      <c r="BA179" s="5" t="str">
        <f t="shared" ca="1" si="69"/>
        <v>No</v>
      </c>
      <c r="BB179" s="5" t="str">
        <f t="shared" ca="1" si="70"/>
        <v/>
      </c>
      <c r="BC179" s="5"/>
      <c r="BE179" s="22" t="str">
        <f t="shared" si="71"/>
        <v>N</v>
      </c>
      <c r="BF179" s="22" t="str">
        <f t="shared" ca="1" si="72"/>
        <v>Y</v>
      </c>
      <c r="BG179" s="22" t="str">
        <f t="shared" ca="1" si="73"/>
        <v>N</v>
      </c>
    </row>
    <row r="180" spans="15:59" x14ac:dyDescent="0.25">
      <c r="O180" s="1"/>
      <c r="P180" s="2"/>
      <c r="Q180" s="2"/>
      <c r="V180" s="22" t="str">
        <f t="shared" si="56"/>
        <v xml:space="preserve"> ()*-</v>
      </c>
      <c r="X180" s="21" t="str">
        <f t="shared" ca="1" si="57"/>
        <v>-*---</v>
      </c>
      <c r="Y180" s="4" t="str">
        <f t="shared" si="58"/>
        <v>No</v>
      </c>
      <c r="Z180" s="8" t="str" cm="1">
        <f t="array" aca="1" ref="Z180" ca="1">C_CP</f>
        <v/>
      </c>
      <c r="AA180" s="9" t="str" cm="1">
        <f t="array" aca="1" ref="AA180" ca="1">IF(Z180="Yes",C_T,"-")</f>
        <v>-</v>
      </c>
      <c r="AB180" s="9" t="str" cm="1">
        <f t="array" aca="1" ref="AB180" ca="1">IF(Z180="Yes",C_WC,"-")</f>
        <v>-</v>
      </c>
      <c r="AC180" s="9" t="str" cm="1">
        <f t="array" aca="1" ref="AC180" ca="1">IF(Z180="Yes",VALUE(C_F),"-")</f>
        <v>-</v>
      </c>
      <c r="AE180" s="21">
        <f t="shared" si="59"/>
        <v>0</v>
      </c>
      <c r="AF180" s="8" t="str" cm="1">
        <f t="array" aca="1" ref="AF180" ca="1">P_Pop</f>
        <v/>
      </c>
      <c r="AG180" s="8" t="str" cm="1">
        <f t="array" aca="1" ref="AG180" ca="1">IF(AF180="Yes",P_P,"Y")</f>
        <v>Y</v>
      </c>
      <c r="AH180" s="8" t="str" cm="1">
        <f t="array" aca="1" ref="AH180" ca="1">IF(AF180="Yes",P_LB,"-")</f>
        <v>-</v>
      </c>
      <c r="AI180" s="8" t="str" cm="1">
        <f t="array" aca="1" ref="AI180" ca="1">IF(AF180="Yes",P_WC,"-")</f>
        <v>-</v>
      </c>
      <c r="AJ180" s="8" t="str" cm="1">
        <f t="array" aca="1" ref="AJ180" ca="1">IF(AF180="Yes",VALUE(P_F),"-")</f>
        <v>-</v>
      </c>
      <c r="AK180" s="10" t="str" cm="1">
        <f t="array" aca="1" ref="AK180" ca="1">IF(AF180="Yes",P_PN,"-")</f>
        <v>-</v>
      </c>
      <c r="AL180" s="22" t="str">
        <f t="shared" si="60"/>
        <v xml:space="preserve"> ()</v>
      </c>
      <c r="AM180" s="22">
        <f t="shared" si="61"/>
        <v>0</v>
      </c>
      <c r="AO180" s="5" t="str">
        <f t="shared" si="17"/>
        <v>Yes</v>
      </c>
      <c r="AP180" s="5" t="str">
        <f t="shared" ca="1" si="62"/>
        <v/>
      </c>
      <c r="AQ180" s="5" t="str">
        <f t="shared" ca="1" si="63"/>
        <v/>
      </c>
      <c r="AR180" s="5" t="str">
        <f t="shared" ca="1" si="64"/>
        <v>Yes</v>
      </c>
      <c r="AS180" s="5" t="str">
        <f t="shared" ca="1" si="65"/>
        <v>Patch to remove</v>
      </c>
      <c r="AT180" s="5" t="str" cm="1">
        <f t="array" aca="1" ref="AT180" ca="1">COM</f>
        <v/>
      </c>
      <c r="AV180" s="5" t="str">
        <f t="shared" ca="1" si="66"/>
        <v>No</v>
      </c>
      <c r="AW180" s="4" t="str" cm="1">
        <f t="array" aca="1" ref="AW180" ca="1">PIE</f>
        <v/>
      </c>
      <c r="AY180" s="22" t="str">
        <f t="shared" ca="1" si="67"/>
        <v>N</v>
      </c>
      <c r="AZ180" s="22" t="str">
        <f t="shared" ca="1" si="68"/>
        <v>N</v>
      </c>
      <c r="BA180" s="5" t="str">
        <f t="shared" ca="1" si="69"/>
        <v>No</v>
      </c>
      <c r="BB180" s="5" t="str">
        <f t="shared" ca="1" si="70"/>
        <v/>
      </c>
      <c r="BC180" s="5"/>
      <c r="BE180" s="22" t="str">
        <f t="shared" si="71"/>
        <v>N</v>
      </c>
      <c r="BF180" s="22" t="str">
        <f t="shared" ca="1" si="72"/>
        <v>Y</v>
      </c>
      <c r="BG180" s="22" t="str">
        <f t="shared" ca="1" si="73"/>
        <v>N</v>
      </c>
    </row>
    <row r="181" spans="15:59" x14ac:dyDescent="0.25">
      <c r="O181" s="1"/>
      <c r="P181" s="2"/>
      <c r="Q181" s="2"/>
      <c r="V181" s="22" t="str">
        <f t="shared" si="56"/>
        <v xml:space="preserve"> ()*-</v>
      </c>
      <c r="X181" s="21" t="str">
        <f t="shared" ca="1" si="57"/>
        <v>-*---</v>
      </c>
      <c r="Y181" s="4" t="str">
        <f t="shared" si="58"/>
        <v>No</v>
      </c>
      <c r="Z181" s="8" t="str" cm="1">
        <f t="array" aca="1" ref="Z181" ca="1">C_CP</f>
        <v/>
      </c>
      <c r="AA181" s="9" t="str" cm="1">
        <f t="array" aca="1" ref="AA181" ca="1">IF(Z181="Yes",C_T,"-")</f>
        <v>-</v>
      </c>
      <c r="AB181" s="9" t="str" cm="1">
        <f t="array" aca="1" ref="AB181" ca="1">IF(Z181="Yes",C_WC,"-")</f>
        <v>-</v>
      </c>
      <c r="AC181" s="9" t="str" cm="1">
        <f t="array" aca="1" ref="AC181" ca="1">IF(Z181="Yes",VALUE(C_F),"-")</f>
        <v>-</v>
      </c>
      <c r="AE181" s="21">
        <f t="shared" si="59"/>
        <v>0</v>
      </c>
      <c r="AF181" s="8" t="str" cm="1">
        <f t="array" aca="1" ref="AF181" ca="1">P_Pop</f>
        <v/>
      </c>
      <c r="AG181" s="8" t="str" cm="1">
        <f t="array" aca="1" ref="AG181" ca="1">IF(AF181="Yes",P_P,"Y")</f>
        <v>Y</v>
      </c>
      <c r="AH181" s="8" t="str" cm="1">
        <f t="array" aca="1" ref="AH181" ca="1">IF(AF181="Yes",P_LB,"-")</f>
        <v>-</v>
      </c>
      <c r="AI181" s="8" t="str" cm="1">
        <f t="array" aca="1" ref="AI181" ca="1">IF(AF181="Yes",P_WC,"-")</f>
        <v>-</v>
      </c>
      <c r="AJ181" s="8" t="str" cm="1">
        <f t="array" aca="1" ref="AJ181" ca="1">IF(AF181="Yes",VALUE(P_F),"-")</f>
        <v>-</v>
      </c>
      <c r="AK181" s="10" t="str" cm="1">
        <f t="array" aca="1" ref="AK181" ca="1">IF(AF181="Yes",P_PN,"-")</f>
        <v>-</v>
      </c>
      <c r="AL181" s="22" t="str">
        <f t="shared" si="60"/>
        <v xml:space="preserve"> ()</v>
      </c>
      <c r="AM181" s="22">
        <f t="shared" si="61"/>
        <v>0</v>
      </c>
      <c r="AO181" s="5" t="str">
        <f t="shared" si="17"/>
        <v>Yes</v>
      </c>
      <c r="AP181" s="5" t="str">
        <f t="shared" ca="1" si="62"/>
        <v/>
      </c>
      <c r="AQ181" s="5" t="str">
        <f t="shared" ca="1" si="63"/>
        <v/>
      </c>
      <c r="AR181" s="5" t="str">
        <f t="shared" ca="1" si="64"/>
        <v>Yes</v>
      </c>
      <c r="AS181" s="5" t="str">
        <f t="shared" ca="1" si="65"/>
        <v>Patch to remove</v>
      </c>
      <c r="AT181" s="5" t="str" cm="1">
        <f t="array" aca="1" ref="AT181" ca="1">COM</f>
        <v/>
      </c>
      <c r="AV181" s="5" t="str">
        <f t="shared" ca="1" si="66"/>
        <v>No</v>
      </c>
      <c r="AW181" s="4" t="str" cm="1">
        <f t="array" aca="1" ref="AW181" ca="1">PIE</f>
        <v/>
      </c>
      <c r="AY181" s="22" t="str">
        <f t="shared" ca="1" si="67"/>
        <v>N</v>
      </c>
      <c r="AZ181" s="22" t="str">
        <f t="shared" ca="1" si="68"/>
        <v>N</v>
      </c>
      <c r="BA181" s="5" t="str">
        <f t="shared" ca="1" si="69"/>
        <v>No</v>
      </c>
      <c r="BB181" s="5" t="str">
        <f t="shared" ca="1" si="70"/>
        <v/>
      </c>
      <c r="BC181" s="5"/>
      <c r="BE181" s="22" t="str">
        <f t="shared" si="71"/>
        <v>N</v>
      </c>
      <c r="BF181" s="22" t="str">
        <f t="shared" ca="1" si="72"/>
        <v>Y</v>
      </c>
      <c r="BG181" s="22" t="str">
        <f t="shared" ca="1" si="73"/>
        <v>N</v>
      </c>
    </row>
    <row r="182" spans="15:59" x14ac:dyDescent="0.25">
      <c r="O182" s="1"/>
      <c r="P182" s="2"/>
      <c r="Q182" s="2"/>
      <c r="V182" s="22" t="str">
        <f t="shared" si="56"/>
        <v xml:space="preserve"> ()*-</v>
      </c>
      <c r="X182" s="21" t="str">
        <f t="shared" ca="1" si="57"/>
        <v>-*---</v>
      </c>
      <c r="Y182" s="4" t="str">
        <f t="shared" si="58"/>
        <v>No</v>
      </c>
      <c r="Z182" s="8" t="str" cm="1">
        <f t="array" aca="1" ref="Z182" ca="1">C_CP</f>
        <v/>
      </c>
      <c r="AA182" s="9" t="str" cm="1">
        <f t="array" aca="1" ref="AA182" ca="1">IF(Z182="Yes",C_T,"-")</f>
        <v>-</v>
      </c>
      <c r="AB182" s="9" t="str" cm="1">
        <f t="array" aca="1" ref="AB182" ca="1">IF(Z182="Yes",C_WC,"-")</f>
        <v>-</v>
      </c>
      <c r="AC182" s="9" t="str" cm="1">
        <f t="array" aca="1" ref="AC182" ca="1">IF(Z182="Yes",VALUE(C_F),"-")</f>
        <v>-</v>
      </c>
      <c r="AE182" s="21">
        <f t="shared" si="59"/>
        <v>0</v>
      </c>
      <c r="AF182" s="8" t="str" cm="1">
        <f t="array" aca="1" ref="AF182" ca="1">P_Pop</f>
        <v/>
      </c>
      <c r="AG182" s="8" t="str" cm="1">
        <f t="array" aca="1" ref="AG182" ca="1">IF(AF182="Yes",P_P,"Y")</f>
        <v>Y</v>
      </c>
      <c r="AH182" s="8" t="str" cm="1">
        <f t="array" aca="1" ref="AH182" ca="1">IF(AF182="Yes",P_LB,"-")</f>
        <v>-</v>
      </c>
      <c r="AI182" s="8" t="str" cm="1">
        <f t="array" aca="1" ref="AI182" ca="1">IF(AF182="Yes",P_WC,"-")</f>
        <v>-</v>
      </c>
      <c r="AJ182" s="8" t="str" cm="1">
        <f t="array" aca="1" ref="AJ182" ca="1">IF(AF182="Yes",VALUE(P_F),"-")</f>
        <v>-</v>
      </c>
      <c r="AK182" s="10" t="str" cm="1">
        <f t="array" aca="1" ref="AK182" ca="1">IF(AF182="Yes",P_PN,"-")</f>
        <v>-</v>
      </c>
      <c r="AL182" s="22" t="str">
        <f t="shared" si="60"/>
        <v xml:space="preserve"> ()</v>
      </c>
      <c r="AM182" s="22">
        <f t="shared" si="61"/>
        <v>0</v>
      </c>
      <c r="AO182" s="5" t="str">
        <f t="shared" si="17"/>
        <v>Yes</v>
      </c>
      <c r="AP182" s="5" t="str">
        <f t="shared" ca="1" si="62"/>
        <v/>
      </c>
      <c r="AQ182" s="5" t="str">
        <f t="shared" ca="1" si="63"/>
        <v/>
      </c>
      <c r="AR182" s="5" t="str">
        <f t="shared" ca="1" si="64"/>
        <v>Yes</v>
      </c>
      <c r="AS182" s="5" t="str">
        <f t="shared" ca="1" si="65"/>
        <v>Patch to remove</v>
      </c>
      <c r="AT182" s="5" t="str" cm="1">
        <f t="array" aca="1" ref="AT182" ca="1">COM</f>
        <v/>
      </c>
      <c r="AV182" s="5" t="str">
        <f t="shared" ca="1" si="66"/>
        <v>No</v>
      </c>
      <c r="AW182" s="4" t="str" cm="1">
        <f t="array" aca="1" ref="AW182" ca="1">PIE</f>
        <v/>
      </c>
      <c r="AY182" s="22" t="str">
        <f t="shared" ca="1" si="67"/>
        <v>N</v>
      </c>
      <c r="AZ182" s="22" t="str">
        <f t="shared" ca="1" si="68"/>
        <v>N</v>
      </c>
      <c r="BA182" s="5" t="str">
        <f t="shared" ca="1" si="69"/>
        <v>No</v>
      </c>
      <c r="BB182" s="5" t="str">
        <f t="shared" ca="1" si="70"/>
        <v/>
      </c>
      <c r="BC182" s="5"/>
      <c r="BE182" s="22" t="str">
        <f t="shared" si="71"/>
        <v>N</v>
      </c>
      <c r="BF182" s="22" t="str">
        <f t="shared" ca="1" si="72"/>
        <v>Y</v>
      </c>
      <c r="BG182" s="22" t="str">
        <f t="shared" ca="1" si="73"/>
        <v>N</v>
      </c>
    </row>
    <row r="183" spans="15:59" x14ac:dyDescent="0.25">
      <c r="O183" s="1"/>
      <c r="P183" s="2"/>
      <c r="Q183" s="2"/>
      <c r="V183" s="22" t="str">
        <f t="shared" si="56"/>
        <v xml:space="preserve"> ()*-</v>
      </c>
      <c r="X183" s="21" t="str">
        <f t="shared" ca="1" si="57"/>
        <v>-*---</v>
      </c>
      <c r="Y183" s="4" t="str">
        <f t="shared" si="58"/>
        <v>No</v>
      </c>
      <c r="Z183" s="8" t="str" cm="1">
        <f t="array" aca="1" ref="Z183" ca="1">C_CP</f>
        <v/>
      </c>
      <c r="AA183" s="9" t="str" cm="1">
        <f t="array" aca="1" ref="AA183" ca="1">IF(Z183="Yes",C_T,"-")</f>
        <v>-</v>
      </c>
      <c r="AB183" s="9" t="str" cm="1">
        <f t="array" aca="1" ref="AB183" ca="1">IF(Z183="Yes",C_WC,"-")</f>
        <v>-</v>
      </c>
      <c r="AC183" s="9" t="str" cm="1">
        <f t="array" aca="1" ref="AC183" ca="1">IF(Z183="Yes",VALUE(C_F),"-")</f>
        <v>-</v>
      </c>
      <c r="AE183" s="21">
        <f t="shared" si="59"/>
        <v>0</v>
      </c>
      <c r="AF183" s="8" t="str" cm="1">
        <f t="array" aca="1" ref="AF183" ca="1">P_Pop</f>
        <v/>
      </c>
      <c r="AG183" s="8" t="str" cm="1">
        <f t="array" aca="1" ref="AG183" ca="1">IF(AF183="Yes",P_P,"Y")</f>
        <v>Y</v>
      </c>
      <c r="AH183" s="8" t="str" cm="1">
        <f t="array" aca="1" ref="AH183" ca="1">IF(AF183="Yes",P_LB,"-")</f>
        <v>-</v>
      </c>
      <c r="AI183" s="8" t="str" cm="1">
        <f t="array" aca="1" ref="AI183" ca="1">IF(AF183="Yes",P_WC,"-")</f>
        <v>-</v>
      </c>
      <c r="AJ183" s="8" t="str" cm="1">
        <f t="array" aca="1" ref="AJ183" ca="1">IF(AF183="Yes",VALUE(P_F),"-")</f>
        <v>-</v>
      </c>
      <c r="AK183" s="10" t="str" cm="1">
        <f t="array" aca="1" ref="AK183" ca="1">IF(AF183="Yes",P_PN,"-")</f>
        <v>-</v>
      </c>
      <c r="AL183" s="22" t="str">
        <f t="shared" si="60"/>
        <v xml:space="preserve"> ()</v>
      </c>
      <c r="AM183" s="22">
        <f t="shared" si="61"/>
        <v>0</v>
      </c>
      <c r="AO183" s="5" t="str">
        <f t="shared" si="17"/>
        <v>Yes</v>
      </c>
      <c r="AP183" s="5" t="str">
        <f t="shared" ca="1" si="62"/>
        <v/>
      </c>
      <c r="AQ183" s="5" t="str">
        <f t="shared" ca="1" si="63"/>
        <v/>
      </c>
      <c r="AR183" s="5" t="str">
        <f t="shared" ca="1" si="64"/>
        <v>Yes</v>
      </c>
      <c r="AS183" s="5" t="str">
        <f t="shared" ca="1" si="65"/>
        <v>Patch to remove</v>
      </c>
      <c r="AT183" s="5" t="str" cm="1">
        <f t="array" aca="1" ref="AT183" ca="1">COM</f>
        <v/>
      </c>
      <c r="AV183" s="5" t="str">
        <f t="shared" ca="1" si="66"/>
        <v>No</v>
      </c>
      <c r="AW183" s="4" t="str" cm="1">
        <f t="array" aca="1" ref="AW183" ca="1">PIE</f>
        <v/>
      </c>
      <c r="AY183" s="22" t="str">
        <f t="shared" ca="1" si="67"/>
        <v>N</v>
      </c>
      <c r="AZ183" s="22" t="str">
        <f t="shared" ca="1" si="68"/>
        <v>N</v>
      </c>
      <c r="BA183" s="5" t="str">
        <f t="shared" ca="1" si="69"/>
        <v>No</v>
      </c>
      <c r="BB183" s="5" t="str">
        <f t="shared" ca="1" si="70"/>
        <v/>
      </c>
      <c r="BC183" s="5"/>
      <c r="BE183" s="22" t="str">
        <f t="shared" si="71"/>
        <v>N</v>
      </c>
      <c r="BF183" s="22" t="str">
        <f t="shared" ca="1" si="72"/>
        <v>Y</v>
      </c>
      <c r="BG183" s="22" t="str">
        <f t="shared" ca="1" si="73"/>
        <v>N</v>
      </c>
    </row>
    <row r="184" spans="15:59" x14ac:dyDescent="0.25">
      <c r="O184" s="1"/>
      <c r="P184" s="2"/>
      <c r="Q184" s="2"/>
      <c r="V184" s="22" t="str">
        <f t="shared" si="56"/>
        <v xml:space="preserve"> ()*-</v>
      </c>
      <c r="X184" s="21" t="str">
        <f t="shared" ca="1" si="57"/>
        <v>-*---</v>
      </c>
      <c r="Y184" s="4" t="str">
        <f t="shared" si="58"/>
        <v>No</v>
      </c>
      <c r="Z184" s="8" t="str" cm="1">
        <f t="array" aca="1" ref="Z184" ca="1">C_CP</f>
        <v/>
      </c>
      <c r="AA184" s="9" t="str" cm="1">
        <f t="array" aca="1" ref="AA184" ca="1">IF(Z184="Yes",C_T,"-")</f>
        <v>-</v>
      </c>
      <c r="AB184" s="9" t="str" cm="1">
        <f t="array" aca="1" ref="AB184" ca="1">IF(Z184="Yes",C_WC,"-")</f>
        <v>-</v>
      </c>
      <c r="AC184" s="9" t="str" cm="1">
        <f t="array" aca="1" ref="AC184" ca="1">IF(Z184="Yes",VALUE(C_F),"-")</f>
        <v>-</v>
      </c>
      <c r="AE184" s="21">
        <f t="shared" si="59"/>
        <v>0</v>
      </c>
      <c r="AF184" s="8" t="str" cm="1">
        <f t="array" aca="1" ref="AF184" ca="1">P_Pop</f>
        <v/>
      </c>
      <c r="AG184" s="8" t="str" cm="1">
        <f t="array" aca="1" ref="AG184" ca="1">IF(AF184="Yes",P_P,"Y")</f>
        <v>Y</v>
      </c>
      <c r="AH184" s="8" t="str" cm="1">
        <f t="array" aca="1" ref="AH184" ca="1">IF(AF184="Yes",P_LB,"-")</f>
        <v>-</v>
      </c>
      <c r="AI184" s="8" t="str" cm="1">
        <f t="array" aca="1" ref="AI184" ca="1">IF(AF184="Yes",P_WC,"-")</f>
        <v>-</v>
      </c>
      <c r="AJ184" s="8" t="str" cm="1">
        <f t="array" aca="1" ref="AJ184" ca="1">IF(AF184="Yes",VALUE(P_F),"-")</f>
        <v>-</v>
      </c>
      <c r="AK184" s="10" t="str" cm="1">
        <f t="array" aca="1" ref="AK184" ca="1">IF(AF184="Yes",P_PN,"-")</f>
        <v>-</v>
      </c>
      <c r="AL184" s="22" t="str">
        <f t="shared" si="60"/>
        <v xml:space="preserve"> ()</v>
      </c>
      <c r="AM184" s="22">
        <f t="shared" si="61"/>
        <v>0</v>
      </c>
      <c r="AO184" s="5" t="str">
        <f t="shared" si="17"/>
        <v>Yes</v>
      </c>
      <c r="AP184" s="5" t="str">
        <f t="shared" ca="1" si="62"/>
        <v/>
      </c>
      <c r="AQ184" s="5" t="str">
        <f t="shared" ca="1" si="63"/>
        <v/>
      </c>
      <c r="AR184" s="5" t="str">
        <f t="shared" ca="1" si="64"/>
        <v>Yes</v>
      </c>
      <c r="AS184" s="5" t="str">
        <f t="shared" ca="1" si="65"/>
        <v>Patch to remove</v>
      </c>
      <c r="AT184" s="5" t="str" cm="1">
        <f t="array" aca="1" ref="AT184" ca="1">COM</f>
        <v/>
      </c>
      <c r="AV184" s="5" t="str">
        <f t="shared" ca="1" si="66"/>
        <v>No</v>
      </c>
      <c r="AW184" s="4" t="str" cm="1">
        <f t="array" aca="1" ref="AW184" ca="1">PIE</f>
        <v/>
      </c>
      <c r="AY184" s="22" t="str">
        <f t="shared" ca="1" si="67"/>
        <v>N</v>
      </c>
      <c r="AZ184" s="22" t="str">
        <f t="shared" ca="1" si="68"/>
        <v>N</v>
      </c>
      <c r="BA184" s="5" t="str">
        <f t="shared" ca="1" si="69"/>
        <v>No</v>
      </c>
      <c r="BB184" s="5" t="str">
        <f t="shared" ca="1" si="70"/>
        <v/>
      </c>
      <c r="BC184" s="5"/>
      <c r="BE184" s="22" t="str">
        <f t="shared" si="71"/>
        <v>N</v>
      </c>
      <c r="BF184" s="22" t="str">
        <f t="shared" ca="1" si="72"/>
        <v>Y</v>
      </c>
      <c r="BG184" s="22" t="str">
        <f t="shared" ca="1" si="73"/>
        <v>N</v>
      </c>
    </row>
    <row r="185" spans="15:59" x14ac:dyDescent="0.25">
      <c r="O185" s="1"/>
      <c r="P185" s="2"/>
      <c r="Q185" s="2"/>
      <c r="V185" s="22" t="str">
        <f t="shared" si="56"/>
        <v xml:space="preserve"> ()*-</v>
      </c>
      <c r="X185" s="21" t="str">
        <f t="shared" ca="1" si="57"/>
        <v>-*---</v>
      </c>
      <c r="Y185" s="4" t="str">
        <f t="shared" si="58"/>
        <v>No</v>
      </c>
      <c r="Z185" s="8" t="str" cm="1">
        <f t="array" aca="1" ref="Z185" ca="1">C_CP</f>
        <v/>
      </c>
      <c r="AA185" s="9" t="str" cm="1">
        <f t="array" aca="1" ref="AA185" ca="1">IF(Z185="Yes",C_T,"-")</f>
        <v>-</v>
      </c>
      <c r="AB185" s="9" t="str" cm="1">
        <f t="array" aca="1" ref="AB185" ca="1">IF(Z185="Yes",C_WC,"-")</f>
        <v>-</v>
      </c>
      <c r="AC185" s="9" t="str" cm="1">
        <f t="array" aca="1" ref="AC185" ca="1">IF(Z185="Yes",VALUE(C_F),"-")</f>
        <v>-</v>
      </c>
      <c r="AE185" s="21">
        <f t="shared" si="59"/>
        <v>0</v>
      </c>
      <c r="AF185" s="8" t="str" cm="1">
        <f t="array" aca="1" ref="AF185" ca="1">P_Pop</f>
        <v/>
      </c>
      <c r="AG185" s="8" t="str" cm="1">
        <f t="array" aca="1" ref="AG185" ca="1">IF(AF185="Yes",P_P,"Y")</f>
        <v>Y</v>
      </c>
      <c r="AH185" s="8" t="str" cm="1">
        <f t="array" aca="1" ref="AH185" ca="1">IF(AF185="Yes",P_LB,"-")</f>
        <v>-</v>
      </c>
      <c r="AI185" s="8" t="str" cm="1">
        <f t="array" aca="1" ref="AI185" ca="1">IF(AF185="Yes",P_WC,"-")</f>
        <v>-</v>
      </c>
      <c r="AJ185" s="8" t="str" cm="1">
        <f t="array" aca="1" ref="AJ185" ca="1">IF(AF185="Yes",VALUE(P_F),"-")</f>
        <v>-</v>
      </c>
      <c r="AK185" s="10" t="str" cm="1">
        <f t="array" aca="1" ref="AK185" ca="1">IF(AF185="Yes",P_PN,"-")</f>
        <v>-</v>
      </c>
      <c r="AL185" s="22" t="str">
        <f t="shared" si="60"/>
        <v xml:space="preserve"> ()</v>
      </c>
      <c r="AM185" s="22">
        <f t="shared" si="61"/>
        <v>0</v>
      </c>
      <c r="AO185" s="5" t="str">
        <f t="shared" si="17"/>
        <v>Yes</v>
      </c>
      <c r="AP185" s="5" t="str">
        <f t="shared" ca="1" si="62"/>
        <v/>
      </c>
      <c r="AQ185" s="5" t="str">
        <f t="shared" ca="1" si="63"/>
        <v/>
      </c>
      <c r="AR185" s="5" t="str">
        <f t="shared" ca="1" si="64"/>
        <v>Yes</v>
      </c>
      <c r="AS185" s="5" t="str">
        <f t="shared" ca="1" si="65"/>
        <v>Patch to remove</v>
      </c>
      <c r="AT185" s="5" t="str" cm="1">
        <f t="array" aca="1" ref="AT185" ca="1">COM</f>
        <v/>
      </c>
      <c r="AV185" s="5" t="str">
        <f t="shared" ca="1" si="66"/>
        <v>No</v>
      </c>
      <c r="AW185" s="4" t="str" cm="1">
        <f t="array" aca="1" ref="AW185" ca="1">PIE</f>
        <v/>
      </c>
      <c r="AY185" s="22" t="str">
        <f t="shared" ca="1" si="67"/>
        <v>N</v>
      </c>
      <c r="AZ185" s="22" t="str">
        <f t="shared" ca="1" si="68"/>
        <v>N</v>
      </c>
      <c r="BA185" s="5" t="str">
        <f t="shared" ca="1" si="69"/>
        <v>No</v>
      </c>
      <c r="BB185" s="5" t="str">
        <f t="shared" ca="1" si="70"/>
        <v/>
      </c>
      <c r="BC185" s="5"/>
      <c r="BE185" s="22" t="str">
        <f t="shared" si="71"/>
        <v>N</v>
      </c>
      <c r="BF185" s="22" t="str">
        <f t="shared" ca="1" si="72"/>
        <v>Y</v>
      </c>
      <c r="BG185" s="22" t="str">
        <f t="shared" ca="1" si="73"/>
        <v>N</v>
      </c>
    </row>
    <row r="186" spans="15:59" x14ac:dyDescent="0.25">
      <c r="O186" s="1"/>
      <c r="P186" s="2"/>
      <c r="Q186" s="2"/>
      <c r="V186" s="22" t="str">
        <f t="shared" si="56"/>
        <v xml:space="preserve"> ()*-</v>
      </c>
      <c r="X186" s="21" t="str">
        <f t="shared" ca="1" si="57"/>
        <v>-*---</v>
      </c>
      <c r="Y186" s="4" t="str">
        <f t="shared" si="58"/>
        <v>No</v>
      </c>
      <c r="Z186" s="8" t="str" cm="1">
        <f t="array" aca="1" ref="Z186" ca="1">C_CP</f>
        <v/>
      </c>
      <c r="AA186" s="9" t="str" cm="1">
        <f t="array" aca="1" ref="AA186" ca="1">IF(Z186="Yes",C_T,"-")</f>
        <v>-</v>
      </c>
      <c r="AB186" s="9" t="str" cm="1">
        <f t="array" aca="1" ref="AB186" ca="1">IF(Z186="Yes",C_WC,"-")</f>
        <v>-</v>
      </c>
      <c r="AC186" s="9" t="str" cm="1">
        <f t="array" aca="1" ref="AC186" ca="1">IF(Z186="Yes",VALUE(C_F),"-")</f>
        <v>-</v>
      </c>
      <c r="AE186" s="21">
        <f t="shared" si="59"/>
        <v>0</v>
      </c>
      <c r="AF186" s="8" t="str" cm="1">
        <f t="array" aca="1" ref="AF186" ca="1">P_Pop</f>
        <v/>
      </c>
      <c r="AG186" s="8" t="str" cm="1">
        <f t="array" aca="1" ref="AG186" ca="1">IF(AF186="Yes",P_P,"Y")</f>
        <v>Y</v>
      </c>
      <c r="AH186" s="8" t="str" cm="1">
        <f t="array" aca="1" ref="AH186" ca="1">IF(AF186="Yes",P_LB,"-")</f>
        <v>-</v>
      </c>
      <c r="AI186" s="8" t="str" cm="1">
        <f t="array" aca="1" ref="AI186" ca="1">IF(AF186="Yes",P_WC,"-")</f>
        <v>-</v>
      </c>
      <c r="AJ186" s="8" t="str" cm="1">
        <f t="array" aca="1" ref="AJ186" ca="1">IF(AF186="Yes",VALUE(P_F),"-")</f>
        <v>-</v>
      </c>
      <c r="AK186" s="10" t="str" cm="1">
        <f t="array" aca="1" ref="AK186" ca="1">IF(AF186="Yes",P_PN,"-")</f>
        <v>-</v>
      </c>
      <c r="AL186" s="22" t="str">
        <f t="shared" si="60"/>
        <v xml:space="preserve"> ()</v>
      </c>
      <c r="AM186" s="22">
        <f t="shared" si="61"/>
        <v>0</v>
      </c>
      <c r="AO186" s="5" t="str">
        <f t="shared" si="17"/>
        <v>Yes</v>
      </c>
      <c r="AP186" s="5" t="str">
        <f t="shared" ca="1" si="62"/>
        <v/>
      </c>
      <c r="AQ186" s="5" t="str">
        <f t="shared" ca="1" si="63"/>
        <v/>
      </c>
      <c r="AR186" s="5" t="str">
        <f t="shared" ca="1" si="64"/>
        <v>Yes</v>
      </c>
      <c r="AS186" s="5" t="str">
        <f t="shared" ca="1" si="65"/>
        <v>Patch to remove</v>
      </c>
      <c r="AT186" s="5" t="str" cm="1">
        <f t="array" aca="1" ref="AT186" ca="1">COM</f>
        <v/>
      </c>
      <c r="AV186" s="5" t="str">
        <f t="shared" ca="1" si="66"/>
        <v>No</v>
      </c>
      <c r="AW186" s="4" t="str" cm="1">
        <f t="array" aca="1" ref="AW186" ca="1">PIE</f>
        <v/>
      </c>
      <c r="AY186" s="22" t="str">
        <f t="shared" ca="1" si="67"/>
        <v>N</v>
      </c>
      <c r="AZ186" s="22" t="str">
        <f t="shared" ca="1" si="68"/>
        <v>N</v>
      </c>
      <c r="BA186" s="5" t="str">
        <f t="shared" ca="1" si="69"/>
        <v>No</v>
      </c>
      <c r="BB186" s="5" t="str">
        <f t="shared" ca="1" si="70"/>
        <v/>
      </c>
      <c r="BC186" s="5"/>
      <c r="BE186" s="22" t="str">
        <f t="shared" si="71"/>
        <v>N</v>
      </c>
      <c r="BF186" s="22" t="str">
        <f t="shared" ca="1" si="72"/>
        <v>Y</v>
      </c>
      <c r="BG186" s="22" t="str">
        <f t="shared" ca="1" si="73"/>
        <v>N</v>
      </c>
    </row>
    <row r="187" spans="15:59" x14ac:dyDescent="0.25">
      <c r="O187" s="1"/>
      <c r="P187" s="2"/>
      <c r="Q187" s="2"/>
      <c r="V187" s="22" t="str">
        <f t="shared" si="56"/>
        <v xml:space="preserve"> ()*-</v>
      </c>
      <c r="X187" s="21" t="str">
        <f t="shared" ca="1" si="57"/>
        <v>-*---</v>
      </c>
      <c r="Y187" s="4" t="str">
        <f t="shared" si="58"/>
        <v>No</v>
      </c>
      <c r="Z187" s="8" t="str" cm="1">
        <f t="array" aca="1" ref="Z187" ca="1">C_CP</f>
        <v/>
      </c>
      <c r="AA187" s="9" t="str" cm="1">
        <f t="array" aca="1" ref="AA187" ca="1">IF(Z187="Yes",C_T,"-")</f>
        <v>-</v>
      </c>
      <c r="AB187" s="9" t="str" cm="1">
        <f t="array" aca="1" ref="AB187" ca="1">IF(Z187="Yes",C_WC,"-")</f>
        <v>-</v>
      </c>
      <c r="AC187" s="9" t="str" cm="1">
        <f t="array" aca="1" ref="AC187" ca="1">IF(Z187="Yes",VALUE(C_F),"-")</f>
        <v>-</v>
      </c>
      <c r="AE187" s="21">
        <f t="shared" si="59"/>
        <v>0</v>
      </c>
      <c r="AF187" s="8" t="str" cm="1">
        <f t="array" aca="1" ref="AF187" ca="1">P_Pop</f>
        <v/>
      </c>
      <c r="AG187" s="8" t="str" cm="1">
        <f t="array" aca="1" ref="AG187" ca="1">IF(AF187="Yes",P_P,"Y")</f>
        <v>Y</v>
      </c>
      <c r="AH187" s="8" t="str" cm="1">
        <f t="array" aca="1" ref="AH187" ca="1">IF(AF187="Yes",P_LB,"-")</f>
        <v>-</v>
      </c>
      <c r="AI187" s="8" t="str" cm="1">
        <f t="array" aca="1" ref="AI187" ca="1">IF(AF187="Yes",P_WC,"-")</f>
        <v>-</v>
      </c>
      <c r="AJ187" s="8" t="str" cm="1">
        <f t="array" aca="1" ref="AJ187" ca="1">IF(AF187="Yes",VALUE(P_F),"-")</f>
        <v>-</v>
      </c>
      <c r="AK187" s="10" t="str" cm="1">
        <f t="array" aca="1" ref="AK187" ca="1">IF(AF187="Yes",P_PN,"-")</f>
        <v>-</v>
      </c>
      <c r="AL187" s="22" t="str">
        <f t="shared" si="60"/>
        <v xml:space="preserve"> ()</v>
      </c>
      <c r="AM187" s="22">
        <f t="shared" si="61"/>
        <v>0</v>
      </c>
      <c r="AO187" s="5" t="str">
        <f t="shared" si="17"/>
        <v>Yes</v>
      </c>
      <c r="AP187" s="5" t="str">
        <f t="shared" ca="1" si="62"/>
        <v/>
      </c>
      <c r="AQ187" s="5" t="str">
        <f t="shared" ca="1" si="63"/>
        <v/>
      </c>
      <c r="AR187" s="5" t="str">
        <f t="shared" ca="1" si="64"/>
        <v>Yes</v>
      </c>
      <c r="AS187" s="5" t="str">
        <f t="shared" ca="1" si="65"/>
        <v>Patch to remove</v>
      </c>
      <c r="AT187" s="5" t="str" cm="1">
        <f t="array" aca="1" ref="AT187" ca="1">COM</f>
        <v/>
      </c>
      <c r="AV187" s="5" t="str">
        <f t="shared" ca="1" si="66"/>
        <v>No</v>
      </c>
      <c r="AW187" s="4" t="str" cm="1">
        <f t="array" aca="1" ref="AW187" ca="1">PIE</f>
        <v/>
      </c>
      <c r="AY187" s="22" t="str">
        <f t="shared" ca="1" si="67"/>
        <v>N</v>
      </c>
      <c r="AZ187" s="22" t="str">
        <f t="shared" ca="1" si="68"/>
        <v>N</v>
      </c>
      <c r="BA187" s="5" t="str">
        <f t="shared" ca="1" si="69"/>
        <v>No</v>
      </c>
      <c r="BB187" s="5" t="str">
        <f t="shared" ca="1" si="70"/>
        <v/>
      </c>
      <c r="BC187" s="5"/>
      <c r="BE187" s="22" t="str">
        <f t="shared" si="71"/>
        <v>N</v>
      </c>
      <c r="BF187" s="22" t="str">
        <f t="shared" ca="1" si="72"/>
        <v>Y</v>
      </c>
      <c r="BG187" s="22" t="str">
        <f t="shared" ca="1" si="73"/>
        <v>N</v>
      </c>
    </row>
    <row r="188" spans="15:59" x14ac:dyDescent="0.25">
      <c r="O188" s="1"/>
      <c r="P188" s="2"/>
      <c r="Q188" s="2"/>
      <c r="V188" s="22" t="str">
        <f t="shared" si="56"/>
        <v xml:space="preserve"> ()*-</v>
      </c>
      <c r="X188" s="21" t="str">
        <f t="shared" ca="1" si="57"/>
        <v>-*---</v>
      </c>
      <c r="Y188" s="4" t="str">
        <f t="shared" si="58"/>
        <v>No</v>
      </c>
      <c r="Z188" s="8" t="str" cm="1">
        <f t="array" aca="1" ref="Z188" ca="1">C_CP</f>
        <v/>
      </c>
      <c r="AA188" s="9" t="str" cm="1">
        <f t="array" aca="1" ref="AA188" ca="1">IF(Z188="Yes",C_T,"-")</f>
        <v>-</v>
      </c>
      <c r="AB188" s="9" t="str" cm="1">
        <f t="array" aca="1" ref="AB188" ca="1">IF(Z188="Yes",C_WC,"-")</f>
        <v>-</v>
      </c>
      <c r="AC188" s="9" t="str" cm="1">
        <f t="array" aca="1" ref="AC188" ca="1">IF(Z188="Yes",VALUE(C_F),"-")</f>
        <v>-</v>
      </c>
      <c r="AE188" s="21">
        <f t="shared" si="59"/>
        <v>0</v>
      </c>
      <c r="AF188" s="8" t="str" cm="1">
        <f t="array" aca="1" ref="AF188" ca="1">P_Pop</f>
        <v/>
      </c>
      <c r="AG188" s="8" t="str" cm="1">
        <f t="array" aca="1" ref="AG188" ca="1">IF(AF188="Yes",P_P,"Y")</f>
        <v>Y</v>
      </c>
      <c r="AH188" s="8" t="str" cm="1">
        <f t="array" aca="1" ref="AH188" ca="1">IF(AF188="Yes",P_LB,"-")</f>
        <v>-</v>
      </c>
      <c r="AI188" s="8" t="str" cm="1">
        <f t="array" aca="1" ref="AI188" ca="1">IF(AF188="Yes",P_WC,"-")</f>
        <v>-</v>
      </c>
      <c r="AJ188" s="8" t="str" cm="1">
        <f t="array" aca="1" ref="AJ188" ca="1">IF(AF188="Yes",VALUE(P_F),"-")</f>
        <v>-</v>
      </c>
      <c r="AK188" s="10" t="str" cm="1">
        <f t="array" aca="1" ref="AK188" ca="1">IF(AF188="Yes",P_PN,"-")</f>
        <v>-</v>
      </c>
      <c r="AL188" s="22" t="str">
        <f t="shared" si="60"/>
        <v xml:space="preserve"> ()</v>
      </c>
      <c r="AM188" s="22">
        <f t="shared" si="61"/>
        <v>0</v>
      </c>
      <c r="AO188" s="5" t="str">
        <f t="shared" si="17"/>
        <v>Yes</v>
      </c>
      <c r="AP188" s="5" t="str">
        <f t="shared" ca="1" si="62"/>
        <v/>
      </c>
      <c r="AQ188" s="5" t="str">
        <f t="shared" ca="1" si="63"/>
        <v/>
      </c>
      <c r="AR188" s="5" t="str">
        <f t="shared" ca="1" si="64"/>
        <v>Yes</v>
      </c>
      <c r="AS188" s="5" t="str">
        <f t="shared" ca="1" si="65"/>
        <v>Patch to remove</v>
      </c>
      <c r="AT188" s="5" t="str" cm="1">
        <f t="array" aca="1" ref="AT188" ca="1">COM</f>
        <v/>
      </c>
      <c r="AV188" s="5" t="str">
        <f t="shared" ca="1" si="66"/>
        <v>No</v>
      </c>
      <c r="AW188" s="4" t="str" cm="1">
        <f t="array" aca="1" ref="AW188" ca="1">PIE</f>
        <v/>
      </c>
      <c r="AY188" s="22" t="str">
        <f t="shared" ca="1" si="67"/>
        <v>N</v>
      </c>
      <c r="AZ188" s="22" t="str">
        <f t="shared" ca="1" si="68"/>
        <v>N</v>
      </c>
      <c r="BA188" s="5" t="str">
        <f t="shared" ca="1" si="69"/>
        <v>No</v>
      </c>
      <c r="BB188" s="5" t="str">
        <f t="shared" ca="1" si="70"/>
        <v/>
      </c>
      <c r="BC188" s="5"/>
      <c r="BE188" s="22" t="str">
        <f t="shared" si="71"/>
        <v>N</v>
      </c>
      <c r="BF188" s="22" t="str">
        <f t="shared" ca="1" si="72"/>
        <v>Y</v>
      </c>
      <c r="BG188" s="22" t="str">
        <f t="shared" ca="1" si="73"/>
        <v>N</v>
      </c>
    </row>
    <row r="189" spans="15:59" x14ac:dyDescent="0.25">
      <c r="O189" s="1"/>
      <c r="P189" s="2"/>
      <c r="Q189" s="2"/>
      <c r="V189" s="22" t="str">
        <f t="shared" si="56"/>
        <v xml:space="preserve"> ()*-</v>
      </c>
      <c r="X189" s="21" t="str">
        <f t="shared" ca="1" si="57"/>
        <v>-*---</v>
      </c>
      <c r="Y189" s="4" t="str">
        <f t="shared" si="58"/>
        <v>No</v>
      </c>
      <c r="Z189" s="8" t="str" cm="1">
        <f t="array" aca="1" ref="Z189" ca="1">C_CP</f>
        <v/>
      </c>
      <c r="AA189" s="9" t="str" cm="1">
        <f t="array" aca="1" ref="AA189" ca="1">IF(Z189="Yes",C_T,"-")</f>
        <v>-</v>
      </c>
      <c r="AB189" s="9" t="str" cm="1">
        <f t="array" aca="1" ref="AB189" ca="1">IF(Z189="Yes",C_WC,"-")</f>
        <v>-</v>
      </c>
      <c r="AC189" s="9" t="str" cm="1">
        <f t="array" aca="1" ref="AC189" ca="1">IF(Z189="Yes",VALUE(C_F),"-")</f>
        <v>-</v>
      </c>
      <c r="AE189" s="21">
        <f t="shared" si="59"/>
        <v>0</v>
      </c>
      <c r="AF189" s="8" t="str" cm="1">
        <f t="array" aca="1" ref="AF189" ca="1">P_Pop</f>
        <v/>
      </c>
      <c r="AG189" s="8" t="str" cm="1">
        <f t="array" aca="1" ref="AG189" ca="1">IF(AF189="Yes",P_P,"Y")</f>
        <v>Y</v>
      </c>
      <c r="AH189" s="8" t="str" cm="1">
        <f t="array" aca="1" ref="AH189" ca="1">IF(AF189="Yes",P_LB,"-")</f>
        <v>-</v>
      </c>
      <c r="AI189" s="8" t="str" cm="1">
        <f t="array" aca="1" ref="AI189" ca="1">IF(AF189="Yes",P_WC,"-")</f>
        <v>-</v>
      </c>
      <c r="AJ189" s="8" t="str" cm="1">
        <f t="array" aca="1" ref="AJ189" ca="1">IF(AF189="Yes",VALUE(P_F),"-")</f>
        <v>-</v>
      </c>
      <c r="AK189" s="10" t="str" cm="1">
        <f t="array" aca="1" ref="AK189" ca="1">IF(AF189="Yes",P_PN,"-")</f>
        <v>-</v>
      </c>
      <c r="AL189" s="22" t="str">
        <f t="shared" si="60"/>
        <v xml:space="preserve"> ()</v>
      </c>
      <c r="AM189" s="22">
        <f t="shared" si="61"/>
        <v>0</v>
      </c>
      <c r="AO189" s="5" t="str">
        <f t="shared" si="17"/>
        <v>Yes</v>
      </c>
      <c r="AP189" s="5" t="str">
        <f t="shared" ca="1" si="62"/>
        <v/>
      </c>
      <c r="AQ189" s="5" t="str">
        <f t="shared" ca="1" si="63"/>
        <v/>
      </c>
      <c r="AR189" s="5" t="str">
        <f t="shared" ca="1" si="64"/>
        <v>Yes</v>
      </c>
      <c r="AS189" s="5" t="str">
        <f t="shared" ca="1" si="65"/>
        <v>Patch to remove</v>
      </c>
      <c r="AT189" s="5" t="str" cm="1">
        <f t="array" aca="1" ref="AT189" ca="1">COM</f>
        <v/>
      </c>
      <c r="AV189" s="5" t="str">
        <f t="shared" ca="1" si="66"/>
        <v>No</v>
      </c>
      <c r="AW189" s="4" t="str" cm="1">
        <f t="array" aca="1" ref="AW189" ca="1">PIE</f>
        <v/>
      </c>
      <c r="AY189" s="22" t="str">
        <f t="shared" ca="1" si="67"/>
        <v>N</v>
      </c>
      <c r="AZ189" s="22" t="str">
        <f t="shared" ca="1" si="68"/>
        <v>N</v>
      </c>
      <c r="BA189" s="5" t="str">
        <f t="shared" ca="1" si="69"/>
        <v>No</v>
      </c>
      <c r="BB189" s="5" t="str">
        <f t="shared" ca="1" si="70"/>
        <v/>
      </c>
      <c r="BC189" s="5"/>
      <c r="BE189" s="22" t="str">
        <f t="shared" si="71"/>
        <v>N</v>
      </c>
      <c r="BF189" s="22" t="str">
        <f t="shared" ca="1" si="72"/>
        <v>Y</v>
      </c>
      <c r="BG189" s="22" t="str">
        <f t="shared" ca="1" si="73"/>
        <v>N</v>
      </c>
    </row>
    <row r="190" spans="15:59" x14ac:dyDescent="0.25">
      <c r="O190" s="1"/>
      <c r="P190" s="2"/>
      <c r="Q190" s="2"/>
      <c r="V190" s="22" t="str">
        <f t="shared" si="56"/>
        <v xml:space="preserve"> ()*-</v>
      </c>
      <c r="X190" s="21" t="str">
        <f t="shared" ca="1" si="57"/>
        <v>-*---</v>
      </c>
      <c r="Y190" s="4" t="str">
        <f t="shared" si="58"/>
        <v>No</v>
      </c>
      <c r="Z190" s="8" t="str" cm="1">
        <f t="array" aca="1" ref="Z190" ca="1">C_CP</f>
        <v/>
      </c>
      <c r="AA190" s="9" t="str" cm="1">
        <f t="array" aca="1" ref="AA190" ca="1">IF(Z190="Yes",C_T,"-")</f>
        <v>-</v>
      </c>
      <c r="AB190" s="9" t="str" cm="1">
        <f t="array" aca="1" ref="AB190" ca="1">IF(Z190="Yes",C_WC,"-")</f>
        <v>-</v>
      </c>
      <c r="AC190" s="9" t="str" cm="1">
        <f t="array" aca="1" ref="AC190" ca="1">IF(Z190="Yes",VALUE(C_F),"-")</f>
        <v>-</v>
      </c>
      <c r="AE190" s="21">
        <f t="shared" si="59"/>
        <v>0</v>
      </c>
      <c r="AF190" s="8" t="str" cm="1">
        <f t="array" aca="1" ref="AF190" ca="1">P_Pop</f>
        <v/>
      </c>
      <c r="AG190" s="8" t="str" cm="1">
        <f t="array" aca="1" ref="AG190" ca="1">IF(AF190="Yes",P_P,"Y")</f>
        <v>Y</v>
      </c>
      <c r="AH190" s="8" t="str" cm="1">
        <f t="array" aca="1" ref="AH190" ca="1">IF(AF190="Yes",P_LB,"-")</f>
        <v>-</v>
      </c>
      <c r="AI190" s="8" t="str" cm="1">
        <f t="array" aca="1" ref="AI190" ca="1">IF(AF190="Yes",P_WC,"-")</f>
        <v>-</v>
      </c>
      <c r="AJ190" s="8" t="str" cm="1">
        <f t="array" aca="1" ref="AJ190" ca="1">IF(AF190="Yes",VALUE(P_F),"-")</f>
        <v>-</v>
      </c>
      <c r="AK190" s="10" t="str" cm="1">
        <f t="array" aca="1" ref="AK190" ca="1">IF(AF190="Yes",P_PN,"-")</f>
        <v>-</v>
      </c>
      <c r="AL190" s="22" t="str">
        <f t="shared" si="60"/>
        <v xml:space="preserve"> ()</v>
      </c>
      <c r="AM190" s="22">
        <f t="shared" si="61"/>
        <v>0</v>
      </c>
      <c r="AO190" s="5" t="str">
        <f t="shared" si="17"/>
        <v>Yes</v>
      </c>
      <c r="AP190" s="5" t="str">
        <f t="shared" ca="1" si="62"/>
        <v/>
      </c>
      <c r="AQ190" s="5" t="str">
        <f t="shared" ca="1" si="63"/>
        <v/>
      </c>
      <c r="AR190" s="5" t="str">
        <f t="shared" ca="1" si="64"/>
        <v>Yes</v>
      </c>
      <c r="AS190" s="5" t="str">
        <f t="shared" ca="1" si="65"/>
        <v>Patch to remove</v>
      </c>
      <c r="AT190" s="5" t="str" cm="1">
        <f t="array" aca="1" ref="AT190" ca="1">COM</f>
        <v/>
      </c>
      <c r="AV190" s="5" t="str">
        <f t="shared" ca="1" si="66"/>
        <v>No</v>
      </c>
      <c r="AW190" s="4" t="str" cm="1">
        <f t="array" aca="1" ref="AW190" ca="1">PIE</f>
        <v/>
      </c>
      <c r="AY190" s="22" t="str">
        <f t="shared" ca="1" si="67"/>
        <v>N</v>
      </c>
      <c r="AZ190" s="22" t="str">
        <f t="shared" ca="1" si="68"/>
        <v>N</v>
      </c>
      <c r="BA190" s="5" t="str">
        <f t="shared" ca="1" si="69"/>
        <v>No</v>
      </c>
      <c r="BB190" s="5" t="str">
        <f t="shared" ca="1" si="70"/>
        <v/>
      </c>
      <c r="BC190" s="5"/>
      <c r="BE190" s="22" t="str">
        <f t="shared" si="71"/>
        <v>N</v>
      </c>
      <c r="BF190" s="22" t="str">
        <f t="shared" ca="1" si="72"/>
        <v>Y</v>
      </c>
      <c r="BG190" s="22" t="str">
        <f t="shared" ca="1" si="73"/>
        <v>N</v>
      </c>
    </row>
    <row r="191" spans="15:59" x14ac:dyDescent="0.25">
      <c r="O191" s="1"/>
      <c r="P191" s="2"/>
      <c r="Q191" s="2"/>
      <c r="V191" s="22" t="str">
        <f t="shared" si="56"/>
        <v xml:space="preserve"> ()*-</v>
      </c>
      <c r="X191" s="21" t="str">
        <f t="shared" ca="1" si="57"/>
        <v>-*---</v>
      </c>
      <c r="Y191" s="4" t="str">
        <f t="shared" si="58"/>
        <v>No</v>
      </c>
      <c r="Z191" s="8" t="str" cm="1">
        <f t="array" aca="1" ref="Z191" ca="1">C_CP</f>
        <v/>
      </c>
      <c r="AA191" s="9" t="str" cm="1">
        <f t="array" aca="1" ref="AA191" ca="1">IF(Z191="Yes",C_T,"-")</f>
        <v>-</v>
      </c>
      <c r="AB191" s="9" t="str" cm="1">
        <f t="array" aca="1" ref="AB191" ca="1">IF(Z191="Yes",C_WC,"-")</f>
        <v>-</v>
      </c>
      <c r="AC191" s="9" t="str" cm="1">
        <f t="array" aca="1" ref="AC191" ca="1">IF(Z191="Yes",VALUE(C_F),"-")</f>
        <v>-</v>
      </c>
      <c r="AE191" s="21">
        <f t="shared" si="59"/>
        <v>0</v>
      </c>
      <c r="AF191" s="8" t="str" cm="1">
        <f t="array" aca="1" ref="AF191" ca="1">P_Pop</f>
        <v/>
      </c>
      <c r="AG191" s="8" t="str" cm="1">
        <f t="array" aca="1" ref="AG191" ca="1">IF(AF191="Yes",P_P,"Y")</f>
        <v>Y</v>
      </c>
      <c r="AH191" s="8" t="str" cm="1">
        <f t="array" aca="1" ref="AH191" ca="1">IF(AF191="Yes",P_LB,"-")</f>
        <v>-</v>
      </c>
      <c r="AI191" s="8" t="str" cm="1">
        <f t="array" aca="1" ref="AI191" ca="1">IF(AF191="Yes",P_WC,"-")</f>
        <v>-</v>
      </c>
      <c r="AJ191" s="8" t="str" cm="1">
        <f t="array" aca="1" ref="AJ191" ca="1">IF(AF191="Yes",VALUE(P_F),"-")</f>
        <v>-</v>
      </c>
      <c r="AK191" s="10" t="str" cm="1">
        <f t="array" aca="1" ref="AK191" ca="1">IF(AF191="Yes",P_PN,"-")</f>
        <v>-</v>
      </c>
      <c r="AL191" s="22" t="str">
        <f t="shared" si="60"/>
        <v xml:space="preserve"> ()</v>
      </c>
      <c r="AM191" s="22">
        <f t="shared" si="61"/>
        <v>0</v>
      </c>
      <c r="AO191" s="5" t="str">
        <f t="shared" si="17"/>
        <v>Yes</v>
      </c>
      <c r="AP191" s="5" t="str">
        <f t="shared" ca="1" si="62"/>
        <v/>
      </c>
      <c r="AQ191" s="5" t="str">
        <f t="shared" ca="1" si="63"/>
        <v/>
      </c>
      <c r="AR191" s="5" t="str">
        <f t="shared" ca="1" si="64"/>
        <v>Yes</v>
      </c>
      <c r="AS191" s="5" t="str">
        <f t="shared" ca="1" si="65"/>
        <v>Patch to remove</v>
      </c>
      <c r="AT191" s="5" t="str" cm="1">
        <f t="array" aca="1" ref="AT191" ca="1">COM</f>
        <v/>
      </c>
      <c r="AV191" s="5" t="str">
        <f t="shared" ca="1" si="66"/>
        <v>No</v>
      </c>
      <c r="AW191" s="4" t="str" cm="1">
        <f t="array" aca="1" ref="AW191" ca="1">PIE</f>
        <v/>
      </c>
      <c r="AY191" s="22" t="str">
        <f t="shared" ca="1" si="67"/>
        <v>N</v>
      </c>
      <c r="AZ191" s="22" t="str">
        <f t="shared" ca="1" si="68"/>
        <v>N</v>
      </c>
      <c r="BA191" s="5" t="str">
        <f t="shared" ca="1" si="69"/>
        <v>No</v>
      </c>
      <c r="BB191" s="5" t="str">
        <f t="shared" ca="1" si="70"/>
        <v/>
      </c>
      <c r="BC191" s="5"/>
      <c r="BE191" s="22" t="str">
        <f t="shared" si="71"/>
        <v>N</v>
      </c>
      <c r="BF191" s="22" t="str">
        <f t="shared" ca="1" si="72"/>
        <v>Y</v>
      </c>
      <c r="BG191" s="22" t="str">
        <f t="shared" ca="1" si="73"/>
        <v>N</v>
      </c>
    </row>
    <row r="192" spans="15:59" x14ac:dyDescent="0.25">
      <c r="O192" s="1"/>
      <c r="P192" s="2"/>
      <c r="Q192" s="2"/>
      <c r="V192" s="22" t="str">
        <f t="shared" si="56"/>
        <v xml:space="preserve"> ()*-</v>
      </c>
      <c r="X192" s="21" t="str">
        <f t="shared" ca="1" si="57"/>
        <v>-*---</v>
      </c>
      <c r="Y192" s="4" t="str">
        <f t="shared" si="58"/>
        <v>No</v>
      </c>
      <c r="Z192" s="8" t="str" cm="1">
        <f t="array" aca="1" ref="Z192" ca="1">C_CP</f>
        <v/>
      </c>
      <c r="AA192" s="9" t="str" cm="1">
        <f t="array" aca="1" ref="AA192" ca="1">IF(Z192="Yes",C_T,"-")</f>
        <v>-</v>
      </c>
      <c r="AB192" s="9" t="str" cm="1">
        <f t="array" aca="1" ref="AB192" ca="1">IF(Z192="Yes",C_WC,"-")</f>
        <v>-</v>
      </c>
      <c r="AC192" s="9" t="str" cm="1">
        <f t="array" aca="1" ref="AC192" ca="1">IF(Z192="Yes",VALUE(C_F),"-")</f>
        <v>-</v>
      </c>
      <c r="AE192" s="21">
        <f t="shared" si="59"/>
        <v>0</v>
      </c>
      <c r="AF192" s="8" t="str" cm="1">
        <f t="array" aca="1" ref="AF192" ca="1">P_Pop</f>
        <v/>
      </c>
      <c r="AG192" s="8" t="str" cm="1">
        <f t="array" aca="1" ref="AG192" ca="1">IF(AF192="Yes",P_P,"Y")</f>
        <v>Y</v>
      </c>
      <c r="AH192" s="8" t="str" cm="1">
        <f t="array" aca="1" ref="AH192" ca="1">IF(AF192="Yes",P_LB,"-")</f>
        <v>-</v>
      </c>
      <c r="AI192" s="8" t="str" cm="1">
        <f t="array" aca="1" ref="AI192" ca="1">IF(AF192="Yes",P_WC,"-")</f>
        <v>-</v>
      </c>
      <c r="AJ192" s="8" t="str" cm="1">
        <f t="array" aca="1" ref="AJ192" ca="1">IF(AF192="Yes",VALUE(P_F),"-")</f>
        <v>-</v>
      </c>
      <c r="AK192" s="10" t="str" cm="1">
        <f t="array" aca="1" ref="AK192" ca="1">IF(AF192="Yes",P_PN,"-")</f>
        <v>-</v>
      </c>
      <c r="AL192" s="22" t="str">
        <f t="shared" si="60"/>
        <v xml:space="preserve"> ()</v>
      </c>
      <c r="AM192" s="22">
        <f t="shared" si="61"/>
        <v>0</v>
      </c>
      <c r="AO192" s="5" t="str">
        <f t="shared" si="17"/>
        <v>Yes</v>
      </c>
      <c r="AP192" s="5" t="str">
        <f t="shared" ca="1" si="62"/>
        <v/>
      </c>
      <c r="AQ192" s="5" t="str">
        <f t="shared" ca="1" si="63"/>
        <v/>
      </c>
      <c r="AR192" s="5" t="str">
        <f t="shared" ca="1" si="64"/>
        <v>Yes</v>
      </c>
      <c r="AS192" s="5" t="str">
        <f t="shared" ca="1" si="65"/>
        <v>Patch to remove</v>
      </c>
      <c r="AT192" s="5" t="str" cm="1">
        <f t="array" aca="1" ref="AT192" ca="1">COM</f>
        <v/>
      </c>
      <c r="AV192" s="5" t="str">
        <f t="shared" ca="1" si="66"/>
        <v>No</v>
      </c>
      <c r="AW192" s="4" t="str" cm="1">
        <f t="array" aca="1" ref="AW192" ca="1">PIE</f>
        <v/>
      </c>
      <c r="AY192" s="22" t="str">
        <f t="shared" ca="1" si="67"/>
        <v>N</v>
      </c>
      <c r="AZ192" s="22" t="str">
        <f t="shared" ca="1" si="68"/>
        <v>N</v>
      </c>
      <c r="BA192" s="5" t="str">
        <f t="shared" ca="1" si="69"/>
        <v>No</v>
      </c>
      <c r="BB192" s="5" t="str">
        <f t="shared" ca="1" si="70"/>
        <v/>
      </c>
      <c r="BC192" s="5"/>
      <c r="BE192" s="22" t="str">
        <f t="shared" si="71"/>
        <v>N</v>
      </c>
      <c r="BF192" s="22" t="str">
        <f t="shared" ca="1" si="72"/>
        <v>Y</v>
      </c>
      <c r="BG192" s="22" t="str">
        <f t="shared" ca="1" si="73"/>
        <v>N</v>
      </c>
    </row>
    <row r="193" spans="15:59" x14ac:dyDescent="0.25">
      <c r="O193" s="1"/>
      <c r="P193" s="2"/>
      <c r="Q193" s="2"/>
      <c r="V193" s="22" t="str">
        <f t="shared" si="56"/>
        <v xml:space="preserve"> ()*-</v>
      </c>
      <c r="X193" s="21" t="str">
        <f t="shared" ca="1" si="57"/>
        <v>-*---</v>
      </c>
      <c r="Y193" s="4" t="str">
        <f t="shared" si="58"/>
        <v>No</v>
      </c>
      <c r="Z193" s="8" t="str" cm="1">
        <f t="array" aca="1" ref="Z193" ca="1">C_CP</f>
        <v/>
      </c>
      <c r="AA193" s="9" t="str" cm="1">
        <f t="array" aca="1" ref="AA193" ca="1">IF(Z193="Yes",C_T,"-")</f>
        <v>-</v>
      </c>
      <c r="AB193" s="9" t="str" cm="1">
        <f t="array" aca="1" ref="AB193" ca="1">IF(Z193="Yes",C_WC,"-")</f>
        <v>-</v>
      </c>
      <c r="AC193" s="9" t="str" cm="1">
        <f t="array" aca="1" ref="AC193" ca="1">IF(Z193="Yes",VALUE(C_F),"-")</f>
        <v>-</v>
      </c>
      <c r="AE193" s="21">
        <f t="shared" si="59"/>
        <v>0</v>
      </c>
      <c r="AF193" s="8" t="str" cm="1">
        <f t="array" aca="1" ref="AF193" ca="1">P_Pop</f>
        <v/>
      </c>
      <c r="AG193" s="8" t="str" cm="1">
        <f t="array" aca="1" ref="AG193" ca="1">IF(AF193="Yes",P_P,"Y")</f>
        <v>Y</v>
      </c>
      <c r="AH193" s="8" t="str" cm="1">
        <f t="array" aca="1" ref="AH193" ca="1">IF(AF193="Yes",P_LB,"-")</f>
        <v>-</v>
      </c>
      <c r="AI193" s="8" t="str" cm="1">
        <f t="array" aca="1" ref="AI193" ca="1">IF(AF193="Yes",P_WC,"-")</f>
        <v>-</v>
      </c>
      <c r="AJ193" s="8" t="str" cm="1">
        <f t="array" aca="1" ref="AJ193" ca="1">IF(AF193="Yes",VALUE(P_F),"-")</f>
        <v>-</v>
      </c>
      <c r="AK193" s="10" t="str" cm="1">
        <f t="array" aca="1" ref="AK193" ca="1">IF(AF193="Yes",P_PN,"-")</f>
        <v>-</v>
      </c>
      <c r="AL193" s="22" t="str">
        <f t="shared" si="60"/>
        <v xml:space="preserve"> ()</v>
      </c>
      <c r="AM193" s="22">
        <f t="shared" si="61"/>
        <v>0</v>
      </c>
      <c r="AO193" s="5" t="str">
        <f t="shared" si="17"/>
        <v>Yes</v>
      </c>
      <c r="AP193" s="5" t="str">
        <f t="shared" ca="1" si="62"/>
        <v/>
      </c>
      <c r="AQ193" s="5" t="str">
        <f t="shared" ca="1" si="63"/>
        <v/>
      </c>
      <c r="AR193" s="5" t="str">
        <f t="shared" ca="1" si="64"/>
        <v>Yes</v>
      </c>
      <c r="AS193" s="5" t="str">
        <f t="shared" ca="1" si="65"/>
        <v>Patch to remove</v>
      </c>
      <c r="AT193" s="5" t="str" cm="1">
        <f t="array" aca="1" ref="AT193" ca="1">COM</f>
        <v/>
      </c>
      <c r="AV193" s="5" t="str">
        <f t="shared" ca="1" si="66"/>
        <v>No</v>
      </c>
      <c r="AW193" s="4" t="str" cm="1">
        <f t="array" aca="1" ref="AW193" ca="1">PIE</f>
        <v/>
      </c>
      <c r="AY193" s="22" t="str">
        <f t="shared" ca="1" si="67"/>
        <v>N</v>
      </c>
      <c r="AZ193" s="22" t="str">
        <f t="shared" ca="1" si="68"/>
        <v>N</v>
      </c>
      <c r="BA193" s="5" t="str">
        <f t="shared" ca="1" si="69"/>
        <v>No</v>
      </c>
      <c r="BB193" s="5" t="str">
        <f t="shared" ca="1" si="70"/>
        <v/>
      </c>
      <c r="BC193" s="5"/>
      <c r="BE193" s="22" t="str">
        <f t="shared" si="71"/>
        <v>N</v>
      </c>
      <c r="BF193" s="22" t="str">
        <f t="shared" ca="1" si="72"/>
        <v>Y</v>
      </c>
      <c r="BG193" s="22" t="str">
        <f t="shared" ca="1" si="73"/>
        <v>N</v>
      </c>
    </row>
    <row r="194" spans="15:59" x14ac:dyDescent="0.25">
      <c r="O194" s="1"/>
      <c r="P194" s="2"/>
      <c r="Q194" s="2"/>
      <c r="V194" s="22" t="str">
        <f t="shared" si="56"/>
        <v xml:space="preserve"> ()*-</v>
      </c>
      <c r="X194" s="21" t="str">
        <f t="shared" ca="1" si="57"/>
        <v>-*---</v>
      </c>
      <c r="Y194" s="4" t="str">
        <f t="shared" si="58"/>
        <v>No</v>
      </c>
      <c r="Z194" s="8" t="str" cm="1">
        <f t="array" aca="1" ref="Z194" ca="1">C_CP</f>
        <v/>
      </c>
      <c r="AA194" s="9" t="str" cm="1">
        <f t="array" aca="1" ref="AA194" ca="1">IF(Z194="Yes",C_T,"-")</f>
        <v>-</v>
      </c>
      <c r="AB194" s="9" t="str" cm="1">
        <f t="array" aca="1" ref="AB194" ca="1">IF(Z194="Yes",C_WC,"-")</f>
        <v>-</v>
      </c>
      <c r="AC194" s="9" t="str" cm="1">
        <f t="array" aca="1" ref="AC194" ca="1">IF(Z194="Yes",VALUE(C_F),"-")</f>
        <v>-</v>
      </c>
      <c r="AE194" s="21">
        <f t="shared" si="59"/>
        <v>0</v>
      </c>
      <c r="AF194" s="8" t="str" cm="1">
        <f t="array" aca="1" ref="AF194" ca="1">P_Pop</f>
        <v/>
      </c>
      <c r="AG194" s="8" t="str" cm="1">
        <f t="array" aca="1" ref="AG194" ca="1">IF(AF194="Yes",P_P,"Y")</f>
        <v>Y</v>
      </c>
      <c r="AH194" s="8" t="str" cm="1">
        <f t="array" aca="1" ref="AH194" ca="1">IF(AF194="Yes",P_LB,"-")</f>
        <v>-</v>
      </c>
      <c r="AI194" s="8" t="str" cm="1">
        <f t="array" aca="1" ref="AI194" ca="1">IF(AF194="Yes",P_WC,"-")</f>
        <v>-</v>
      </c>
      <c r="AJ194" s="8" t="str" cm="1">
        <f t="array" aca="1" ref="AJ194" ca="1">IF(AF194="Yes",VALUE(P_F),"-")</f>
        <v>-</v>
      </c>
      <c r="AK194" s="10" t="str" cm="1">
        <f t="array" aca="1" ref="AK194" ca="1">IF(AF194="Yes",P_PN,"-")</f>
        <v>-</v>
      </c>
      <c r="AL194" s="22" t="str">
        <f t="shared" si="60"/>
        <v xml:space="preserve"> ()</v>
      </c>
      <c r="AM194" s="22">
        <f t="shared" si="61"/>
        <v>0</v>
      </c>
      <c r="AO194" s="5" t="str">
        <f t="shared" si="17"/>
        <v>Yes</v>
      </c>
      <c r="AP194" s="5" t="str">
        <f t="shared" ca="1" si="62"/>
        <v/>
      </c>
      <c r="AQ194" s="5" t="str">
        <f t="shared" ca="1" si="63"/>
        <v/>
      </c>
      <c r="AR194" s="5" t="str">
        <f t="shared" ca="1" si="64"/>
        <v>Yes</v>
      </c>
      <c r="AS194" s="5" t="str">
        <f t="shared" ca="1" si="65"/>
        <v>Patch to remove</v>
      </c>
      <c r="AT194" s="5" t="str" cm="1">
        <f t="array" aca="1" ref="AT194" ca="1">COM</f>
        <v/>
      </c>
      <c r="AV194" s="5" t="str">
        <f t="shared" ca="1" si="66"/>
        <v>No</v>
      </c>
      <c r="AW194" s="4" t="str" cm="1">
        <f t="array" aca="1" ref="AW194" ca="1">PIE</f>
        <v/>
      </c>
      <c r="AY194" s="22" t="str">
        <f t="shared" ca="1" si="67"/>
        <v>N</v>
      </c>
      <c r="AZ194" s="22" t="str">
        <f t="shared" ca="1" si="68"/>
        <v>N</v>
      </c>
      <c r="BA194" s="5" t="str">
        <f t="shared" ca="1" si="69"/>
        <v>No</v>
      </c>
      <c r="BB194" s="5" t="str">
        <f t="shared" ca="1" si="70"/>
        <v/>
      </c>
      <c r="BC194" s="5"/>
      <c r="BE194" s="22" t="str">
        <f t="shared" si="71"/>
        <v>N</v>
      </c>
      <c r="BF194" s="22" t="str">
        <f t="shared" ca="1" si="72"/>
        <v>Y</v>
      </c>
      <c r="BG194" s="22" t="str">
        <f t="shared" ca="1" si="73"/>
        <v>N</v>
      </c>
    </row>
    <row r="195" spans="15:59" x14ac:dyDescent="0.25">
      <c r="O195" s="1"/>
      <c r="P195" s="2"/>
      <c r="Q195" s="2"/>
      <c r="V195" s="22" t="str">
        <f t="shared" si="56"/>
        <v xml:space="preserve"> ()*-</v>
      </c>
      <c r="X195" s="21" t="str">
        <f t="shared" ca="1" si="57"/>
        <v>-*---</v>
      </c>
      <c r="Y195" s="4" t="str">
        <f t="shared" si="58"/>
        <v>No</v>
      </c>
      <c r="Z195" s="8" t="str" cm="1">
        <f t="array" aca="1" ref="Z195" ca="1">C_CP</f>
        <v/>
      </c>
      <c r="AA195" s="9" t="str" cm="1">
        <f t="array" aca="1" ref="AA195" ca="1">IF(Z195="Yes",C_T,"-")</f>
        <v>-</v>
      </c>
      <c r="AB195" s="9" t="str" cm="1">
        <f t="array" aca="1" ref="AB195" ca="1">IF(Z195="Yes",C_WC,"-")</f>
        <v>-</v>
      </c>
      <c r="AC195" s="9" t="str" cm="1">
        <f t="array" aca="1" ref="AC195" ca="1">IF(Z195="Yes",VALUE(C_F),"-")</f>
        <v>-</v>
      </c>
      <c r="AE195" s="21">
        <f t="shared" si="59"/>
        <v>0</v>
      </c>
      <c r="AF195" s="8" t="str" cm="1">
        <f t="array" aca="1" ref="AF195" ca="1">P_Pop</f>
        <v/>
      </c>
      <c r="AG195" s="8" t="str" cm="1">
        <f t="array" aca="1" ref="AG195" ca="1">IF(AF195="Yes",P_P,"Y")</f>
        <v>Y</v>
      </c>
      <c r="AH195" s="8" t="str" cm="1">
        <f t="array" aca="1" ref="AH195" ca="1">IF(AF195="Yes",P_LB,"-")</f>
        <v>-</v>
      </c>
      <c r="AI195" s="8" t="str" cm="1">
        <f t="array" aca="1" ref="AI195" ca="1">IF(AF195="Yes",P_WC,"-")</f>
        <v>-</v>
      </c>
      <c r="AJ195" s="8" t="str" cm="1">
        <f t="array" aca="1" ref="AJ195" ca="1">IF(AF195="Yes",VALUE(P_F),"-")</f>
        <v>-</v>
      </c>
      <c r="AK195" s="10" t="str" cm="1">
        <f t="array" aca="1" ref="AK195" ca="1">IF(AF195="Yes",P_PN,"-")</f>
        <v>-</v>
      </c>
      <c r="AL195" s="22" t="str">
        <f t="shared" si="60"/>
        <v xml:space="preserve"> ()</v>
      </c>
      <c r="AM195" s="22">
        <f t="shared" si="61"/>
        <v>0</v>
      </c>
      <c r="AO195" s="5" t="str">
        <f t="shared" si="17"/>
        <v>Yes</v>
      </c>
      <c r="AP195" s="5" t="str">
        <f t="shared" ca="1" si="62"/>
        <v/>
      </c>
      <c r="AQ195" s="5" t="str">
        <f t="shared" ca="1" si="63"/>
        <v/>
      </c>
      <c r="AR195" s="5" t="str">
        <f t="shared" ca="1" si="64"/>
        <v>Yes</v>
      </c>
      <c r="AS195" s="5" t="str">
        <f t="shared" ca="1" si="65"/>
        <v>Patch to remove</v>
      </c>
      <c r="AT195" s="5" t="str" cm="1">
        <f t="array" aca="1" ref="AT195" ca="1">COM</f>
        <v/>
      </c>
      <c r="AV195" s="5" t="str">
        <f t="shared" ca="1" si="66"/>
        <v>No</v>
      </c>
      <c r="AW195" s="4" t="str" cm="1">
        <f t="array" aca="1" ref="AW195" ca="1">PIE</f>
        <v/>
      </c>
      <c r="AY195" s="22" t="str">
        <f t="shared" ca="1" si="67"/>
        <v>N</v>
      </c>
      <c r="AZ195" s="22" t="str">
        <f t="shared" ca="1" si="68"/>
        <v>N</v>
      </c>
      <c r="BA195" s="5" t="str">
        <f t="shared" ca="1" si="69"/>
        <v>No</v>
      </c>
      <c r="BB195" s="5" t="str">
        <f t="shared" ca="1" si="70"/>
        <v/>
      </c>
      <c r="BC195" s="5"/>
      <c r="BE195" s="22" t="str">
        <f t="shared" si="71"/>
        <v>N</v>
      </c>
      <c r="BF195" s="22" t="str">
        <f t="shared" ca="1" si="72"/>
        <v>Y</v>
      </c>
      <c r="BG195" s="22" t="str">
        <f t="shared" ca="1" si="73"/>
        <v>N</v>
      </c>
    </row>
    <row r="196" spans="15:59" x14ac:dyDescent="0.25">
      <c r="O196" s="1"/>
      <c r="P196" s="2"/>
      <c r="Q196" s="2"/>
      <c r="V196" s="22" t="str">
        <f t="shared" si="56"/>
        <v xml:space="preserve"> ()*-</v>
      </c>
      <c r="X196" s="21" t="str">
        <f t="shared" ca="1" si="57"/>
        <v>-*---</v>
      </c>
      <c r="Y196" s="4" t="str">
        <f t="shared" si="58"/>
        <v>No</v>
      </c>
      <c r="Z196" s="8" t="str" cm="1">
        <f t="array" aca="1" ref="Z196" ca="1">C_CP</f>
        <v/>
      </c>
      <c r="AA196" s="9" t="str" cm="1">
        <f t="array" aca="1" ref="AA196" ca="1">IF(Z196="Yes",C_T,"-")</f>
        <v>-</v>
      </c>
      <c r="AB196" s="9" t="str" cm="1">
        <f t="array" aca="1" ref="AB196" ca="1">IF(Z196="Yes",C_WC,"-")</f>
        <v>-</v>
      </c>
      <c r="AC196" s="9" t="str" cm="1">
        <f t="array" aca="1" ref="AC196" ca="1">IF(Z196="Yes",VALUE(C_F),"-")</f>
        <v>-</v>
      </c>
      <c r="AE196" s="21">
        <f t="shared" si="59"/>
        <v>0</v>
      </c>
      <c r="AF196" s="8" t="str" cm="1">
        <f t="array" aca="1" ref="AF196" ca="1">P_Pop</f>
        <v/>
      </c>
      <c r="AG196" s="8" t="str" cm="1">
        <f t="array" aca="1" ref="AG196" ca="1">IF(AF196="Yes",P_P,"Y")</f>
        <v>Y</v>
      </c>
      <c r="AH196" s="8" t="str" cm="1">
        <f t="array" aca="1" ref="AH196" ca="1">IF(AF196="Yes",P_LB,"-")</f>
        <v>-</v>
      </c>
      <c r="AI196" s="8" t="str" cm="1">
        <f t="array" aca="1" ref="AI196" ca="1">IF(AF196="Yes",P_WC,"-")</f>
        <v>-</v>
      </c>
      <c r="AJ196" s="8" t="str" cm="1">
        <f t="array" aca="1" ref="AJ196" ca="1">IF(AF196="Yes",VALUE(P_F),"-")</f>
        <v>-</v>
      </c>
      <c r="AK196" s="10" t="str" cm="1">
        <f t="array" aca="1" ref="AK196" ca="1">IF(AF196="Yes",P_PN,"-")</f>
        <v>-</v>
      </c>
      <c r="AL196" s="22" t="str">
        <f t="shared" si="60"/>
        <v xml:space="preserve"> ()</v>
      </c>
      <c r="AM196" s="22">
        <f t="shared" si="61"/>
        <v>0</v>
      </c>
      <c r="AO196" s="5" t="str">
        <f t="shared" si="17"/>
        <v>Yes</v>
      </c>
      <c r="AP196" s="5" t="str">
        <f t="shared" ca="1" si="62"/>
        <v/>
      </c>
      <c r="AQ196" s="5" t="str">
        <f t="shared" ca="1" si="63"/>
        <v/>
      </c>
      <c r="AR196" s="5" t="str">
        <f t="shared" ca="1" si="64"/>
        <v>Yes</v>
      </c>
      <c r="AS196" s="5" t="str">
        <f t="shared" ca="1" si="65"/>
        <v>Patch to remove</v>
      </c>
      <c r="AT196" s="5" t="str" cm="1">
        <f t="array" aca="1" ref="AT196" ca="1">COM</f>
        <v/>
      </c>
      <c r="AV196" s="5" t="str">
        <f t="shared" ca="1" si="66"/>
        <v>No</v>
      </c>
      <c r="AW196" s="4" t="str" cm="1">
        <f t="array" aca="1" ref="AW196" ca="1">PIE</f>
        <v/>
      </c>
      <c r="AY196" s="22" t="str">
        <f t="shared" ca="1" si="67"/>
        <v>N</v>
      </c>
      <c r="AZ196" s="22" t="str">
        <f t="shared" ca="1" si="68"/>
        <v>N</v>
      </c>
      <c r="BA196" s="5" t="str">
        <f t="shared" ca="1" si="69"/>
        <v>No</v>
      </c>
      <c r="BB196" s="5" t="str">
        <f t="shared" ca="1" si="70"/>
        <v/>
      </c>
      <c r="BC196" s="5"/>
      <c r="BE196" s="22" t="str">
        <f t="shared" si="71"/>
        <v>N</v>
      </c>
      <c r="BF196" s="22" t="str">
        <f t="shared" ca="1" si="72"/>
        <v>Y</v>
      </c>
      <c r="BG196" s="22" t="str">
        <f t="shared" ca="1" si="73"/>
        <v>N</v>
      </c>
    </row>
    <row r="197" spans="15:59" x14ac:dyDescent="0.25">
      <c r="O197" s="1"/>
      <c r="P197" s="2"/>
      <c r="Q197" s="2"/>
      <c r="V197" s="22" t="str">
        <f t="shared" si="56"/>
        <v xml:space="preserve"> ()*-</v>
      </c>
      <c r="X197" s="21" t="str">
        <f t="shared" ca="1" si="57"/>
        <v>-*---</v>
      </c>
      <c r="Y197" s="4" t="str">
        <f t="shared" si="58"/>
        <v>No</v>
      </c>
      <c r="Z197" s="8" t="str" cm="1">
        <f t="array" aca="1" ref="Z197" ca="1">C_CP</f>
        <v/>
      </c>
      <c r="AA197" s="9" t="str" cm="1">
        <f t="array" aca="1" ref="AA197" ca="1">IF(Z197="Yes",C_T,"-")</f>
        <v>-</v>
      </c>
      <c r="AB197" s="9" t="str" cm="1">
        <f t="array" aca="1" ref="AB197" ca="1">IF(Z197="Yes",C_WC,"-")</f>
        <v>-</v>
      </c>
      <c r="AC197" s="9" t="str" cm="1">
        <f t="array" aca="1" ref="AC197" ca="1">IF(Z197="Yes",VALUE(C_F),"-")</f>
        <v>-</v>
      </c>
      <c r="AE197" s="21">
        <f t="shared" si="59"/>
        <v>0</v>
      </c>
      <c r="AF197" s="8" t="str" cm="1">
        <f t="array" aca="1" ref="AF197" ca="1">P_Pop</f>
        <v/>
      </c>
      <c r="AG197" s="8" t="str" cm="1">
        <f t="array" aca="1" ref="AG197" ca="1">IF(AF197="Yes",P_P,"Y")</f>
        <v>Y</v>
      </c>
      <c r="AH197" s="8" t="str" cm="1">
        <f t="array" aca="1" ref="AH197" ca="1">IF(AF197="Yes",P_LB,"-")</f>
        <v>-</v>
      </c>
      <c r="AI197" s="8" t="str" cm="1">
        <f t="array" aca="1" ref="AI197" ca="1">IF(AF197="Yes",P_WC,"-")</f>
        <v>-</v>
      </c>
      <c r="AJ197" s="8" t="str" cm="1">
        <f t="array" aca="1" ref="AJ197" ca="1">IF(AF197="Yes",VALUE(P_F),"-")</f>
        <v>-</v>
      </c>
      <c r="AK197" s="10" t="str" cm="1">
        <f t="array" aca="1" ref="AK197" ca="1">IF(AF197="Yes",P_PN,"-")</f>
        <v>-</v>
      </c>
      <c r="AL197" s="22" t="str">
        <f t="shared" si="60"/>
        <v xml:space="preserve"> ()</v>
      </c>
      <c r="AM197" s="22">
        <f t="shared" si="61"/>
        <v>0</v>
      </c>
      <c r="AO197" s="5" t="str">
        <f t="shared" si="17"/>
        <v>Yes</v>
      </c>
      <c r="AP197" s="5" t="str">
        <f t="shared" ca="1" si="62"/>
        <v/>
      </c>
      <c r="AQ197" s="5" t="str">
        <f t="shared" ca="1" si="63"/>
        <v/>
      </c>
      <c r="AR197" s="5" t="str">
        <f t="shared" ca="1" si="64"/>
        <v>Yes</v>
      </c>
      <c r="AS197" s="5" t="str">
        <f t="shared" ca="1" si="65"/>
        <v>Patch to remove</v>
      </c>
      <c r="AT197" s="5" t="str" cm="1">
        <f t="array" aca="1" ref="AT197" ca="1">COM</f>
        <v/>
      </c>
      <c r="AV197" s="5" t="str">
        <f t="shared" ca="1" si="66"/>
        <v>No</v>
      </c>
      <c r="AW197" s="4" t="str" cm="1">
        <f t="array" aca="1" ref="AW197" ca="1">PIE</f>
        <v/>
      </c>
      <c r="AY197" s="22" t="str">
        <f t="shared" ca="1" si="67"/>
        <v>N</v>
      </c>
      <c r="AZ197" s="22" t="str">
        <f t="shared" ca="1" si="68"/>
        <v>N</v>
      </c>
      <c r="BA197" s="5" t="str">
        <f t="shared" ca="1" si="69"/>
        <v>No</v>
      </c>
      <c r="BB197" s="5" t="str">
        <f t="shared" ca="1" si="70"/>
        <v/>
      </c>
      <c r="BC197" s="5"/>
      <c r="BE197" s="22" t="str">
        <f t="shared" si="71"/>
        <v>N</v>
      </c>
      <c r="BF197" s="22" t="str">
        <f t="shared" ca="1" si="72"/>
        <v>Y</v>
      </c>
      <c r="BG197" s="22" t="str">
        <f t="shared" ca="1" si="73"/>
        <v>N</v>
      </c>
    </row>
    <row r="198" spans="15:59" x14ac:dyDescent="0.25">
      <c r="O198" s="1"/>
      <c r="P198" s="2"/>
      <c r="Q198" s="2"/>
      <c r="V198" s="22" t="str">
        <f t="shared" si="56"/>
        <v xml:space="preserve"> ()*-</v>
      </c>
      <c r="X198" s="21" t="str">
        <f t="shared" ca="1" si="57"/>
        <v>-*---</v>
      </c>
      <c r="Y198" s="4" t="str">
        <f t="shared" si="58"/>
        <v>No</v>
      </c>
      <c r="Z198" s="8" t="str" cm="1">
        <f t="array" aca="1" ref="Z198" ca="1">C_CP</f>
        <v/>
      </c>
      <c r="AA198" s="9" t="str" cm="1">
        <f t="array" aca="1" ref="AA198" ca="1">IF(Z198="Yes",C_T,"-")</f>
        <v>-</v>
      </c>
      <c r="AB198" s="9" t="str" cm="1">
        <f t="array" aca="1" ref="AB198" ca="1">IF(Z198="Yes",C_WC,"-")</f>
        <v>-</v>
      </c>
      <c r="AC198" s="9" t="str" cm="1">
        <f t="array" aca="1" ref="AC198" ca="1">IF(Z198="Yes",VALUE(C_F),"-")</f>
        <v>-</v>
      </c>
      <c r="AE198" s="21">
        <f t="shared" si="59"/>
        <v>0</v>
      </c>
      <c r="AF198" s="8" t="str" cm="1">
        <f t="array" aca="1" ref="AF198" ca="1">P_Pop</f>
        <v/>
      </c>
      <c r="AG198" s="8" t="str" cm="1">
        <f t="array" aca="1" ref="AG198" ca="1">IF(AF198="Yes",P_P,"Y")</f>
        <v>Y</v>
      </c>
      <c r="AH198" s="8" t="str" cm="1">
        <f t="array" aca="1" ref="AH198" ca="1">IF(AF198="Yes",P_LB,"-")</f>
        <v>-</v>
      </c>
      <c r="AI198" s="8" t="str" cm="1">
        <f t="array" aca="1" ref="AI198" ca="1">IF(AF198="Yes",P_WC,"-")</f>
        <v>-</v>
      </c>
      <c r="AJ198" s="8" t="str" cm="1">
        <f t="array" aca="1" ref="AJ198" ca="1">IF(AF198="Yes",VALUE(P_F),"-")</f>
        <v>-</v>
      </c>
      <c r="AK198" s="10" t="str" cm="1">
        <f t="array" aca="1" ref="AK198" ca="1">IF(AF198="Yes",P_PN,"-")</f>
        <v>-</v>
      </c>
      <c r="AL198" s="22" t="str">
        <f t="shared" si="60"/>
        <v xml:space="preserve"> ()</v>
      </c>
      <c r="AM198" s="22">
        <f t="shared" si="61"/>
        <v>0</v>
      </c>
      <c r="AO198" s="5" t="str">
        <f t="shared" si="17"/>
        <v>Yes</v>
      </c>
      <c r="AP198" s="5" t="str">
        <f t="shared" ca="1" si="62"/>
        <v/>
      </c>
      <c r="AQ198" s="5" t="str">
        <f t="shared" ca="1" si="63"/>
        <v/>
      </c>
      <c r="AR198" s="5" t="str">
        <f t="shared" ca="1" si="64"/>
        <v>Yes</v>
      </c>
      <c r="AS198" s="5" t="str">
        <f t="shared" ca="1" si="65"/>
        <v>Patch to remove</v>
      </c>
      <c r="AT198" s="5" t="str" cm="1">
        <f t="array" aca="1" ref="AT198" ca="1">COM</f>
        <v/>
      </c>
      <c r="AV198" s="5" t="str">
        <f t="shared" ca="1" si="66"/>
        <v>No</v>
      </c>
      <c r="AW198" s="4" t="str" cm="1">
        <f t="array" aca="1" ref="AW198" ca="1">PIE</f>
        <v/>
      </c>
      <c r="AY198" s="22" t="str">
        <f t="shared" ca="1" si="67"/>
        <v>N</v>
      </c>
      <c r="AZ198" s="22" t="str">
        <f t="shared" ca="1" si="68"/>
        <v>N</v>
      </c>
      <c r="BA198" s="5" t="str">
        <f t="shared" ca="1" si="69"/>
        <v>No</v>
      </c>
      <c r="BB198" s="5" t="str">
        <f t="shared" ca="1" si="70"/>
        <v/>
      </c>
      <c r="BC198" s="5"/>
      <c r="BE198" s="22" t="str">
        <f t="shared" si="71"/>
        <v>N</v>
      </c>
      <c r="BF198" s="22" t="str">
        <f t="shared" ca="1" si="72"/>
        <v>Y</v>
      </c>
      <c r="BG198" s="22" t="str">
        <f t="shared" ca="1" si="73"/>
        <v>N</v>
      </c>
    </row>
    <row r="199" spans="15:59" x14ac:dyDescent="0.25">
      <c r="O199" s="1"/>
      <c r="P199" s="2"/>
      <c r="Q199" s="2"/>
      <c r="V199" s="22" t="str">
        <f t="shared" si="56"/>
        <v xml:space="preserve"> ()*-</v>
      </c>
      <c r="X199" s="21" t="str">
        <f t="shared" ca="1" si="57"/>
        <v>-*---</v>
      </c>
      <c r="Y199" s="4" t="str">
        <f t="shared" si="58"/>
        <v>No</v>
      </c>
      <c r="Z199" s="8" t="str" cm="1">
        <f t="array" aca="1" ref="Z199" ca="1">C_CP</f>
        <v/>
      </c>
      <c r="AA199" s="9" t="str" cm="1">
        <f t="array" aca="1" ref="AA199" ca="1">IF(Z199="Yes",C_T,"-")</f>
        <v>-</v>
      </c>
      <c r="AB199" s="9" t="str" cm="1">
        <f t="array" aca="1" ref="AB199" ca="1">IF(Z199="Yes",C_WC,"-")</f>
        <v>-</v>
      </c>
      <c r="AC199" s="9" t="str" cm="1">
        <f t="array" aca="1" ref="AC199" ca="1">IF(Z199="Yes",VALUE(C_F),"-")</f>
        <v>-</v>
      </c>
      <c r="AE199" s="21">
        <f t="shared" si="59"/>
        <v>0</v>
      </c>
      <c r="AF199" s="8" t="str" cm="1">
        <f t="array" aca="1" ref="AF199" ca="1">P_Pop</f>
        <v/>
      </c>
      <c r="AG199" s="8" t="str" cm="1">
        <f t="array" aca="1" ref="AG199" ca="1">IF(AF199="Yes",P_P,"Y")</f>
        <v>Y</v>
      </c>
      <c r="AH199" s="8" t="str" cm="1">
        <f t="array" aca="1" ref="AH199" ca="1">IF(AF199="Yes",P_LB,"-")</f>
        <v>-</v>
      </c>
      <c r="AI199" s="8" t="str" cm="1">
        <f t="array" aca="1" ref="AI199" ca="1">IF(AF199="Yes",P_WC,"-")</f>
        <v>-</v>
      </c>
      <c r="AJ199" s="8" t="str" cm="1">
        <f t="array" aca="1" ref="AJ199" ca="1">IF(AF199="Yes",VALUE(P_F),"-")</f>
        <v>-</v>
      </c>
      <c r="AK199" s="10" t="str" cm="1">
        <f t="array" aca="1" ref="AK199" ca="1">IF(AF199="Yes",P_PN,"-")</f>
        <v>-</v>
      </c>
      <c r="AL199" s="22" t="str">
        <f t="shared" si="60"/>
        <v xml:space="preserve"> ()</v>
      </c>
      <c r="AM199" s="22">
        <f t="shared" si="61"/>
        <v>0</v>
      </c>
      <c r="AO199" s="5" t="str">
        <f t="shared" si="17"/>
        <v>Yes</v>
      </c>
      <c r="AP199" s="5" t="str">
        <f t="shared" ca="1" si="62"/>
        <v/>
      </c>
      <c r="AQ199" s="5" t="str">
        <f t="shared" ca="1" si="63"/>
        <v/>
      </c>
      <c r="AR199" s="5" t="str">
        <f t="shared" ca="1" si="64"/>
        <v>Yes</v>
      </c>
      <c r="AS199" s="5" t="str">
        <f t="shared" ca="1" si="65"/>
        <v>Patch to remove</v>
      </c>
      <c r="AT199" s="5" t="str" cm="1">
        <f t="array" aca="1" ref="AT199" ca="1">COM</f>
        <v/>
      </c>
      <c r="AV199" s="5" t="str">
        <f t="shared" ca="1" si="66"/>
        <v>No</v>
      </c>
      <c r="AW199" s="4" t="str" cm="1">
        <f t="array" aca="1" ref="AW199" ca="1">PIE</f>
        <v/>
      </c>
      <c r="AY199" s="22" t="str">
        <f t="shared" ca="1" si="67"/>
        <v>N</v>
      </c>
      <c r="AZ199" s="22" t="str">
        <f t="shared" ca="1" si="68"/>
        <v>N</v>
      </c>
      <c r="BA199" s="5" t="str">
        <f t="shared" ca="1" si="69"/>
        <v>No</v>
      </c>
      <c r="BB199" s="5" t="str">
        <f t="shared" ca="1" si="70"/>
        <v/>
      </c>
      <c r="BC199" s="5"/>
      <c r="BE199" s="22" t="str">
        <f t="shared" si="71"/>
        <v>N</v>
      </c>
      <c r="BF199" s="22" t="str">
        <f t="shared" ca="1" si="72"/>
        <v>Y</v>
      </c>
      <c r="BG199" s="22" t="str">
        <f t="shared" ca="1" si="73"/>
        <v>N</v>
      </c>
    </row>
    <row r="200" spans="15:59" x14ac:dyDescent="0.25">
      <c r="O200" s="1"/>
      <c r="P200" s="2"/>
      <c r="Q200" s="2"/>
      <c r="V200" s="22" t="str">
        <f t="shared" si="56"/>
        <v xml:space="preserve"> ()*-</v>
      </c>
      <c r="X200" s="21" t="str">
        <f t="shared" ca="1" si="57"/>
        <v>-*---</v>
      </c>
      <c r="Y200" s="4" t="str">
        <f t="shared" si="58"/>
        <v>No</v>
      </c>
      <c r="Z200" s="8" t="str" cm="1">
        <f t="array" aca="1" ref="Z200" ca="1">C_CP</f>
        <v/>
      </c>
      <c r="AA200" s="9" t="str" cm="1">
        <f t="array" aca="1" ref="AA200" ca="1">IF(Z200="Yes",C_T,"-")</f>
        <v>-</v>
      </c>
      <c r="AB200" s="9" t="str" cm="1">
        <f t="array" aca="1" ref="AB200" ca="1">IF(Z200="Yes",C_WC,"-")</f>
        <v>-</v>
      </c>
      <c r="AC200" s="9" t="str" cm="1">
        <f t="array" aca="1" ref="AC200" ca="1">IF(Z200="Yes",VALUE(C_F),"-")</f>
        <v>-</v>
      </c>
      <c r="AE200" s="21">
        <f t="shared" si="59"/>
        <v>0</v>
      </c>
      <c r="AF200" s="8" t="str" cm="1">
        <f t="array" aca="1" ref="AF200" ca="1">P_Pop</f>
        <v/>
      </c>
      <c r="AG200" s="8" t="str" cm="1">
        <f t="array" aca="1" ref="AG200" ca="1">IF(AF200="Yes",P_P,"Y")</f>
        <v>Y</v>
      </c>
      <c r="AH200" s="8" t="str" cm="1">
        <f t="array" aca="1" ref="AH200" ca="1">IF(AF200="Yes",P_LB,"-")</f>
        <v>-</v>
      </c>
      <c r="AI200" s="8" t="str" cm="1">
        <f t="array" aca="1" ref="AI200" ca="1">IF(AF200="Yes",P_WC,"-")</f>
        <v>-</v>
      </c>
      <c r="AJ200" s="8" t="str" cm="1">
        <f t="array" aca="1" ref="AJ200" ca="1">IF(AF200="Yes",VALUE(P_F),"-")</f>
        <v>-</v>
      </c>
      <c r="AK200" s="10" t="str" cm="1">
        <f t="array" aca="1" ref="AK200" ca="1">IF(AF200="Yes",P_PN,"-")</f>
        <v>-</v>
      </c>
      <c r="AL200" s="22" t="str">
        <f t="shared" si="60"/>
        <v xml:space="preserve"> ()</v>
      </c>
      <c r="AM200" s="22">
        <f t="shared" si="61"/>
        <v>0</v>
      </c>
      <c r="AO200" s="5" t="str">
        <f t="shared" si="17"/>
        <v>Yes</v>
      </c>
      <c r="AP200" s="5" t="str">
        <f t="shared" ca="1" si="62"/>
        <v/>
      </c>
      <c r="AQ200" s="5" t="str">
        <f t="shared" ca="1" si="63"/>
        <v/>
      </c>
      <c r="AR200" s="5" t="str">
        <f t="shared" ca="1" si="64"/>
        <v>Yes</v>
      </c>
      <c r="AS200" s="5" t="str">
        <f t="shared" ca="1" si="65"/>
        <v>Patch to remove</v>
      </c>
      <c r="AT200" s="5" t="str" cm="1">
        <f t="array" aca="1" ref="AT200" ca="1">COM</f>
        <v/>
      </c>
      <c r="AV200" s="5" t="str">
        <f t="shared" ca="1" si="66"/>
        <v>No</v>
      </c>
      <c r="AW200" s="4" t="str" cm="1">
        <f t="array" aca="1" ref="AW200" ca="1">PIE</f>
        <v/>
      </c>
      <c r="AY200" s="22" t="str">
        <f t="shared" ca="1" si="67"/>
        <v>N</v>
      </c>
      <c r="AZ200" s="22" t="str">
        <f t="shared" ca="1" si="68"/>
        <v>N</v>
      </c>
      <c r="BA200" s="5" t="str">
        <f t="shared" ca="1" si="69"/>
        <v>No</v>
      </c>
      <c r="BB200" s="5" t="str">
        <f t="shared" ca="1" si="70"/>
        <v/>
      </c>
      <c r="BC200" s="5"/>
      <c r="BE200" s="22" t="str">
        <f t="shared" si="71"/>
        <v>N</v>
      </c>
      <c r="BF200" s="22" t="str">
        <f t="shared" ca="1" si="72"/>
        <v>Y</v>
      </c>
      <c r="BG200" s="22" t="str">
        <f t="shared" ca="1" si="73"/>
        <v>N</v>
      </c>
    </row>
    <row r="201" spans="15:59" x14ac:dyDescent="0.25">
      <c r="O201" s="1"/>
      <c r="P201" s="2"/>
      <c r="Q201" s="2"/>
      <c r="V201" s="22" t="str">
        <f t="shared" si="56"/>
        <v xml:space="preserve"> ()*-</v>
      </c>
      <c r="X201" s="21" t="str">
        <f t="shared" ca="1" si="57"/>
        <v>-*---</v>
      </c>
      <c r="Y201" s="4" t="str">
        <f t="shared" si="58"/>
        <v>No</v>
      </c>
      <c r="Z201" s="8" t="str" cm="1">
        <f t="array" aca="1" ref="Z201" ca="1">C_CP</f>
        <v/>
      </c>
      <c r="AA201" s="9" t="str" cm="1">
        <f t="array" aca="1" ref="AA201" ca="1">IF(Z201="Yes",C_T,"-")</f>
        <v>-</v>
      </c>
      <c r="AB201" s="9" t="str" cm="1">
        <f t="array" aca="1" ref="AB201" ca="1">IF(Z201="Yes",C_WC,"-")</f>
        <v>-</v>
      </c>
      <c r="AC201" s="9" t="str" cm="1">
        <f t="array" aca="1" ref="AC201" ca="1">IF(Z201="Yes",VALUE(C_F),"-")</f>
        <v>-</v>
      </c>
      <c r="AE201" s="21">
        <f t="shared" si="59"/>
        <v>0</v>
      </c>
      <c r="AF201" s="8" t="str" cm="1">
        <f t="array" aca="1" ref="AF201" ca="1">P_Pop</f>
        <v/>
      </c>
      <c r="AG201" s="8" t="str" cm="1">
        <f t="array" aca="1" ref="AG201" ca="1">IF(AF201="Yes",P_P,"Y")</f>
        <v>Y</v>
      </c>
      <c r="AH201" s="8" t="str" cm="1">
        <f t="array" aca="1" ref="AH201" ca="1">IF(AF201="Yes",P_LB,"-")</f>
        <v>-</v>
      </c>
      <c r="AI201" s="8" t="str" cm="1">
        <f t="array" aca="1" ref="AI201" ca="1">IF(AF201="Yes",P_WC,"-")</f>
        <v>-</v>
      </c>
      <c r="AJ201" s="8" t="str" cm="1">
        <f t="array" aca="1" ref="AJ201" ca="1">IF(AF201="Yes",VALUE(P_F),"-")</f>
        <v>-</v>
      </c>
      <c r="AK201" s="10" t="str" cm="1">
        <f t="array" aca="1" ref="AK201" ca="1">IF(AF201="Yes",P_PN,"-")</f>
        <v>-</v>
      </c>
      <c r="AL201" s="22" t="str">
        <f t="shared" si="60"/>
        <v xml:space="preserve"> ()</v>
      </c>
      <c r="AM201" s="22">
        <f t="shared" si="61"/>
        <v>0</v>
      </c>
      <c r="AO201" s="5" t="str">
        <f t="shared" si="17"/>
        <v>Yes</v>
      </c>
      <c r="AP201" s="5" t="str">
        <f t="shared" ca="1" si="62"/>
        <v/>
      </c>
      <c r="AQ201" s="5" t="str">
        <f t="shared" ca="1" si="63"/>
        <v/>
      </c>
      <c r="AR201" s="5" t="str">
        <f t="shared" ca="1" si="64"/>
        <v>Yes</v>
      </c>
      <c r="AS201" s="5" t="str">
        <f t="shared" ca="1" si="65"/>
        <v>Patch to remove</v>
      </c>
      <c r="AT201" s="5" t="str" cm="1">
        <f t="array" aca="1" ref="AT201" ca="1">COM</f>
        <v/>
      </c>
      <c r="AV201" s="5" t="str">
        <f t="shared" ca="1" si="66"/>
        <v>No</v>
      </c>
      <c r="AW201" s="4" t="str" cm="1">
        <f t="array" aca="1" ref="AW201" ca="1">PIE</f>
        <v/>
      </c>
      <c r="AY201" s="22" t="str">
        <f t="shared" ca="1" si="67"/>
        <v>N</v>
      </c>
      <c r="AZ201" s="22" t="str">
        <f t="shared" ca="1" si="68"/>
        <v>N</v>
      </c>
      <c r="BA201" s="5" t="str">
        <f t="shared" ca="1" si="69"/>
        <v>No</v>
      </c>
      <c r="BB201" s="5" t="str">
        <f t="shared" ca="1" si="70"/>
        <v/>
      </c>
      <c r="BC201" s="5"/>
      <c r="BE201" s="22" t="str">
        <f t="shared" si="71"/>
        <v>N</v>
      </c>
      <c r="BF201" s="22" t="str">
        <f t="shared" ca="1" si="72"/>
        <v>Y</v>
      </c>
      <c r="BG201" s="22" t="str">
        <f t="shared" ca="1" si="73"/>
        <v>N</v>
      </c>
    </row>
    <row r="202" spans="15:59" x14ac:dyDescent="0.25">
      <c r="O202" s="1"/>
      <c r="P202" s="2"/>
      <c r="Q202" s="2"/>
      <c r="V202" s="22" t="str">
        <f t="shared" si="56"/>
        <v xml:space="preserve"> ()*-</v>
      </c>
      <c r="X202" s="21" t="str">
        <f t="shared" ca="1" si="57"/>
        <v>-*---</v>
      </c>
      <c r="Y202" s="4" t="str">
        <f t="shared" si="58"/>
        <v>No</v>
      </c>
      <c r="Z202" s="8" t="str" cm="1">
        <f t="array" aca="1" ref="Z202" ca="1">C_CP</f>
        <v/>
      </c>
      <c r="AA202" s="9" t="str" cm="1">
        <f t="array" aca="1" ref="AA202" ca="1">IF(Z202="Yes",C_T,"-")</f>
        <v>-</v>
      </c>
      <c r="AB202" s="9" t="str" cm="1">
        <f t="array" aca="1" ref="AB202" ca="1">IF(Z202="Yes",C_WC,"-")</f>
        <v>-</v>
      </c>
      <c r="AC202" s="9" t="str" cm="1">
        <f t="array" aca="1" ref="AC202" ca="1">IF(Z202="Yes",VALUE(C_F),"-")</f>
        <v>-</v>
      </c>
      <c r="AE202" s="21">
        <f t="shared" si="59"/>
        <v>0</v>
      </c>
      <c r="AF202" s="8" t="str" cm="1">
        <f t="array" aca="1" ref="AF202" ca="1">P_Pop</f>
        <v/>
      </c>
      <c r="AG202" s="8" t="str" cm="1">
        <f t="array" aca="1" ref="AG202" ca="1">IF(AF202="Yes",P_P,"Y")</f>
        <v>Y</v>
      </c>
      <c r="AH202" s="8" t="str" cm="1">
        <f t="array" aca="1" ref="AH202" ca="1">IF(AF202="Yes",P_LB,"-")</f>
        <v>-</v>
      </c>
      <c r="AI202" s="8" t="str" cm="1">
        <f t="array" aca="1" ref="AI202" ca="1">IF(AF202="Yes",P_WC,"-")</f>
        <v>-</v>
      </c>
      <c r="AJ202" s="8" t="str" cm="1">
        <f t="array" aca="1" ref="AJ202" ca="1">IF(AF202="Yes",VALUE(P_F),"-")</f>
        <v>-</v>
      </c>
      <c r="AK202" s="10" t="str" cm="1">
        <f t="array" aca="1" ref="AK202" ca="1">IF(AF202="Yes",P_PN,"-")</f>
        <v>-</v>
      </c>
      <c r="AL202" s="22" t="str">
        <f t="shared" si="60"/>
        <v xml:space="preserve"> ()</v>
      </c>
      <c r="AM202" s="22">
        <f t="shared" si="61"/>
        <v>0</v>
      </c>
      <c r="AO202" s="5" t="str">
        <f t="shared" si="17"/>
        <v>Yes</v>
      </c>
      <c r="AP202" s="5" t="str">
        <f t="shared" ca="1" si="62"/>
        <v/>
      </c>
      <c r="AQ202" s="5" t="str">
        <f t="shared" ca="1" si="63"/>
        <v/>
      </c>
      <c r="AR202" s="5" t="str">
        <f t="shared" ca="1" si="64"/>
        <v>Yes</v>
      </c>
      <c r="AS202" s="5" t="str">
        <f t="shared" ca="1" si="65"/>
        <v>Patch to remove</v>
      </c>
      <c r="AT202" s="5" t="str" cm="1">
        <f t="array" aca="1" ref="AT202" ca="1">COM</f>
        <v/>
      </c>
      <c r="AV202" s="5" t="str">
        <f t="shared" ca="1" si="66"/>
        <v>No</v>
      </c>
      <c r="AW202" s="4" t="str" cm="1">
        <f t="array" aca="1" ref="AW202" ca="1">PIE</f>
        <v/>
      </c>
      <c r="AY202" s="22" t="str">
        <f t="shared" ca="1" si="67"/>
        <v>N</v>
      </c>
      <c r="AZ202" s="22" t="str">
        <f t="shared" ca="1" si="68"/>
        <v>N</v>
      </c>
      <c r="BA202" s="5" t="str">
        <f t="shared" ca="1" si="69"/>
        <v>No</v>
      </c>
      <c r="BB202" s="5" t="str">
        <f t="shared" ca="1" si="70"/>
        <v/>
      </c>
      <c r="BC202" s="5"/>
      <c r="BE202" s="22" t="str">
        <f t="shared" si="71"/>
        <v>N</v>
      </c>
      <c r="BF202" s="22" t="str">
        <f t="shared" ca="1" si="72"/>
        <v>Y</v>
      </c>
      <c r="BG202" s="22" t="str">
        <f t="shared" ca="1" si="73"/>
        <v>N</v>
      </c>
    </row>
    <row r="203" spans="15:59" x14ac:dyDescent="0.25">
      <c r="O203" s="1"/>
      <c r="P203" s="2"/>
      <c r="Q203" s="2"/>
      <c r="V203" s="22" t="str">
        <f t="shared" si="56"/>
        <v xml:space="preserve"> ()*-</v>
      </c>
      <c r="X203" s="21" t="str">
        <f t="shared" ca="1" si="57"/>
        <v>-*---</v>
      </c>
      <c r="Y203" s="4" t="str">
        <f t="shared" si="58"/>
        <v>No</v>
      </c>
      <c r="Z203" s="8" t="str" cm="1">
        <f t="array" aca="1" ref="Z203" ca="1">C_CP</f>
        <v/>
      </c>
      <c r="AA203" s="9" t="str" cm="1">
        <f t="array" aca="1" ref="AA203" ca="1">IF(Z203="Yes",C_T,"-")</f>
        <v>-</v>
      </c>
      <c r="AB203" s="9" t="str" cm="1">
        <f t="array" aca="1" ref="AB203" ca="1">IF(Z203="Yes",C_WC,"-")</f>
        <v>-</v>
      </c>
      <c r="AC203" s="9" t="str" cm="1">
        <f t="array" aca="1" ref="AC203" ca="1">IF(Z203="Yes",VALUE(C_F),"-")</f>
        <v>-</v>
      </c>
      <c r="AE203" s="21">
        <f t="shared" si="59"/>
        <v>0</v>
      </c>
      <c r="AF203" s="8" t="str" cm="1">
        <f t="array" aca="1" ref="AF203" ca="1">P_Pop</f>
        <v/>
      </c>
      <c r="AG203" s="8" t="str" cm="1">
        <f t="array" aca="1" ref="AG203" ca="1">IF(AF203="Yes",P_P,"Y")</f>
        <v>Y</v>
      </c>
      <c r="AH203" s="8" t="str" cm="1">
        <f t="array" aca="1" ref="AH203" ca="1">IF(AF203="Yes",P_LB,"-")</f>
        <v>-</v>
      </c>
      <c r="AI203" s="8" t="str" cm="1">
        <f t="array" aca="1" ref="AI203" ca="1">IF(AF203="Yes",P_WC,"-")</f>
        <v>-</v>
      </c>
      <c r="AJ203" s="8" t="str" cm="1">
        <f t="array" aca="1" ref="AJ203" ca="1">IF(AF203="Yes",VALUE(P_F),"-")</f>
        <v>-</v>
      </c>
      <c r="AK203" s="10" t="str" cm="1">
        <f t="array" aca="1" ref="AK203" ca="1">IF(AF203="Yes",P_PN,"-")</f>
        <v>-</v>
      </c>
      <c r="AL203" s="22" t="str">
        <f t="shared" si="60"/>
        <v xml:space="preserve"> ()</v>
      </c>
      <c r="AM203" s="22">
        <f t="shared" si="61"/>
        <v>0</v>
      </c>
      <c r="AO203" s="5" t="str">
        <f t="shared" si="17"/>
        <v>Yes</v>
      </c>
      <c r="AP203" s="5" t="str">
        <f t="shared" ca="1" si="62"/>
        <v/>
      </c>
      <c r="AQ203" s="5" t="str">
        <f t="shared" ca="1" si="63"/>
        <v/>
      </c>
      <c r="AR203" s="5" t="str">
        <f t="shared" ca="1" si="64"/>
        <v>Yes</v>
      </c>
      <c r="AS203" s="5" t="str">
        <f t="shared" ca="1" si="65"/>
        <v>Patch to remove</v>
      </c>
      <c r="AT203" s="5" t="str" cm="1">
        <f t="array" aca="1" ref="AT203" ca="1">COM</f>
        <v/>
      </c>
      <c r="AV203" s="5" t="str">
        <f t="shared" ca="1" si="66"/>
        <v>No</v>
      </c>
      <c r="AW203" s="4" t="str" cm="1">
        <f t="array" aca="1" ref="AW203" ca="1">PIE</f>
        <v/>
      </c>
      <c r="AY203" s="22" t="str">
        <f t="shared" ca="1" si="67"/>
        <v>N</v>
      </c>
      <c r="AZ203" s="22" t="str">
        <f t="shared" ca="1" si="68"/>
        <v>N</v>
      </c>
      <c r="BA203" s="5" t="str">
        <f t="shared" ca="1" si="69"/>
        <v>No</v>
      </c>
      <c r="BB203" s="5" t="str">
        <f t="shared" ca="1" si="70"/>
        <v/>
      </c>
      <c r="BC203" s="5"/>
      <c r="BE203" s="22" t="str">
        <f t="shared" si="71"/>
        <v>N</v>
      </c>
      <c r="BF203" s="22" t="str">
        <f t="shared" ca="1" si="72"/>
        <v>Y</v>
      </c>
      <c r="BG203" s="22" t="str">
        <f t="shared" ca="1" si="73"/>
        <v>N</v>
      </c>
    </row>
    <row r="204" spans="15:59" x14ac:dyDescent="0.25">
      <c r="O204" s="1"/>
      <c r="P204" s="2"/>
      <c r="Q204" s="2"/>
      <c r="V204" s="22" t="str">
        <f t="shared" si="56"/>
        <v xml:space="preserve"> ()*-</v>
      </c>
      <c r="X204" s="21" t="str">
        <f t="shared" ca="1" si="57"/>
        <v>-*---</v>
      </c>
      <c r="Y204" s="4" t="str">
        <f t="shared" si="58"/>
        <v>No</v>
      </c>
      <c r="Z204" s="8" t="str" cm="1">
        <f t="array" aca="1" ref="Z204" ca="1">C_CP</f>
        <v/>
      </c>
      <c r="AA204" s="9" t="str" cm="1">
        <f t="array" aca="1" ref="AA204" ca="1">IF(Z204="Yes",C_T,"-")</f>
        <v>-</v>
      </c>
      <c r="AB204" s="9" t="str" cm="1">
        <f t="array" aca="1" ref="AB204" ca="1">IF(Z204="Yes",C_WC,"-")</f>
        <v>-</v>
      </c>
      <c r="AC204" s="9" t="str" cm="1">
        <f t="array" aca="1" ref="AC204" ca="1">IF(Z204="Yes",VALUE(C_F),"-")</f>
        <v>-</v>
      </c>
      <c r="AE204" s="21">
        <f t="shared" si="59"/>
        <v>0</v>
      </c>
      <c r="AF204" s="8" t="str" cm="1">
        <f t="array" aca="1" ref="AF204" ca="1">P_Pop</f>
        <v/>
      </c>
      <c r="AG204" s="8" t="str" cm="1">
        <f t="array" aca="1" ref="AG204" ca="1">IF(AF204="Yes",P_P,"Y")</f>
        <v>Y</v>
      </c>
      <c r="AH204" s="8" t="str" cm="1">
        <f t="array" aca="1" ref="AH204" ca="1">IF(AF204="Yes",P_LB,"-")</f>
        <v>-</v>
      </c>
      <c r="AI204" s="8" t="str" cm="1">
        <f t="array" aca="1" ref="AI204" ca="1">IF(AF204="Yes",P_WC,"-")</f>
        <v>-</v>
      </c>
      <c r="AJ204" s="8" t="str" cm="1">
        <f t="array" aca="1" ref="AJ204" ca="1">IF(AF204="Yes",VALUE(P_F),"-")</f>
        <v>-</v>
      </c>
      <c r="AK204" s="10" t="str" cm="1">
        <f t="array" aca="1" ref="AK204" ca="1">IF(AF204="Yes",P_PN,"-")</f>
        <v>-</v>
      </c>
      <c r="AL204" s="22" t="str">
        <f t="shared" si="60"/>
        <v xml:space="preserve"> ()</v>
      </c>
      <c r="AM204" s="22">
        <f t="shared" si="61"/>
        <v>0</v>
      </c>
      <c r="AO204" s="5" t="str">
        <f t="shared" si="17"/>
        <v>Yes</v>
      </c>
      <c r="AP204" s="5" t="str">
        <f t="shared" ca="1" si="62"/>
        <v/>
      </c>
      <c r="AQ204" s="5" t="str">
        <f t="shared" ca="1" si="63"/>
        <v/>
      </c>
      <c r="AR204" s="5" t="str">
        <f t="shared" ca="1" si="64"/>
        <v>Yes</v>
      </c>
      <c r="AS204" s="5" t="str">
        <f t="shared" ca="1" si="65"/>
        <v>Patch to remove</v>
      </c>
      <c r="AT204" s="5" t="str" cm="1">
        <f t="array" aca="1" ref="AT204" ca="1">COM</f>
        <v/>
      </c>
      <c r="AV204" s="5" t="str">
        <f t="shared" ca="1" si="66"/>
        <v>No</v>
      </c>
      <c r="AW204" s="4" t="str" cm="1">
        <f t="array" aca="1" ref="AW204" ca="1">PIE</f>
        <v/>
      </c>
      <c r="AY204" s="22" t="str">
        <f t="shared" ca="1" si="67"/>
        <v>N</v>
      </c>
      <c r="AZ204" s="22" t="str">
        <f t="shared" ca="1" si="68"/>
        <v>N</v>
      </c>
      <c r="BA204" s="5" t="str">
        <f t="shared" ca="1" si="69"/>
        <v>No</v>
      </c>
      <c r="BB204" s="5" t="str">
        <f t="shared" ca="1" si="70"/>
        <v/>
      </c>
      <c r="BC204" s="5"/>
      <c r="BE204" s="22" t="str">
        <f t="shared" si="71"/>
        <v>N</v>
      </c>
      <c r="BF204" s="22" t="str">
        <f t="shared" ca="1" si="72"/>
        <v>Y</v>
      </c>
      <c r="BG204" s="22" t="str">
        <f t="shared" ca="1" si="73"/>
        <v>N</v>
      </c>
    </row>
    <row r="205" spans="15:59" x14ac:dyDescent="0.25">
      <c r="O205" s="1"/>
      <c r="P205" s="2"/>
      <c r="Q205" s="2"/>
      <c r="V205" s="22" t="str">
        <f t="shared" si="56"/>
        <v xml:space="preserve"> ()*-</v>
      </c>
      <c r="X205" s="21" t="str">
        <f t="shared" ca="1" si="57"/>
        <v>-*---</v>
      </c>
      <c r="Y205" s="4" t="str">
        <f t="shared" si="58"/>
        <v>No</v>
      </c>
      <c r="Z205" s="8" t="str" cm="1">
        <f t="array" aca="1" ref="Z205" ca="1">C_CP</f>
        <v/>
      </c>
      <c r="AA205" s="9" t="str" cm="1">
        <f t="array" aca="1" ref="AA205" ca="1">IF(Z205="Yes",C_T,"-")</f>
        <v>-</v>
      </c>
      <c r="AB205" s="9" t="str" cm="1">
        <f t="array" aca="1" ref="AB205" ca="1">IF(Z205="Yes",C_WC,"-")</f>
        <v>-</v>
      </c>
      <c r="AC205" s="9" t="str" cm="1">
        <f t="array" aca="1" ref="AC205" ca="1">IF(Z205="Yes",VALUE(C_F),"-")</f>
        <v>-</v>
      </c>
      <c r="AE205" s="21">
        <f t="shared" si="59"/>
        <v>0</v>
      </c>
      <c r="AF205" s="8" t="str" cm="1">
        <f t="array" aca="1" ref="AF205" ca="1">P_Pop</f>
        <v/>
      </c>
      <c r="AG205" s="8" t="str" cm="1">
        <f t="array" aca="1" ref="AG205" ca="1">IF(AF205="Yes",P_P,"Y")</f>
        <v>Y</v>
      </c>
      <c r="AH205" s="8" t="str" cm="1">
        <f t="array" aca="1" ref="AH205" ca="1">IF(AF205="Yes",P_LB,"-")</f>
        <v>-</v>
      </c>
      <c r="AI205" s="8" t="str" cm="1">
        <f t="array" aca="1" ref="AI205" ca="1">IF(AF205="Yes",P_WC,"-")</f>
        <v>-</v>
      </c>
      <c r="AJ205" s="8" t="str" cm="1">
        <f t="array" aca="1" ref="AJ205" ca="1">IF(AF205="Yes",VALUE(P_F),"-")</f>
        <v>-</v>
      </c>
      <c r="AK205" s="10" t="str" cm="1">
        <f t="array" aca="1" ref="AK205" ca="1">IF(AF205="Yes",P_PN,"-")</f>
        <v>-</v>
      </c>
      <c r="AL205" s="22" t="str">
        <f t="shared" si="60"/>
        <v xml:space="preserve"> ()</v>
      </c>
      <c r="AM205" s="22">
        <f t="shared" si="61"/>
        <v>0</v>
      </c>
      <c r="AO205" s="5" t="str">
        <f t="shared" si="17"/>
        <v>Yes</v>
      </c>
      <c r="AP205" s="5" t="str">
        <f t="shared" ca="1" si="62"/>
        <v/>
      </c>
      <c r="AQ205" s="5" t="str">
        <f t="shared" ca="1" si="63"/>
        <v/>
      </c>
      <c r="AR205" s="5" t="str">
        <f t="shared" ca="1" si="64"/>
        <v>Yes</v>
      </c>
      <c r="AS205" s="5" t="str">
        <f t="shared" ca="1" si="65"/>
        <v>Patch to remove</v>
      </c>
      <c r="AT205" s="5" t="str" cm="1">
        <f t="array" aca="1" ref="AT205" ca="1">COM</f>
        <v/>
      </c>
      <c r="AV205" s="5" t="str">
        <f t="shared" ca="1" si="66"/>
        <v>No</v>
      </c>
      <c r="AW205" s="4" t="str" cm="1">
        <f t="array" aca="1" ref="AW205" ca="1">PIE</f>
        <v/>
      </c>
      <c r="AY205" s="22" t="str">
        <f t="shared" ca="1" si="67"/>
        <v>N</v>
      </c>
      <c r="AZ205" s="22" t="str">
        <f t="shared" ca="1" si="68"/>
        <v>N</v>
      </c>
      <c r="BA205" s="5" t="str">
        <f t="shared" ca="1" si="69"/>
        <v>No</v>
      </c>
      <c r="BB205" s="5" t="str">
        <f t="shared" ca="1" si="70"/>
        <v/>
      </c>
      <c r="BC205" s="5"/>
      <c r="BE205" s="22" t="str">
        <f t="shared" si="71"/>
        <v>N</v>
      </c>
      <c r="BF205" s="22" t="str">
        <f t="shared" ca="1" si="72"/>
        <v>Y</v>
      </c>
      <c r="BG205" s="22" t="str">
        <f t="shared" ca="1" si="73"/>
        <v>N</v>
      </c>
    </row>
    <row r="206" spans="15:59" x14ac:dyDescent="0.25">
      <c r="O206" s="1"/>
      <c r="P206" s="2"/>
      <c r="Q206" s="2"/>
      <c r="V206" s="22" t="str">
        <f t="shared" si="56"/>
        <v xml:space="preserve"> ()*-</v>
      </c>
      <c r="X206" s="21" t="str">
        <f t="shared" ca="1" si="57"/>
        <v>-*---</v>
      </c>
      <c r="Y206" s="4" t="str">
        <f t="shared" si="58"/>
        <v>No</v>
      </c>
      <c r="Z206" s="8" t="str" cm="1">
        <f t="array" aca="1" ref="Z206" ca="1">C_CP</f>
        <v/>
      </c>
      <c r="AA206" s="9" t="str" cm="1">
        <f t="array" aca="1" ref="AA206" ca="1">IF(Z206="Yes",C_T,"-")</f>
        <v>-</v>
      </c>
      <c r="AB206" s="9" t="str" cm="1">
        <f t="array" aca="1" ref="AB206" ca="1">IF(Z206="Yes",C_WC,"-")</f>
        <v>-</v>
      </c>
      <c r="AC206" s="9" t="str" cm="1">
        <f t="array" aca="1" ref="AC206" ca="1">IF(Z206="Yes",VALUE(C_F),"-")</f>
        <v>-</v>
      </c>
      <c r="AE206" s="21">
        <f t="shared" si="59"/>
        <v>0</v>
      </c>
      <c r="AF206" s="8" t="str" cm="1">
        <f t="array" aca="1" ref="AF206" ca="1">P_Pop</f>
        <v/>
      </c>
      <c r="AG206" s="8" t="str" cm="1">
        <f t="array" aca="1" ref="AG206" ca="1">IF(AF206="Yes",P_P,"Y")</f>
        <v>Y</v>
      </c>
      <c r="AH206" s="8" t="str" cm="1">
        <f t="array" aca="1" ref="AH206" ca="1">IF(AF206="Yes",P_LB,"-")</f>
        <v>-</v>
      </c>
      <c r="AI206" s="8" t="str" cm="1">
        <f t="array" aca="1" ref="AI206" ca="1">IF(AF206="Yes",P_WC,"-")</f>
        <v>-</v>
      </c>
      <c r="AJ206" s="8" t="str" cm="1">
        <f t="array" aca="1" ref="AJ206" ca="1">IF(AF206="Yes",VALUE(P_F),"-")</f>
        <v>-</v>
      </c>
      <c r="AK206" s="10" t="str" cm="1">
        <f t="array" aca="1" ref="AK206" ca="1">IF(AF206="Yes",P_PN,"-")</f>
        <v>-</v>
      </c>
      <c r="AL206" s="22" t="str">
        <f t="shared" si="60"/>
        <v xml:space="preserve"> ()</v>
      </c>
      <c r="AM206" s="22">
        <f t="shared" si="61"/>
        <v>0</v>
      </c>
      <c r="AO206" s="5" t="str">
        <f t="shared" si="17"/>
        <v>Yes</v>
      </c>
      <c r="AP206" s="5" t="str">
        <f t="shared" ca="1" si="62"/>
        <v/>
      </c>
      <c r="AQ206" s="5" t="str">
        <f t="shared" ca="1" si="63"/>
        <v/>
      </c>
      <c r="AR206" s="5" t="str">
        <f t="shared" ca="1" si="64"/>
        <v>Yes</v>
      </c>
      <c r="AS206" s="5" t="str">
        <f t="shared" ca="1" si="65"/>
        <v>Patch to remove</v>
      </c>
      <c r="AT206" s="5" t="str" cm="1">
        <f t="array" aca="1" ref="AT206" ca="1">COM</f>
        <v/>
      </c>
      <c r="AV206" s="5" t="str">
        <f t="shared" ca="1" si="66"/>
        <v>No</v>
      </c>
      <c r="AW206" s="4" t="str" cm="1">
        <f t="array" aca="1" ref="AW206" ca="1">PIE</f>
        <v/>
      </c>
      <c r="AY206" s="22" t="str">
        <f t="shared" ca="1" si="67"/>
        <v>N</v>
      </c>
      <c r="AZ206" s="22" t="str">
        <f t="shared" ca="1" si="68"/>
        <v>N</v>
      </c>
      <c r="BA206" s="5" t="str">
        <f t="shared" ca="1" si="69"/>
        <v>No</v>
      </c>
      <c r="BB206" s="5" t="str">
        <f t="shared" ca="1" si="70"/>
        <v/>
      </c>
      <c r="BC206" s="5"/>
      <c r="BE206" s="22" t="str">
        <f t="shared" si="71"/>
        <v>N</v>
      </c>
      <c r="BF206" s="22" t="str">
        <f t="shared" ca="1" si="72"/>
        <v>Y</v>
      </c>
      <c r="BG206" s="22" t="str">
        <f t="shared" ca="1" si="73"/>
        <v>N</v>
      </c>
    </row>
    <row r="207" spans="15:59" x14ac:dyDescent="0.25">
      <c r="O207" s="1"/>
      <c r="P207" s="2"/>
      <c r="Q207" s="2"/>
      <c r="V207" s="22" t="str">
        <f t="shared" si="56"/>
        <v xml:space="preserve"> ()*-</v>
      </c>
      <c r="X207" s="21" t="str">
        <f t="shared" ca="1" si="57"/>
        <v>-*---</v>
      </c>
      <c r="Y207" s="4" t="str">
        <f t="shared" si="58"/>
        <v>No</v>
      </c>
      <c r="Z207" s="8" t="str" cm="1">
        <f t="array" aca="1" ref="Z207" ca="1">C_CP</f>
        <v/>
      </c>
      <c r="AA207" s="9" t="str" cm="1">
        <f t="array" aca="1" ref="AA207" ca="1">IF(Z207="Yes",C_T,"-")</f>
        <v>-</v>
      </c>
      <c r="AB207" s="9" t="str" cm="1">
        <f t="array" aca="1" ref="AB207" ca="1">IF(Z207="Yes",C_WC,"-")</f>
        <v>-</v>
      </c>
      <c r="AC207" s="9" t="str" cm="1">
        <f t="array" aca="1" ref="AC207" ca="1">IF(Z207="Yes",VALUE(C_F),"-")</f>
        <v>-</v>
      </c>
      <c r="AE207" s="21">
        <f t="shared" si="59"/>
        <v>0</v>
      </c>
      <c r="AF207" s="8" t="str" cm="1">
        <f t="array" aca="1" ref="AF207" ca="1">P_Pop</f>
        <v/>
      </c>
      <c r="AG207" s="8" t="str" cm="1">
        <f t="array" aca="1" ref="AG207" ca="1">IF(AF207="Yes",P_P,"Y")</f>
        <v>Y</v>
      </c>
      <c r="AH207" s="8" t="str" cm="1">
        <f t="array" aca="1" ref="AH207" ca="1">IF(AF207="Yes",P_LB,"-")</f>
        <v>-</v>
      </c>
      <c r="AI207" s="8" t="str" cm="1">
        <f t="array" aca="1" ref="AI207" ca="1">IF(AF207="Yes",P_WC,"-")</f>
        <v>-</v>
      </c>
      <c r="AJ207" s="8" t="str" cm="1">
        <f t="array" aca="1" ref="AJ207" ca="1">IF(AF207="Yes",VALUE(P_F),"-")</f>
        <v>-</v>
      </c>
      <c r="AK207" s="10" t="str" cm="1">
        <f t="array" aca="1" ref="AK207" ca="1">IF(AF207="Yes",P_PN,"-")</f>
        <v>-</v>
      </c>
      <c r="AL207" s="22" t="str">
        <f t="shared" si="60"/>
        <v xml:space="preserve"> ()</v>
      </c>
      <c r="AM207" s="22">
        <f t="shared" si="61"/>
        <v>0</v>
      </c>
      <c r="AO207" s="5" t="str">
        <f t="shared" si="17"/>
        <v>Yes</v>
      </c>
      <c r="AP207" s="5" t="str">
        <f t="shared" ca="1" si="62"/>
        <v/>
      </c>
      <c r="AQ207" s="5" t="str">
        <f t="shared" ca="1" si="63"/>
        <v/>
      </c>
      <c r="AR207" s="5" t="str">
        <f t="shared" ca="1" si="64"/>
        <v>Yes</v>
      </c>
      <c r="AS207" s="5" t="str">
        <f t="shared" ca="1" si="65"/>
        <v>Patch to remove</v>
      </c>
      <c r="AT207" s="5" t="str" cm="1">
        <f t="array" aca="1" ref="AT207" ca="1">COM</f>
        <v/>
      </c>
      <c r="AV207" s="5" t="str">
        <f t="shared" ca="1" si="66"/>
        <v>No</v>
      </c>
      <c r="AW207" s="4" t="str" cm="1">
        <f t="array" aca="1" ref="AW207" ca="1">PIE</f>
        <v/>
      </c>
      <c r="AY207" s="22" t="str">
        <f t="shared" ca="1" si="67"/>
        <v>N</v>
      </c>
      <c r="AZ207" s="22" t="str">
        <f t="shared" ca="1" si="68"/>
        <v>N</v>
      </c>
      <c r="BA207" s="5" t="str">
        <f t="shared" ca="1" si="69"/>
        <v>No</v>
      </c>
      <c r="BB207" s="5" t="str">
        <f t="shared" ca="1" si="70"/>
        <v/>
      </c>
      <c r="BC207" s="5"/>
      <c r="BE207" s="22" t="str">
        <f t="shared" si="71"/>
        <v>N</v>
      </c>
      <c r="BF207" s="22" t="str">
        <f t="shared" ca="1" si="72"/>
        <v>Y</v>
      </c>
      <c r="BG207" s="22" t="str">
        <f t="shared" ca="1" si="73"/>
        <v>N</v>
      </c>
    </row>
    <row r="208" spans="15:59" x14ac:dyDescent="0.25">
      <c r="O208" s="1"/>
      <c r="P208" s="2"/>
      <c r="Q208" s="2"/>
      <c r="V208" s="22" t="str">
        <f t="shared" si="56"/>
        <v xml:space="preserve"> ()*-</v>
      </c>
      <c r="X208" s="21" t="str">
        <f t="shared" ca="1" si="57"/>
        <v>-*---</v>
      </c>
      <c r="Y208" s="4" t="str">
        <f t="shared" si="58"/>
        <v>No</v>
      </c>
      <c r="Z208" s="8" t="str" cm="1">
        <f t="array" aca="1" ref="Z208" ca="1">C_CP</f>
        <v/>
      </c>
      <c r="AA208" s="9" t="str" cm="1">
        <f t="array" aca="1" ref="AA208" ca="1">IF(Z208="Yes",C_T,"-")</f>
        <v>-</v>
      </c>
      <c r="AB208" s="9" t="str" cm="1">
        <f t="array" aca="1" ref="AB208" ca="1">IF(Z208="Yes",C_WC,"-")</f>
        <v>-</v>
      </c>
      <c r="AC208" s="9" t="str" cm="1">
        <f t="array" aca="1" ref="AC208" ca="1">IF(Z208="Yes",VALUE(C_F),"-")</f>
        <v>-</v>
      </c>
      <c r="AE208" s="21">
        <f t="shared" si="59"/>
        <v>0</v>
      </c>
      <c r="AF208" s="8" t="str" cm="1">
        <f t="array" aca="1" ref="AF208" ca="1">P_Pop</f>
        <v/>
      </c>
      <c r="AG208" s="8" t="str" cm="1">
        <f t="array" aca="1" ref="AG208" ca="1">IF(AF208="Yes",P_P,"Y")</f>
        <v>Y</v>
      </c>
      <c r="AH208" s="8" t="str" cm="1">
        <f t="array" aca="1" ref="AH208" ca="1">IF(AF208="Yes",P_LB,"-")</f>
        <v>-</v>
      </c>
      <c r="AI208" s="8" t="str" cm="1">
        <f t="array" aca="1" ref="AI208" ca="1">IF(AF208="Yes",P_WC,"-")</f>
        <v>-</v>
      </c>
      <c r="AJ208" s="8" t="str" cm="1">
        <f t="array" aca="1" ref="AJ208" ca="1">IF(AF208="Yes",VALUE(P_F),"-")</f>
        <v>-</v>
      </c>
      <c r="AK208" s="10" t="str" cm="1">
        <f t="array" aca="1" ref="AK208" ca="1">IF(AF208="Yes",P_PN,"-")</f>
        <v>-</v>
      </c>
      <c r="AL208" s="22" t="str">
        <f t="shared" si="60"/>
        <v xml:space="preserve"> ()</v>
      </c>
      <c r="AM208" s="22">
        <f t="shared" si="61"/>
        <v>0</v>
      </c>
      <c r="AO208" s="5" t="str">
        <f t="shared" si="17"/>
        <v>Yes</v>
      </c>
      <c r="AP208" s="5" t="str">
        <f t="shared" ca="1" si="62"/>
        <v/>
      </c>
      <c r="AQ208" s="5" t="str">
        <f t="shared" ca="1" si="63"/>
        <v/>
      </c>
      <c r="AR208" s="5" t="str">
        <f t="shared" ca="1" si="64"/>
        <v>Yes</v>
      </c>
      <c r="AS208" s="5" t="str">
        <f t="shared" ca="1" si="65"/>
        <v>Patch to remove</v>
      </c>
      <c r="AT208" s="5" t="str" cm="1">
        <f t="array" aca="1" ref="AT208" ca="1">COM</f>
        <v/>
      </c>
      <c r="AV208" s="5" t="str">
        <f t="shared" ca="1" si="66"/>
        <v>No</v>
      </c>
      <c r="AW208" s="4" t="str" cm="1">
        <f t="array" aca="1" ref="AW208" ca="1">PIE</f>
        <v/>
      </c>
      <c r="AY208" s="22" t="str">
        <f t="shared" ca="1" si="67"/>
        <v>N</v>
      </c>
      <c r="AZ208" s="22" t="str">
        <f t="shared" ca="1" si="68"/>
        <v>N</v>
      </c>
      <c r="BA208" s="5" t="str">
        <f t="shared" ca="1" si="69"/>
        <v>No</v>
      </c>
      <c r="BB208" s="5" t="str">
        <f t="shared" ca="1" si="70"/>
        <v/>
      </c>
      <c r="BC208" s="5"/>
      <c r="BE208" s="22" t="str">
        <f t="shared" si="71"/>
        <v>N</v>
      </c>
      <c r="BF208" s="22" t="str">
        <f t="shared" ca="1" si="72"/>
        <v>Y</v>
      </c>
      <c r="BG208" s="22" t="str">
        <f t="shared" ca="1" si="73"/>
        <v>N</v>
      </c>
    </row>
    <row r="209" spans="15:59" x14ac:dyDescent="0.25">
      <c r="O209" s="1"/>
      <c r="P209" s="2"/>
      <c r="Q209" s="2"/>
      <c r="V209" s="22" t="str">
        <f t="shared" si="56"/>
        <v xml:space="preserve"> ()*-</v>
      </c>
      <c r="X209" s="21" t="str">
        <f t="shared" ca="1" si="57"/>
        <v>-*---</v>
      </c>
      <c r="Y209" s="4" t="str">
        <f t="shared" si="58"/>
        <v>No</v>
      </c>
      <c r="Z209" s="8" t="str" cm="1">
        <f t="array" aca="1" ref="Z209" ca="1">C_CP</f>
        <v/>
      </c>
      <c r="AA209" s="9" t="str" cm="1">
        <f t="array" aca="1" ref="AA209" ca="1">IF(Z209="Yes",C_T,"-")</f>
        <v>-</v>
      </c>
      <c r="AB209" s="9" t="str" cm="1">
        <f t="array" aca="1" ref="AB209" ca="1">IF(Z209="Yes",C_WC,"-")</f>
        <v>-</v>
      </c>
      <c r="AC209" s="9" t="str" cm="1">
        <f t="array" aca="1" ref="AC209" ca="1">IF(Z209="Yes",VALUE(C_F),"-")</f>
        <v>-</v>
      </c>
      <c r="AE209" s="21">
        <f t="shared" si="59"/>
        <v>0</v>
      </c>
      <c r="AF209" s="8" t="str" cm="1">
        <f t="array" aca="1" ref="AF209" ca="1">P_Pop</f>
        <v/>
      </c>
      <c r="AG209" s="8" t="str" cm="1">
        <f t="array" aca="1" ref="AG209" ca="1">IF(AF209="Yes",P_P,"Y")</f>
        <v>Y</v>
      </c>
      <c r="AH209" s="8" t="str" cm="1">
        <f t="array" aca="1" ref="AH209" ca="1">IF(AF209="Yes",P_LB,"-")</f>
        <v>-</v>
      </c>
      <c r="AI209" s="8" t="str" cm="1">
        <f t="array" aca="1" ref="AI209" ca="1">IF(AF209="Yes",P_WC,"-")</f>
        <v>-</v>
      </c>
      <c r="AJ209" s="8" t="str" cm="1">
        <f t="array" aca="1" ref="AJ209" ca="1">IF(AF209="Yes",VALUE(P_F),"-")</f>
        <v>-</v>
      </c>
      <c r="AK209" s="10" t="str" cm="1">
        <f t="array" aca="1" ref="AK209" ca="1">IF(AF209="Yes",P_PN,"-")</f>
        <v>-</v>
      </c>
      <c r="AL209" s="22" t="str">
        <f t="shared" si="60"/>
        <v xml:space="preserve"> ()</v>
      </c>
      <c r="AM209" s="22">
        <f t="shared" si="61"/>
        <v>0</v>
      </c>
      <c r="AO209" s="5" t="str">
        <f t="shared" si="17"/>
        <v>Yes</v>
      </c>
      <c r="AP209" s="5" t="str">
        <f t="shared" ca="1" si="62"/>
        <v/>
      </c>
      <c r="AQ209" s="5" t="str">
        <f t="shared" ca="1" si="63"/>
        <v/>
      </c>
      <c r="AR209" s="5" t="str">
        <f t="shared" ca="1" si="64"/>
        <v>Yes</v>
      </c>
      <c r="AS209" s="5" t="str">
        <f t="shared" ca="1" si="65"/>
        <v>Patch to remove</v>
      </c>
      <c r="AT209" s="5" t="str" cm="1">
        <f t="array" aca="1" ref="AT209" ca="1">COM</f>
        <v/>
      </c>
      <c r="AV209" s="5" t="str">
        <f t="shared" ca="1" si="66"/>
        <v>No</v>
      </c>
      <c r="AW209" s="4" t="str" cm="1">
        <f t="array" aca="1" ref="AW209" ca="1">PIE</f>
        <v/>
      </c>
      <c r="AY209" s="22" t="str">
        <f t="shared" ca="1" si="67"/>
        <v>N</v>
      </c>
      <c r="AZ209" s="22" t="str">
        <f t="shared" ca="1" si="68"/>
        <v>N</v>
      </c>
      <c r="BA209" s="5" t="str">
        <f t="shared" ca="1" si="69"/>
        <v>No</v>
      </c>
      <c r="BB209" s="5" t="str">
        <f t="shared" ca="1" si="70"/>
        <v/>
      </c>
      <c r="BC209" s="5"/>
      <c r="BE209" s="22" t="str">
        <f t="shared" si="71"/>
        <v>N</v>
      </c>
      <c r="BF209" s="22" t="str">
        <f t="shared" ca="1" si="72"/>
        <v>Y</v>
      </c>
      <c r="BG209" s="22" t="str">
        <f t="shared" ca="1" si="73"/>
        <v>N</v>
      </c>
    </row>
    <row r="210" spans="15:59" x14ac:dyDescent="0.25">
      <c r="O210" s="1"/>
      <c r="P210" s="2"/>
      <c r="Q210" s="2"/>
      <c r="V210" s="22" t="str">
        <f t="shared" si="56"/>
        <v xml:space="preserve"> ()*-</v>
      </c>
      <c r="X210" s="21" t="str">
        <f t="shared" ca="1" si="57"/>
        <v>-*---</v>
      </c>
      <c r="Y210" s="4" t="str">
        <f t="shared" si="58"/>
        <v>No</v>
      </c>
      <c r="Z210" s="8" t="str" cm="1">
        <f t="array" aca="1" ref="Z210" ca="1">C_CP</f>
        <v/>
      </c>
      <c r="AA210" s="9" t="str" cm="1">
        <f t="array" aca="1" ref="AA210" ca="1">IF(Z210="Yes",C_T,"-")</f>
        <v>-</v>
      </c>
      <c r="AB210" s="9" t="str" cm="1">
        <f t="array" aca="1" ref="AB210" ca="1">IF(Z210="Yes",C_WC,"-")</f>
        <v>-</v>
      </c>
      <c r="AC210" s="9" t="str" cm="1">
        <f t="array" aca="1" ref="AC210" ca="1">IF(Z210="Yes",VALUE(C_F),"-")</f>
        <v>-</v>
      </c>
      <c r="AE210" s="21">
        <f t="shared" si="59"/>
        <v>0</v>
      </c>
      <c r="AF210" s="8" t="str" cm="1">
        <f t="array" aca="1" ref="AF210" ca="1">P_Pop</f>
        <v/>
      </c>
      <c r="AG210" s="8" t="str" cm="1">
        <f t="array" aca="1" ref="AG210" ca="1">IF(AF210="Yes",P_P,"Y")</f>
        <v>Y</v>
      </c>
      <c r="AH210" s="8" t="str" cm="1">
        <f t="array" aca="1" ref="AH210" ca="1">IF(AF210="Yes",P_LB,"-")</f>
        <v>-</v>
      </c>
      <c r="AI210" s="8" t="str" cm="1">
        <f t="array" aca="1" ref="AI210" ca="1">IF(AF210="Yes",P_WC,"-")</f>
        <v>-</v>
      </c>
      <c r="AJ210" s="8" t="str" cm="1">
        <f t="array" aca="1" ref="AJ210" ca="1">IF(AF210="Yes",VALUE(P_F),"-")</f>
        <v>-</v>
      </c>
      <c r="AK210" s="10" t="str" cm="1">
        <f t="array" aca="1" ref="AK210" ca="1">IF(AF210="Yes",P_PN,"-")</f>
        <v>-</v>
      </c>
      <c r="AL210" s="22" t="str">
        <f t="shared" si="60"/>
        <v xml:space="preserve"> ()</v>
      </c>
      <c r="AM210" s="22">
        <f t="shared" si="61"/>
        <v>0</v>
      </c>
      <c r="AO210" s="5" t="str">
        <f t="shared" si="17"/>
        <v>Yes</v>
      </c>
      <c r="AP210" s="5" t="str">
        <f t="shared" ca="1" si="62"/>
        <v/>
      </c>
      <c r="AQ210" s="5" t="str">
        <f t="shared" ca="1" si="63"/>
        <v/>
      </c>
      <c r="AR210" s="5" t="str">
        <f t="shared" ca="1" si="64"/>
        <v>Yes</v>
      </c>
      <c r="AS210" s="5" t="str">
        <f t="shared" ca="1" si="65"/>
        <v>Patch to remove</v>
      </c>
      <c r="AT210" s="5" t="str" cm="1">
        <f t="array" aca="1" ref="AT210" ca="1">COM</f>
        <v/>
      </c>
      <c r="AV210" s="5" t="str">
        <f t="shared" ca="1" si="66"/>
        <v>No</v>
      </c>
      <c r="AW210" s="4" t="str" cm="1">
        <f t="array" aca="1" ref="AW210" ca="1">PIE</f>
        <v/>
      </c>
      <c r="AY210" s="22" t="str">
        <f t="shared" ca="1" si="67"/>
        <v>N</v>
      </c>
      <c r="AZ210" s="22" t="str">
        <f t="shared" ca="1" si="68"/>
        <v>N</v>
      </c>
      <c r="BA210" s="5" t="str">
        <f t="shared" ca="1" si="69"/>
        <v>No</v>
      </c>
      <c r="BB210" s="5" t="str">
        <f t="shared" ca="1" si="70"/>
        <v/>
      </c>
      <c r="BC210" s="5"/>
      <c r="BE210" s="22" t="str">
        <f t="shared" si="71"/>
        <v>N</v>
      </c>
      <c r="BF210" s="22" t="str">
        <f t="shared" ca="1" si="72"/>
        <v>Y</v>
      </c>
      <c r="BG210" s="22" t="str">
        <f t="shared" ca="1" si="73"/>
        <v>N</v>
      </c>
    </row>
    <row r="211" spans="15:59" x14ac:dyDescent="0.25">
      <c r="O211" s="1"/>
      <c r="P211" s="2"/>
      <c r="Q211" s="2"/>
      <c r="V211" s="22" t="str">
        <f t="shared" si="56"/>
        <v xml:space="preserve"> ()*-</v>
      </c>
      <c r="X211" s="21" t="str">
        <f t="shared" ca="1" si="57"/>
        <v>-*---</v>
      </c>
      <c r="Y211" s="4" t="str">
        <f t="shared" si="58"/>
        <v>No</v>
      </c>
      <c r="Z211" s="8" t="str" cm="1">
        <f t="array" aca="1" ref="Z211" ca="1">C_CP</f>
        <v/>
      </c>
      <c r="AA211" s="9" t="str" cm="1">
        <f t="array" aca="1" ref="AA211" ca="1">IF(Z211="Yes",C_T,"-")</f>
        <v>-</v>
      </c>
      <c r="AB211" s="9" t="str" cm="1">
        <f t="array" aca="1" ref="AB211" ca="1">IF(Z211="Yes",C_WC,"-")</f>
        <v>-</v>
      </c>
      <c r="AC211" s="9" t="str" cm="1">
        <f t="array" aca="1" ref="AC211" ca="1">IF(Z211="Yes",VALUE(C_F),"-")</f>
        <v>-</v>
      </c>
      <c r="AE211" s="21">
        <f t="shared" si="59"/>
        <v>0</v>
      </c>
      <c r="AF211" s="8" t="str" cm="1">
        <f t="array" aca="1" ref="AF211" ca="1">P_Pop</f>
        <v/>
      </c>
      <c r="AG211" s="8" t="str" cm="1">
        <f t="array" aca="1" ref="AG211" ca="1">IF(AF211="Yes",P_P,"Y")</f>
        <v>Y</v>
      </c>
      <c r="AH211" s="8" t="str" cm="1">
        <f t="array" aca="1" ref="AH211" ca="1">IF(AF211="Yes",P_LB,"-")</f>
        <v>-</v>
      </c>
      <c r="AI211" s="8" t="str" cm="1">
        <f t="array" aca="1" ref="AI211" ca="1">IF(AF211="Yes",P_WC,"-")</f>
        <v>-</v>
      </c>
      <c r="AJ211" s="8" t="str" cm="1">
        <f t="array" aca="1" ref="AJ211" ca="1">IF(AF211="Yes",VALUE(P_F),"-")</f>
        <v>-</v>
      </c>
      <c r="AK211" s="10" t="str" cm="1">
        <f t="array" aca="1" ref="AK211" ca="1">IF(AF211="Yes",P_PN,"-")</f>
        <v>-</v>
      </c>
      <c r="AL211" s="22" t="str">
        <f t="shared" si="60"/>
        <v xml:space="preserve"> ()</v>
      </c>
      <c r="AM211" s="22">
        <f t="shared" si="61"/>
        <v>0</v>
      </c>
      <c r="AO211" s="5" t="str">
        <f t="shared" si="17"/>
        <v>Yes</v>
      </c>
      <c r="AP211" s="5" t="str">
        <f t="shared" ca="1" si="62"/>
        <v/>
      </c>
      <c r="AQ211" s="5" t="str">
        <f t="shared" ca="1" si="63"/>
        <v/>
      </c>
      <c r="AR211" s="5" t="str">
        <f t="shared" ca="1" si="64"/>
        <v>Yes</v>
      </c>
      <c r="AS211" s="5" t="str">
        <f t="shared" ca="1" si="65"/>
        <v>Patch to remove</v>
      </c>
      <c r="AT211" s="5" t="str" cm="1">
        <f t="array" aca="1" ref="AT211" ca="1">COM</f>
        <v/>
      </c>
      <c r="AV211" s="5" t="str">
        <f t="shared" ca="1" si="66"/>
        <v>No</v>
      </c>
      <c r="AW211" s="4" t="str" cm="1">
        <f t="array" aca="1" ref="AW211" ca="1">PIE</f>
        <v/>
      </c>
      <c r="AY211" s="22" t="str">
        <f t="shared" ca="1" si="67"/>
        <v>N</v>
      </c>
      <c r="AZ211" s="22" t="str">
        <f t="shared" ca="1" si="68"/>
        <v>N</v>
      </c>
      <c r="BA211" s="5" t="str">
        <f t="shared" ca="1" si="69"/>
        <v>No</v>
      </c>
      <c r="BB211" s="5" t="str">
        <f t="shared" ca="1" si="70"/>
        <v/>
      </c>
      <c r="BC211" s="5"/>
      <c r="BE211" s="22" t="str">
        <f t="shared" si="71"/>
        <v>N</v>
      </c>
      <c r="BF211" s="22" t="str">
        <f t="shared" ca="1" si="72"/>
        <v>Y</v>
      </c>
      <c r="BG211" s="22" t="str">
        <f t="shared" ca="1" si="73"/>
        <v>N</v>
      </c>
    </row>
    <row r="212" spans="15:59" x14ac:dyDescent="0.25">
      <c r="O212" s="1"/>
      <c r="P212" s="2"/>
      <c r="Q212" s="2"/>
      <c r="V212" s="22" t="str">
        <f t="shared" si="56"/>
        <v xml:space="preserve"> ()*-</v>
      </c>
      <c r="X212" s="21" t="str">
        <f t="shared" ca="1" si="57"/>
        <v>-*---</v>
      </c>
      <c r="Y212" s="4" t="str">
        <f t="shared" si="58"/>
        <v>No</v>
      </c>
      <c r="Z212" s="8" t="str" cm="1">
        <f t="array" aca="1" ref="Z212" ca="1">C_CP</f>
        <v/>
      </c>
      <c r="AA212" s="9" t="str" cm="1">
        <f t="array" aca="1" ref="AA212" ca="1">IF(Z212="Yes",C_T,"-")</f>
        <v>-</v>
      </c>
      <c r="AB212" s="9" t="str" cm="1">
        <f t="array" aca="1" ref="AB212" ca="1">IF(Z212="Yes",C_WC,"-")</f>
        <v>-</v>
      </c>
      <c r="AC212" s="9" t="str" cm="1">
        <f t="array" aca="1" ref="AC212" ca="1">IF(Z212="Yes",VALUE(C_F),"-")</f>
        <v>-</v>
      </c>
      <c r="AE212" s="21">
        <f t="shared" si="59"/>
        <v>0</v>
      </c>
      <c r="AF212" s="8" t="str" cm="1">
        <f t="array" aca="1" ref="AF212" ca="1">P_Pop</f>
        <v/>
      </c>
      <c r="AG212" s="8" t="str" cm="1">
        <f t="array" aca="1" ref="AG212" ca="1">IF(AF212="Yes",P_P,"Y")</f>
        <v>Y</v>
      </c>
      <c r="AH212" s="8" t="str" cm="1">
        <f t="array" aca="1" ref="AH212" ca="1">IF(AF212="Yes",P_LB,"-")</f>
        <v>-</v>
      </c>
      <c r="AI212" s="8" t="str" cm="1">
        <f t="array" aca="1" ref="AI212" ca="1">IF(AF212="Yes",P_WC,"-")</f>
        <v>-</v>
      </c>
      <c r="AJ212" s="8" t="str" cm="1">
        <f t="array" aca="1" ref="AJ212" ca="1">IF(AF212="Yes",VALUE(P_F),"-")</f>
        <v>-</v>
      </c>
      <c r="AK212" s="10" t="str" cm="1">
        <f t="array" aca="1" ref="AK212" ca="1">IF(AF212="Yes",P_PN,"-")</f>
        <v>-</v>
      </c>
      <c r="AL212" s="22" t="str">
        <f t="shared" si="60"/>
        <v xml:space="preserve"> ()</v>
      </c>
      <c r="AM212" s="22">
        <f t="shared" si="61"/>
        <v>0</v>
      </c>
      <c r="AO212" s="5" t="str">
        <f t="shared" si="17"/>
        <v>Yes</v>
      </c>
      <c r="AP212" s="5" t="str">
        <f t="shared" ca="1" si="62"/>
        <v/>
      </c>
      <c r="AQ212" s="5" t="str">
        <f t="shared" ca="1" si="63"/>
        <v/>
      </c>
      <c r="AR212" s="5" t="str">
        <f t="shared" ca="1" si="64"/>
        <v>Yes</v>
      </c>
      <c r="AS212" s="5" t="str">
        <f t="shared" ca="1" si="65"/>
        <v>Patch to remove</v>
      </c>
      <c r="AT212" s="5" t="str" cm="1">
        <f t="array" aca="1" ref="AT212" ca="1">COM</f>
        <v/>
      </c>
      <c r="AV212" s="5" t="str">
        <f t="shared" ca="1" si="66"/>
        <v>No</v>
      </c>
      <c r="AW212" s="4" t="str" cm="1">
        <f t="array" aca="1" ref="AW212" ca="1">PIE</f>
        <v/>
      </c>
      <c r="AY212" s="22" t="str">
        <f t="shared" ca="1" si="67"/>
        <v>N</v>
      </c>
      <c r="AZ212" s="22" t="str">
        <f t="shared" ca="1" si="68"/>
        <v>N</v>
      </c>
      <c r="BA212" s="5" t="str">
        <f t="shared" ca="1" si="69"/>
        <v>No</v>
      </c>
      <c r="BB212" s="5" t="str">
        <f t="shared" ca="1" si="70"/>
        <v/>
      </c>
      <c r="BC212" s="5"/>
      <c r="BE212" s="22" t="str">
        <f t="shared" si="71"/>
        <v>N</v>
      </c>
      <c r="BF212" s="22" t="str">
        <f t="shared" ca="1" si="72"/>
        <v>Y</v>
      </c>
      <c r="BG212" s="22" t="str">
        <f t="shared" ca="1" si="73"/>
        <v>N</v>
      </c>
    </row>
    <row r="213" spans="15:59" x14ac:dyDescent="0.25">
      <c r="O213" s="1"/>
      <c r="P213" s="2"/>
      <c r="Q213" s="2"/>
      <c r="V213" s="22" t="str">
        <f t="shared" si="56"/>
        <v xml:space="preserve"> ()*-</v>
      </c>
      <c r="X213" s="21" t="str">
        <f t="shared" ca="1" si="57"/>
        <v>-*---</v>
      </c>
      <c r="Y213" s="4" t="str">
        <f t="shared" si="58"/>
        <v>No</v>
      </c>
      <c r="Z213" s="8" t="str" cm="1">
        <f t="array" aca="1" ref="Z213" ca="1">C_CP</f>
        <v/>
      </c>
      <c r="AA213" s="9" t="str" cm="1">
        <f t="array" aca="1" ref="AA213" ca="1">IF(Z213="Yes",C_T,"-")</f>
        <v>-</v>
      </c>
      <c r="AB213" s="9" t="str" cm="1">
        <f t="array" aca="1" ref="AB213" ca="1">IF(Z213="Yes",C_WC,"-")</f>
        <v>-</v>
      </c>
      <c r="AC213" s="9" t="str" cm="1">
        <f t="array" aca="1" ref="AC213" ca="1">IF(Z213="Yes",VALUE(C_F),"-")</f>
        <v>-</v>
      </c>
      <c r="AE213" s="21">
        <f t="shared" si="59"/>
        <v>0</v>
      </c>
      <c r="AF213" s="8" t="str" cm="1">
        <f t="array" aca="1" ref="AF213" ca="1">P_Pop</f>
        <v/>
      </c>
      <c r="AG213" s="8" t="str" cm="1">
        <f t="array" aca="1" ref="AG213" ca="1">IF(AF213="Yes",P_P,"Y")</f>
        <v>Y</v>
      </c>
      <c r="AH213" s="8" t="str" cm="1">
        <f t="array" aca="1" ref="AH213" ca="1">IF(AF213="Yes",P_LB,"-")</f>
        <v>-</v>
      </c>
      <c r="AI213" s="8" t="str" cm="1">
        <f t="array" aca="1" ref="AI213" ca="1">IF(AF213="Yes",P_WC,"-")</f>
        <v>-</v>
      </c>
      <c r="AJ213" s="8" t="str" cm="1">
        <f t="array" aca="1" ref="AJ213" ca="1">IF(AF213="Yes",VALUE(P_F),"-")</f>
        <v>-</v>
      </c>
      <c r="AK213" s="10" t="str" cm="1">
        <f t="array" aca="1" ref="AK213" ca="1">IF(AF213="Yes",P_PN,"-")</f>
        <v>-</v>
      </c>
      <c r="AL213" s="22" t="str">
        <f t="shared" si="60"/>
        <v xml:space="preserve"> ()</v>
      </c>
      <c r="AM213" s="22">
        <f t="shared" si="61"/>
        <v>0</v>
      </c>
      <c r="AO213" s="5" t="str">
        <f t="shared" si="17"/>
        <v>Yes</v>
      </c>
      <c r="AP213" s="5" t="str">
        <f t="shared" ca="1" si="62"/>
        <v/>
      </c>
      <c r="AQ213" s="5" t="str">
        <f t="shared" ca="1" si="63"/>
        <v/>
      </c>
      <c r="AR213" s="5" t="str">
        <f t="shared" ca="1" si="64"/>
        <v>Yes</v>
      </c>
      <c r="AS213" s="5" t="str">
        <f t="shared" ca="1" si="65"/>
        <v>Patch to remove</v>
      </c>
      <c r="AT213" s="5" t="str" cm="1">
        <f t="array" aca="1" ref="AT213" ca="1">COM</f>
        <v/>
      </c>
      <c r="AV213" s="5" t="str">
        <f t="shared" ca="1" si="66"/>
        <v>No</v>
      </c>
      <c r="AW213" s="4" t="str" cm="1">
        <f t="array" aca="1" ref="AW213" ca="1">PIE</f>
        <v/>
      </c>
      <c r="AY213" s="22" t="str">
        <f t="shared" ca="1" si="67"/>
        <v>N</v>
      </c>
      <c r="AZ213" s="22" t="str">
        <f t="shared" ca="1" si="68"/>
        <v>N</v>
      </c>
      <c r="BA213" s="5" t="str">
        <f t="shared" ca="1" si="69"/>
        <v>No</v>
      </c>
      <c r="BB213" s="5" t="str">
        <f t="shared" ca="1" si="70"/>
        <v/>
      </c>
      <c r="BC213" s="5"/>
      <c r="BE213" s="22" t="str">
        <f t="shared" si="71"/>
        <v>N</v>
      </c>
      <c r="BF213" s="22" t="str">
        <f t="shared" ca="1" si="72"/>
        <v>Y</v>
      </c>
      <c r="BG213" s="22" t="str">
        <f t="shared" ca="1" si="73"/>
        <v>N</v>
      </c>
    </row>
    <row r="214" spans="15:59" x14ac:dyDescent="0.25">
      <c r="O214" s="1"/>
      <c r="P214" s="2"/>
      <c r="Q214" s="2"/>
      <c r="V214" s="22" t="str">
        <f t="shared" si="56"/>
        <v xml:space="preserve"> ()*-</v>
      </c>
      <c r="X214" s="21" t="str">
        <f t="shared" ca="1" si="57"/>
        <v>-*---</v>
      </c>
      <c r="Y214" s="4" t="str">
        <f t="shared" si="58"/>
        <v>No</v>
      </c>
      <c r="Z214" s="8" t="str" cm="1">
        <f t="array" aca="1" ref="Z214" ca="1">C_CP</f>
        <v/>
      </c>
      <c r="AA214" s="9" t="str" cm="1">
        <f t="array" aca="1" ref="AA214" ca="1">IF(Z214="Yes",C_T,"-")</f>
        <v>-</v>
      </c>
      <c r="AB214" s="9" t="str" cm="1">
        <f t="array" aca="1" ref="AB214" ca="1">IF(Z214="Yes",C_WC,"-")</f>
        <v>-</v>
      </c>
      <c r="AC214" s="9" t="str" cm="1">
        <f t="array" aca="1" ref="AC214" ca="1">IF(Z214="Yes",VALUE(C_F),"-")</f>
        <v>-</v>
      </c>
      <c r="AE214" s="21">
        <f t="shared" si="59"/>
        <v>0</v>
      </c>
      <c r="AF214" s="8" t="str" cm="1">
        <f t="array" aca="1" ref="AF214" ca="1">P_Pop</f>
        <v/>
      </c>
      <c r="AG214" s="8" t="str" cm="1">
        <f t="array" aca="1" ref="AG214" ca="1">IF(AF214="Yes",P_P,"Y")</f>
        <v>Y</v>
      </c>
      <c r="AH214" s="8" t="str" cm="1">
        <f t="array" aca="1" ref="AH214" ca="1">IF(AF214="Yes",P_LB,"-")</f>
        <v>-</v>
      </c>
      <c r="AI214" s="8" t="str" cm="1">
        <f t="array" aca="1" ref="AI214" ca="1">IF(AF214="Yes",P_WC,"-")</f>
        <v>-</v>
      </c>
      <c r="AJ214" s="8" t="str" cm="1">
        <f t="array" aca="1" ref="AJ214" ca="1">IF(AF214="Yes",VALUE(P_F),"-")</f>
        <v>-</v>
      </c>
      <c r="AK214" s="10" t="str" cm="1">
        <f t="array" aca="1" ref="AK214" ca="1">IF(AF214="Yes",P_PN,"-")</f>
        <v>-</v>
      </c>
      <c r="AL214" s="22" t="str">
        <f t="shared" si="60"/>
        <v xml:space="preserve"> ()</v>
      </c>
      <c r="AM214" s="22">
        <f t="shared" si="61"/>
        <v>0</v>
      </c>
      <c r="AO214" s="5" t="str">
        <f t="shared" si="17"/>
        <v>Yes</v>
      </c>
      <c r="AP214" s="5" t="str">
        <f t="shared" ca="1" si="62"/>
        <v/>
      </c>
      <c r="AQ214" s="5" t="str">
        <f t="shared" ca="1" si="63"/>
        <v/>
      </c>
      <c r="AR214" s="5" t="str">
        <f t="shared" ca="1" si="64"/>
        <v>Yes</v>
      </c>
      <c r="AS214" s="5" t="str">
        <f t="shared" ca="1" si="65"/>
        <v>Patch to remove</v>
      </c>
      <c r="AT214" s="5" t="str" cm="1">
        <f t="array" aca="1" ref="AT214" ca="1">COM</f>
        <v/>
      </c>
      <c r="AV214" s="5" t="str">
        <f t="shared" ca="1" si="66"/>
        <v>No</v>
      </c>
      <c r="AW214" s="4" t="str" cm="1">
        <f t="array" aca="1" ref="AW214" ca="1">PIE</f>
        <v/>
      </c>
      <c r="AY214" s="22" t="str">
        <f t="shared" ca="1" si="67"/>
        <v>N</v>
      </c>
      <c r="AZ214" s="22" t="str">
        <f t="shared" ca="1" si="68"/>
        <v>N</v>
      </c>
      <c r="BA214" s="5" t="str">
        <f t="shared" ca="1" si="69"/>
        <v>No</v>
      </c>
      <c r="BB214" s="5" t="str">
        <f t="shared" ca="1" si="70"/>
        <v/>
      </c>
      <c r="BC214" s="5"/>
      <c r="BE214" s="22" t="str">
        <f t="shared" si="71"/>
        <v>N</v>
      </c>
      <c r="BF214" s="22" t="str">
        <f t="shared" ca="1" si="72"/>
        <v>Y</v>
      </c>
      <c r="BG214" s="22" t="str">
        <f t="shared" ca="1" si="73"/>
        <v>N</v>
      </c>
    </row>
    <row r="215" spans="15:59" x14ac:dyDescent="0.25">
      <c r="O215" s="1"/>
      <c r="P215" s="2"/>
      <c r="Q215" s="2"/>
      <c r="V215" s="22" t="str">
        <f t="shared" si="56"/>
        <v xml:space="preserve"> ()*-</v>
      </c>
      <c r="X215" s="21" t="str">
        <f t="shared" ca="1" si="57"/>
        <v>-*---</v>
      </c>
      <c r="Y215" s="4" t="str">
        <f t="shared" si="58"/>
        <v>No</v>
      </c>
      <c r="Z215" s="8" t="str" cm="1">
        <f t="array" aca="1" ref="Z215" ca="1">C_CP</f>
        <v/>
      </c>
      <c r="AA215" s="9" t="str" cm="1">
        <f t="array" aca="1" ref="AA215" ca="1">IF(Z215="Yes",C_T,"-")</f>
        <v>-</v>
      </c>
      <c r="AB215" s="9" t="str" cm="1">
        <f t="array" aca="1" ref="AB215" ca="1">IF(Z215="Yes",C_WC,"-")</f>
        <v>-</v>
      </c>
      <c r="AC215" s="9" t="str" cm="1">
        <f t="array" aca="1" ref="AC215" ca="1">IF(Z215="Yes",VALUE(C_F),"-")</f>
        <v>-</v>
      </c>
      <c r="AE215" s="21">
        <f t="shared" si="59"/>
        <v>0</v>
      </c>
      <c r="AF215" s="8" t="str" cm="1">
        <f t="array" aca="1" ref="AF215" ca="1">P_Pop</f>
        <v/>
      </c>
      <c r="AG215" s="8" t="str" cm="1">
        <f t="array" aca="1" ref="AG215" ca="1">IF(AF215="Yes",P_P,"Y")</f>
        <v>Y</v>
      </c>
      <c r="AH215" s="8" t="str" cm="1">
        <f t="array" aca="1" ref="AH215" ca="1">IF(AF215="Yes",P_LB,"-")</f>
        <v>-</v>
      </c>
      <c r="AI215" s="8" t="str" cm="1">
        <f t="array" aca="1" ref="AI215" ca="1">IF(AF215="Yes",P_WC,"-")</f>
        <v>-</v>
      </c>
      <c r="AJ215" s="8" t="str" cm="1">
        <f t="array" aca="1" ref="AJ215" ca="1">IF(AF215="Yes",VALUE(P_F),"-")</f>
        <v>-</v>
      </c>
      <c r="AK215" s="10" t="str" cm="1">
        <f t="array" aca="1" ref="AK215" ca="1">IF(AF215="Yes",P_PN,"-")</f>
        <v>-</v>
      </c>
      <c r="AL215" s="22" t="str">
        <f t="shared" si="60"/>
        <v xml:space="preserve"> ()</v>
      </c>
      <c r="AM215" s="22">
        <f t="shared" si="61"/>
        <v>0</v>
      </c>
      <c r="AO215" s="5" t="str">
        <f t="shared" si="17"/>
        <v>Yes</v>
      </c>
      <c r="AP215" s="5" t="str">
        <f t="shared" ca="1" si="62"/>
        <v/>
      </c>
      <c r="AQ215" s="5" t="str">
        <f t="shared" ca="1" si="63"/>
        <v/>
      </c>
      <c r="AR215" s="5" t="str">
        <f t="shared" ca="1" si="64"/>
        <v>Yes</v>
      </c>
      <c r="AS215" s="5" t="str">
        <f t="shared" ca="1" si="65"/>
        <v>Patch to remove</v>
      </c>
      <c r="AT215" s="5" t="str" cm="1">
        <f t="array" aca="1" ref="AT215" ca="1">COM</f>
        <v/>
      </c>
      <c r="AV215" s="5" t="str">
        <f t="shared" ca="1" si="66"/>
        <v>No</v>
      </c>
      <c r="AW215" s="4" t="str" cm="1">
        <f t="array" aca="1" ref="AW215" ca="1">PIE</f>
        <v/>
      </c>
      <c r="AY215" s="22" t="str">
        <f t="shared" ca="1" si="67"/>
        <v>N</v>
      </c>
      <c r="AZ215" s="22" t="str">
        <f t="shared" ca="1" si="68"/>
        <v>N</v>
      </c>
      <c r="BA215" s="5" t="str">
        <f t="shared" ca="1" si="69"/>
        <v>No</v>
      </c>
      <c r="BB215" s="5" t="str">
        <f t="shared" ca="1" si="70"/>
        <v/>
      </c>
      <c r="BC215" s="5"/>
      <c r="BE215" s="22" t="str">
        <f t="shared" si="71"/>
        <v>N</v>
      </c>
      <c r="BF215" s="22" t="str">
        <f t="shared" ca="1" si="72"/>
        <v>Y</v>
      </c>
      <c r="BG215" s="22" t="str">
        <f t="shared" ca="1" si="73"/>
        <v>N</v>
      </c>
    </row>
    <row r="216" spans="15:59" x14ac:dyDescent="0.25">
      <c r="O216" s="1"/>
      <c r="P216" s="2"/>
      <c r="Q216" s="2"/>
      <c r="V216" s="22" t="str">
        <f t="shared" si="56"/>
        <v xml:space="preserve"> ()*-</v>
      </c>
      <c r="X216" s="21" t="str">
        <f t="shared" ca="1" si="57"/>
        <v>-*---</v>
      </c>
      <c r="Y216" s="4" t="str">
        <f t="shared" si="58"/>
        <v>No</v>
      </c>
      <c r="Z216" s="8" t="str" cm="1">
        <f t="array" aca="1" ref="Z216" ca="1">C_CP</f>
        <v/>
      </c>
      <c r="AA216" s="9" t="str" cm="1">
        <f t="array" aca="1" ref="AA216" ca="1">IF(Z216="Yes",C_T,"-")</f>
        <v>-</v>
      </c>
      <c r="AB216" s="9" t="str" cm="1">
        <f t="array" aca="1" ref="AB216" ca="1">IF(Z216="Yes",C_WC,"-")</f>
        <v>-</v>
      </c>
      <c r="AC216" s="9" t="str" cm="1">
        <f t="array" aca="1" ref="AC216" ca="1">IF(Z216="Yes",VALUE(C_F),"-")</f>
        <v>-</v>
      </c>
      <c r="AE216" s="21">
        <f t="shared" si="59"/>
        <v>0</v>
      </c>
      <c r="AF216" s="8" t="str" cm="1">
        <f t="array" aca="1" ref="AF216" ca="1">P_Pop</f>
        <v/>
      </c>
      <c r="AG216" s="8" t="str" cm="1">
        <f t="array" aca="1" ref="AG216" ca="1">IF(AF216="Yes",P_P,"Y")</f>
        <v>Y</v>
      </c>
      <c r="AH216" s="8" t="str" cm="1">
        <f t="array" aca="1" ref="AH216" ca="1">IF(AF216="Yes",P_LB,"-")</f>
        <v>-</v>
      </c>
      <c r="AI216" s="8" t="str" cm="1">
        <f t="array" aca="1" ref="AI216" ca="1">IF(AF216="Yes",P_WC,"-")</f>
        <v>-</v>
      </c>
      <c r="AJ216" s="8" t="str" cm="1">
        <f t="array" aca="1" ref="AJ216" ca="1">IF(AF216="Yes",VALUE(P_F),"-")</f>
        <v>-</v>
      </c>
      <c r="AK216" s="10" t="str" cm="1">
        <f t="array" aca="1" ref="AK216" ca="1">IF(AF216="Yes",P_PN,"-")</f>
        <v>-</v>
      </c>
      <c r="AL216" s="22" t="str">
        <f t="shared" si="60"/>
        <v xml:space="preserve"> ()</v>
      </c>
      <c r="AM216" s="22">
        <f t="shared" si="61"/>
        <v>0</v>
      </c>
      <c r="AO216" s="5" t="str">
        <f t="shared" si="17"/>
        <v>Yes</v>
      </c>
      <c r="AP216" s="5" t="str">
        <f t="shared" ca="1" si="62"/>
        <v/>
      </c>
      <c r="AQ216" s="5" t="str">
        <f t="shared" ca="1" si="63"/>
        <v/>
      </c>
      <c r="AR216" s="5" t="str">
        <f t="shared" ca="1" si="64"/>
        <v>Yes</v>
      </c>
      <c r="AS216" s="5" t="str">
        <f t="shared" ca="1" si="65"/>
        <v>Patch to remove</v>
      </c>
      <c r="AT216" s="5" t="str" cm="1">
        <f t="array" aca="1" ref="AT216" ca="1">COM</f>
        <v/>
      </c>
      <c r="AV216" s="5" t="str">
        <f t="shared" ca="1" si="66"/>
        <v>No</v>
      </c>
      <c r="AW216" s="4" t="str" cm="1">
        <f t="array" aca="1" ref="AW216" ca="1">PIE</f>
        <v/>
      </c>
      <c r="AY216" s="22" t="str">
        <f t="shared" ca="1" si="67"/>
        <v>N</v>
      </c>
      <c r="AZ216" s="22" t="str">
        <f t="shared" ca="1" si="68"/>
        <v>N</v>
      </c>
      <c r="BA216" s="5" t="str">
        <f t="shared" ca="1" si="69"/>
        <v>No</v>
      </c>
      <c r="BB216" s="5" t="str">
        <f t="shared" ca="1" si="70"/>
        <v/>
      </c>
      <c r="BC216" s="5"/>
      <c r="BE216" s="22" t="str">
        <f t="shared" si="71"/>
        <v>N</v>
      </c>
      <c r="BF216" s="22" t="str">
        <f t="shared" ca="1" si="72"/>
        <v>Y</v>
      </c>
      <c r="BG216" s="22" t="str">
        <f t="shared" ca="1" si="73"/>
        <v>N</v>
      </c>
    </row>
    <row r="217" spans="15:59" x14ac:dyDescent="0.25">
      <c r="O217" s="1"/>
      <c r="P217" s="2"/>
      <c r="Q217" s="2"/>
      <c r="V217" s="22" t="str">
        <f t="shared" si="56"/>
        <v xml:space="preserve"> ()*-</v>
      </c>
      <c r="X217" s="21" t="str">
        <f t="shared" ca="1" si="57"/>
        <v>-*---</v>
      </c>
      <c r="Y217" s="4" t="str">
        <f t="shared" si="58"/>
        <v>No</v>
      </c>
      <c r="Z217" s="8" t="str" cm="1">
        <f t="array" aca="1" ref="Z217" ca="1">C_CP</f>
        <v/>
      </c>
      <c r="AA217" s="9" t="str" cm="1">
        <f t="array" aca="1" ref="AA217" ca="1">IF(Z217="Yes",C_T,"-")</f>
        <v>-</v>
      </c>
      <c r="AB217" s="9" t="str" cm="1">
        <f t="array" aca="1" ref="AB217" ca="1">IF(Z217="Yes",C_WC,"-")</f>
        <v>-</v>
      </c>
      <c r="AC217" s="9" t="str" cm="1">
        <f t="array" aca="1" ref="AC217" ca="1">IF(Z217="Yes",VALUE(C_F),"-")</f>
        <v>-</v>
      </c>
      <c r="AE217" s="21">
        <f t="shared" si="59"/>
        <v>0</v>
      </c>
      <c r="AF217" s="8" t="str" cm="1">
        <f t="array" aca="1" ref="AF217" ca="1">P_Pop</f>
        <v/>
      </c>
      <c r="AG217" s="8" t="str" cm="1">
        <f t="array" aca="1" ref="AG217" ca="1">IF(AF217="Yes",P_P,"Y")</f>
        <v>Y</v>
      </c>
      <c r="AH217" s="8" t="str" cm="1">
        <f t="array" aca="1" ref="AH217" ca="1">IF(AF217="Yes",P_LB,"-")</f>
        <v>-</v>
      </c>
      <c r="AI217" s="8" t="str" cm="1">
        <f t="array" aca="1" ref="AI217" ca="1">IF(AF217="Yes",P_WC,"-")</f>
        <v>-</v>
      </c>
      <c r="AJ217" s="8" t="str" cm="1">
        <f t="array" aca="1" ref="AJ217" ca="1">IF(AF217="Yes",VALUE(P_F),"-")</f>
        <v>-</v>
      </c>
      <c r="AK217" s="10" t="str" cm="1">
        <f t="array" aca="1" ref="AK217" ca="1">IF(AF217="Yes",P_PN,"-")</f>
        <v>-</v>
      </c>
      <c r="AL217" s="22" t="str">
        <f t="shared" si="60"/>
        <v xml:space="preserve"> ()</v>
      </c>
      <c r="AM217" s="22">
        <f t="shared" si="61"/>
        <v>0</v>
      </c>
      <c r="AO217" s="5" t="str">
        <f t="shared" si="17"/>
        <v>Yes</v>
      </c>
      <c r="AP217" s="5" t="str">
        <f t="shared" ca="1" si="62"/>
        <v/>
      </c>
      <c r="AQ217" s="5" t="str">
        <f t="shared" ca="1" si="63"/>
        <v/>
      </c>
      <c r="AR217" s="5" t="str">
        <f t="shared" ca="1" si="64"/>
        <v>Yes</v>
      </c>
      <c r="AS217" s="5" t="str">
        <f t="shared" ca="1" si="65"/>
        <v>Patch to remove</v>
      </c>
      <c r="AT217" s="5" t="str" cm="1">
        <f t="array" aca="1" ref="AT217" ca="1">COM</f>
        <v/>
      </c>
      <c r="AV217" s="5" t="str">
        <f t="shared" ca="1" si="66"/>
        <v>No</v>
      </c>
      <c r="AW217" s="4" t="str" cm="1">
        <f t="array" aca="1" ref="AW217" ca="1">PIE</f>
        <v/>
      </c>
      <c r="AY217" s="22" t="str">
        <f t="shared" ca="1" si="67"/>
        <v>N</v>
      </c>
      <c r="AZ217" s="22" t="str">
        <f t="shared" ca="1" si="68"/>
        <v>N</v>
      </c>
      <c r="BA217" s="5" t="str">
        <f t="shared" ca="1" si="69"/>
        <v>No</v>
      </c>
      <c r="BB217" s="5" t="str">
        <f t="shared" ca="1" si="70"/>
        <v/>
      </c>
      <c r="BC217" s="5"/>
      <c r="BE217" s="22" t="str">
        <f t="shared" si="71"/>
        <v>N</v>
      </c>
      <c r="BF217" s="22" t="str">
        <f t="shared" ca="1" si="72"/>
        <v>Y</v>
      </c>
      <c r="BG217" s="22" t="str">
        <f t="shared" ca="1" si="73"/>
        <v>N</v>
      </c>
    </row>
    <row r="218" spans="15:59" x14ac:dyDescent="0.25">
      <c r="O218" s="1"/>
      <c r="P218" s="2"/>
      <c r="Q218" s="2"/>
      <c r="V218" s="22" t="str">
        <f t="shared" si="56"/>
        <v xml:space="preserve"> ()*-</v>
      </c>
      <c r="X218" s="21" t="str">
        <f t="shared" ca="1" si="57"/>
        <v>-*---</v>
      </c>
      <c r="Y218" s="4" t="str">
        <f t="shared" si="58"/>
        <v>No</v>
      </c>
      <c r="Z218" s="8" t="str" cm="1">
        <f t="array" aca="1" ref="Z218" ca="1">C_CP</f>
        <v/>
      </c>
      <c r="AA218" s="9" t="str" cm="1">
        <f t="array" aca="1" ref="AA218" ca="1">IF(Z218="Yes",C_T,"-")</f>
        <v>-</v>
      </c>
      <c r="AB218" s="9" t="str" cm="1">
        <f t="array" aca="1" ref="AB218" ca="1">IF(Z218="Yes",C_WC,"-")</f>
        <v>-</v>
      </c>
      <c r="AC218" s="9" t="str" cm="1">
        <f t="array" aca="1" ref="AC218" ca="1">IF(Z218="Yes",VALUE(C_F),"-")</f>
        <v>-</v>
      </c>
      <c r="AE218" s="21">
        <f t="shared" si="59"/>
        <v>0</v>
      </c>
      <c r="AF218" s="8" t="str" cm="1">
        <f t="array" aca="1" ref="AF218" ca="1">P_Pop</f>
        <v/>
      </c>
      <c r="AG218" s="8" t="str" cm="1">
        <f t="array" aca="1" ref="AG218" ca="1">IF(AF218="Yes",P_P,"Y")</f>
        <v>Y</v>
      </c>
      <c r="AH218" s="8" t="str" cm="1">
        <f t="array" aca="1" ref="AH218" ca="1">IF(AF218="Yes",P_LB,"-")</f>
        <v>-</v>
      </c>
      <c r="AI218" s="8" t="str" cm="1">
        <f t="array" aca="1" ref="AI218" ca="1">IF(AF218="Yes",P_WC,"-")</f>
        <v>-</v>
      </c>
      <c r="AJ218" s="8" t="str" cm="1">
        <f t="array" aca="1" ref="AJ218" ca="1">IF(AF218="Yes",VALUE(P_F),"-")</f>
        <v>-</v>
      </c>
      <c r="AK218" s="10" t="str" cm="1">
        <f t="array" aca="1" ref="AK218" ca="1">IF(AF218="Yes",P_PN,"-")</f>
        <v>-</v>
      </c>
      <c r="AL218" s="22" t="str">
        <f t="shared" si="60"/>
        <v xml:space="preserve"> ()</v>
      </c>
      <c r="AM218" s="22">
        <f t="shared" si="61"/>
        <v>0</v>
      </c>
      <c r="AO218" s="5" t="str">
        <f t="shared" si="17"/>
        <v>Yes</v>
      </c>
      <c r="AP218" s="5" t="str">
        <f t="shared" ca="1" si="62"/>
        <v/>
      </c>
      <c r="AQ218" s="5" t="str">
        <f t="shared" ca="1" si="63"/>
        <v/>
      </c>
      <c r="AR218" s="5" t="str">
        <f t="shared" ca="1" si="64"/>
        <v>Yes</v>
      </c>
      <c r="AS218" s="5" t="str">
        <f t="shared" ca="1" si="65"/>
        <v>Patch to remove</v>
      </c>
      <c r="AT218" s="5" t="str" cm="1">
        <f t="array" aca="1" ref="AT218" ca="1">COM</f>
        <v/>
      </c>
      <c r="AV218" s="5" t="str">
        <f t="shared" ca="1" si="66"/>
        <v>No</v>
      </c>
      <c r="AW218" s="4" t="str" cm="1">
        <f t="array" aca="1" ref="AW218" ca="1">PIE</f>
        <v/>
      </c>
      <c r="AY218" s="22" t="str">
        <f t="shared" ca="1" si="67"/>
        <v>N</v>
      </c>
      <c r="AZ218" s="22" t="str">
        <f t="shared" ca="1" si="68"/>
        <v>N</v>
      </c>
      <c r="BA218" s="5" t="str">
        <f t="shared" ca="1" si="69"/>
        <v>No</v>
      </c>
      <c r="BB218" s="5" t="str">
        <f t="shared" ca="1" si="70"/>
        <v/>
      </c>
      <c r="BC218" s="5"/>
      <c r="BE218" s="22" t="str">
        <f t="shared" si="71"/>
        <v>N</v>
      </c>
      <c r="BF218" s="22" t="str">
        <f t="shared" ca="1" si="72"/>
        <v>Y</v>
      </c>
      <c r="BG218" s="22" t="str">
        <f t="shared" ca="1" si="73"/>
        <v>N</v>
      </c>
    </row>
    <row r="219" spans="15:59" x14ac:dyDescent="0.25">
      <c r="O219" s="1"/>
      <c r="P219" s="2"/>
      <c r="Q219" s="2"/>
      <c r="V219" s="22" t="str">
        <f t="shared" ref="V219:V282" si="74">CONCATENATE(G219," (",F219,")*",T219,"-",H219)</f>
        <v xml:space="preserve"> ()*-</v>
      </c>
      <c r="X219" s="21" t="str">
        <f t="shared" ref="X219:X282" ca="1" si="75">CONCATENATE(AB219,"*",AA219,"-",AC219)</f>
        <v>-*---</v>
      </c>
      <c r="Y219" s="4" t="str">
        <f t="shared" ref="Y219:Y282" si="76">IF(L219="","No","Yes")</f>
        <v>No</v>
      </c>
      <c r="Z219" s="8" t="str" cm="1">
        <f t="array" aca="1" ref="Z219" ca="1">C_CP</f>
        <v/>
      </c>
      <c r="AA219" s="9" t="str" cm="1">
        <f t="array" aca="1" ref="AA219" ca="1">IF(Z219="Yes",C_T,"-")</f>
        <v>-</v>
      </c>
      <c r="AB219" s="9" t="str" cm="1">
        <f t="array" aca="1" ref="AB219" ca="1">IF(Z219="Yes",C_WC,"-")</f>
        <v>-</v>
      </c>
      <c r="AC219" s="9" t="str" cm="1">
        <f t="array" aca="1" ref="AC219" ca="1">IF(Z219="Yes",VALUE(C_F),"-")</f>
        <v>-</v>
      </c>
      <c r="AE219" s="21">
        <f t="shared" ref="AE219:AE282" si="77">T219</f>
        <v>0</v>
      </c>
      <c r="AF219" s="8" t="str" cm="1">
        <f t="array" aca="1" ref="AF219" ca="1">P_Pop</f>
        <v/>
      </c>
      <c r="AG219" s="8" t="str" cm="1">
        <f t="array" aca="1" ref="AG219" ca="1">IF(AF219="Yes",P_P,"Y")</f>
        <v>Y</v>
      </c>
      <c r="AH219" s="8" t="str" cm="1">
        <f t="array" aca="1" ref="AH219" ca="1">IF(AF219="Yes",P_LB,"-")</f>
        <v>-</v>
      </c>
      <c r="AI219" s="8" t="str" cm="1">
        <f t="array" aca="1" ref="AI219" ca="1">IF(AF219="Yes",P_WC,"-")</f>
        <v>-</v>
      </c>
      <c r="AJ219" s="8" t="str" cm="1">
        <f t="array" aca="1" ref="AJ219" ca="1">IF(AF219="Yes",VALUE(P_F),"-")</f>
        <v>-</v>
      </c>
      <c r="AK219" s="10" t="str" cm="1">
        <f t="array" aca="1" ref="AK219" ca="1">IF(AF219="Yes",P_PN,"-")</f>
        <v>-</v>
      </c>
      <c r="AL219" s="22" t="str">
        <f t="shared" ref="AL219:AL282" si="78">_xlfn.TEXTBEFORE(V219,"*")</f>
        <v xml:space="preserve"> ()</v>
      </c>
      <c r="AM219" s="22">
        <f t="shared" ref="AM219:AM282" si="79">H219</f>
        <v>0</v>
      </c>
      <c r="AO219" s="5" t="str">
        <f t="shared" si="17"/>
        <v>Yes</v>
      </c>
      <c r="AP219" s="5" t="str">
        <f t="shared" ref="AP219:AP282" ca="1" si="80">IF(AND(AO219="No",Y219="Yes",Z219="No",AG219="Y"),"Picture of endPoint","")</f>
        <v/>
      </c>
      <c r="AQ219" s="5" t="str">
        <f t="shared" ref="AQ219:AQ282" ca="1" si="81">IF(AND(Y219="Yes",Z219="No",AG219="Y",AO219="Yes",AP219="No"),"Picture of endPoint","")</f>
        <v/>
      </c>
      <c r="AR219" s="5" t="str">
        <f t="shared" ref="AR219:AR282" ca="1" si="82">IF(AG219="Y",IF(OR(AND(BE219="Y",BF219="Y",BG219="Y"),AND(BE219="N",BF219="N",BG219="N"),AND(BE219="Y",BF219="N",BG219="N")),"No","Yes"),"Yes")</f>
        <v>Yes</v>
      </c>
      <c r="AS219" s="5" t="str">
        <f t="shared" ref="AS219:AS282" ca="1" si="83">IF(AG219="Y",IF(AND(BE219="Y",BF219="Y",BG219="N"),"Picture of patch",IF(OR(AND(BE219="N",BF219="N",BG219="Y"),AND(BE219="N",BF219="Y",BG219="Y"),AND(BE219="N",BF219="Y",BG219="N")),"Patch to remove","")),"Patch to verify + Picture")</f>
        <v>Patch to remove</v>
      </c>
      <c r="AT219" s="5" t="str" cm="1">
        <f t="array" aca="1" ref="AT219" ca="1">COM</f>
        <v/>
      </c>
      <c r="AV219" s="5" t="str">
        <f t="shared" ref="AV219:AV282" ca="1" si="84">IF(AW219="",IFERROR(IF(SEARCH("Picture",AS219)=1,"Look in EOS",""),"No"),IF(AW219="Yes","No","No picture in EOS"))</f>
        <v>No</v>
      </c>
      <c r="AW219" s="4" t="str" cm="1">
        <f t="array" aca="1" ref="AW219" ca="1">PIE</f>
        <v/>
      </c>
      <c r="AY219" s="22" t="str">
        <f t="shared" ref="AY219:AY282" ca="1" si="85">IF(OR(AND(AF219="Yes",AI219=AB219),OR(AF219="",AF219="No")),"N","Y")</f>
        <v>N</v>
      </c>
      <c r="AZ219" s="22" t="str">
        <f t="shared" ref="AZ219:AZ282" ca="1" si="86">IF(OR(AND(AF219="Yes",AJ219=AC219),OR(AF219="",AF219="No")),"N","Y")</f>
        <v>N</v>
      </c>
      <c r="BA219" s="5" t="str">
        <f t="shared" ref="BA219:BA282" ca="1" si="87">IF(AND(AY219="N",AZ219="N"),"No","Yes")</f>
        <v>No</v>
      </c>
      <c r="BB219" s="5" t="str">
        <f t="shared" ref="BB219:BB282" ca="1" si="88">IF(AY219="Y","Cable patched with is not the same",IF(AZ219="Y","Fiber in cable patched with is not the same",IF(AND(AY219="Y",AZ219="Y"),"Cable and fiber patched with is not the same","")))</f>
        <v/>
      </c>
      <c r="BC219" s="5"/>
      <c r="BE219" s="22" t="str">
        <f t="shared" ref="BE219:BE282" si="89">IF(AND(Y219="Yes",N219=0),"N",IF(Y219="No","N","Y"))</f>
        <v>N</v>
      </c>
      <c r="BF219" s="22" t="str">
        <f t="shared" ref="BF219:BF282" ca="1" si="90">IF(AND(Z219="Yes",N219=0),"N",IF(Z219="No","N","Y"))</f>
        <v>Y</v>
      </c>
      <c r="BG219" s="22" t="str">
        <f t="shared" ref="BG219:BG282" ca="1" si="91">IF(AND(AF219="Yes",N219=0),"N",IF(OR(AF219="No",AF219=""),"N","Y"))</f>
        <v>N</v>
      </c>
    </row>
    <row r="220" spans="15:59" x14ac:dyDescent="0.25">
      <c r="O220" s="1"/>
      <c r="P220" s="2"/>
      <c r="Q220" s="2"/>
      <c r="V220" s="22" t="str">
        <f t="shared" si="74"/>
        <v xml:space="preserve"> ()*-</v>
      </c>
      <c r="X220" s="21" t="str">
        <f t="shared" ca="1" si="75"/>
        <v>-*---</v>
      </c>
      <c r="Y220" s="4" t="str">
        <f t="shared" si="76"/>
        <v>No</v>
      </c>
      <c r="Z220" s="8" t="str" cm="1">
        <f t="array" aca="1" ref="Z220" ca="1">C_CP</f>
        <v/>
      </c>
      <c r="AA220" s="9" t="str" cm="1">
        <f t="array" aca="1" ref="AA220" ca="1">IF(Z220="Yes",C_T,"-")</f>
        <v>-</v>
      </c>
      <c r="AB220" s="9" t="str" cm="1">
        <f t="array" aca="1" ref="AB220" ca="1">IF(Z220="Yes",C_WC,"-")</f>
        <v>-</v>
      </c>
      <c r="AC220" s="9" t="str" cm="1">
        <f t="array" aca="1" ref="AC220" ca="1">IF(Z220="Yes",VALUE(C_F),"-")</f>
        <v>-</v>
      </c>
      <c r="AE220" s="21">
        <f t="shared" si="77"/>
        <v>0</v>
      </c>
      <c r="AF220" s="8" t="str" cm="1">
        <f t="array" aca="1" ref="AF220" ca="1">P_Pop</f>
        <v/>
      </c>
      <c r="AG220" s="8" t="str" cm="1">
        <f t="array" aca="1" ref="AG220" ca="1">IF(AF220="Yes",P_P,"Y")</f>
        <v>Y</v>
      </c>
      <c r="AH220" s="8" t="str" cm="1">
        <f t="array" aca="1" ref="AH220" ca="1">IF(AF220="Yes",P_LB,"-")</f>
        <v>-</v>
      </c>
      <c r="AI220" s="8" t="str" cm="1">
        <f t="array" aca="1" ref="AI220" ca="1">IF(AF220="Yes",P_WC,"-")</f>
        <v>-</v>
      </c>
      <c r="AJ220" s="8" t="str" cm="1">
        <f t="array" aca="1" ref="AJ220" ca="1">IF(AF220="Yes",VALUE(P_F),"-")</f>
        <v>-</v>
      </c>
      <c r="AK220" s="10" t="str" cm="1">
        <f t="array" aca="1" ref="AK220" ca="1">IF(AF220="Yes",P_PN,"-")</f>
        <v>-</v>
      </c>
      <c r="AL220" s="22" t="str">
        <f t="shared" si="78"/>
        <v xml:space="preserve"> ()</v>
      </c>
      <c r="AM220" s="22">
        <f t="shared" si="79"/>
        <v>0</v>
      </c>
      <c r="AO220" s="5" t="str">
        <f t="shared" si="17"/>
        <v>Yes</v>
      </c>
      <c r="AP220" s="5" t="str">
        <f t="shared" ca="1" si="80"/>
        <v/>
      </c>
      <c r="AQ220" s="5" t="str">
        <f t="shared" ca="1" si="81"/>
        <v/>
      </c>
      <c r="AR220" s="5" t="str">
        <f t="shared" ca="1" si="82"/>
        <v>Yes</v>
      </c>
      <c r="AS220" s="5" t="str">
        <f t="shared" ca="1" si="83"/>
        <v>Patch to remove</v>
      </c>
      <c r="AT220" s="5" t="str" cm="1">
        <f t="array" aca="1" ref="AT220" ca="1">COM</f>
        <v/>
      </c>
      <c r="AV220" s="5" t="str">
        <f t="shared" ca="1" si="84"/>
        <v>No</v>
      </c>
      <c r="AW220" s="4" t="str" cm="1">
        <f t="array" aca="1" ref="AW220" ca="1">PIE</f>
        <v/>
      </c>
      <c r="AY220" s="22" t="str">
        <f t="shared" ca="1" si="85"/>
        <v>N</v>
      </c>
      <c r="AZ220" s="22" t="str">
        <f t="shared" ca="1" si="86"/>
        <v>N</v>
      </c>
      <c r="BA220" s="5" t="str">
        <f t="shared" ca="1" si="87"/>
        <v>No</v>
      </c>
      <c r="BB220" s="5" t="str">
        <f t="shared" ca="1" si="88"/>
        <v/>
      </c>
      <c r="BC220" s="5"/>
      <c r="BE220" s="22" t="str">
        <f t="shared" si="89"/>
        <v>N</v>
      </c>
      <c r="BF220" s="22" t="str">
        <f t="shared" ca="1" si="90"/>
        <v>Y</v>
      </c>
      <c r="BG220" s="22" t="str">
        <f t="shared" ca="1" si="91"/>
        <v>N</v>
      </c>
    </row>
    <row r="221" spans="15:59" x14ac:dyDescent="0.25">
      <c r="O221" s="1"/>
      <c r="P221" s="2"/>
      <c r="Q221" s="2"/>
      <c r="V221" s="22" t="str">
        <f t="shared" si="74"/>
        <v xml:space="preserve"> ()*-</v>
      </c>
      <c r="X221" s="21" t="str">
        <f t="shared" ca="1" si="75"/>
        <v>-*---</v>
      </c>
      <c r="Y221" s="4" t="str">
        <f t="shared" si="76"/>
        <v>No</v>
      </c>
      <c r="Z221" s="8" t="str" cm="1">
        <f t="array" aca="1" ref="Z221" ca="1">C_CP</f>
        <v/>
      </c>
      <c r="AA221" s="9" t="str" cm="1">
        <f t="array" aca="1" ref="AA221" ca="1">IF(Z221="Yes",C_T,"-")</f>
        <v>-</v>
      </c>
      <c r="AB221" s="9" t="str" cm="1">
        <f t="array" aca="1" ref="AB221" ca="1">IF(Z221="Yes",C_WC,"-")</f>
        <v>-</v>
      </c>
      <c r="AC221" s="9" t="str" cm="1">
        <f t="array" aca="1" ref="AC221" ca="1">IF(Z221="Yes",VALUE(C_F),"-")</f>
        <v>-</v>
      </c>
      <c r="AE221" s="21">
        <f t="shared" si="77"/>
        <v>0</v>
      </c>
      <c r="AF221" s="8" t="str" cm="1">
        <f t="array" aca="1" ref="AF221" ca="1">P_Pop</f>
        <v/>
      </c>
      <c r="AG221" s="8" t="str" cm="1">
        <f t="array" aca="1" ref="AG221" ca="1">IF(AF221="Yes",P_P,"Y")</f>
        <v>Y</v>
      </c>
      <c r="AH221" s="8" t="str" cm="1">
        <f t="array" aca="1" ref="AH221" ca="1">IF(AF221="Yes",P_LB,"-")</f>
        <v>-</v>
      </c>
      <c r="AI221" s="8" t="str" cm="1">
        <f t="array" aca="1" ref="AI221" ca="1">IF(AF221="Yes",P_WC,"-")</f>
        <v>-</v>
      </c>
      <c r="AJ221" s="8" t="str" cm="1">
        <f t="array" aca="1" ref="AJ221" ca="1">IF(AF221="Yes",VALUE(P_F),"-")</f>
        <v>-</v>
      </c>
      <c r="AK221" s="10" t="str" cm="1">
        <f t="array" aca="1" ref="AK221" ca="1">IF(AF221="Yes",P_PN,"-")</f>
        <v>-</v>
      </c>
      <c r="AL221" s="22" t="str">
        <f t="shared" si="78"/>
        <v xml:space="preserve"> ()</v>
      </c>
      <c r="AM221" s="22">
        <f t="shared" si="79"/>
        <v>0</v>
      </c>
      <c r="AO221" s="5" t="str">
        <f t="shared" si="17"/>
        <v>Yes</v>
      </c>
      <c r="AP221" s="5" t="str">
        <f t="shared" ca="1" si="80"/>
        <v/>
      </c>
      <c r="AQ221" s="5" t="str">
        <f t="shared" ca="1" si="81"/>
        <v/>
      </c>
      <c r="AR221" s="5" t="str">
        <f t="shared" ca="1" si="82"/>
        <v>Yes</v>
      </c>
      <c r="AS221" s="5" t="str">
        <f t="shared" ca="1" si="83"/>
        <v>Patch to remove</v>
      </c>
      <c r="AT221" s="5" t="str" cm="1">
        <f t="array" aca="1" ref="AT221" ca="1">COM</f>
        <v/>
      </c>
      <c r="AV221" s="5" t="str">
        <f t="shared" ca="1" si="84"/>
        <v>No</v>
      </c>
      <c r="AW221" s="4" t="str" cm="1">
        <f t="array" aca="1" ref="AW221" ca="1">PIE</f>
        <v/>
      </c>
      <c r="AY221" s="22" t="str">
        <f t="shared" ca="1" si="85"/>
        <v>N</v>
      </c>
      <c r="AZ221" s="22" t="str">
        <f t="shared" ca="1" si="86"/>
        <v>N</v>
      </c>
      <c r="BA221" s="5" t="str">
        <f t="shared" ca="1" si="87"/>
        <v>No</v>
      </c>
      <c r="BB221" s="5" t="str">
        <f t="shared" ca="1" si="88"/>
        <v/>
      </c>
      <c r="BC221" s="5"/>
      <c r="BE221" s="22" t="str">
        <f t="shared" si="89"/>
        <v>N</v>
      </c>
      <c r="BF221" s="22" t="str">
        <f t="shared" ca="1" si="90"/>
        <v>Y</v>
      </c>
      <c r="BG221" s="22" t="str">
        <f t="shared" ca="1" si="91"/>
        <v>N</v>
      </c>
    </row>
    <row r="222" spans="15:59" x14ac:dyDescent="0.25">
      <c r="O222" s="1"/>
      <c r="P222" s="2"/>
      <c r="Q222" s="2"/>
      <c r="V222" s="22" t="str">
        <f t="shared" si="74"/>
        <v xml:space="preserve"> ()*-</v>
      </c>
      <c r="X222" s="21" t="str">
        <f t="shared" ca="1" si="75"/>
        <v>-*---</v>
      </c>
      <c r="Y222" s="4" t="str">
        <f t="shared" si="76"/>
        <v>No</v>
      </c>
      <c r="Z222" s="8" t="str" cm="1">
        <f t="array" aca="1" ref="Z222" ca="1">C_CP</f>
        <v/>
      </c>
      <c r="AA222" s="9" t="str" cm="1">
        <f t="array" aca="1" ref="AA222" ca="1">IF(Z222="Yes",C_T,"-")</f>
        <v>-</v>
      </c>
      <c r="AB222" s="9" t="str" cm="1">
        <f t="array" aca="1" ref="AB222" ca="1">IF(Z222="Yes",C_WC,"-")</f>
        <v>-</v>
      </c>
      <c r="AC222" s="9" t="str" cm="1">
        <f t="array" aca="1" ref="AC222" ca="1">IF(Z222="Yes",VALUE(C_F),"-")</f>
        <v>-</v>
      </c>
      <c r="AE222" s="21">
        <f t="shared" si="77"/>
        <v>0</v>
      </c>
      <c r="AF222" s="8" t="str" cm="1">
        <f t="array" aca="1" ref="AF222" ca="1">P_Pop</f>
        <v/>
      </c>
      <c r="AG222" s="8" t="str" cm="1">
        <f t="array" aca="1" ref="AG222" ca="1">IF(AF222="Yes",P_P,"Y")</f>
        <v>Y</v>
      </c>
      <c r="AH222" s="8" t="str" cm="1">
        <f t="array" aca="1" ref="AH222" ca="1">IF(AF222="Yes",P_LB,"-")</f>
        <v>-</v>
      </c>
      <c r="AI222" s="8" t="str" cm="1">
        <f t="array" aca="1" ref="AI222" ca="1">IF(AF222="Yes",P_WC,"-")</f>
        <v>-</v>
      </c>
      <c r="AJ222" s="8" t="str" cm="1">
        <f t="array" aca="1" ref="AJ222" ca="1">IF(AF222="Yes",VALUE(P_F),"-")</f>
        <v>-</v>
      </c>
      <c r="AK222" s="10" t="str" cm="1">
        <f t="array" aca="1" ref="AK222" ca="1">IF(AF222="Yes",P_PN,"-")</f>
        <v>-</v>
      </c>
      <c r="AL222" s="22" t="str">
        <f t="shared" si="78"/>
        <v xml:space="preserve"> ()</v>
      </c>
      <c r="AM222" s="22">
        <f t="shared" si="79"/>
        <v>0</v>
      </c>
      <c r="AO222" s="5" t="str">
        <f t="shared" si="17"/>
        <v>Yes</v>
      </c>
      <c r="AP222" s="5" t="str">
        <f t="shared" ca="1" si="80"/>
        <v/>
      </c>
      <c r="AQ222" s="5" t="str">
        <f t="shared" ca="1" si="81"/>
        <v/>
      </c>
      <c r="AR222" s="5" t="str">
        <f t="shared" ca="1" si="82"/>
        <v>Yes</v>
      </c>
      <c r="AS222" s="5" t="str">
        <f t="shared" ca="1" si="83"/>
        <v>Patch to remove</v>
      </c>
      <c r="AT222" s="5" t="str" cm="1">
        <f t="array" aca="1" ref="AT222" ca="1">COM</f>
        <v/>
      </c>
      <c r="AV222" s="5" t="str">
        <f t="shared" ca="1" si="84"/>
        <v>No</v>
      </c>
      <c r="AW222" s="4" t="str" cm="1">
        <f t="array" aca="1" ref="AW222" ca="1">PIE</f>
        <v/>
      </c>
      <c r="AY222" s="22" t="str">
        <f t="shared" ca="1" si="85"/>
        <v>N</v>
      </c>
      <c r="AZ222" s="22" t="str">
        <f t="shared" ca="1" si="86"/>
        <v>N</v>
      </c>
      <c r="BA222" s="5" t="str">
        <f t="shared" ca="1" si="87"/>
        <v>No</v>
      </c>
      <c r="BB222" s="5" t="str">
        <f t="shared" ca="1" si="88"/>
        <v/>
      </c>
      <c r="BC222" s="5"/>
      <c r="BE222" s="22" t="str">
        <f t="shared" si="89"/>
        <v>N</v>
      </c>
      <c r="BF222" s="22" t="str">
        <f t="shared" ca="1" si="90"/>
        <v>Y</v>
      </c>
      <c r="BG222" s="22" t="str">
        <f t="shared" ca="1" si="91"/>
        <v>N</v>
      </c>
    </row>
    <row r="223" spans="15:59" x14ac:dyDescent="0.25">
      <c r="O223" s="1"/>
      <c r="P223" s="2"/>
      <c r="Q223" s="2"/>
      <c r="V223" s="22" t="str">
        <f t="shared" si="74"/>
        <v xml:space="preserve"> ()*-</v>
      </c>
      <c r="X223" s="21" t="str">
        <f t="shared" ca="1" si="75"/>
        <v>-*---</v>
      </c>
      <c r="Y223" s="4" t="str">
        <f t="shared" si="76"/>
        <v>No</v>
      </c>
      <c r="Z223" s="8" t="str" cm="1">
        <f t="array" aca="1" ref="Z223" ca="1">C_CP</f>
        <v/>
      </c>
      <c r="AA223" s="9" t="str" cm="1">
        <f t="array" aca="1" ref="AA223" ca="1">IF(Z223="Yes",C_T,"-")</f>
        <v>-</v>
      </c>
      <c r="AB223" s="9" t="str" cm="1">
        <f t="array" aca="1" ref="AB223" ca="1">IF(Z223="Yes",C_WC,"-")</f>
        <v>-</v>
      </c>
      <c r="AC223" s="9" t="str" cm="1">
        <f t="array" aca="1" ref="AC223" ca="1">IF(Z223="Yes",VALUE(C_F),"-")</f>
        <v>-</v>
      </c>
      <c r="AE223" s="21">
        <f t="shared" si="77"/>
        <v>0</v>
      </c>
      <c r="AF223" s="8" t="str" cm="1">
        <f t="array" aca="1" ref="AF223" ca="1">P_Pop</f>
        <v/>
      </c>
      <c r="AG223" s="8" t="str" cm="1">
        <f t="array" aca="1" ref="AG223" ca="1">IF(AF223="Yes",P_P,"Y")</f>
        <v>Y</v>
      </c>
      <c r="AH223" s="8" t="str" cm="1">
        <f t="array" aca="1" ref="AH223" ca="1">IF(AF223="Yes",P_LB,"-")</f>
        <v>-</v>
      </c>
      <c r="AI223" s="8" t="str" cm="1">
        <f t="array" aca="1" ref="AI223" ca="1">IF(AF223="Yes",P_WC,"-")</f>
        <v>-</v>
      </c>
      <c r="AJ223" s="8" t="str" cm="1">
        <f t="array" aca="1" ref="AJ223" ca="1">IF(AF223="Yes",VALUE(P_F),"-")</f>
        <v>-</v>
      </c>
      <c r="AK223" s="10" t="str" cm="1">
        <f t="array" aca="1" ref="AK223" ca="1">IF(AF223="Yes",P_PN,"-")</f>
        <v>-</v>
      </c>
      <c r="AL223" s="22" t="str">
        <f t="shared" si="78"/>
        <v xml:space="preserve"> ()</v>
      </c>
      <c r="AM223" s="22">
        <f t="shared" si="79"/>
        <v>0</v>
      </c>
      <c r="AO223" s="5" t="str">
        <f t="shared" si="17"/>
        <v>Yes</v>
      </c>
      <c r="AP223" s="5" t="str">
        <f t="shared" ca="1" si="80"/>
        <v/>
      </c>
      <c r="AQ223" s="5" t="str">
        <f t="shared" ca="1" si="81"/>
        <v/>
      </c>
      <c r="AR223" s="5" t="str">
        <f t="shared" ca="1" si="82"/>
        <v>Yes</v>
      </c>
      <c r="AS223" s="5" t="str">
        <f t="shared" ca="1" si="83"/>
        <v>Patch to remove</v>
      </c>
      <c r="AT223" s="5" t="str" cm="1">
        <f t="array" aca="1" ref="AT223" ca="1">COM</f>
        <v/>
      </c>
      <c r="AV223" s="5" t="str">
        <f t="shared" ca="1" si="84"/>
        <v>No</v>
      </c>
      <c r="AW223" s="4" t="str" cm="1">
        <f t="array" aca="1" ref="AW223" ca="1">PIE</f>
        <v/>
      </c>
      <c r="AY223" s="22" t="str">
        <f t="shared" ca="1" si="85"/>
        <v>N</v>
      </c>
      <c r="AZ223" s="22" t="str">
        <f t="shared" ca="1" si="86"/>
        <v>N</v>
      </c>
      <c r="BA223" s="5" t="str">
        <f t="shared" ca="1" si="87"/>
        <v>No</v>
      </c>
      <c r="BB223" s="5" t="str">
        <f t="shared" ca="1" si="88"/>
        <v/>
      </c>
      <c r="BC223" s="5"/>
      <c r="BE223" s="22" t="str">
        <f t="shared" si="89"/>
        <v>N</v>
      </c>
      <c r="BF223" s="22" t="str">
        <f t="shared" ca="1" si="90"/>
        <v>Y</v>
      </c>
      <c r="BG223" s="22" t="str">
        <f t="shared" ca="1" si="91"/>
        <v>N</v>
      </c>
    </row>
    <row r="224" spans="15:59" x14ac:dyDescent="0.25">
      <c r="O224" s="1"/>
      <c r="P224" s="2"/>
      <c r="Q224" s="2"/>
      <c r="V224" s="22" t="str">
        <f t="shared" si="74"/>
        <v xml:space="preserve"> ()*-</v>
      </c>
      <c r="X224" s="21" t="str">
        <f t="shared" ca="1" si="75"/>
        <v>-*---</v>
      </c>
      <c r="Y224" s="4" t="str">
        <f t="shared" si="76"/>
        <v>No</v>
      </c>
      <c r="Z224" s="8" t="str" cm="1">
        <f t="array" aca="1" ref="Z224" ca="1">C_CP</f>
        <v/>
      </c>
      <c r="AA224" s="9" t="str" cm="1">
        <f t="array" aca="1" ref="AA224" ca="1">IF(Z224="Yes",C_T,"-")</f>
        <v>-</v>
      </c>
      <c r="AB224" s="9" t="str" cm="1">
        <f t="array" aca="1" ref="AB224" ca="1">IF(Z224="Yes",C_WC,"-")</f>
        <v>-</v>
      </c>
      <c r="AC224" s="9" t="str" cm="1">
        <f t="array" aca="1" ref="AC224" ca="1">IF(Z224="Yes",VALUE(C_F),"-")</f>
        <v>-</v>
      </c>
      <c r="AE224" s="21">
        <f t="shared" si="77"/>
        <v>0</v>
      </c>
      <c r="AF224" s="8" t="str" cm="1">
        <f t="array" aca="1" ref="AF224" ca="1">P_Pop</f>
        <v/>
      </c>
      <c r="AG224" s="8" t="str" cm="1">
        <f t="array" aca="1" ref="AG224" ca="1">IF(AF224="Yes",P_P,"Y")</f>
        <v>Y</v>
      </c>
      <c r="AH224" s="8" t="str" cm="1">
        <f t="array" aca="1" ref="AH224" ca="1">IF(AF224="Yes",P_LB,"-")</f>
        <v>-</v>
      </c>
      <c r="AI224" s="8" t="str" cm="1">
        <f t="array" aca="1" ref="AI224" ca="1">IF(AF224="Yes",P_WC,"-")</f>
        <v>-</v>
      </c>
      <c r="AJ224" s="8" t="str" cm="1">
        <f t="array" aca="1" ref="AJ224" ca="1">IF(AF224="Yes",VALUE(P_F),"-")</f>
        <v>-</v>
      </c>
      <c r="AK224" s="10" t="str" cm="1">
        <f t="array" aca="1" ref="AK224" ca="1">IF(AF224="Yes",P_PN,"-")</f>
        <v>-</v>
      </c>
      <c r="AL224" s="22" t="str">
        <f t="shared" si="78"/>
        <v xml:space="preserve"> ()</v>
      </c>
      <c r="AM224" s="22">
        <f t="shared" si="79"/>
        <v>0</v>
      </c>
      <c r="AO224" s="5" t="str">
        <f t="shared" si="17"/>
        <v>Yes</v>
      </c>
      <c r="AP224" s="5" t="str">
        <f t="shared" ca="1" si="80"/>
        <v/>
      </c>
      <c r="AQ224" s="5" t="str">
        <f t="shared" ca="1" si="81"/>
        <v/>
      </c>
      <c r="AR224" s="5" t="str">
        <f t="shared" ca="1" si="82"/>
        <v>Yes</v>
      </c>
      <c r="AS224" s="5" t="str">
        <f t="shared" ca="1" si="83"/>
        <v>Patch to remove</v>
      </c>
      <c r="AT224" s="5" t="str" cm="1">
        <f t="array" aca="1" ref="AT224" ca="1">COM</f>
        <v/>
      </c>
      <c r="AV224" s="5" t="str">
        <f t="shared" ca="1" si="84"/>
        <v>No</v>
      </c>
      <c r="AW224" s="4" t="str" cm="1">
        <f t="array" aca="1" ref="AW224" ca="1">PIE</f>
        <v/>
      </c>
      <c r="AY224" s="22" t="str">
        <f t="shared" ca="1" si="85"/>
        <v>N</v>
      </c>
      <c r="AZ224" s="22" t="str">
        <f t="shared" ca="1" si="86"/>
        <v>N</v>
      </c>
      <c r="BA224" s="5" t="str">
        <f t="shared" ca="1" si="87"/>
        <v>No</v>
      </c>
      <c r="BB224" s="5" t="str">
        <f t="shared" ca="1" si="88"/>
        <v/>
      </c>
      <c r="BC224" s="5"/>
      <c r="BE224" s="22" t="str">
        <f t="shared" si="89"/>
        <v>N</v>
      </c>
      <c r="BF224" s="22" t="str">
        <f t="shared" ca="1" si="90"/>
        <v>Y</v>
      </c>
      <c r="BG224" s="22" t="str">
        <f t="shared" ca="1" si="91"/>
        <v>N</v>
      </c>
    </row>
    <row r="225" spans="15:59" x14ac:dyDescent="0.25">
      <c r="O225" s="1"/>
      <c r="P225" s="2"/>
      <c r="Q225" s="2"/>
      <c r="V225" s="22" t="str">
        <f t="shared" si="74"/>
        <v xml:space="preserve"> ()*-</v>
      </c>
      <c r="X225" s="21" t="str">
        <f t="shared" ca="1" si="75"/>
        <v>-*---</v>
      </c>
      <c r="Y225" s="4" t="str">
        <f t="shared" si="76"/>
        <v>No</v>
      </c>
      <c r="Z225" s="8" t="str" cm="1">
        <f t="array" aca="1" ref="Z225" ca="1">C_CP</f>
        <v/>
      </c>
      <c r="AA225" s="9" t="str" cm="1">
        <f t="array" aca="1" ref="AA225" ca="1">IF(Z225="Yes",C_T,"-")</f>
        <v>-</v>
      </c>
      <c r="AB225" s="9" t="str" cm="1">
        <f t="array" aca="1" ref="AB225" ca="1">IF(Z225="Yes",C_WC,"-")</f>
        <v>-</v>
      </c>
      <c r="AC225" s="9" t="str" cm="1">
        <f t="array" aca="1" ref="AC225" ca="1">IF(Z225="Yes",VALUE(C_F),"-")</f>
        <v>-</v>
      </c>
      <c r="AE225" s="21">
        <f t="shared" si="77"/>
        <v>0</v>
      </c>
      <c r="AF225" s="8" t="str" cm="1">
        <f t="array" aca="1" ref="AF225" ca="1">P_Pop</f>
        <v/>
      </c>
      <c r="AG225" s="8" t="str" cm="1">
        <f t="array" aca="1" ref="AG225" ca="1">IF(AF225="Yes",P_P,"Y")</f>
        <v>Y</v>
      </c>
      <c r="AH225" s="8" t="str" cm="1">
        <f t="array" aca="1" ref="AH225" ca="1">IF(AF225="Yes",P_LB,"-")</f>
        <v>-</v>
      </c>
      <c r="AI225" s="8" t="str" cm="1">
        <f t="array" aca="1" ref="AI225" ca="1">IF(AF225="Yes",P_WC,"-")</f>
        <v>-</v>
      </c>
      <c r="AJ225" s="8" t="str" cm="1">
        <f t="array" aca="1" ref="AJ225" ca="1">IF(AF225="Yes",VALUE(P_F),"-")</f>
        <v>-</v>
      </c>
      <c r="AK225" s="10" t="str" cm="1">
        <f t="array" aca="1" ref="AK225" ca="1">IF(AF225="Yes",P_PN,"-")</f>
        <v>-</v>
      </c>
      <c r="AL225" s="22" t="str">
        <f t="shared" si="78"/>
        <v xml:space="preserve"> ()</v>
      </c>
      <c r="AM225" s="22">
        <f t="shared" si="79"/>
        <v>0</v>
      </c>
      <c r="AO225" s="5" t="str">
        <f t="shared" si="17"/>
        <v>Yes</v>
      </c>
      <c r="AP225" s="5" t="str">
        <f t="shared" ca="1" si="80"/>
        <v/>
      </c>
      <c r="AQ225" s="5" t="str">
        <f t="shared" ca="1" si="81"/>
        <v/>
      </c>
      <c r="AR225" s="5" t="str">
        <f t="shared" ca="1" si="82"/>
        <v>Yes</v>
      </c>
      <c r="AS225" s="5" t="str">
        <f t="shared" ca="1" si="83"/>
        <v>Patch to remove</v>
      </c>
      <c r="AT225" s="5" t="str" cm="1">
        <f t="array" aca="1" ref="AT225" ca="1">COM</f>
        <v/>
      </c>
      <c r="AV225" s="5" t="str">
        <f t="shared" ca="1" si="84"/>
        <v>No</v>
      </c>
      <c r="AW225" s="4" t="str" cm="1">
        <f t="array" aca="1" ref="AW225" ca="1">PIE</f>
        <v/>
      </c>
      <c r="AY225" s="22" t="str">
        <f t="shared" ca="1" si="85"/>
        <v>N</v>
      </c>
      <c r="AZ225" s="22" t="str">
        <f t="shared" ca="1" si="86"/>
        <v>N</v>
      </c>
      <c r="BA225" s="5" t="str">
        <f t="shared" ca="1" si="87"/>
        <v>No</v>
      </c>
      <c r="BB225" s="5" t="str">
        <f t="shared" ca="1" si="88"/>
        <v/>
      </c>
      <c r="BC225" s="5"/>
      <c r="BE225" s="22" t="str">
        <f t="shared" si="89"/>
        <v>N</v>
      </c>
      <c r="BF225" s="22" t="str">
        <f t="shared" ca="1" si="90"/>
        <v>Y</v>
      </c>
      <c r="BG225" s="22" t="str">
        <f t="shared" ca="1" si="91"/>
        <v>N</v>
      </c>
    </row>
    <row r="226" spans="15:59" x14ac:dyDescent="0.25">
      <c r="O226" s="1"/>
      <c r="P226" s="2"/>
      <c r="Q226" s="2"/>
      <c r="V226" s="22" t="str">
        <f t="shared" si="74"/>
        <v xml:space="preserve"> ()*-</v>
      </c>
      <c r="X226" s="21" t="str">
        <f t="shared" ca="1" si="75"/>
        <v>-*---</v>
      </c>
      <c r="Y226" s="4" t="str">
        <f t="shared" si="76"/>
        <v>No</v>
      </c>
      <c r="Z226" s="8" t="str" cm="1">
        <f t="array" aca="1" ref="Z226" ca="1">C_CP</f>
        <v/>
      </c>
      <c r="AA226" s="9" t="str" cm="1">
        <f t="array" aca="1" ref="AA226" ca="1">IF(Z226="Yes",C_T,"-")</f>
        <v>-</v>
      </c>
      <c r="AB226" s="9" t="str" cm="1">
        <f t="array" aca="1" ref="AB226" ca="1">IF(Z226="Yes",C_WC,"-")</f>
        <v>-</v>
      </c>
      <c r="AC226" s="9" t="str" cm="1">
        <f t="array" aca="1" ref="AC226" ca="1">IF(Z226="Yes",VALUE(C_F),"-")</f>
        <v>-</v>
      </c>
      <c r="AE226" s="21">
        <f t="shared" si="77"/>
        <v>0</v>
      </c>
      <c r="AF226" s="8" t="str" cm="1">
        <f t="array" aca="1" ref="AF226" ca="1">P_Pop</f>
        <v/>
      </c>
      <c r="AG226" s="8" t="str" cm="1">
        <f t="array" aca="1" ref="AG226" ca="1">IF(AF226="Yes",P_P,"Y")</f>
        <v>Y</v>
      </c>
      <c r="AH226" s="8" t="str" cm="1">
        <f t="array" aca="1" ref="AH226" ca="1">IF(AF226="Yes",P_LB,"-")</f>
        <v>-</v>
      </c>
      <c r="AI226" s="8" t="str" cm="1">
        <f t="array" aca="1" ref="AI226" ca="1">IF(AF226="Yes",P_WC,"-")</f>
        <v>-</v>
      </c>
      <c r="AJ226" s="8" t="str" cm="1">
        <f t="array" aca="1" ref="AJ226" ca="1">IF(AF226="Yes",VALUE(P_F),"-")</f>
        <v>-</v>
      </c>
      <c r="AK226" s="10" t="str" cm="1">
        <f t="array" aca="1" ref="AK226" ca="1">IF(AF226="Yes",P_PN,"-")</f>
        <v>-</v>
      </c>
      <c r="AL226" s="22" t="str">
        <f t="shared" si="78"/>
        <v xml:space="preserve"> ()</v>
      </c>
      <c r="AM226" s="22">
        <f t="shared" si="79"/>
        <v>0</v>
      </c>
      <c r="AO226" s="5" t="str">
        <f t="shared" si="17"/>
        <v>Yes</v>
      </c>
      <c r="AP226" s="5" t="str">
        <f t="shared" ca="1" si="80"/>
        <v/>
      </c>
      <c r="AQ226" s="5" t="str">
        <f t="shared" ca="1" si="81"/>
        <v/>
      </c>
      <c r="AR226" s="5" t="str">
        <f t="shared" ca="1" si="82"/>
        <v>Yes</v>
      </c>
      <c r="AS226" s="5" t="str">
        <f t="shared" ca="1" si="83"/>
        <v>Patch to remove</v>
      </c>
      <c r="AT226" s="5" t="str" cm="1">
        <f t="array" aca="1" ref="AT226" ca="1">COM</f>
        <v/>
      </c>
      <c r="AV226" s="5" t="str">
        <f t="shared" ca="1" si="84"/>
        <v>No</v>
      </c>
      <c r="AW226" s="4" t="str" cm="1">
        <f t="array" aca="1" ref="AW226" ca="1">PIE</f>
        <v/>
      </c>
      <c r="AY226" s="22" t="str">
        <f t="shared" ca="1" si="85"/>
        <v>N</v>
      </c>
      <c r="AZ226" s="22" t="str">
        <f t="shared" ca="1" si="86"/>
        <v>N</v>
      </c>
      <c r="BA226" s="5" t="str">
        <f t="shared" ca="1" si="87"/>
        <v>No</v>
      </c>
      <c r="BB226" s="5" t="str">
        <f t="shared" ca="1" si="88"/>
        <v/>
      </c>
      <c r="BC226" s="5"/>
      <c r="BE226" s="22" t="str">
        <f t="shared" si="89"/>
        <v>N</v>
      </c>
      <c r="BF226" s="22" t="str">
        <f t="shared" ca="1" si="90"/>
        <v>Y</v>
      </c>
      <c r="BG226" s="22" t="str">
        <f t="shared" ca="1" si="91"/>
        <v>N</v>
      </c>
    </row>
    <row r="227" spans="15:59" x14ac:dyDescent="0.25">
      <c r="O227" s="1"/>
      <c r="P227" s="2"/>
      <c r="Q227" s="2"/>
      <c r="V227" s="22" t="str">
        <f t="shared" si="74"/>
        <v xml:space="preserve"> ()*-</v>
      </c>
      <c r="X227" s="21" t="str">
        <f t="shared" ca="1" si="75"/>
        <v>-*---</v>
      </c>
      <c r="Y227" s="4" t="str">
        <f t="shared" si="76"/>
        <v>No</v>
      </c>
      <c r="Z227" s="8" t="str" cm="1">
        <f t="array" aca="1" ref="Z227" ca="1">C_CP</f>
        <v/>
      </c>
      <c r="AA227" s="9" t="str" cm="1">
        <f t="array" aca="1" ref="AA227" ca="1">IF(Z227="Yes",C_T,"-")</f>
        <v>-</v>
      </c>
      <c r="AB227" s="9" t="str" cm="1">
        <f t="array" aca="1" ref="AB227" ca="1">IF(Z227="Yes",C_WC,"-")</f>
        <v>-</v>
      </c>
      <c r="AC227" s="9" t="str" cm="1">
        <f t="array" aca="1" ref="AC227" ca="1">IF(Z227="Yes",VALUE(C_F),"-")</f>
        <v>-</v>
      </c>
      <c r="AE227" s="21">
        <f t="shared" si="77"/>
        <v>0</v>
      </c>
      <c r="AF227" s="8" t="str" cm="1">
        <f t="array" aca="1" ref="AF227" ca="1">P_Pop</f>
        <v/>
      </c>
      <c r="AG227" s="8" t="str" cm="1">
        <f t="array" aca="1" ref="AG227" ca="1">IF(AF227="Yes",P_P,"Y")</f>
        <v>Y</v>
      </c>
      <c r="AH227" s="8" t="str" cm="1">
        <f t="array" aca="1" ref="AH227" ca="1">IF(AF227="Yes",P_LB,"-")</f>
        <v>-</v>
      </c>
      <c r="AI227" s="8" t="str" cm="1">
        <f t="array" aca="1" ref="AI227" ca="1">IF(AF227="Yes",P_WC,"-")</f>
        <v>-</v>
      </c>
      <c r="AJ227" s="8" t="str" cm="1">
        <f t="array" aca="1" ref="AJ227" ca="1">IF(AF227="Yes",VALUE(P_F),"-")</f>
        <v>-</v>
      </c>
      <c r="AK227" s="10" t="str" cm="1">
        <f t="array" aca="1" ref="AK227" ca="1">IF(AF227="Yes",P_PN,"-")</f>
        <v>-</v>
      </c>
      <c r="AL227" s="22" t="str">
        <f t="shared" si="78"/>
        <v xml:space="preserve"> ()</v>
      </c>
      <c r="AM227" s="22">
        <f t="shared" si="79"/>
        <v>0</v>
      </c>
      <c r="AO227" s="5" t="str">
        <f t="shared" si="17"/>
        <v>Yes</v>
      </c>
      <c r="AP227" s="5" t="str">
        <f t="shared" ca="1" si="80"/>
        <v/>
      </c>
      <c r="AQ227" s="5" t="str">
        <f t="shared" ca="1" si="81"/>
        <v/>
      </c>
      <c r="AR227" s="5" t="str">
        <f t="shared" ca="1" si="82"/>
        <v>Yes</v>
      </c>
      <c r="AS227" s="5" t="str">
        <f t="shared" ca="1" si="83"/>
        <v>Patch to remove</v>
      </c>
      <c r="AT227" s="5" t="str" cm="1">
        <f t="array" aca="1" ref="AT227" ca="1">COM</f>
        <v/>
      </c>
      <c r="AV227" s="5" t="str">
        <f t="shared" ca="1" si="84"/>
        <v>No</v>
      </c>
      <c r="AW227" s="4" t="str" cm="1">
        <f t="array" aca="1" ref="AW227" ca="1">PIE</f>
        <v/>
      </c>
      <c r="AY227" s="22" t="str">
        <f t="shared" ca="1" si="85"/>
        <v>N</v>
      </c>
      <c r="AZ227" s="22" t="str">
        <f t="shared" ca="1" si="86"/>
        <v>N</v>
      </c>
      <c r="BA227" s="5" t="str">
        <f t="shared" ca="1" si="87"/>
        <v>No</v>
      </c>
      <c r="BB227" s="5" t="str">
        <f t="shared" ca="1" si="88"/>
        <v/>
      </c>
      <c r="BC227" s="5"/>
      <c r="BE227" s="22" t="str">
        <f t="shared" si="89"/>
        <v>N</v>
      </c>
      <c r="BF227" s="22" t="str">
        <f t="shared" ca="1" si="90"/>
        <v>Y</v>
      </c>
      <c r="BG227" s="22" t="str">
        <f t="shared" ca="1" si="91"/>
        <v>N</v>
      </c>
    </row>
    <row r="228" spans="15:59" x14ac:dyDescent="0.25">
      <c r="O228" s="1"/>
      <c r="P228" s="2"/>
      <c r="Q228" s="2"/>
      <c r="V228" s="22" t="str">
        <f t="shared" si="74"/>
        <v xml:space="preserve"> ()*-</v>
      </c>
      <c r="X228" s="21" t="str">
        <f t="shared" ca="1" si="75"/>
        <v>-*---</v>
      </c>
      <c r="Y228" s="4" t="str">
        <f t="shared" si="76"/>
        <v>No</v>
      </c>
      <c r="Z228" s="8" t="str" cm="1">
        <f t="array" aca="1" ref="Z228" ca="1">C_CP</f>
        <v/>
      </c>
      <c r="AA228" s="9" t="str" cm="1">
        <f t="array" aca="1" ref="AA228" ca="1">IF(Z228="Yes",C_T,"-")</f>
        <v>-</v>
      </c>
      <c r="AB228" s="9" t="str" cm="1">
        <f t="array" aca="1" ref="AB228" ca="1">IF(Z228="Yes",C_WC,"-")</f>
        <v>-</v>
      </c>
      <c r="AC228" s="9" t="str" cm="1">
        <f t="array" aca="1" ref="AC228" ca="1">IF(Z228="Yes",VALUE(C_F),"-")</f>
        <v>-</v>
      </c>
      <c r="AE228" s="21">
        <f t="shared" si="77"/>
        <v>0</v>
      </c>
      <c r="AF228" s="8" t="str" cm="1">
        <f t="array" aca="1" ref="AF228" ca="1">P_Pop</f>
        <v/>
      </c>
      <c r="AG228" s="8" t="str" cm="1">
        <f t="array" aca="1" ref="AG228" ca="1">IF(AF228="Yes",P_P,"Y")</f>
        <v>Y</v>
      </c>
      <c r="AH228" s="8" t="str" cm="1">
        <f t="array" aca="1" ref="AH228" ca="1">IF(AF228="Yes",P_LB,"-")</f>
        <v>-</v>
      </c>
      <c r="AI228" s="8" t="str" cm="1">
        <f t="array" aca="1" ref="AI228" ca="1">IF(AF228="Yes",P_WC,"-")</f>
        <v>-</v>
      </c>
      <c r="AJ228" s="8" t="str" cm="1">
        <f t="array" aca="1" ref="AJ228" ca="1">IF(AF228="Yes",VALUE(P_F),"-")</f>
        <v>-</v>
      </c>
      <c r="AK228" s="10" t="str" cm="1">
        <f t="array" aca="1" ref="AK228" ca="1">IF(AF228="Yes",P_PN,"-")</f>
        <v>-</v>
      </c>
      <c r="AL228" s="22" t="str">
        <f t="shared" si="78"/>
        <v xml:space="preserve"> ()</v>
      </c>
      <c r="AM228" s="22">
        <f t="shared" si="79"/>
        <v>0</v>
      </c>
      <c r="AO228" s="5" t="str">
        <f t="shared" si="17"/>
        <v>Yes</v>
      </c>
      <c r="AP228" s="5" t="str">
        <f t="shared" ca="1" si="80"/>
        <v/>
      </c>
      <c r="AQ228" s="5" t="str">
        <f t="shared" ca="1" si="81"/>
        <v/>
      </c>
      <c r="AR228" s="5" t="str">
        <f t="shared" ca="1" si="82"/>
        <v>Yes</v>
      </c>
      <c r="AS228" s="5" t="str">
        <f t="shared" ca="1" si="83"/>
        <v>Patch to remove</v>
      </c>
      <c r="AT228" s="5" t="str" cm="1">
        <f t="array" aca="1" ref="AT228" ca="1">COM</f>
        <v/>
      </c>
      <c r="AV228" s="5" t="str">
        <f t="shared" ca="1" si="84"/>
        <v>No</v>
      </c>
      <c r="AW228" s="4" t="str" cm="1">
        <f t="array" aca="1" ref="AW228" ca="1">PIE</f>
        <v/>
      </c>
      <c r="AY228" s="22" t="str">
        <f t="shared" ca="1" si="85"/>
        <v>N</v>
      </c>
      <c r="AZ228" s="22" t="str">
        <f t="shared" ca="1" si="86"/>
        <v>N</v>
      </c>
      <c r="BA228" s="5" t="str">
        <f t="shared" ca="1" si="87"/>
        <v>No</v>
      </c>
      <c r="BB228" s="5" t="str">
        <f t="shared" ca="1" si="88"/>
        <v/>
      </c>
      <c r="BC228" s="5"/>
      <c r="BE228" s="22" t="str">
        <f t="shared" si="89"/>
        <v>N</v>
      </c>
      <c r="BF228" s="22" t="str">
        <f t="shared" ca="1" si="90"/>
        <v>Y</v>
      </c>
      <c r="BG228" s="22" t="str">
        <f t="shared" ca="1" si="91"/>
        <v>N</v>
      </c>
    </row>
    <row r="229" spans="15:59" x14ac:dyDescent="0.25">
      <c r="O229" s="1"/>
      <c r="P229" s="2"/>
      <c r="Q229" s="2"/>
      <c r="V229" s="22" t="str">
        <f t="shared" si="74"/>
        <v xml:space="preserve"> ()*-</v>
      </c>
      <c r="X229" s="21" t="str">
        <f t="shared" ca="1" si="75"/>
        <v>-*---</v>
      </c>
      <c r="Y229" s="4" t="str">
        <f t="shared" si="76"/>
        <v>No</v>
      </c>
      <c r="Z229" s="8" t="str" cm="1">
        <f t="array" aca="1" ref="Z229" ca="1">C_CP</f>
        <v/>
      </c>
      <c r="AA229" s="9" t="str" cm="1">
        <f t="array" aca="1" ref="AA229" ca="1">IF(Z229="Yes",C_T,"-")</f>
        <v>-</v>
      </c>
      <c r="AB229" s="9" t="str" cm="1">
        <f t="array" aca="1" ref="AB229" ca="1">IF(Z229="Yes",C_WC,"-")</f>
        <v>-</v>
      </c>
      <c r="AC229" s="9" t="str" cm="1">
        <f t="array" aca="1" ref="AC229" ca="1">IF(Z229="Yes",VALUE(C_F),"-")</f>
        <v>-</v>
      </c>
      <c r="AE229" s="21">
        <f t="shared" si="77"/>
        <v>0</v>
      </c>
      <c r="AF229" s="8" t="str" cm="1">
        <f t="array" aca="1" ref="AF229" ca="1">P_Pop</f>
        <v/>
      </c>
      <c r="AG229" s="8" t="str" cm="1">
        <f t="array" aca="1" ref="AG229" ca="1">IF(AF229="Yes",P_P,"Y")</f>
        <v>Y</v>
      </c>
      <c r="AH229" s="8" t="str" cm="1">
        <f t="array" aca="1" ref="AH229" ca="1">IF(AF229="Yes",P_LB,"-")</f>
        <v>-</v>
      </c>
      <c r="AI229" s="8" t="str" cm="1">
        <f t="array" aca="1" ref="AI229" ca="1">IF(AF229="Yes",P_WC,"-")</f>
        <v>-</v>
      </c>
      <c r="AJ229" s="8" t="str" cm="1">
        <f t="array" aca="1" ref="AJ229" ca="1">IF(AF229="Yes",VALUE(P_F),"-")</f>
        <v>-</v>
      </c>
      <c r="AK229" s="10" t="str" cm="1">
        <f t="array" aca="1" ref="AK229" ca="1">IF(AF229="Yes",P_PN,"-")</f>
        <v>-</v>
      </c>
      <c r="AL229" s="22" t="str">
        <f t="shared" si="78"/>
        <v xml:space="preserve"> ()</v>
      </c>
      <c r="AM229" s="22">
        <f t="shared" si="79"/>
        <v>0</v>
      </c>
      <c r="AO229" s="5" t="str">
        <f t="shared" si="17"/>
        <v>Yes</v>
      </c>
      <c r="AP229" s="5" t="str">
        <f t="shared" ca="1" si="80"/>
        <v/>
      </c>
      <c r="AQ229" s="5" t="str">
        <f t="shared" ca="1" si="81"/>
        <v/>
      </c>
      <c r="AR229" s="5" t="str">
        <f t="shared" ca="1" si="82"/>
        <v>Yes</v>
      </c>
      <c r="AS229" s="5" t="str">
        <f t="shared" ca="1" si="83"/>
        <v>Patch to remove</v>
      </c>
      <c r="AT229" s="5" t="str" cm="1">
        <f t="array" aca="1" ref="AT229" ca="1">COM</f>
        <v/>
      </c>
      <c r="AV229" s="5" t="str">
        <f t="shared" ca="1" si="84"/>
        <v>No</v>
      </c>
      <c r="AW229" s="4" t="str" cm="1">
        <f t="array" aca="1" ref="AW229" ca="1">PIE</f>
        <v/>
      </c>
      <c r="AY229" s="22" t="str">
        <f t="shared" ca="1" si="85"/>
        <v>N</v>
      </c>
      <c r="AZ229" s="22" t="str">
        <f t="shared" ca="1" si="86"/>
        <v>N</v>
      </c>
      <c r="BA229" s="5" t="str">
        <f t="shared" ca="1" si="87"/>
        <v>No</v>
      </c>
      <c r="BB229" s="5" t="str">
        <f t="shared" ca="1" si="88"/>
        <v/>
      </c>
      <c r="BC229" s="5"/>
      <c r="BE229" s="22" t="str">
        <f t="shared" si="89"/>
        <v>N</v>
      </c>
      <c r="BF229" s="22" t="str">
        <f t="shared" ca="1" si="90"/>
        <v>Y</v>
      </c>
      <c r="BG229" s="22" t="str">
        <f t="shared" ca="1" si="91"/>
        <v>N</v>
      </c>
    </row>
    <row r="230" spans="15:59" x14ac:dyDescent="0.25">
      <c r="O230" s="1"/>
      <c r="P230" s="2"/>
      <c r="Q230" s="2"/>
      <c r="V230" s="22" t="str">
        <f t="shared" si="74"/>
        <v xml:space="preserve"> ()*-</v>
      </c>
      <c r="X230" s="21" t="str">
        <f t="shared" ca="1" si="75"/>
        <v>-*---</v>
      </c>
      <c r="Y230" s="4" t="str">
        <f t="shared" si="76"/>
        <v>No</v>
      </c>
      <c r="Z230" s="8" t="str" cm="1">
        <f t="array" aca="1" ref="Z230" ca="1">C_CP</f>
        <v/>
      </c>
      <c r="AA230" s="9" t="str" cm="1">
        <f t="array" aca="1" ref="AA230" ca="1">IF(Z230="Yes",C_T,"-")</f>
        <v>-</v>
      </c>
      <c r="AB230" s="9" t="str" cm="1">
        <f t="array" aca="1" ref="AB230" ca="1">IF(Z230="Yes",C_WC,"-")</f>
        <v>-</v>
      </c>
      <c r="AC230" s="9" t="str" cm="1">
        <f t="array" aca="1" ref="AC230" ca="1">IF(Z230="Yes",VALUE(C_F),"-")</f>
        <v>-</v>
      </c>
      <c r="AE230" s="21">
        <f t="shared" si="77"/>
        <v>0</v>
      </c>
      <c r="AF230" s="8" t="str" cm="1">
        <f t="array" aca="1" ref="AF230" ca="1">P_Pop</f>
        <v/>
      </c>
      <c r="AG230" s="8" t="str" cm="1">
        <f t="array" aca="1" ref="AG230" ca="1">IF(AF230="Yes",P_P,"Y")</f>
        <v>Y</v>
      </c>
      <c r="AH230" s="8" t="str" cm="1">
        <f t="array" aca="1" ref="AH230" ca="1">IF(AF230="Yes",P_LB,"-")</f>
        <v>-</v>
      </c>
      <c r="AI230" s="8" t="str" cm="1">
        <f t="array" aca="1" ref="AI230" ca="1">IF(AF230="Yes",P_WC,"-")</f>
        <v>-</v>
      </c>
      <c r="AJ230" s="8" t="str" cm="1">
        <f t="array" aca="1" ref="AJ230" ca="1">IF(AF230="Yes",VALUE(P_F),"-")</f>
        <v>-</v>
      </c>
      <c r="AK230" s="10" t="str" cm="1">
        <f t="array" aca="1" ref="AK230" ca="1">IF(AF230="Yes",P_PN,"-")</f>
        <v>-</v>
      </c>
      <c r="AL230" s="22" t="str">
        <f t="shared" si="78"/>
        <v xml:space="preserve"> ()</v>
      </c>
      <c r="AM230" s="22">
        <f t="shared" si="79"/>
        <v>0</v>
      </c>
      <c r="AO230" s="5" t="str">
        <f t="shared" si="17"/>
        <v>Yes</v>
      </c>
      <c r="AP230" s="5" t="str">
        <f t="shared" ca="1" si="80"/>
        <v/>
      </c>
      <c r="AQ230" s="5" t="str">
        <f t="shared" ca="1" si="81"/>
        <v/>
      </c>
      <c r="AR230" s="5" t="str">
        <f t="shared" ca="1" si="82"/>
        <v>Yes</v>
      </c>
      <c r="AS230" s="5" t="str">
        <f t="shared" ca="1" si="83"/>
        <v>Patch to remove</v>
      </c>
      <c r="AT230" s="5" t="str" cm="1">
        <f t="array" aca="1" ref="AT230" ca="1">COM</f>
        <v/>
      </c>
      <c r="AV230" s="5" t="str">
        <f t="shared" ca="1" si="84"/>
        <v>No</v>
      </c>
      <c r="AW230" s="4" t="str" cm="1">
        <f t="array" aca="1" ref="AW230" ca="1">PIE</f>
        <v/>
      </c>
      <c r="AY230" s="22" t="str">
        <f t="shared" ca="1" si="85"/>
        <v>N</v>
      </c>
      <c r="AZ230" s="22" t="str">
        <f t="shared" ca="1" si="86"/>
        <v>N</v>
      </c>
      <c r="BA230" s="5" t="str">
        <f t="shared" ca="1" si="87"/>
        <v>No</v>
      </c>
      <c r="BB230" s="5" t="str">
        <f t="shared" ca="1" si="88"/>
        <v/>
      </c>
      <c r="BC230" s="5"/>
      <c r="BE230" s="22" t="str">
        <f t="shared" si="89"/>
        <v>N</v>
      </c>
      <c r="BF230" s="22" t="str">
        <f t="shared" ca="1" si="90"/>
        <v>Y</v>
      </c>
      <c r="BG230" s="22" t="str">
        <f t="shared" ca="1" si="91"/>
        <v>N</v>
      </c>
    </row>
    <row r="231" spans="15:59" x14ac:dyDescent="0.25">
      <c r="O231" s="1"/>
      <c r="P231" s="2"/>
      <c r="Q231" s="2"/>
      <c r="V231" s="22" t="str">
        <f t="shared" si="74"/>
        <v xml:space="preserve"> ()*-</v>
      </c>
      <c r="X231" s="21" t="str">
        <f t="shared" ca="1" si="75"/>
        <v>-*---</v>
      </c>
      <c r="Y231" s="4" t="str">
        <f t="shared" si="76"/>
        <v>No</v>
      </c>
      <c r="Z231" s="8" t="str" cm="1">
        <f t="array" aca="1" ref="Z231" ca="1">C_CP</f>
        <v/>
      </c>
      <c r="AA231" s="9" t="str" cm="1">
        <f t="array" aca="1" ref="AA231" ca="1">IF(Z231="Yes",C_T,"-")</f>
        <v>-</v>
      </c>
      <c r="AB231" s="9" t="str" cm="1">
        <f t="array" aca="1" ref="AB231" ca="1">IF(Z231="Yes",C_WC,"-")</f>
        <v>-</v>
      </c>
      <c r="AC231" s="9" t="str" cm="1">
        <f t="array" aca="1" ref="AC231" ca="1">IF(Z231="Yes",VALUE(C_F),"-")</f>
        <v>-</v>
      </c>
      <c r="AE231" s="21">
        <f t="shared" si="77"/>
        <v>0</v>
      </c>
      <c r="AF231" s="8" t="str" cm="1">
        <f t="array" aca="1" ref="AF231" ca="1">P_Pop</f>
        <v/>
      </c>
      <c r="AG231" s="8" t="str" cm="1">
        <f t="array" aca="1" ref="AG231" ca="1">IF(AF231="Yes",P_P,"Y")</f>
        <v>Y</v>
      </c>
      <c r="AH231" s="8" t="str" cm="1">
        <f t="array" aca="1" ref="AH231" ca="1">IF(AF231="Yes",P_LB,"-")</f>
        <v>-</v>
      </c>
      <c r="AI231" s="8" t="str" cm="1">
        <f t="array" aca="1" ref="AI231" ca="1">IF(AF231="Yes",P_WC,"-")</f>
        <v>-</v>
      </c>
      <c r="AJ231" s="8" t="str" cm="1">
        <f t="array" aca="1" ref="AJ231" ca="1">IF(AF231="Yes",VALUE(P_F),"-")</f>
        <v>-</v>
      </c>
      <c r="AK231" s="10" t="str" cm="1">
        <f t="array" aca="1" ref="AK231" ca="1">IF(AF231="Yes",P_PN,"-")</f>
        <v>-</v>
      </c>
      <c r="AL231" s="22" t="str">
        <f t="shared" si="78"/>
        <v xml:space="preserve"> ()</v>
      </c>
      <c r="AM231" s="22">
        <f t="shared" si="79"/>
        <v>0</v>
      </c>
      <c r="AO231" s="5" t="str">
        <f t="shared" si="17"/>
        <v>Yes</v>
      </c>
      <c r="AP231" s="5" t="str">
        <f t="shared" ca="1" si="80"/>
        <v/>
      </c>
      <c r="AQ231" s="5" t="str">
        <f t="shared" ca="1" si="81"/>
        <v/>
      </c>
      <c r="AR231" s="5" t="str">
        <f t="shared" ca="1" si="82"/>
        <v>Yes</v>
      </c>
      <c r="AS231" s="5" t="str">
        <f t="shared" ca="1" si="83"/>
        <v>Patch to remove</v>
      </c>
      <c r="AT231" s="5" t="str" cm="1">
        <f t="array" aca="1" ref="AT231" ca="1">COM</f>
        <v/>
      </c>
      <c r="AV231" s="5" t="str">
        <f t="shared" ca="1" si="84"/>
        <v>No</v>
      </c>
      <c r="AW231" s="4" t="str" cm="1">
        <f t="array" aca="1" ref="AW231" ca="1">PIE</f>
        <v/>
      </c>
      <c r="AY231" s="22" t="str">
        <f t="shared" ca="1" si="85"/>
        <v>N</v>
      </c>
      <c r="AZ231" s="22" t="str">
        <f t="shared" ca="1" si="86"/>
        <v>N</v>
      </c>
      <c r="BA231" s="5" t="str">
        <f t="shared" ca="1" si="87"/>
        <v>No</v>
      </c>
      <c r="BB231" s="5" t="str">
        <f t="shared" ca="1" si="88"/>
        <v/>
      </c>
      <c r="BC231" s="5"/>
      <c r="BE231" s="22" t="str">
        <f t="shared" si="89"/>
        <v>N</v>
      </c>
      <c r="BF231" s="22" t="str">
        <f t="shared" ca="1" si="90"/>
        <v>Y</v>
      </c>
      <c r="BG231" s="22" t="str">
        <f t="shared" ca="1" si="91"/>
        <v>N</v>
      </c>
    </row>
    <row r="232" spans="15:59" x14ac:dyDescent="0.25">
      <c r="O232" s="1"/>
      <c r="P232" s="2"/>
      <c r="Q232" s="2"/>
      <c r="V232" s="22" t="str">
        <f t="shared" si="74"/>
        <v xml:space="preserve"> ()*-</v>
      </c>
      <c r="X232" s="21" t="str">
        <f t="shared" ca="1" si="75"/>
        <v>-*---</v>
      </c>
      <c r="Y232" s="4" t="str">
        <f t="shared" si="76"/>
        <v>No</v>
      </c>
      <c r="Z232" s="8" t="str" cm="1">
        <f t="array" aca="1" ref="Z232" ca="1">C_CP</f>
        <v/>
      </c>
      <c r="AA232" s="9" t="str" cm="1">
        <f t="array" aca="1" ref="AA232" ca="1">IF(Z232="Yes",C_T,"-")</f>
        <v>-</v>
      </c>
      <c r="AB232" s="9" t="str" cm="1">
        <f t="array" aca="1" ref="AB232" ca="1">IF(Z232="Yes",C_WC,"-")</f>
        <v>-</v>
      </c>
      <c r="AC232" s="9" t="str" cm="1">
        <f t="array" aca="1" ref="AC232" ca="1">IF(Z232="Yes",VALUE(C_F),"-")</f>
        <v>-</v>
      </c>
      <c r="AE232" s="21">
        <f t="shared" si="77"/>
        <v>0</v>
      </c>
      <c r="AF232" s="8" t="str" cm="1">
        <f t="array" aca="1" ref="AF232" ca="1">P_Pop</f>
        <v/>
      </c>
      <c r="AG232" s="8" t="str" cm="1">
        <f t="array" aca="1" ref="AG232" ca="1">IF(AF232="Yes",P_P,"Y")</f>
        <v>Y</v>
      </c>
      <c r="AH232" s="8" t="str" cm="1">
        <f t="array" aca="1" ref="AH232" ca="1">IF(AF232="Yes",P_LB,"-")</f>
        <v>-</v>
      </c>
      <c r="AI232" s="8" t="str" cm="1">
        <f t="array" aca="1" ref="AI232" ca="1">IF(AF232="Yes",P_WC,"-")</f>
        <v>-</v>
      </c>
      <c r="AJ232" s="8" t="str" cm="1">
        <f t="array" aca="1" ref="AJ232" ca="1">IF(AF232="Yes",VALUE(P_F),"-")</f>
        <v>-</v>
      </c>
      <c r="AK232" s="10" t="str" cm="1">
        <f t="array" aca="1" ref="AK232" ca="1">IF(AF232="Yes",P_PN,"-")</f>
        <v>-</v>
      </c>
      <c r="AL232" s="22" t="str">
        <f t="shared" si="78"/>
        <v xml:space="preserve"> ()</v>
      </c>
      <c r="AM232" s="22">
        <f t="shared" si="79"/>
        <v>0</v>
      </c>
      <c r="AO232" s="5" t="str">
        <f t="shared" si="17"/>
        <v>Yes</v>
      </c>
      <c r="AP232" s="5" t="str">
        <f t="shared" ca="1" si="80"/>
        <v/>
      </c>
      <c r="AQ232" s="5" t="str">
        <f t="shared" ca="1" si="81"/>
        <v/>
      </c>
      <c r="AR232" s="5" t="str">
        <f t="shared" ca="1" si="82"/>
        <v>Yes</v>
      </c>
      <c r="AS232" s="5" t="str">
        <f t="shared" ca="1" si="83"/>
        <v>Patch to remove</v>
      </c>
      <c r="AT232" s="5" t="str" cm="1">
        <f t="array" aca="1" ref="AT232" ca="1">COM</f>
        <v/>
      </c>
      <c r="AV232" s="5" t="str">
        <f t="shared" ca="1" si="84"/>
        <v>No</v>
      </c>
      <c r="AW232" s="4" t="str" cm="1">
        <f t="array" aca="1" ref="AW232" ca="1">PIE</f>
        <v/>
      </c>
      <c r="AY232" s="22" t="str">
        <f t="shared" ca="1" si="85"/>
        <v>N</v>
      </c>
      <c r="AZ232" s="22" t="str">
        <f t="shared" ca="1" si="86"/>
        <v>N</v>
      </c>
      <c r="BA232" s="5" t="str">
        <f t="shared" ca="1" si="87"/>
        <v>No</v>
      </c>
      <c r="BB232" s="5" t="str">
        <f t="shared" ca="1" si="88"/>
        <v/>
      </c>
      <c r="BC232" s="5"/>
      <c r="BE232" s="22" t="str">
        <f t="shared" si="89"/>
        <v>N</v>
      </c>
      <c r="BF232" s="22" t="str">
        <f t="shared" ca="1" si="90"/>
        <v>Y</v>
      </c>
      <c r="BG232" s="22" t="str">
        <f t="shared" ca="1" si="91"/>
        <v>N</v>
      </c>
    </row>
    <row r="233" spans="15:59" x14ac:dyDescent="0.25">
      <c r="O233" s="1"/>
      <c r="P233" s="2"/>
      <c r="Q233" s="2"/>
      <c r="V233" s="22" t="str">
        <f t="shared" si="74"/>
        <v xml:space="preserve"> ()*-</v>
      </c>
      <c r="X233" s="21" t="str">
        <f t="shared" ca="1" si="75"/>
        <v>-*---</v>
      </c>
      <c r="Y233" s="4" t="str">
        <f t="shared" si="76"/>
        <v>No</v>
      </c>
      <c r="Z233" s="8" t="str" cm="1">
        <f t="array" aca="1" ref="Z233" ca="1">C_CP</f>
        <v/>
      </c>
      <c r="AA233" s="9" t="str" cm="1">
        <f t="array" aca="1" ref="AA233" ca="1">IF(Z233="Yes",C_T,"-")</f>
        <v>-</v>
      </c>
      <c r="AB233" s="9" t="str" cm="1">
        <f t="array" aca="1" ref="AB233" ca="1">IF(Z233="Yes",C_WC,"-")</f>
        <v>-</v>
      </c>
      <c r="AC233" s="9" t="str" cm="1">
        <f t="array" aca="1" ref="AC233" ca="1">IF(Z233="Yes",VALUE(C_F),"-")</f>
        <v>-</v>
      </c>
      <c r="AE233" s="21">
        <f t="shared" si="77"/>
        <v>0</v>
      </c>
      <c r="AF233" s="8" t="str" cm="1">
        <f t="array" aca="1" ref="AF233" ca="1">P_Pop</f>
        <v/>
      </c>
      <c r="AG233" s="8" t="str" cm="1">
        <f t="array" aca="1" ref="AG233" ca="1">IF(AF233="Yes",P_P,"Y")</f>
        <v>Y</v>
      </c>
      <c r="AH233" s="8" t="str" cm="1">
        <f t="array" aca="1" ref="AH233" ca="1">IF(AF233="Yes",P_LB,"-")</f>
        <v>-</v>
      </c>
      <c r="AI233" s="8" t="str" cm="1">
        <f t="array" aca="1" ref="AI233" ca="1">IF(AF233="Yes",P_WC,"-")</f>
        <v>-</v>
      </c>
      <c r="AJ233" s="8" t="str" cm="1">
        <f t="array" aca="1" ref="AJ233" ca="1">IF(AF233="Yes",VALUE(P_F),"-")</f>
        <v>-</v>
      </c>
      <c r="AK233" s="10" t="str" cm="1">
        <f t="array" aca="1" ref="AK233" ca="1">IF(AF233="Yes",P_PN,"-")</f>
        <v>-</v>
      </c>
      <c r="AL233" s="22" t="str">
        <f t="shared" si="78"/>
        <v xml:space="preserve"> ()</v>
      </c>
      <c r="AM233" s="22">
        <f t="shared" si="79"/>
        <v>0</v>
      </c>
      <c r="AO233" s="5" t="str">
        <f t="shared" si="17"/>
        <v>Yes</v>
      </c>
      <c r="AP233" s="5" t="str">
        <f t="shared" ca="1" si="80"/>
        <v/>
      </c>
      <c r="AQ233" s="5" t="str">
        <f t="shared" ca="1" si="81"/>
        <v/>
      </c>
      <c r="AR233" s="5" t="str">
        <f t="shared" ca="1" si="82"/>
        <v>Yes</v>
      </c>
      <c r="AS233" s="5" t="str">
        <f t="shared" ca="1" si="83"/>
        <v>Patch to remove</v>
      </c>
      <c r="AT233" s="5" t="str" cm="1">
        <f t="array" aca="1" ref="AT233" ca="1">COM</f>
        <v/>
      </c>
      <c r="AV233" s="5" t="str">
        <f t="shared" ca="1" si="84"/>
        <v>No</v>
      </c>
      <c r="AW233" s="4" t="str" cm="1">
        <f t="array" aca="1" ref="AW233" ca="1">PIE</f>
        <v/>
      </c>
      <c r="AY233" s="22" t="str">
        <f t="shared" ca="1" si="85"/>
        <v>N</v>
      </c>
      <c r="AZ233" s="22" t="str">
        <f t="shared" ca="1" si="86"/>
        <v>N</v>
      </c>
      <c r="BA233" s="5" t="str">
        <f t="shared" ca="1" si="87"/>
        <v>No</v>
      </c>
      <c r="BB233" s="5" t="str">
        <f t="shared" ca="1" si="88"/>
        <v/>
      </c>
      <c r="BC233" s="5"/>
      <c r="BE233" s="22" t="str">
        <f t="shared" si="89"/>
        <v>N</v>
      </c>
      <c r="BF233" s="22" t="str">
        <f t="shared" ca="1" si="90"/>
        <v>Y</v>
      </c>
      <c r="BG233" s="22" t="str">
        <f t="shared" ca="1" si="91"/>
        <v>N</v>
      </c>
    </row>
    <row r="234" spans="15:59" x14ac:dyDescent="0.25">
      <c r="O234" s="1"/>
      <c r="P234" s="2"/>
      <c r="Q234" s="2"/>
      <c r="V234" s="22" t="str">
        <f t="shared" si="74"/>
        <v xml:space="preserve"> ()*-</v>
      </c>
      <c r="X234" s="21" t="str">
        <f t="shared" ca="1" si="75"/>
        <v>-*---</v>
      </c>
      <c r="Y234" s="4" t="str">
        <f t="shared" si="76"/>
        <v>No</v>
      </c>
      <c r="Z234" s="8" t="str" cm="1">
        <f t="array" aca="1" ref="Z234" ca="1">C_CP</f>
        <v/>
      </c>
      <c r="AA234" s="9" t="str" cm="1">
        <f t="array" aca="1" ref="AA234" ca="1">IF(Z234="Yes",C_T,"-")</f>
        <v>-</v>
      </c>
      <c r="AB234" s="9" t="str" cm="1">
        <f t="array" aca="1" ref="AB234" ca="1">IF(Z234="Yes",C_WC,"-")</f>
        <v>-</v>
      </c>
      <c r="AC234" s="9" t="str" cm="1">
        <f t="array" aca="1" ref="AC234" ca="1">IF(Z234="Yes",VALUE(C_F),"-")</f>
        <v>-</v>
      </c>
      <c r="AE234" s="21">
        <f t="shared" si="77"/>
        <v>0</v>
      </c>
      <c r="AF234" s="8" t="str" cm="1">
        <f t="array" aca="1" ref="AF234" ca="1">P_Pop</f>
        <v/>
      </c>
      <c r="AG234" s="8" t="str" cm="1">
        <f t="array" aca="1" ref="AG234" ca="1">IF(AF234="Yes",P_P,"Y")</f>
        <v>Y</v>
      </c>
      <c r="AH234" s="8" t="str" cm="1">
        <f t="array" aca="1" ref="AH234" ca="1">IF(AF234="Yes",P_LB,"-")</f>
        <v>-</v>
      </c>
      <c r="AI234" s="8" t="str" cm="1">
        <f t="array" aca="1" ref="AI234" ca="1">IF(AF234="Yes",P_WC,"-")</f>
        <v>-</v>
      </c>
      <c r="AJ234" s="8" t="str" cm="1">
        <f t="array" aca="1" ref="AJ234" ca="1">IF(AF234="Yes",VALUE(P_F),"-")</f>
        <v>-</v>
      </c>
      <c r="AK234" s="10" t="str" cm="1">
        <f t="array" aca="1" ref="AK234" ca="1">IF(AF234="Yes",P_PN,"-")</f>
        <v>-</v>
      </c>
      <c r="AL234" s="22" t="str">
        <f t="shared" si="78"/>
        <v xml:space="preserve"> ()</v>
      </c>
      <c r="AM234" s="22">
        <f t="shared" si="79"/>
        <v>0</v>
      </c>
      <c r="AO234" s="5" t="str">
        <f t="shared" si="17"/>
        <v>Yes</v>
      </c>
      <c r="AP234" s="5" t="str">
        <f t="shared" ca="1" si="80"/>
        <v/>
      </c>
      <c r="AQ234" s="5" t="str">
        <f t="shared" ca="1" si="81"/>
        <v/>
      </c>
      <c r="AR234" s="5" t="str">
        <f t="shared" ca="1" si="82"/>
        <v>Yes</v>
      </c>
      <c r="AS234" s="5" t="str">
        <f t="shared" ca="1" si="83"/>
        <v>Patch to remove</v>
      </c>
      <c r="AT234" s="5" t="str" cm="1">
        <f t="array" aca="1" ref="AT234" ca="1">COM</f>
        <v/>
      </c>
      <c r="AV234" s="5" t="str">
        <f t="shared" ca="1" si="84"/>
        <v>No</v>
      </c>
      <c r="AW234" s="4" t="str" cm="1">
        <f t="array" aca="1" ref="AW234" ca="1">PIE</f>
        <v/>
      </c>
      <c r="AY234" s="22" t="str">
        <f t="shared" ca="1" si="85"/>
        <v>N</v>
      </c>
      <c r="AZ234" s="22" t="str">
        <f t="shared" ca="1" si="86"/>
        <v>N</v>
      </c>
      <c r="BA234" s="5" t="str">
        <f t="shared" ca="1" si="87"/>
        <v>No</v>
      </c>
      <c r="BB234" s="5" t="str">
        <f t="shared" ca="1" si="88"/>
        <v/>
      </c>
      <c r="BC234" s="5"/>
      <c r="BE234" s="22" t="str">
        <f t="shared" si="89"/>
        <v>N</v>
      </c>
      <c r="BF234" s="22" t="str">
        <f t="shared" ca="1" si="90"/>
        <v>Y</v>
      </c>
      <c r="BG234" s="22" t="str">
        <f t="shared" ca="1" si="91"/>
        <v>N</v>
      </c>
    </row>
    <row r="235" spans="15:59" x14ac:dyDescent="0.25">
      <c r="O235" s="1"/>
      <c r="P235" s="2"/>
      <c r="Q235" s="2"/>
      <c r="V235" s="22" t="str">
        <f t="shared" si="74"/>
        <v xml:space="preserve"> ()*-</v>
      </c>
      <c r="X235" s="21" t="str">
        <f t="shared" ca="1" si="75"/>
        <v>-*---</v>
      </c>
      <c r="Y235" s="4" t="str">
        <f t="shared" si="76"/>
        <v>No</v>
      </c>
      <c r="Z235" s="8" t="str" cm="1">
        <f t="array" aca="1" ref="Z235" ca="1">C_CP</f>
        <v/>
      </c>
      <c r="AA235" s="9" t="str" cm="1">
        <f t="array" aca="1" ref="AA235" ca="1">IF(Z235="Yes",C_T,"-")</f>
        <v>-</v>
      </c>
      <c r="AB235" s="9" t="str" cm="1">
        <f t="array" aca="1" ref="AB235" ca="1">IF(Z235="Yes",C_WC,"-")</f>
        <v>-</v>
      </c>
      <c r="AC235" s="9" t="str" cm="1">
        <f t="array" aca="1" ref="AC235" ca="1">IF(Z235="Yes",VALUE(C_F),"-")</f>
        <v>-</v>
      </c>
      <c r="AE235" s="21">
        <f t="shared" si="77"/>
        <v>0</v>
      </c>
      <c r="AF235" s="8" t="str" cm="1">
        <f t="array" aca="1" ref="AF235" ca="1">P_Pop</f>
        <v/>
      </c>
      <c r="AG235" s="8" t="str" cm="1">
        <f t="array" aca="1" ref="AG235" ca="1">IF(AF235="Yes",P_P,"Y")</f>
        <v>Y</v>
      </c>
      <c r="AH235" s="8" t="str" cm="1">
        <f t="array" aca="1" ref="AH235" ca="1">IF(AF235="Yes",P_LB,"-")</f>
        <v>-</v>
      </c>
      <c r="AI235" s="8" t="str" cm="1">
        <f t="array" aca="1" ref="AI235" ca="1">IF(AF235="Yes",P_WC,"-")</f>
        <v>-</v>
      </c>
      <c r="AJ235" s="8" t="str" cm="1">
        <f t="array" aca="1" ref="AJ235" ca="1">IF(AF235="Yes",VALUE(P_F),"-")</f>
        <v>-</v>
      </c>
      <c r="AK235" s="10" t="str" cm="1">
        <f t="array" aca="1" ref="AK235" ca="1">IF(AF235="Yes",P_PN,"-")</f>
        <v>-</v>
      </c>
      <c r="AL235" s="22" t="str">
        <f t="shared" si="78"/>
        <v xml:space="preserve"> ()</v>
      </c>
      <c r="AM235" s="22">
        <f t="shared" si="79"/>
        <v>0</v>
      </c>
      <c r="AO235" s="5" t="str">
        <f t="shared" si="17"/>
        <v>Yes</v>
      </c>
      <c r="AP235" s="5" t="str">
        <f t="shared" ca="1" si="80"/>
        <v/>
      </c>
      <c r="AQ235" s="5" t="str">
        <f t="shared" ca="1" si="81"/>
        <v/>
      </c>
      <c r="AR235" s="5" t="str">
        <f t="shared" ca="1" si="82"/>
        <v>Yes</v>
      </c>
      <c r="AS235" s="5" t="str">
        <f t="shared" ca="1" si="83"/>
        <v>Patch to remove</v>
      </c>
      <c r="AT235" s="5" t="str" cm="1">
        <f t="array" aca="1" ref="AT235" ca="1">COM</f>
        <v/>
      </c>
      <c r="AV235" s="5" t="str">
        <f t="shared" ca="1" si="84"/>
        <v>No</v>
      </c>
      <c r="AW235" s="4" t="str" cm="1">
        <f t="array" aca="1" ref="AW235" ca="1">PIE</f>
        <v/>
      </c>
      <c r="AY235" s="22" t="str">
        <f t="shared" ca="1" si="85"/>
        <v>N</v>
      </c>
      <c r="AZ235" s="22" t="str">
        <f t="shared" ca="1" si="86"/>
        <v>N</v>
      </c>
      <c r="BA235" s="5" t="str">
        <f t="shared" ca="1" si="87"/>
        <v>No</v>
      </c>
      <c r="BB235" s="5" t="str">
        <f t="shared" ca="1" si="88"/>
        <v/>
      </c>
      <c r="BC235" s="5"/>
      <c r="BE235" s="22" t="str">
        <f t="shared" si="89"/>
        <v>N</v>
      </c>
      <c r="BF235" s="22" t="str">
        <f t="shared" ca="1" si="90"/>
        <v>Y</v>
      </c>
      <c r="BG235" s="22" t="str">
        <f t="shared" ca="1" si="91"/>
        <v>N</v>
      </c>
    </row>
    <row r="236" spans="15:59" x14ac:dyDescent="0.25">
      <c r="O236" s="1"/>
      <c r="P236" s="2"/>
      <c r="Q236" s="2"/>
      <c r="V236" s="22" t="str">
        <f t="shared" si="74"/>
        <v xml:space="preserve"> ()*-</v>
      </c>
      <c r="X236" s="21" t="str">
        <f t="shared" ca="1" si="75"/>
        <v>-*---</v>
      </c>
      <c r="Y236" s="4" t="str">
        <f t="shared" si="76"/>
        <v>No</v>
      </c>
      <c r="Z236" s="8" t="str" cm="1">
        <f t="array" aca="1" ref="Z236" ca="1">C_CP</f>
        <v/>
      </c>
      <c r="AA236" s="9" t="str" cm="1">
        <f t="array" aca="1" ref="AA236" ca="1">IF(Z236="Yes",C_T,"-")</f>
        <v>-</v>
      </c>
      <c r="AB236" s="9" t="str" cm="1">
        <f t="array" aca="1" ref="AB236" ca="1">IF(Z236="Yes",C_WC,"-")</f>
        <v>-</v>
      </c>
      <c r="AC236" s="9" t="str" cm="1">
        <f t="array" aca="1" ref="AC236" ca="1">IF(Z236="Yes",VALUE(C_F),"-")</f>
        <v>-</v>
      </c>
      <c r="AE236" s="21">
        <f t="shared" si="77"/>
        <v>0</v>
      </c>
      <c r="AF236" s="8" t="str" cm="1">
        <f t="array" aca="1" ref="AF236" ca="1">P_Pop</f>
        <v/>
      </c>
      <c r="AG236" s="8" t="str" cm="1">
        <f t="array" aca="1" ref="AG236" ca="1">IF(AF236="Yes",P_P,"Y")</f>
        <v>Y</v>
      </c>
      <c r="AH236" s="8" t="str" cm="1">
        <f t="array" aca="1" ref="AH236" ca="1">IF(AF236="Yes",P_LB,"-")</f>
        <v>-</v>
      </c>
      <c r="AI236" s="8" t="str" cm="1">
        <f t="array" aca="1" ref="AI236" ca="1">IF(AF236="Yes",P_WC,"-")</f>
        <v>-</v>
      </c>
      <c r="AJ236" s="8" t="str" cm="1">
        <f t="array" aca="1" ref="AJ236" ca="1">IF(AF236="Yes",VALUE(P_F),"-")</f>
        <v>-</v>
      </c>
      <c r="AK236" s="10" t="str" cm="1">
        <f t="array" aca="1" ref="AK236" ca="1">IF(AF236="Yes",P_PN,"-")</f>
        <v>-</v>
      </c>
      <c r="AL236" s="22" t="str">
        <f t="shared" si="78"/>
        <v xml:space="preserve"> ()</v>
      </c>
      <c r="AM236" s="22">
        <f t="shared" si="79"/>
        <v>0</v>
      </c>
      <c r="AO236" s="5" t="str">
        <f t="shared" si="17"/>
        <v>Yes</v>
      </c>
      <c r="AP236" s="5" t="str">
        <f t="shared" ca="1" si="80"/>
        <v/>
      </c>
      <c r="AQ236" s="5" t="str">
        <f t="shared" ca="1" si="81"/>
        <v/>
      </c>
      <c r="AR236" s="5" t="str">
        <f t="shared" ca="1" si="82"/>
        <v>Yes</v>
      </c>
      <c r="AS236" s="5" t="str">
        <f t="shared" ca="1" si="83"/>
        <v>Patch to remove</v>
      </c>
      <c r="AT236" s="5" t="str" cm="1">
        <f t="array" aca="1" ref="AT236" ca="1">COM</f>
        <v/>
      </c>
      <c r="AV236" s="5" t="str">
        <f t="shared" ca="1" si="84"/>
        <v>No</v>
      </c>
      <c r="AW236" s="4" t="str" cm="1">
        <f t="array" aca="1" ref="AW236" ca="1">PIE</f>
        <v/>
      </c>
      <c r="AY236" s="22" t="str">
        <f t="shared" ca="1" si="85"/>
        <v>N</v>
      </c>
      <c r="AZ236" s="22" t="str">
        <f t="shared" ca="1" si="86"/>
        <v>N</v>
      </c>
      <c r="BA236" s="5" t="str">
        <f t="shared" ca="1" si="87"/>
        <v>No</v>
      </c>
      <c r="BB236" s="5" t="str">
        <f t="shared" ca="1" si="88"/>
        <v/>
      </c>
      <c r="BC236" s="5"/>
      <c r="BE236" s="22" t="str">
        <f t="shared" si="89"/>
        <v>N</v>
      </c>
      <c r="BF236" s="22" t="str">
        <f t="shared" ca="1" si="90"/>
        <v>Y</v>
      </c>
      <c r="BG236" s="22" t="str">
        <f t="shared" ca="1" si="91"/>
        <v>N</v>
      </c>
    </row>
    <row r="237" spans="15:59" x14ac:dyDescent="0.25">
      <c r="O237" s="1"/>
      <c r="P237" s="2"/>
      <c r="Q237" s="2"/>
      <c r="V237" s="22" t="str">
        <f t="shared" si="74"/>
        <v xml:space="preserve"> ()*-</v>
      </c>
      <c r="X237" s="21" t="str">
        <f t="shared" ca="1" si="75"/>
        <v>-*---</v>
      </c>
      <c r="Y237" s="4" t="str">
        <f t="shared" si="76"/>
        <v>No</v>
      </c>
      <c r="Z237" s="8" t="str" cm="1">
        <f t="array" aca="1" ref="Z237" ca="1">C_CP</f>
        <v/>
      </c>
      <c r="AA237" s="9" t="str" cm="1">
        <f t="array" aca="1" ref="AA237" ca="1">IF(Z237="Yes",C_T,"-")</f>
        <v>-</v>
      </c>
      <c r="AB237" s="9" t="str" cm="1">
        <f t="array" aca="1" ref="AB237" ca="1">IF(Z237="Yes",C_WC,"-")</f>
        <v>-</v>
      </c>
      <c r="AC237" s="9" t="str" cm="1">
        <f t="array" aca="1" ref="AC237" ca="1">IF(Z237="Yes",VALUE(C_F),"-")</f>
        <v>-</v>
      </c>
      <c r="AE237" s="21">
        <f t="shared" si="77"/>
        <v>0</v>
      </c>
      <c r="AF237" s="8" t="str" cm="1">
        <f t="array" aca="1" ref="AF237" ca="1">P_Pop</f>
        <v/>
      </c>
      <c r="AG237" s="8" t="str" cm="1">
        <f t="array" aca="1" ref="AG237" ca="1">IF(AF237="Yes",P_P,"Y")</f>
        <v>Y</v>
      </c>
      <c r="AH237" s="8" t="str" cm="1">
        <f t="array" aca="1" ref="AH237" ca="1">IF(AF237="Yes",P_LB,"-")</f>
        <v>-</v>
      </c>
      <c r="AI237" s="8" t="str" cm="1">
        <f t="array" aca="1" ref="AI237" ca="1">IF(AF237="Yes",P_WC,"-")</f>
        <v>-</v>
      </c>
      <c r="AJ237" s="8" t="str" cm="1">
        <f t="array" aca="1" ref="AJ237" ca="1">IF(AF237="Yes",VALUE(P_F),"-")</f>
        <v>-</v>
      </c>
      <c r="AK237" s="10" t="str" cm="1">
        <f t="array" aca="1" ref="AK237" ca="1">IF(AF237="Yes",P_PN,"-")</f>
        <v>-</v>
      </c>
      <c r="AL237" s="22" t="str">
        <f t="shared" si="78"/>
        <v xml:space="preserve"> ()</v>
      </c>
      <c r="AM237" s="22">
        <f t="shared" si="79"/>
        <v>0</v>
      </c>
      <c r="AO237" s="5" t="str">
        <f t="shared" si="17"/>
        <v>Yes</v>
      </c>
      <c r="AP237" s="5" t="str">
        <f t="shared" ca="1" si="80"/>
        <v/>
      </c>
      <c r="AQ237" s="5" t="str">
        <f t="shared" ca="1" si="81"/>
        <v/>
      </c>
      <c r="AR237" s="5" t="str">
        <f t="shared" ca="1" si="82"/>
        <v>Yes</v>
      </c>
      <c r="AS237" s="5" t="str">
        <f t="shared" ca="1" si="83"/>
        <v>Patch to remove</v>
      </c>
      <c r="AT237" s="5" t="str" cm="1">
        <f t="array" aca="1" ref="AT237" ca="1">COM</f>
        <v/>
      </c>
      <c r="AV237" s="5" t="str">
        <f t="shared" ca="1" si="84"/>
        <v>No</v>
      </c>
      <c r="AW237" s="4" t="str" cm="1">
        <f t="array" aca="1" ref="AW237" ca="1">PIE</f>
        <v/>
      </c>
      <c r="AY237" s="22" t="str">
        <f t="shared" ca="1" si="85"/>
        <v>N</v>
      </c>
      <c r="AZ237" s="22" t="str">
        <f t="shared" ca="1" si="86"/>
        <v>N</v>
      </c>
      <c r="BA237" s="5" t="str">
        <f t="shared" ca="1" si="87"/>
        <v>No</v>
      </c>
      <c r="BB237" s="5" t="str">
        <f t="shared" ca="1" si="88"/>
        <v/>
      </c>
      <c r="BC237" s="5"/>
      <c r="BE237" s="22" t="str">
        <f t="shared" si="89"/>
        <v>N</v>
      </c>
      <c r="BF237" s="22" t="str">
        <f t="shared" ca="1" si="90"/>
        <v>Y</v>
      </c>
      <c r="BG237" s="22" t="str">
        <f t="shared" ca="1" si="91"/>
        <v>N</v>
      </c>
    </row>
    <row r="238" spans="15:59" x14ac:dyDescent="0.25">
      <c r="O238" s="1"/>
      <c r="P238" s="2"/>
      <c r="Q238" s="2"/>
      <c r="V238" s="22" t="str">
        <f t="shared" si="74"/>
        <v xml:space="preserve"> ()*-</v>
      </c>
      <c r="X238" s="21" t="str">
        <f t="shared" ca="1" si="75"/>
        <v>-*---</v>
      </c>
      <c r="Y238" s="4" t="str">
        <f t="shared" si="76"/>
        <v>No</v>
      </c>
      <c r="Z238" s="8" t="str" cm="1">
        <f t="array" aca="1" ref="Z238" ca="1">C_CP</f>
        <v/>
      </c>
      <c r="AA238" s="9" t="str" cm="1">
        <f t="array" aca="1" ref="AA238" ca="1">IF(Z238="Yes",C_T,"-")</f>
        <v>-</v>
      </c>
      <c r="AB238" s="9" t="str" cm="1">
        <f t="array" aca="1" ref="AB238" ca="1">IF(Z238="Yes",C_WC,"-")</f>
        <v>-</v>
      </c>
      <c r="AC238" s="9" t="str" cm="1">
        <f t="array" aca="1" ref="AC238" ca="1">IF(Z238="Yes",VALUE(C_F),"-")</f>
        <v>-</v>
      </c>
      <c r="AE238" s="21">
        <f t="shared" si="77"/>
        <v>0</v>
      </c>
      <c r="AF238" s="8" t="str" cm="1">
        <f t="array" aca="1" ref="AF238" ca="1">P_Pop</f>
        <v/>
      </c>
      <c r="AG238" s="8" t="str" cm="1">
        <f t="array" aca="1" ref="AG238" ca="1">IF(AF238="Yes",P_P,"Y")</f>
        <v>Y</v>
      </c>
      <c r="AH238" s="8" t="str" cm="1">
        <f t="array" aca="1" ref="AH238" ca="1">IF(AF238="Yes",P_LB,"-")</f>
        <v>-</v>
      </c>
      <c r="AI238" s="8" t="str" cm="1">
        <f t="array" aca="1" ref="AI238" ca="1">IF(AF238="Yes",P_WC,"-")</f>
        <v>-</v>
      </c>
      <c r="AJ238" s="8" t="str" cm="1">
        <f t="array" aca="1" ref="AJ238" ca="1">IF(AF238="Yes",VALUE(P_F),"-")</f>
        <v>-</v>
      </c>
      <c r="AK238" s="10" t="str" cm="1">
        <f t="array" aca="1" ref="AK238" ca="1">IF(AF238="Yes",P_PN,"-")</f>
        <v>-</v>
      </c>
      <c r="AL238" s="22" t="str">
        <f t="shared" si="78"/>
        <v xml:space="preserve"> ()</v>
      </c>
      <c r="AM238" s="22">
        <f t="shared" si="79"/>
        <v>0</v>
      </c>
      <c r="AO238" s="5" t="str">
        <f t="shared" si="17"/>
        <v>Yes</v>
      </c>
      <c r="AP238" s="5" t="str">
        <f t="shared" ca="1" si="80"/>
        <v/>
      </c>
      <c r="AQ238" s="5" t="str">
        <f t="shared" ca="1" si="81"/>
        <v/>
      </c>
      <c r="AR238" s="5" t="str">
        <f t="shared" ca="1" si="82"/>
        <v>Yes</v>
      </c>
      <c r="AS238" s="5" t="str">
        <f t="shared" ca="1" si="83"/>
        <v>Patch to remove</v>
      </c>
      <c r="AT238" s="5" t="str" cm="1">
        <f t="array" aca="1" ref="AT238" ca="1">COM</f>
        <v/>
      </c>
      <c r="AV238" s="5" t="str">
        <f t="shared" ca="1" si="84"/>
        <v>No</v>
      </c>
      <c r="AW238" s="4" t="str" cm="1">
        <f t="array" aca="1" ref="AW238" ca="1">PIE</f>
        <v/>
      </c>
      <c r="AY238" s="22" t="str">
        <f t="shared" ca="1" si="85"/>
        <v>N</v>
      </c>
      <c r="AZ238" s="22" t="str">
        <f t="shared" ca="1" si="86"/>
        <v>N</v>
      </c>
      <c r="BA238" s="5" t="str">
        <f t="shared" ca="1" si="87"/>
        <v>No</v>
      </c>
      <c r="BB238" s="5" t="str">
        <f t="shared" ca="1" si="88"/>
        <v/>
      </c>
      <c r="BC238" s="5"/>
      <c r="BE238" s="22" t="str">
        <f t="shared" si="89"/>
        <v>N</v>
      </c>
      <c r="BF238" s="22" t="str">
        <f t="shared" ca="1" si="90"/>
        <v>Y</v>
      </c>
      <c r="BG238" s="22" t="str">
        <f t="shared" ca="1" si="91"/>
        <v>N</v>
      </c>
    </row>
    <row r="239" spans="15:59" x14ac:dyDescent="0.25">
      <c r="O239" s="1"/>
      <c r="P239" s="2"/>
      <c r="Q239" s="2"/>
      <c r="V239" s="22" t="str">
        <f t="shared" si="74"/>
        <v xml:space="preserve"> ()*-</v>
      </c>
      <c r="X239" s="21" t="str">
        <f t="shared" ca="1" si="75"/>
        <v>-*---</v>
      </c>
      <c r="Y239" s="4" t="str">
        <f t="shared" si="76"/>
        <v>No</v>
      </c>
      <c r="Z239" s="8" t="str" cm="1">
        <f t="array" aca="1" ref="Z239" ca="1">C_CP</f>
        <v/>
      </c>
      <c r="AA239" s="9" t="str" cm="1">
        <f t="array" aca="1" ref="AA239" ca="1">IF(Z239="Yes",C_T,"-")</f>
        <v>-</v>
      </c>
      <c r="AB239" s="9" t="str" cm="1">
        <f t="array" aca="1" ref="AB239" ca="1">IF(Z239="Yes",C_WC,"-")</f>
        <v>-</v>
      </c>
      <c r="AC239" s="9" t="str" cm="1">
        <f t="array" aca="1" ref="AC239" ca="1">IF(Z239="Yes",VALUE(C_F),"-")</f>
        <v>-</v>
      </c>
      <c r="AE239" s="21">
        <f t="shared" si="77"/>
        <v>0</v>
      </c>
      <c r="AF239" s="8" t="str" cm="1">
        <f t="array" aca="1" ref="AF239" ca="1">P_Pop</f>
        <v/>
      </c>
      <c r="AG239" s="8" t="str" cm="1">
        <f t="array" aca="1" ref="AG239" ca="1">IF(AF239="Yes",P_P,"Y")</f>
        <v>Y</v>
      </c>
      <c r="AH239" s="8" t="str" cm="1">
        <f t="array" aca="1" ref="AH239" ca="1">IF(AF239="Yes",P_LB,"-")</f>
        <v>-</v>
      </c>
      <c r="AI239" s="8" t="str" cm="1">
        <f t="array" aca="1" ref="AI239" ca="1">IF(AF239="Yes",P_WC,"-")</f>
        <v>-</v>
      </c>
      <c r="AJ239" s="8" t="str" cm="1">
        <f t="array" aca="1" ref="AJ239" ca="1">IF(AF239="Yes",VALUE(P_F),"-")</f>
        <v>-</v>
      </c>
      <c r="AK239" s="10" t="str" cm="1">
        <f t="array" aca="1" ref="AK239" ca="1">IF(AF239="Yes",P_PN,"-")</f>
        <v>-</v>
      </c>
      <c r="AL239" s="22" t="str">
        <f t="shared" si="78"/>
        <v xml:space="preserve"> ()</v>
      </c>
      <c r="AM239" s="22">
        <f t="shared" si="79"/>
        <v>0</v>
      </c>
      <c r="AO239" s="5" t="str">
        <f t="shared" si="17"/>
        <v>Yes</v>
      </c>
      <c r="AP239" s="5" t="str">
        <f t="shared" ca="1" si="80"/>
        <v/>
      </c>
      <c r="AQ239" s="5" t="str">
        <f t="shared" ca="1" si="81"/>
        <v/>
      </c>
      <c r="AR239" s="5" t="str">
        <f t="shared" ca="1" si="82"/>
        <v>Yes</v>
      </c>
      <c r="AS239" s="5" t="str">
        <f t="shared" ca="1" si="83"/>
        <v>Patch to remove</v>
      </c>
      <c r="AT239" s="5" t="str" cm="1">
        <f t="array" aca="1" ref="AT239" ca="1">COM</f>
        <v/>
      </c>
      <c r="AV239" s="5" t="str">
        <f t="shared" ca="1" si="84"/>
        <v>No</v>
      </c>
      <c r="AW239" s="4" t="str" cm="1">
        <f t="array" aca="1" ref="AW239" ca="1">PIE</f>
        <v/>
      </c>
      <c r="AY239" s="22" t="str">
        <f t="shared" ca="1" si="85"/>
        <v>N</v>
      </c>
      <c r="AZ239" s="22" t="str">
        <f t="shared" ca="1" si="86"/>
        <v>N</v>
      </c>
      <c r="BA239" s="5" t="str">
        <f t="shared" ca="1" si="87"/>
        <v>No</v>
      </c>
      <c r="BB239" s="5" t="str">
        <f t="shared" ca="1" si="88"/>
        <v/>
      </c>
      <c r="BC239" s="5"/>
      <c r="BE239" s="22" t="str">
        <f t="shared" si="89"/>
        <v>N</v>
      </c>
      <c r="BF239" s="22" t="str">
        <f t="shared" ca="1" si="90"/>
        <v>Y</v>
      </c>
      <c r="BG239" s="22" t="str">
        <f t="shared" ca="1" si="91"/>
        <v>N</v>
      </c>
    </row>
    <row r="240" spans="15:59" x14ac:dyDescent="0.25">
      <c r="O240" s="1"/>
      <c r="P240" s="2"/>
      <c r="Q240" s="2"/>
      <c r="V240" s="22" t="str">
        <f t="shared" si="74"/>
        <v xml:space="preserve"> ()*-</v>
      </c>
      <c r="X240" s="21" t="str">
        <f t="shared" ca="1" si="75"/>
        <v>-*---</v>
      </c>
      <c r="Y240" s="4" t="str">
        <f t="shared" si="76"/>
        <v>No</v>
      </c>
      <c r="Z240" s="8" t="str" cm="1">
        <f t="array" aca="1" ref="Z240" ca="1">C_CP</f>
        <v/>
      </c>
      <c r="AA240" s="9" t="str" cm="1">
        <f t="array" aca="1" ref="AA240" ca="1">IF(Z240="Yes",C_T,"-")</f>
        <v>-</v>
      </c>
      <c r="AB240" s="9" t="str" cm="1">
        <f t="array" aca="1" ref="AB240" ca="1">IF(Z240="Yes",C_WC,"-")</f>
        <v>-</v>
      </c>
      <c r="AC240" s="9" t="str" cm="1">
        <f t="array" aca="1" ref="AC240" ca="1">IF(Z240="Yes",VALUE(C_F),"-")</f>
        <v>-</v>
      </c>
      <c r="AE240" s="21">
        <f t="shared" si="77"/>
        <v>0</v>
      </c>
      <c r="AF240" s="8" t="str" cm="1">
        <f t="array" aca="1" ref="AF240" ca="1">P_Pop</f>
        <v/>
      </c>
      <c r="AG240" s="8" t="str" cm="1">
        <f t="array" aca="1" ref="AG240" ca="1">IF(AF240="Yes",P_P,"Y")</f>
        <v>Y</v>
      </c>
      <c r="AH240" s="8" t="str" cm="1">
        <f t="array" aca="1" ref="AH240" ca="1">IF(AF240="Yes",P_LB,"-")</f>
        <v>-</v>
      </c>
      <c r="AI240" s="8" t="str" cm="1">
        <f t="array" aca="1" ref="AI240" ca="1">IF(AF240="Yes",P_WC,"-")</f>
        <v>-</v>
      </c>
      <c r="AJ240" s="8" t="str" cm="1">
        <f t="array" aca="1" ref="AJ240" ca="1">IF(AF240="Yes",VALUE(P_F),"-")</f>
        <v>-</v>
      </c>
      <c r="AK240" s="10" t="str" cm="1">
        <f t="array" aca="1" ref="AK240" ca="1">IF(AF240="Yes",P_PN,"-")</f>
        <v>-</v>
      </c>
      <c r="AL240" s="22" t="str">
        <f t="shared" si="78"/>
        <v xml:space="preserve"> ()</v>
      </c>
      <c r="AM240" s="22">
        <f t="shared" si="79"/>
        <v>0</v>
      </c>
      <c r="AO240" s="5" t="str">
        <f t="shared" si="17"/>
        <v>Yes</v>
      </c>
      <c r="AP240" s="5" t="str">
        <f t="shared" ca="1" si="80"/>
        <v/>
      </c>
      <c r="AQ240" s="5" t="str">
        <f t="shared" ca="1" si="81"/>
        <v/>
      </c>
      <c r="AR240" s="5" t="str">
        <f t="shared" ca="1" si="82"/>
        <v>Yes</v>
      </c>
      <c r="AS240" s="5" t="str">
        <f t="shared" ca="1" si="83"/>
        <v>Patch to remove</v>
      </c>
      <c r="AT240" s="5" t="str" cm="1">
        <f t="array" aca="1" ref="AT240" ca="1">COM</f>
        <v/>
      </c>
      <c r="AV240" s="5" t="str">
        <f t="shared" ca="1" si="84"/>
        <v>No</v>
      </c>
      <c r="AW240" s="4" t="str" cm="1">
        <f t="array" aca="1" ref="AW240" ca="1">PIE</f>
        <v/>
      </c>
      <c r="AY240" s="22" t="str">
        <f t="shared" ca="1" si="85"/>
        <v>N</v>
      </c>
      <c r="AZ240" s="22" t="str">
        <f t="shared" ca="1" si="86"/>
        <v>N</v>
      </c>
      <c r="BA240" s="5" t="str">
        <f t="shared" ca="1" si="87"/>
        <v>No</v>
      </c>
      <c r="BB240" s="5" t="str">
        <f t="shared" ca="1" si="88"/>
        <v/>
      </c>
      <c r="BC240" s="5"/>
      <c r="BE240" s="22" t="str">
        <f t="shared" si="89"/>
        <v>N</v>
      </c>
      <c r="BF240" s="22" t="str">
        <f t="shared" ca="1" si="90"/>
        <v>Y</v>
      </c>
      <c r="BG240" s="22" t="str">
        <f t="shared" ca="1" si="91"/>
        <v>N</v>
      </c>
    </row>
    <row r="241" spans="15:59" x14ac:dyDescent="0.25">
      <c r="O241" s="1"/>
      <c r="P241" s="2"/>
      <c r="Q241" s="2"/>
      <c r="V241" s="22" t="str">
        <f t="shared" si="74"/>
        <v xml:space="preserve"> ()*-</v>
      </c>
      <c r="X241" s="21" t="str">
        <f t="shared" ca="1" si="75"/>
        <v>-*---</v>
      </c>
      <c r="Y241" s="4" t="str">
        <f t="shared" si="76"/>
        <v>No</v>
      </c>
      <c r="Z241" s="8" t="str" cm="1">
        <f t="array" aca="1" ref="Z241" ca="1">C_CP</f>
        <v/>
      </c>
      <c r="AA241" s="9" t="str" cm="1">
        <f t="array" aca="1" ref="AA241" ca="1">IF(Z241="Yes",C_T,"-")</f>
        <v>-</v>
      </c>
      <c r="AB241" s="9" t="str" cm="1">
        <f t="array" aca="1" ref="AB241" ca="1">IF(Z241="Yes",C_WC,"-")</f>
        <v>-</v>
      </c>
      <c r="AC241" s="9" t="str" cm="1">
        <f t="array" aca="1" ref="AC241" ca="1">IF(Z241="Yes",VALUE(C_F),"-")</f>
        <v>-</v>
      </c>
      <c r="AE241" s="21">
        <f t="shared" si="77"/>
        <v>0</v>
      </c>
      <c r="AF241" s="8" t="str" cm="1">
        <f t="array" aca="1" ref="AF241" ca="1">P_Pop</f>
        <v/>
      </c>
      <c r="AG241" s="8" t="str" cm="1">
        <f t="array" aca="1" ref="AG241" ca="1">IF(AF241="Yes",P_P,"Y")</f>
        <v>Y</v>
      </c>
      <c r="AH241" s="8" t="str" cm="1">
        <f t="array" aca="1" ref="AH241" ca="1">IF(AF241="Yes",P_LB,"-")</f>
        <v>-</v>
      </c>
      <c r="AI241" s="8" t="str" cm="1">
        <f t="array" aca="1" ref="AI241" ca="1">IF(AF241="Yes",P_WC,"-")</f>
        <v>-</v>
      </c>
      <c r="AJ241" s="8" t="str" cm="1">
        <f t="array" aca="1" ref="AJ241" ca="1">IF(AF241="Yes",VALUE(P_F),"-")</f>
        <v>-</v>
      </c>
      <c r="AK241" s="10" t="str" cm="1">
        <f t="array" aca="1" ref="AK241" ca="1">IF(AF241="Yes",P_PN,"-")</f>
        <v>-</v>
      </c>
      <c r="AL241" s="22" t="str">
        <f t="shared" si="78"/>
        <v xml:space="preserve"> ()</v>
      </c>
      <c r="AM241" s="22">
        <f t="shared" si="79"/>
        <v>0</v>
      </c>
      <c r="AO241" s="5" t="str">
        <f t="shared" si="17"/>
        <v>Yes</v>
      </c>
      <c r="AP241" s="5" t="str">
        <f t="shared" ca="1" si="80"/>
        <v/>
      </c>
      <c r="AQ241" s="5" t="str">
        <f t="shared" ca="1" si="81"/>
        <v/>
      </c>
      <c r="AR241" s="5" t="str">
        <f t="shared" ca="1" si="82"/>
        <v>Yes</v>
      </c>
      <c r="AS241" s="5" t="str">
        <f t="shared" ca="1" si="83"/>
        <v>Patch to remove</v>
      </c>
      <c r="AT241" s="5" t="str" cm="1">
        <f t="array" aca="1" ref="AT241" ca="1">COM</f>
        <v/>
      </c>
      <c r="AV241" s="5" t="str">
        <f t="shared" ca="1" si="84"/>
        <v>No</v>
      </c>
      <c r="AW241" s="4" t="str" cm="1">
        <f t="array" aca="1" ref="AW241" ca="1">PIE</f>
        <v/>
      </c>
      <c r="AY241" s="22" t="str">
        <f t="shared" ca="1" si="85"/>
        <v>N</v>
      </c>
      <c r="AZ241" s="22" t="str">
        <f t="shared" ca="1" si="86"/>
        <v>N</v>
      </c>
      <c r="BA241" s="5" t="str">
        <f t="shared" ca="1" si="87"/>
        <v>No</v>
      </c>
      <c r="BB241" s="5" t="str">
        <f t="shared" ca="1" si="88"/>
        <v/>
      </c>
      <c r="BC241" s="5"/>
      <c r="BE241" s="22" t="str">
        <f t="shared" si="89"/>
        <v>N</v>
      </c>
      <c r="BF241" s="22" t="str">
        <f t="shared" ca="1" si="90"/>
        <v>Y</v>
      </c>
      <c r="BG241" s="22" t="str">
        <f t="shared" ca="1" si="91"/>
        <v>N</v>
      </c>
    </row>
    <row r="242" spans="15:59" x14ac:dyDescent="0.25">
      <c r="O242" s="1"/>
      <c r="P242" s="2"/>
      <c r="Q242" s="2"/>
      <c r="V242" s="22" t="str">
        <f t="shared" si="74"/>
        <v xml:space="preserve"> ()*-</v>
      </c>
      <c r="X242" s="21" t="str">
        <f t="shared" ca="1" si="75"/>
        <v>-*---</v>
      </c>
      <c r="Y242" s="4" t="str">
        <f t="shared" si="76"/>
        <v>No</v>
      </c>
      <c r="Z242" s="8" t="str" cm="1">
        <f t="array" aca="1" ref="Z242" ca="1">C_CP</f>
        <v/>
      </c>
      <c r="AA242" s="9" t="str" cm="1">
        <f t="array" aca="1" ref="AA242" ca="1">IF(Z242="Yes",C_T,"-")</f>
        <v>-</v>
      </c>
      <c r="AB242" s="9" t="str" cm="1">
        <f t="array" aca="1" ref="AB242" ca="1">IF(Z242="Yes",C_WC,"-")</f>
        <v>-</v>
      </c>
      <c r="AC242" s="9" t="str" cm="1">
        <f t="array" aca="1" ref="AC242" ca="1">IF(Z242="Yes",VALUE(C_F),"-")</f>
        <v>-</v>
      </c>
      <c r="AE242" s="21">
        <f t="shared" si="77"/>
        <v>0</v>
      </c>
      <c r="AF242" s="8" t="str" cm="1">
        <f t="array" aca="1" ref="AF242" ca="1">P_Pop</f>
        <v/>
      </c>
      <c r="AG242" s="8" t="str" cm="1">
        <f t="array" aca="1" ref="AG242" ca="1">IF(AF242="Yes",P_P,"Y")</f>
        <v>Y</v>
      </c>
      <c r="AH242" s="8" t="str" cm="1">
        <f t="array" aca="1" ref="AH242" ca="1">IF(AF242="Yes",P_LB,"-")</f>
        <v>-</v>
      </c>
      <c r="AI242" s="8" t="str" cm="1">
        <f t="array" aca="1" ref="AI242" ca="1">IF(AF242="Yes",P_WC,"-")</f>
        <v>-</v>
      </c>
      <c r="AJ242" s="8" t="str" cm="1">
        <f t="array" aca="1" ref="AJ242" ca="1">IF(AF242="Yes",VALUE(P_F),"-")</f>
        <v>-</v>
      </c>
      <c r="AK242" s="10" t="str" cm="1">
        <f t="array" aca="1" ref="AK242" ca="1">IF(AF242="Yes",P_PN,"-")</f>
        <v>-</v>
      </c>
      <c r="AL242" s="22" t="str">
        <f t="shared" si="78"/>
        <v xml:space="preserve"> ()</v>
      </c>
      <c r="AM242" s="22">
        <f t="shared" si="79"/>
        <v>0</v>
      </c>
      <c r="AO242" s="5" t="str">
        <f t="shared" si="17"/>
        <v>Yes</v>
      </c>
      <c r="AP242" s="5" t="str">
        <f t="shared" ca="1" si="80"/>
        <v/>
      </c>
      <c r="AQ242" s="5" t="str">
        <f t="shared" ca="1" si="81"/>
        <v/>
      </c>
      <c r="AR242" s="5" t="str">
        <f t="shared" ca="1" si="82"/>
        <v>Yes</v>
      </c>
      <c r="AS242" s="5" t="str">
        <f t="shared" ca="1" si="83"/>
        <v>Patch to remove</v>
      </c>
      <c r="AT242" s="5" t="str" cm="1">
        <f t="array" aca="1" ref="AT242" ca="1">COM</f>
        <v/>
      </c>
      <c r="AV242" s="5" t="str">
        <f t="shared" ca="1" si="84"/>
        <v>No</v>
      </c>
      <c r="AW242" s="4" t="str" cm="1">
        <f t="array" aca="1" ref="AW242" ca="1">PIE</f>
        <v/>
      </c>
      <c r="AY242" s="22" t="str">
        <f t="shared" ca="1" si="85"/>
        <v>N</v>
      </c>
      <c r="AZ242" s="22" t="str">
        <f t="shared" ca="1" si="86"/>
        <v>N</v>
      </c>
      <c r="BA242" s="5" t="str">
        <f t="shared" ca="1" si="87"/>
        <v>No</v>
      </c>
      <c r="BB242" s="5" t="str">
        <f t="shared" ca="1" si="88"/>
        <v/>
      </c>
      <c r="BC242" s="5"/>
      <c r="BE242" s="22" t="str">
        <f t="shared" si="89"/>
        <v>N</v>
      </c>
      <c r="BF242" s="22" t="str">
        <f t="shared" ca="1" si="90"/>
        <v>Y</v>
      </c>
      <c r="BG242" s="22" t="str">
        <f t="shared" ca="1" si="91"/>
        <v>N</v>
      </c>
    </row>
    <row r="243" spans="15:59" x14ac:dyDescent="0.25">
      <c r="O243" s="1"/>
      <c r="P243" s="2"/>
      <c r="Q243" s="2"/>
      <c r="V243" s="22" t="str">
        <f t="shared" si="74"/>
        <v xml:space="preserve"> ()*-</v>
      </c>
      <c r="X243" s="21" t="str">
        <f t="shared" ca="1" si="75"/>
        <v>-*---</v>
      </c>
      <c r="Y243" s="4" t="str">
        <f t="shared" si="76"/>
        <v>No</v>
      </c>
      <c r="Z243" s="8" t="str" cm="1">
        <f t="array" aca="1" ref="Z243" ca="1">C_CP</f>
        <v/>
      </c>
      <c r="AA243" s="9" t="str" cm="1">
        <f t="array" aca="1" ref="AA243" ca="1">IF(Z243="Yes",C_T,"-")</f>
        <v>-</v>
      </c>
      <c r="AB243" s="9" t="str" cm="1">
        <f t="array" aca="1" ref="AB243" ca="1">IF(Z243="Yes",C_WC,"-")</f>
        <v>-</v>
      </c>
      <c r="AC243" s="9" t="str" cm="1">
        <f t="array" aca="1" ref="AC243" ca="1">IF(Z243="Yes",VALUE(C_F),"-")</f>
        <v>-</v>
      </c>
      <c r="AE243" s="21">
        <f t="shared" si="77"/>
        <v>0</v>
      </c>
      <c r="AF243" s="8" t="str" cm="1">
        <f t="array" aca="1" ref="AF243" ca="1">P_Pop</f>
        <v/>
      </c>
      <c r="AG243" s="8" t="str" cm="1">
        <f t="array" aca="1" ref="AG243" ca="1">IF(AF243="Yes",P_P,"Y")</f>
        <v>Y</v>
      </c>
      <c r="AH243" s="8" t="str" cm="1">
        <f t="array" aca="1" ref="AH243" ca="1">IF(AF243="Yes",P_LB,"-")</f>
        <v>-</v>
      </c>
      <c r="AI243" s="8" t="str" cm="1">
        <f t="array" aca="1" ref="AI243" ca="1">IF(AF243="Yes",P_WC,"-")</f>
        <v>-</v>
      </c>
      <c r="AJ243" s="8" t="str" cm="1">
        <f t="array" aca="1" ref="AJ243" ca="1">IF(AF243="Yes",VALUE(P_F),"-")</f>
        <v>-</v>
      </c>
      <c r="AK243" s="10" t="str" cm="1">
        <f t="array" aca="1" ref="AK243" ca="1">IF(AF243="Yes",P_PN,"-")</f>
        <v>-</v>
      </c>
      <c r="AL243" s="22" t="str">
        <f t="shared" si="78"/>
        <v xml:space="preserve"> ()</v>
      </c>
      <c r="AM243" s="22">
        <f t="shared" si="79"/>
        <v>0</v>
      </c>
      <c r="AO243" s="5" t="str">
        <f t="shared" si="17"/>
        <v>Yes</v>
      </c>
      <c r="AP243" s="5" t="str">
        <f t="shared" ca="1" si="80"/>
        <v/>
      </c>
      <c r="AQ243" s="5" t="str">
        <f t="shared" ca="1" si="81"/>
        <v/>
      </c>
      <c r="AR243" s="5" t="str">
        <f t="shared" ca="1" si="82"/>
        <v>Yes</v>
      </c>
      <c r="AS243" s="5" t="str">
        <f t="shared" ca="1" si="83"/>
        <v>Patch to remove</v>
      </c>
      <c r="AT243" s="5" t="str" cm="1">
        <f t="array" aca="1" ref="AT243" ca="1">COM</f>
        <v/>
      </c>
      <c r="AV243" s="5" t="str">
        <f t="shared" ca="1" si="84"/>
        <v>No</v>
      </c>
      <c r="AW243" s="4" t="str" cm="1">
        <f t="array" aca="1" ref="AW243" ca="1">PIE</f>
        <v/>
      </c>
      <c r="AY243" s="22" t="str">
        <f t="shared" ca="1" si="85"/>
        <v>N</v>
      </c>
      <c r="AZ243" s="22" t="str">
        <f t="shared" ca="1" si="86"/>
        <v>N</v>
      </c>
      <c r="BA243" s="5" t="str">
        <f t="shared" ca="1" si="87"/>
        <v>No</v>
      </c>
      <c r="BB243" s="5" t="str">
        <f t="shared" ca="1" si="88"/>
        <v/>
      </c>
      <c r="BC243" s="5"/>
      <c r="BE243" s="22" t="str">
        <f t="shared" si="89"/>
        <v>N</v>
      </c>
      <c r="BF243" s="22" t="str">
        <f t="shared" ca="1" si="90"/>
        <v>Y</v>
      </c>
      <c r="BG243" s="22" t="str">
        <f t="shared" ca="1" si="91"/>
        <v>N</v>
      </c>
    </row>
    <row r="244" spans="15:59" x14ac:dyDescent="0.25">
      <c r="O244" s="1"/>
      <c r="P244" s="2"/>
      <c r="Q244" s="2"/>
      <c r="V244" s="22" t="str">
        <f t="shared" si="74"/>
        <v xml:space="preserve"> ()*-</v>
      </c>
      <c r="X244" s="21" t="str">
        <f t="shared" ca="1" si="75"/>
        <v>-*---</v>
      </c>
      <c r="Y244" s="4" t="str">
        <f t="shared" si="76"/>
        <v>No</v>
      </c>
      <c r="Z244" s="8" t="str" cm="1">
        <f t="array" aca="1" ref="Z244" ca="1">C_CP</f>
        <v/>
      </c>
      <c r="AA244" s="9" t="str" cm="1">
        <f t="array" aca="1" ref="AA244" ca="1">IF(Z244="Yes",C_T,"-")</f>
        <v>-</v>
      </c>
      <c r="AB244" s="9" t="str" cm="1">
        <f t="array" aca="1" ref="AB244" ca="1">IF(Z244="Yes",C_WC,"-")</f>
        <v>-</v>
      </c>
      <c r="AC244" s="9" t="str" cm="1">
        <f t="array" aca="1" ref="AC244" ca="1">IF(Z244="Yes",VALUE(C_F),"-")</f>
        <v>-</v>
      </c>
      <c r="AE244" s="21">
        <f t="shared" si="77"/>
        <v>0</v>
      </c>
      <c r="AF244" s="8" t="str" cm="1">
        <f t="array" aca="1" ref="AF244" ca="1">P_Pop</f>
        <v/>
      </c>
      <c r="AG244" s="8" t="str" cm="1">
        <f t="array" aca="1" ref="AG244" ca="1">IF(AF244="Yes",P_P,"Y")</f>
        <v>Y</v>
      </c>
      <c r="AH244" s="8" t="str" cm="1">
        <f t="array" aca="1" ref="AH244" ca="1">IF(AF244="Yes",P_LB,"-")</f>
        <v>-</v>
      </c>
      <c r="AI244" s="8" t="str" cm="1">
        <f t="array" aca="1" ref="AI244" ca="1">IF(AF244="Yes",P_WC,"-")</f>
        <v>-</v>
      </c>
      <c r="AJ244" s="8" t="str" cm="1">
        <f t="array" aca="1" ref="AJ244" ca="1">IF(AF244="Yes",VALUE(P_F),"-")</f>
        <v>-</v>
      </c>
      <c r="AK244" s="10" t="str" cm="1">
        <f t="array" aca="1" ref="AK244" ca="1">IF(AF244="Yes",P_PN,"-")</f>
        <v>-</v>
      </c>
      <c r="AL244" s="22" t="str">
        <f t="shared" si="78"/>
        <v xml:space="preserve"> ()</v>
      </c>
      <c r="AM244" s="22">
        <f t="shared" si="79"/>
        <v>0</v>
      </c>
      <c r="AO244" s="5" t="str">
        <f t="shared" si="17"/>
        <v>Yes</v>
      </c>
      <c r="AP244" s="5" t="str">
        <f t="shared" ca="1" si="80"/>
        <v/>
      </c>
      <c r="AQ244" s="5" t="str">
        <f t="shared" ca="1" si="81"/>
        <v/>
      </c>
      <c r="AR244" s="5" t="str">
        <f t="shared" ca="1" si="82"/>
        <v>Yes</v>
      </c>
      <c r="AS244" s="5" t="str">
        <f t="shared" ca="1" si="83"/>
        <v>Patch to remove</v>
      </c>
      <c r="AT244" s="5" t="str" cm="1">
        <f t="array" aca="1" ref="AT244" ca="1">COM</f>
        <v/>
      </c>
      <c r="AV244" s="5" t="str">
        <f t="shared" ca="1" si="84"/>
        <v>No</v>
      </c>
      <c r="AW244" s="4" t="str" cm="1">
        <f t="array" aca="1" ref="AW244" ca="1">PIE</f>
        <v/>
      </c>
      <c r="AY244" s="22" t="str">
        <f t="shared" ca="1" si="85"/>
        <v>N</v>
      </c>
      <c r="AZ244" s="22" t="str">
        <f t="shared" ca="1" si="86"/>
        <v>N</v>
      </c>
      <c r="BA244" s="5" t="str">
        <f t="shared" ca="1" si="87"/>
        <v>No</v>
      </c>
      <c r="BB244" s="5" t="str">
        <f t="shared" ca="1" si="88"/>
        <v/>
      </c>
      <c r="BC244" s="5"/>
      <c r="BE244" s="22" t="str">
        <f t="shared" si="89"/>
        <v>N</v>
      </c>
      <c r="BF244" s="22" t="str">
        <f t="shared" ca="1" si="90"/>
        <v>Y</v>
      </c>
      <c r="BG244" s="22" t="str">
        <f t="shared" ca="1" si="91"/>
        <v>N</v>
      </c>
    </row>
    <row r="245" spans="15:59" x14ac:dyDescent="0.25">
      <c r="O245" s="1"/>
      <c r="P245" s="2"/>
      <c r="Q245" s="2"/>
      <c r="V245" s="22" t="str">
        <f t="shared" si="74"/>
        <v xml:space="preserve"> ()*-</v>
      </c>
      <c r="X245" s="21" t="str">
        <f t="shared" ca="1" si="75"/>
        <v>-*---</v>
      </c>
      <c r="Y245" s="4" t="str">
        <f t="shared" si="76"/>
        <v>No</v>
      </c>
      <c r="Z245" s="8" t="str" cm="1">
        <f t="array" aca="1" ref="Z245" ca="1">C_CP</f>
        <v/>
      </c>
      <c r="AA245" s="9" t="str" cm="1">
        <f t="array" aca="1" ref="AA245" ca="1">IF(Z245="Yes",C_T,"-")</f>
        <v>-</v>
      </c>
      <c r="AB245" s="9" t="str" cm="1">
        <f t="array" aca="1" ref="AB245" ca="1">IF(Z245="Yes",C_WC,"-")</f>
        <v>-</v>
      </c>
      <c r="AC245" s="9" t="str" cm="1">
        <f t="array" aca="1" ref="AC245" ca="1">IF(Z245="Yes",VALUE(C_F),"-")</f>
        <v>-</v>
      </c>
      <c r="AE245" s="21">
        <f t="shared" si="77"/>
        <v>0</v>
      </c>
      <c r="AF245" s="8" t="str" cm="1">
        <f t="array" aca="1" ref="AF245" ca="1">P_Pop</f>
        <v/>
      </c>
      <c r="AG245" s="8" t="str" cm="1">
        <f t="array" aca="1" ref="AG245" ca="1">IF(AF245="Yes",P_P,"Y")</f>
        <v>Y</v>
      </c>
      <c r="AH245" s="8" t="str" cm="1">
        <f t="array" aca="1" ref="AH245" ca="1">IF(AF245="Yes",P_LB,"-")</f>
        <v>-</v>
      </c>
      <c r="AI245" s="8" t="str" cm="1">
        <f t="array" aca="1" ref="AI245" ca="1">IF(AF245="Yes",P_WC,"-")</f>
        <v>-</v>
      </c>
      <c r="AJ245" s="8" t="str" cm="1">
        <f t="array" aca="1" ref="AJ245" ca="1">IF(AF245="Yes",VALUE(P_F),"-")</f>
        <v>-</v>
      </c>
      <c r="AK245" s="10" t="str" cm="1">
        <f t="array" aca="1" ref="AK245" ca="1">IF(AF245="Yes",P_PN,"-")</f>
        <v>-</v>
      </c>
      <c r="AL245" s="22" t="str">
        <f t="shared" si="78"/>
        <v xml:space="preserve"> ()</v>
      </c>
      <c r="AM245" s="22">
        <f t="shared" si="79"/>
        <v>0</v>
      </c>
      <c r="AO245" s="5" t="str">
        <f t="shared" si="17"/>
        <v>Yes</v>
      </c>
      <c r="AP245" s="5" t="str">
        <f t="shared" ca="1" si="80"/>
        <v/>
      </c>
      <c r="AQ245" s="5" t="str">
        <f t="shared" ca="1" si="81"/>
        <v/>
      </c>
      <c r="AR245" s="5" t="str">
        <f t="shared" ca="1" si="82"/>
        <v>Yes</v>
      </c>
      <c r="AS245" s="5" t="str">
        <f t="shared" ca="1" si="83"/>
        <v>Patch to remove</v>
      </c>
      <c r="AT245" s="5" t="str" cm="1">
        <f t="array" aca="1" ref="AT245" ca="1">COM</f>
        <v/>
      </c>
      <c r="AV245" s="5" t="str">
        <f t="shared" ca="1" si="84"/>
        <v>No</v>
      </c>
      <c r="AW245" s="4" t="str" cm="1">
        <f t="array" aca="1" ref="AW245" ca="1">PIE</f>
        <v/>
      </c>
      <c r="AY245" s="22" t="str">
        <f t="shared" ca="1" si="85"/>
        <v>N</v>
      </c>
      <c r="AZ245" s="22" t="str">
        <f t="shared" ca="1" si="86"/>
        <v>N</v>
      </c>
      <c r="BA245" s="5" t="str">
        <f t="shared" ca="1" si="87"/>
        <v>No</v>
      </c>
      <c r="BB245" s="5" t="str">
        <f t="shared" ca="1" si="88"/>
        <v/>
      </c>
      <c r="BC245" s="5"/>
      <c r="BE245" s="22" t="str">
        <f t="shared" si="89"/>
        <v>N</v>
      </c>
      <c r="BF245" s="22" t="str">
        <f t="shared" ca="1" si="90"/>
        <v>Y</v>
      </c>
      <c r="BG245" s="22" t="str">
        <f t="shared" ca="1" si="91"/>
        <v>N</v>
      </c>
    </row>
    <row r="246" spans="15:59" x14ac:dyDescent="0.25">
      <c r="O246" s="1"/>
      <c r="P246" s="2"/>
      <c r="Q246" s="2"/>
      <c r="V246" s="22" t="str">
        <f t="shared" si="74"/>
        <v xml:space="preserve"> ()*-</v>
      </c>
      <c r="X246" s="21" t="str">
        <f t="shared" ca="1" si="75"/>
        <v>-*---</v>
      </c>
      <c r="Y246" s="4" t="str">
        <f t="shared" si="76"/>
        <v>No</v>
      </c>
      <c r="Z246" s="8" t="str" cm="1">
        <f t="array" aca="1" ref="Z246" ca="1">C_CP</f>
        <v/>
      </c>
      <c r="AA246" s="9" t="str" cm="1">
        <f t="array" aca="1" ref="AA246" ca="1">IF(Z246="Yes",C_T,"-")</f>
        <v>-</v>
      </c>
      <c r="AB246" s="9" t="str" cm="1">
        <f t="array" aca="1" ref="AB246" ca="1">IF(Z246="Yes",C_WC,"-")</f>
        <v>-</v>
      </c>
      <c r="AC246" s="9" t="str" cm="1">
        <f t="array" aca="1" ref="AC246" ca="1">IF(Z246="Yes",VALUE(C_F),"-")</f>
        <v>-</v>
      </c>
      <c r="AE246" s="21">
        <f t="shared" si="77"/>
        <v>0</v>
      </c>
      <c r="AF246" s="8" t="str" cm="1">
        <f t="array" aca="1" ref="AF246" ca="1">P_Pop</f>
        <v/>
      </c>
      <c r="AG246" s="8" t="str" cm="1">
        <f t="array" aca="1" ref="AG246" ca="1">IF(AF246="Yes",P_P,"Y")</f>
        <v>Y</v>
      </c>
      <c r="AH246" s="8" t="str" cm="1">
        <f t="array" aca="1" ref="AH246" ca="1">IF(AF246="Yes",P_LB,"-")</f>
        <v>-</v>
      </c>
      <c r="AI246" s="8" t="str" cm="1">
        <f t="array" aca="1" ref="AI246" ca="1">IF(AF246="Yes",P_WC,"-")</f>
        <v>-</v>
      </c>
      <c r="AJ246" s="8" t="str" cm="1">
        <f t="array" aca="1" ref="AJ246" ca="1">IF(AF246="Yes",VALUE(P_F),"-")</f>
        <v>-</v>
      </c>
      <c r="AK246" s="10" t="str" cm="1">
        <f t="array" aca="1" ref="AK246" ca="1">IF(AF246="Yes",P_PN,"-")</f>
        <v>-</v>
      </c>
      <c r="AL246" s="22" t="str">
        <f t="shared" si="78"/>
        <v xml:space="preserve"> ()</v>
      </c>
      <c r="AM246" s="22">
        <f t="shared" si="79"/>
        <v>0</v>
      </c>
      <c r="AO246" s="5" t="str">
        <f t="shared" si="17"/>
        <v>Yes</v>
      </c>
      <c r="AP246" s="5" t="str">
        <f t="shared" ca="1" si="80"/>
        <v/>
      </c>
      <c r="AQ246" s="5" t="str">
        <f t="shared" ca="1" si="81"/>
        <v/>
      </c>
      <c r="AR246" s="5" t="str">
        <f t="shared" ca="1" si="82"/>
        <v>Yes</v>
      </c>
      <c r="AS246" s="5" t="str">
        <f t="shared" ca="1" si="83"/>
        <v>Patch to remove</v>
      </c>
      <c r="AT246" s="5" t="str" cm="1">
        <f t="array" aca="1" ref="AT246" ca="1">COM</f>
        <v/>
      </c>
      <c r="AV246" s="5" t="str">
        <f t="shared" ca="1" si="84"/>
        <v>No</v>
      </c>
      <c r="AW246" s="4" t="str" cm="1">
        <f t="array" aca="1" ref="AW246" ca="1">PIE</f>
        <v/>
      </c>
      <c r="AY246" s="22" t="str">
        <f t="shared" ca="1" si="85"/>
        <v>N</v>
      </c>
      <c r="AZ246" s="22" t="str">
        <f t="shared" ca="1" si="86"/>
        <v>N</v>
      </c>
      <c r="BA246" s="5" t="str">
        <f t="shared" ca="1" si="87"/>
        <v>No</v>
      </c>
      <c r="BB246" s="5" t="str">
        <f t="shared" ca="1" si="88"/>
        <v/>
      </c>
      <c r="BC246" s="5"/>
      <c r="BE246" s="22" t="str">
        <f t="shared" si="89"/>
        <v>N</v>
      </c>
      <c r="BF246" s="22" t="str">
        <f t="shared" ca="1" si="90"/>
        <v>Y</v>
      </c>
      <c r="BG246" s="22" t="str">
        <f t="shared" ca="1" si="91"/>
        <v>N</v>
      </c>
    </row>
    <row r="247" spans="15:59" x14ac:dyDescent="0.25">
      <c r="O247" s="1"/>
      <c r="P247" s="2"/>
      <c r="Q247" s="2"/>
      <c r="V247" s="22" t="str">
        <f t="shared" si="74"/>
        <v xml:space="preserve"> ()*-</v>
      </c>
      <c r="X247" s="21" t="str">
        <f t="shared" ca="1" si="75"/>
        <v>-*---</v>
      </c>
      <c r="Y247" s="4" t="str">
        <f t="shared" si="76"/>
        <v>No</v>
      </c>
      <c r="Z247" s="8" t="str" cm="1">
        <f t="array" aca="1" ref="Z247" ca="1">C_CP</f>
        <v/>
      </c>
      <c r="AA247" s="9" t="str" cm="1">
        <f t="array" aca="1" ref="AA247" ca="1">IF(Z247="Yes",C_T,"-")</f>
        <v>-</v>
      </c>
      <c r="AB247" s="9" t="str" cm="1">
        <f t="array" aca="1" ref="AB247" ca="1">IF(Z247="Yes",C_WC,"-")</f>
        <v>-</v>
      </c>
      <c r="AC247" s="9" t="str" cm="1">
        <f t="array" aca="1" ref="AC247" ca="1">IF(Z247="Yes",VALUE(C_F),"-")</f>
        <v>-</v>
      </c>
      <c r="AE247" s="21">
        <f t="shared" si="77"/>
        <v>0</v>
      </c>
      <c r="AF247" s="8" t="str" cm="1">
        <f t="array" aca="1" ref="AF247" ca="1">P_Pop</f>
        <v/>
      </c>
      <c r="AG247" s="8" t="str" cm="1">
        <f t="array" aca="1" ref="AG247" ca="1">IF(AF247="Yes",P_P,"Y")</f>
        <v>Y</v>
      </c>
      <c r="AH247" s="8" t="str" cm="1">
        <f t="array" aca="1" ref="AH247" ca="1">IF(AF247="Yes",P_LB,"-")</f>
        <v>-</v>
      </c>
      <c r="AI247" s="8" t="str" cm="1">
        <f t="array" aca="1" ref="AI247" ca="1">IF(AF247="Yes",P_WC,"-")</f>
        <v>-</v>
      </c>
      <c r="AJ247" s="8" t="str" cm="1">
        <f t="array" aca="1" ref="AJ247" ca="1">IF(AF247="Yes",VALUE(P_F),"-")</f>
        <v>-</v>
      </c>
      <c r="AK247" s="10" t="str" cm="1">
        <f t="array" aca="1" ref="AK247" ca="1">IF(AF247="Yes",P_PN,"-")</f>
        <v>-</v>
      </c>
      <c r="AL247" s="22" t="str">
        <f t="shared" si="78"/>
        <v xml:space="preserve"> ()</v>
      </c>
      <c r="AM247" s="22">
        <f t="shared" si="79"/>
        <v>0</v>
      </c>
      <c r="AO247" s="5" t="str">
        <f t="shared" si="17"/>
        <v>Yes</v>
      </c>
      <c r="AP247" s="5" t="str">
        <f t="shared" ca="1" si="80"/>
        <v/>
      </c>
      <c r="AQ247" s="5" t="str">
        <f t="shared" ca="1" si="81"/>
        <v/>
      </c>
      <c r="AR247" s="5" t="str">
        <f t="shared" ca="1" si="82"/>
        <v>Yes</v>
      </c>
      <c r="AS247" s="5" t="str">
        <f t="shared" ca="1" si="83"/>
        <v>Patch to remove</v>
      </c>
      <c r="AT247" s="5" t="str" cm="1">
        <f t="array" aca="1" ref="AT247" ca="1">COM</f>
        <v/>
      </c>
      <c r="AV247" s="5" t="str">
        <f t="shared" ca="1" si="84"/>
        <v>No</v>
      </c>
      <c r="AW247" s="4" t="str" cm="1">
        <f t="array" aca="1" ref="AW247" ca="1">PIE</f>
        <v/>
      </c>
      <c r="AY247" s="22" t="str">
        <f t="shared" ca="1" si="85"/>
        <v>N</v>
      </c>
      <c r="AZ247" s="22" t="str">
        <f t="shared" ca="1" si="86"/>
        <v>N</v>
      </c>
      <c r="BA247" s="5" t="str">
        <f t="shared" ca="1" si="87"/>
        <v>No</v>
      </c>
      <c r="BB247" s="5" t="str">
        <f t="shared" ca="1" si="88"/>
        <v/>
      </c>
      <c r="BC247" s="5"/>
      <c r="BE247" s="22" t="str">
        <f t="shared" si="89"/>
        <v>N</v>
      </c>
      <c r="BF247" s="22" t="str">
        <f t="shared" ca="1" si="90"/>
        <v>Y</v>
      </c>
      <c r="BG247" s="22" t="str">
        <f t="shared" ca="1" si="91"/>
        <v>N</v>
      </c>
    </row>
    <row r="248" spans="15:59" x14ac:dyDescent="0.25">
      <c r="O248" s="1"/>
      <c r="P248" s="2"/>
      <c r="Q248" s="2"/>
      <c r="V248" s="22" t="str">
        <f t="shared" si="74"/>
        <v xml:space="preserve"> ()*-</v>
      </c>
      <c r="X248" s="21" t="str">
        <f t="shared" ca="1" si="75"/>
        <v>-*---</v>
      </c>
      <c r="Y248" s="4" t="str">
        <f t="shared" si="76"/>
        <v>No</v>
      </c>
      <c r="Z248" s="8" t="str" cm="1">
        <f t="array" aca="1" ref="Z248" ca="1">C_CP</f>
        <v/>
      </c>
      <c r="AA248" s="9" t="str" cm="1">
        <f t="array" aca="1" ref="AA248" ca="1">IF(Z248="Yes",C_T,"-")</f>
        <v>-</v>
      </c>
      <c r="AB248" s="9" t="str" cm="1">
        <f t="array" aca="1" ref="AB248" ca="1">IF(Z248="Yes",C_WC,"-")</f>
        <v>-</v>
      </c>
      <c r="AC248" s="9" t="str" cm="1">
        <f t="array" aca="1" ref="AC248" ca="1">IF(Z248="Yes",VALUE(C_F),"-")</f>
        <v>-</v>
      </c>
      <c r="AE248" s="21">
        <f t="shared" si="77"/>
        <v>0</v>
      </c>
      <c r="AF248" s="8" t="str" cm="1">
        <f t="array" aca="1" ref="AF248" ca="1">P_Pop</f>
        <v/>
      </c>
      <c r="AG248" s="8" t="str" cm="1">
        <f t="array" aca="1" ref="AG248" ca="1">IF(AF248="Yes",P_P,"Y")</f>
        <v>Y</v>
      </c>
      <c r="AH248" s="8" t="str" cm="1">
        <f t="array" aca="1" ref="AH248" ca="1">IF(AF248="Yes",P_LB,"-")</f>
        <v>-</v>
      </c>
      <c r="AI248" s="8" t="str" cm="1">
        <f t="array" aca="1" ref="AI248" ca="1">IF(AF248="Yes",P_WC,"-")</f>
        <v>-</v>
      </c>
      <c r="AJ248" s="8" t="str" cm="1">
        <f t="array" aca="1" ref="AJ248" ca="1">IF(AF248="Yes",VALUE(P_F),"-")</f>
        <v>-</v>
      </c>
      <c r="AK248" s="10" t="str" cm="1">
        <f t="array" aca="1" ref="AK248" ca="1">IF(AF248="Yes",P_PN,"-")</f>
        <v>-</v>
      </c>
      <c r="AL248" s="22" t="str">
        <f t="shared" si="78"/>
        <v xml:space="preserve"> ()</v>
      </c>
      <c r="AM248" s="22">
        <f t="shared" si="79"/>
        <v>0</v>
      </c>
      <c r="AO248" s="5" t="str">
        <f t="shared" si="17"/>
        <v>Yes</v>
      </c>
      <c r="AP248" s="5" t="str">
        <f t="shared" ca="1" si="80"/>
        <v/>
      </c>
      <c r="AQ248" s="5" t="str">
        <f t="shared" ca="1" si="81"/>
        <v/>
      </c>
      <c r="AR248" s="5" t="str">
        <f t="shared" ca="1" si="82"/>
        <v>Yes</v>
      </c>
      <c r="AS248" s="5" t="str">
        <f t="shared" ca="1" si="83"/>
        <v>Patch to remove</v>
      </c>
      <c r="AT248" s="5" t="str" cm="1">
        <f t="array" aca="1" ref="AT248" ca="1">COM</f>
        <v/>
      </c>
      <c r="AV248" s="5" t="str">
        <f t="shared" ca="1" si="84"/>
        <v>No</v>
      </c>
      <c r="AW248" s="4" t="str" cm="1">
        <f t="array" aca="1" ref="AW248" ca="1">PIE</f>
        <v/>
      </c>
      <c r="AY248" s="22" t="str">
        <f t="shared" ca="1" si="85"/>
        <v>N</v>
      </c>
      <c r="AZ248" s="22" t="str">
        <f t="shared" ca="1" si="86"/>
        <v>N</v>
      </c>
      <c r="BA248" s="5" t="str">
        <f t="shared" ca="1" si="87"/>
        <v>No</v>
      </c>
      <c r="BB248" s="5" t="str">
        <f t="shared" ca="1" si="88"/>
        <v/>
      </c>
      <c r="BC248" s="5"/>
      <c r="BE248" s="22" t="str">
        <f t="shared" si="89"/>
        <v>N</v>
      </c>
      <c r="BF248" s="22" t="str">
        <f t="shared" ca="1" si="90"/>
        <v>Y</v>
      </c>
      <c r="BG248" s="22" t="str">
        <f t="shared" ca="1" si="91"/>
        <v>N</v>
      </c>
    </row>
    <row r="249" spans="15:59" x14ac:dyDescent="0.25">
      <c r="O249" s="1"/>
      <c r="P249" s="2"/>
      <c r="Q249" s="2"/>
      <c r="V249" s="22" t="str">
        <f t="shared" si="74"/>
        <v xml:space="preserve"> ()*-</v>
      </c>
      <c r="X249" s="21" t="str">
        <f t="shared" ca="1" si="75"/>
        <v>-*---</v>
      </c>
      <c r="Y249" s="4" t="str">
        <f t="shared" si="76"/>
        <v>No</v>
      </c>
      <c r="Z249" s="8" t="str" cm="1">
        <f t="array" aca="1" ref="Z249" ca="1">C_CP</f>
        <v/>
      </c>
      <c r="AA249" s="9" t="str" cm="1">
        <f t="array" aca="1" ref="AA249" ca="1">IF(Z249="Yes",C_T,"-")</f>
        <v>-</v>
      </c>
      <c r="AB249" s="9" t="str" cm="1">
        <f t="array" aca="1" ref="AB249" ca="1">IF(Z249="Yes",C_WC,"-")</f>
        <v>-</v>
      </c>
      <c r="AC249" s="9" t="str" cm="1">
        <f t="array" aca="1" ref="AC249" ca="1">IF(Z249="Yes",VALUE(C_F),"-")</f>
        <v>-</v>
      </c>
      <c r="AE249" s="21">
        <f t="shared" si="77"/>
        <v>0</v>
      </c>
      <c r="AF249" s="8" t="str" cm="1">
        <f t="array" aca="1" ref="AF249" ca="1">P_Pop</f>
        <v/>
      </c>
      <c r="AG249" s="8" t="str" cm="1">
        <f t="array" aca="1" ref="AG249" ca="1">IF(AF249="Yes",P_P,"Y")</f>
        <v>Y</v>
      </c>
      <c r="AH249" s="8" t="str" cm="1">
        <f t="array" aca="1" ref="AH249" ca="1">IF(AF249="Yes",P_LB,"-")</f>
        <v>-</v>
      </c>
      <c r="AI249" s="8" t="str" cm="1">
        <f t="array" aca="1" ref="AI249" ca="1">IF(AF249="Yes",P_WC,"-")</f>
        <v>-</v>
      </c>
      <c r="AJ249" s="8" t="str" cm="1">
        <f t="array" aca="1" ref="AJ249" ca="1">IF(AF249="Yes",VALUE(P_F),"-")</f>
        <v>-</v>
      </c>
      <c r="AK249" s="10" t="str" cm="1">
        <f t="array" aca="1" ref="AK249" ca="1">IF(AF249="Yes",P_PN,"-")</f>
        <v>-</v>
      </c>
      <c r="AL249" s="22" t="str">
        <f t="shared" si="78"/>
        <v xml:space="preserve"> ()</v>
      </c>
      <c r="AM249" s="22">
        <f t="shared" si="79"/>
        <v>0</v>
      </c>
      <c r="AO249" s="5" t="str">
        <f t="shared" si="17"/>
        <v>Yes</v>
      </c>
      <c r="AP249" s="5" t="str">
        <f t="shared" ca="1" si="80"/>
        <v/>
      </c>
      <c r="AQ249" s="5" t="str">
        <f t="shared" ca="1" si="81"/>
        <v/>
      </c>
      <c r="AR249" s="5" t="str">
        <f t="shared" ca="1" si="82"/>
        <v>Yes</v>
      </c>
      <c r="AS249" s="5" t="str">
        <f t="shared" ca="1" si="83"/>
        <v>Patch to remove</v>
      </c>
      <c r="AT249" s="5" t="str" cm="1">
        <f t="array" aca="1" ref="AT249" ca="1">COM</f>
        <v/>
      </c>
      <c r="AV249" s="5" t="str">
        <f t="shared" ca="1" si="84"/>
        <v>No</v>
      </c>
      <c r="AW249" s="4" t="str" cm="1">
        <f t="array" aca="1" ref="AW249" ca="1">PIE</f>
        <v/>
      </c>
      <c r="AY249" s="22" t="str">
        <f t="shared" ca="1" si="85"/>
        <v>N</v>
      </c>
      <c r="AZ249" s="22" t="str">
        <f t="shared" ca="1" si="86"/>
        <v>N</v>
      </c>
      <c r="BA249" s="5" t="str">
        <f t="shared" ca="1" si="87"/>
        <v>No</v>
      </c>
      <c r="BB249" s="5" t="str">
        <f t="shared" ca="1" si="88"/>
        <v/>
      </c>
      <c r="BC249" s="5"/>
      <c r="BE249" s="22" t="str">
        <f t="shared" si="89"/>
        <v>N</v>
      </c>
      <c r="BF249" s="22" t="str">
        <f t="shared" ca="1" si="90"/>
        <v>Y</v>
      </c>
      <c r="BG249" s="22" t="str">
        <f t="shared" ca="1" si="91"/>
        <v>N</v>
      </c>
    </row>
    <row r="250" spans="15:59" x14ac:dyDescent="0.25">
      <c r="O250" s="1"/>
      <c r="P250" s="2"/>
      <c r="Q250" s="2"/>
      <c r="V250" s="22" t="str">
        <f t="shared" si="74"/>
        <v xml:space="preserve"> ()*-</v>
      </c>
      <c r="X250" s="21" t="str">
        <f t="shared" ca="1" si="75"/>
        <v>-*---</v>
      </c>
      <c r="Y250" s="4" t="str">
        <f t="shared" si="76"/>
        <v>No</v>
      </c>
      <c r="Z250" s="8" t="str" cm="1">
        <f t="array" aca="1" ref="Z250" ca="1">C_CP</f>
        <v/>
      </c>
      <c r="AA250" s="9" t="str" cm="1">
        <f t="array" aca="1" ref="AA250" ca="1">IF(Z250="Yes",C_T,"-")</f>
        <v>-</v>
      </c>
      <c r="AB250" s="9" t="str" cm="1">
        <f t="array" aca="1" ref="AB250" ca="1">IF(Z250="Yes",C_WC,"-")</f>
        <v>-</v>
      </c>
      <c r="AC250" s="9" t="str" cm="1">
        <f t="array" aca="1" ref="AC250" ca="1">IF(Z250="Yes",VALUE(C_F),"-")</f>
        <v>-</v>
      </c>
      <c r="AE250" s="21">
        <f t="shared" si="77"/>
        <v>0</v>
      </c>
      <c r="AF250" s="8" t="str" cm="1">
        <f t="array" aca="1" ref="AF250" ca="1">P_Pop</f>
        <v/>
      </c>
      <c r="AG250" s="8" t="str" cm="1">
        <f t="array" aca="1" ref="AG250" ca="1">IF(AF250="Yes",P_P,"Y")</f>
        <v>Y</v>
      </c>
      <c r="AH250" s="8" t="str" cm="1">
        <f t="array" aca="1" ref="AH250" ca="1">IF(AF250="Yes",P_LB,"-")</f>
        <v>-</v>
      </c>
      <c r="AI250" s="8" t="str" cm="1">
        <f t="array" aca="1" ref="AI250" ca="1">IF(AF250="Yes",P_WC,"-")</f>
        <v>-</v>
      </c>
      <c r="AJ250" s="8" t="str" cm="1">
        <f t="array" aca="1" ref="AJ250" ca="1">IF(AF250="Yes",VALUE(P_F),"-")</f>
        <v>-</v>
      </c>
      <c r="AK250" s="10" t="str" cm="1">
        <f t="array" aca="1" ref="AK250" ca="1">IF(AF250="Yes",P_PN,"-")</f>
        <v>-</v>
      </c>
      <c r="AL250" s="22" t="str">
        <f t="shared" si="78"/>
        <v xml:space="preserve"> ()</v>
      </c>
      <c r="AM250" s="22">
        <f t="shared" si="79"/>
        <v>0</v>
      </c>
      <c r="AO250" s="5" t="str">
        <f t="shared" si="17"/>
        <v>Yes</v>
      </c>
      <c r="AP250" s="5" t="str">
        <f t="shared" ca="1" si="80"/>
        <v/>
      </c>
      <c r="AQ250" s="5" t="str">
        <f t="shared" ca="1" si="81"/>
        <v/>
      </c>
      <c r="AR250" s="5" t="str">
        <f t="shared" ca="1" si="82"/>
        <v>Yes</v>
      </c>
      <c r="AS250" s="5" t="str">
        <f t="shared" ca="1" si="83"/>
        <v>Patch to remove</v>
      </c>
      <c r="AT250" s="5" t="str" cm="1">
        <f t="array" aca="1" ref="AT250" ca="1">COM</f>
        <v/>
      </c>
      <c r="AV250" s="5" t="str">
        <f t="shared" ca="1" si="84"/>
        <v>No</v>
      </c>
      <c r="AW250" s="4" t="str" cm="1">
        <f t="array" aca="1" ref="AW250" ca="1">PIE</f>
        <v/>
      </c>
      <c r="AY250" s="22" t="str">
        <f t="shared" ca="1" si="85"/>
        <v>N</v>
      </c>
      <c r="AZ250" s="22" t="str">
        <f t="shared" ca="1" si="86"/>
        <v>N</v>
      </c>
      <c r="BA250" s="5" t="str">
        <f t="shared" ca="1" si="87"/>
        <v>No</v>
      </c>
      <c r="BB250" s="5" t="str">
        <f t="shared" ca="1" si="88"/>
        <v/>
      </c>
      <c r="BC250" s="5"/>
      <c r="BE250" s="22" t="str">
        <f t="shared" si="89"/>
        <v>N</v>
      </c>
      <c r="BF250" s="22" t="str">
        <f t="shared" ca="1" si="90"/>
        <v>Y</v>
      </c>
      <c r="BG250" s="22" t="str">
        <f t="shared" ca="1" si="91"/>
        <v>N</v>
      </c>
    </row>
    <row r="251" spans="15:59" x14ac:dyDescent="0.25">
      <c r="O251" s="1"/>
      <c r="P251" s="2"/>
      <c r="Q251" s="2"/>
      <c r="V251" s="22" t="str">
        <f t="shared" si="74"/>
        <v xml:space="preserve"> ()*-</v>
      </c>
      <c r="X251" s="21" t="str">
        <f t="shared" ca="1" si="75"/>
        <v>-*---</v>
      </c>
      <c r="Y251" s="4" t="str">
        <f t="shared" si="76"/>
        <v>No</v>
      </c>
      <c r="Z251" s="8" t="str" cm="1">
        <f t="array" aca="1" ref="Z251" ca="1">C_CP</f>
        <v/>
      </c>
      <c r="AA251" s="9" t="str" cm="1">
        <f t="array" aca="1" ref="AA251" ca="1">IF(Z251="Yes",C_T,"-")</f>
        <v>-</v>
      </c>
      <c r="AB251" s="9" t="str" cm="1">
        <f t="array" aca="1" ref="AB251" ca="1">IF(Z251="Yes",C_WC,"-")</f>
        <v>-</v>
      </c>
      <c r="AC251" s="9" t="str" cm="1">
        <f t="array" aca="1" ref="AC251" ca="1">IF(Z251="Yes",VALUE(C_F),"-")</f>
        <v>-</v>
      </c>
      <c r="AE251" s="21">
        <f t="shared" si="77"/>
        <v>0</v>
      </c>
      <c r="AF251" s="8" t="str" cm="1">
        <f t="array" aca="1" ref="AF251" ca="1">P_Pop</f>
        <v/>
      </c>
      <c r="AG251" s="8" t="str" cm="1">
        <f t="array" aca="1" ref="AG251" ca="1">IF(AF251="Yes",P_P,"Y")</f>
        <v>Y</v>
      </c>
      <c r="AH251" s="8" t="str" cm="1">
        <f t="array" aca="1" ref="AH251" ca="1">IF(AF251="Yes",P_LB,"-")</f>
        <v>-</v>
      </c>
      <c r="AI251" s="8" t="str" cm="1">
        <f t="array" aca="1" ref="AI251" ca="1">IF(AF251="Yes",P_WC,"-")</f>
        <v>-</v>
      </c>
      <c r="AJ251" s="8" t="str" cm="1">
        <f t="array" aca="1" ref="AJ251" ca="1">IF(AF251="Yes",VALUE(P_F),"-")</f>
        <v>-</v>
      </c>
      <c r="AK251" s="10" t="str" cm="1">
        <f t="array" aca="1" ref="AK251" ca="1">IF(AF251="Yes",P_PN,"-")</f>
        <v>-</v>
      </c>
      <c r="AL251" s="22" t="str">
        <f t="shared" si="78"/>
        <v xml:space="preserve"> ()</v>
      </c>
      <c r="AM251" s="22">
        <f t="shared" si="79"/>
        <v>0</v>
      </c>
      <c r="AO251" s="5" t="str">
        <f t="shared" si="17"/>
        <v>Yes</v>
      </c>
      <c r="AP251" s="5" t="str">
        <f t="shared" ca="1" si="80"/>
        <v/>
      </c>
      <c r="AQ251" s="5" t="str">
        <f t="shared" ca="1" si="81"/>
        <v/>
      </c>
      <c r="AR251" s="5" t="str">
        <f t="shared" ca="1" si="82"/>
        <v>Yes</v>
      </c>
      <c r="AS251" s="5" t="str">
        <f t="shared" ca="1" si="83"/>
        <v>Patch to remove</v>
      </c>
      <c r="AT251" s="5" t="str" cm="1">
        <f t="array" aca="1" ref="AT251" ca="1">COM</f>
        <v/>
      </c>
      <c r="AV251" s="5" t="str">
        <f t="shared" ca="1" si="84"/>
        <v>No</v>
      </c>
      <c r="AW251" s="4" t="str" cm="1">
        <f t="array" aca="1" ref="AW251" ca="1">PIE</f>
        <v/>
      </c>
      <c r="AY251" s="22" t="str">
        <f t="shared" ca="1" si="85"/>
        <v>N</v>
      </c>
      <c r="AZ251" s="22" t="str">
        <f t="shared" ca="1" si="86"/>
        <v>N</v>
      </c>
      <c r="BA251" s="5" t="str">
        <f t="shared" ca="1" si="87"/>
        <v>No</v>
      </c>
      <c r="BB251" s="5" t="str">
        <f t="shared" ca="1" si="88"/>
        <v/>
      </c>
      <c r="BC251" s="5"/>
      <c r="BE251" s="22" t="str">
        <f t="shared" si="89"/>
        <v>N</v>
      </c>
      <c r="BF251" s="22" t="str">
        <f t="shared" ca="1" si="90"/>
        <v>Y</v>
      </c>
      <c r="BG251" s="22" t="str">
        <f t="shared" ca="1" si="91"/>
        <v>N</v>
      </c>
    </row>
    <row r="252" spans="15:59" x14ac:dyDescent="0.25">
      <c r="O252" s="1"/>
      <c r="P252" s="2"/>
      <c r="Q252" s="2"/>
      <c r="V252" s="22" t="str">
        <f t="shared" si="74"/>
        <v xml:space="preserve"> ()*-</v>
      </c>
      <c r="X252" s="21" t="str">
        <f t="shared" ca="1" si="75"/>
        <v>-*---</v>
      </c>
      <c r="Y252" s="4" t="str">
        <f t="shared" si="76"/>
        <v>No</v>
      </c>
      <c r="Z252" s="8" t="str" cm="1">
        <f t="array" aca="1" ref="Z252" ca="1">C_CP</f>
        <v/>
      </c>
      <c r="AA252" s="9" t="str" cm="1">
        <f t="array" aca="1" ref="AA252" ca="1">IF(Z252="Yes",C_T,"-")</f>
        <v>-</v>
      </c>
      <c r="AB252" s="9" t="str" cm="1">
        <f t="array" aca="1" ref="AB252" ca="1">IF(Z252="Yes",C_WC,"-")</f>
        <v>-</v>
      </c>
      <c r="AC252" s="9" t="str" cm="1">
        <f t="array" aca="1" ref="AC252" ca="1">IF(Z252="Yes",VALUE(C_F),"-")</f>
        <v>-</v>
      </c>
      <c r="AE252" s="21">
        <f t="shared" si="77"/>
        <v>0</v>
      </c>
      <c r="AF252" s="8" t="str" cm="1">
        <f t="array" aca="1" ref="AF252" ca="1">P_Pop</f>
        <v/>
      </c>
      <c r="AG252" s="8" t="str" cm="1">
        <f t="array" aca="1" ref="AG252" ca="1">IF(AF252="Yes",P_P,"Y")</f>
        <v>Y</v>
      </c>
      <c r="AH252" s="8" t="str" cm="1">
        <f t="array" aca="1" ref="AH252" ca="1">IF(AF252="Yes",P_LB,"-")</f>
        <v>-</v>
      </c>
      <c r="AI252" s="8" t="str" cm="1">
        <f t="array" aca="1" ref="AI252" ca="1">IF(AF252="Yes",P_WC,"-")</f>
        <v>-</v>
      </c>
      <c r="AJ252" s="8" t="str" cm="1">
        <f t="array" aca="1" ref="AJ252" ca="1">IF(AF252="Yes",VALUE(P_F),"-")</f>
        <v>-</v>
      </c>
      <c r="AK252" s="10" t="str" cm="1">
        <f t="array" aca="1" ref="AK252" ca="1">IF(AF252="Yes",P_PN,"-")</f>
        <v>-</v>
      </c>
      <c r="AL252" s="22" t="str">
        <f t="shared" si="78"/>
        <v xml:space="preserve"> ()</v>
      </c>
      <c r="AM252" s="22">
        <f t="shared" si="79"/>
        <v>0</v>
      </c>
      <c r="AO252" s="5" t="str">
        <f t="shared" si="17"/>
        <v>Yes</v>
      </c>
      <c r="AP252" s="5" t="str">
        <f t="shared" ca="1" si="80"/>
        <v/>
      </c>
      <c r="AQ252" s="5" t="str">
        <f t="shared" ca="1" si="81"/>
        <v/>
      </c>
      <c r="AR252" s="5" t="str">
        <f t="shared" ca="1" si="82"/>
        <v>Yes</v>
      </c>
      <c r="AS252" s="5" t="str">
        <f t="shared" ca="1" si="83"/>
        <v>Patch to remove</v>
      </c>
      <c r="AT252" s="5" t="str" cm="1">
        <f t="array" aca="1" ref="AT252" ca="1">COM</f>
        <v/>
      </c>
      <c r="AV252" s="5" t="str">
        <f t="shared" ca="1" si="84"/>
        <v>No</v>
      </c>
      <c r="AW252" s="4" t="str" cm="1">
        <f t="array" aca="1" ref="AW252" ca="1">PIE</f>
        <v/>
      </c>
      <c r="AY252" s="22" t="str">
        <f t="shared" ca="1" si="85"/>
        <v>N</v>
      </c>
      <c r="AZ252" s="22" t="str">
        <f t="shared" ca="1" si="86"/>
        <v>N</v>
      </c>
      <c r="BA252" s="5" t="str">
        <f t="shared" ca="1" si="87"/>
        <v>No</v>
      </c>
      <c r="BB252" s="5" t="str">
        <f t="shared" ca="1" si="88"/>
        <v/>
      </c>
      <c r="BC252" s="5"/>
      <c r="BE252" s="22" t="str">
        <f t="shared" si="89"/>
        <v>N</v>
      </c>
      <c r="BF252" s="22" t="str">
        <f t="shared" ca="1" si="90"/>
        <v>Y</v>
      </c>
      <c r="BG252" s="22" t="str">
        <f t="shared" ca="1" si="91"/>
        <v>N</v>
      </c>
    </row>
    <row r="253" spans="15:59" x14ac:dyDescent="0.25">
      <c r="O253" s="1"/>
      <c r="P253" s="2"/>
      <c r="Q253" s="2"/>
      <c r="V253" s="22" t="str">
        <f t="shared" si="74"/>
        <v xml:space="preserve"> ()*-</v>
      </c>
      <c r="X253" s="21" t="str">
        <f t="shared" ca="1" si="75"/>
        <v>-*---</v>
      </c>
      <c r="Y253" s="4" t="str">
        <f t="shared" si="76"/>
        <v>No</v>
      </c>
      <c r="Z253" s="8" t="str" cm="1">
        <f t="array" aca="1" ref="Z253" ca="1">C_CP</f>
        <v/>
      </c>
      <c r="AA253" s="9" t="str" cm="1">
        <f t="array" aca="1" ref="AA253" ca="1">IF(Z253="Yes",C_T,"-")</f>
        <v>-</v>
      </c>
      <c r="AB253" s="9" t="str" cm="1">
        <f t="array" aca="1" ref="AB253" ca="1">IF(Z253="Yes",C_WC,"-")</f>
        <v>-</v>
      </c>
      <c r="AC253" s="9" t="str" cm="1">
        <f t="array" aca="1" ref="AC253" ca="1">IF(Z253="Yes",VALUE(C_F),"-")</f>
        <v>-</v>
      </c>
      <c r="AE253" s="21">
        <f t="shared" si="77"/>
        <v>0</v>
      </c>
      <c r="AF253" s="8" t="str" cm="1">
        <f t="array" aca="1" ref="AF253" ca="1">P_Pop</f>
        <v/>
      </c>
      <c r="AG253" s="8" t="str" cm="1">
        <f t="array" aca="1" ref="AG253" ca="1">IF(AF253="Yes",P_P,"Y")</f>
        <v>Y</v>
      </c>
      <c r="AH253" s="8" t="str" cm="1">
        <f t="array" aca="1" ref="AH253" ca="1">IF(AF253="Yes",P_LB,"-")</f>
        <v>-</v>
      </c>
      <c r="AI253" s="8" t="str" cm="1">
        <f t="array" aca="1" ref="AI253" ca="1">IF(AF253="Yes",P_WC,"-")</f>
        <v>-</v>
      </c>
      <c r="AJ253" s="8" t="str" cm="1">
        <f t="array" aca="1" ref="AJ253" ca="1">IF(AF253="Yes",VALUE(P_F),"-")</f>
        <v>-</v>
      </c>
      <c r="AK253" s="10" t="str" cm="1">
        <f t="array" aca="1" ref="AK253" ca="1">IF(AF253="Yes",P_PN,"-")</f>
        <v>-</v>
      </c>
      <c r="AL253" s="22" t="str">
        <f t="shared" si="78"/>
        <v xml:space="preserve"> ()</v>
      </c>
      <c r="AM253" s="22">
        <f t="shared" si="79"/>
        <v>0</v>
      </c>
      <c r="AO253" s="5" t="str">
        <f t="shared" si="17"/>
        <v>Yes</v>
      </c>
      <c r="AP253" s="5" t="str">
        <f t="shared" ca="1" si="80"/>
        <v/>
      </c>
      <c r="AQ253" s="5" t="str">
        <f t="shared" ca="1" si="81"/>
        <v/>
      </c>
      <c r="AR253" s="5" t="str">
        <f t="shared" ca="1" si="82"/>
        <v>Yes</v>
      </c>
      <c r="AS253" s="5" t="str">
        <f t="shared" ca="1" si="83"/>
        <v>Patch to remove</v>
      </c>
      <c r="AT253" s="5" t="str" cm="1">
        <f t="array" aca="1" ref="AT253" ca="1">COM</f>
        <v/>
      </c>
      <c r="AV253" s="5" t="str">
        <f t="shared" ca="1" si="84"/>
        <v>No</v>
      </c>
      <c r="AW253" s="4" t="str" cm="1">
        <f t="array" aca="1" ref="AW253" ca="1">PIE</f>
        <v/>
      </c>
      <c r="AY253" s="22" t="str">
        <f t="shared" ca="1" si="85"/>
        <v>N</v>
      </c>
      <c r="AZ253" s="22" t="str">
        <f t="shared" ca="1" si="86"/>
        <v>N</v>
      </c>
      <c r="BA253" s="5" t="str">
        <f t="shared" ca="1" si="87"/>
        <v>No</v>
      </c>
      <c r="BB253" s="5" t="str">
        <f t="shared" ca="1" si="88"/>
        <v/>
      </c>
      <c r="BC253" s="5"/>
      <c r="BE253" s="22" t="str">
        <f t="shared" si="89"/>
        <v>N</v>
      </c>
      <c r="BF253" s="22" t="str">
        <f t="shared" ca="1" si="90"/>
        <v>Y</v>
      </c>
      <c r="BG253" s="22" t="str">
        <f t="shared" ca="1" si="91"/>
        <v>N</v>
      </c>
    </row>
    <row r="254" spans="15:59" x14ac:dyDescent="0.25">
      <c r="O254" s="1"/>
      <c r="P254" s="2"/>
      <c r="Q254" s="2"/>
      <c r="V254" s="22" t="str">
        <f t="shared" si="74"/>
        <v xml:space="preserve"> ()*-</v>
      </c>
      <c r="X254" s="21" t="str">
        <f t="shared" ca="1" si="75"/>
        <v>-*---</v>
      </c>
      <c r="Y254" s="4" t="str">
        <f t="shared" si="76"/>
        <v>No</v>
      </c>
      <c r="Z254" s="8" t="str" cm="1">
        <f t="array" aca="1" ref="Z254" ca="1">C_CP</f>
        <v/>
      </c>
      <c r="AA254" s="9" t="str" cm="1">
        <f t="array" aca="1" ref="AA254" ca="1">IF(Z254="Yes",C_T,"-")</f>
        <v>-</v>
      </c>
      <c r="AB254" s="9" t="str" cm="1">
        <f t="array" aca="1" ref="AB254" ca="1">IF(Z254="Yes",C_WC,"-")</f>
        <v>-</v>
      </c>
      <c r="AC254" s="9" t="str" cm="1">
        <f t="array" aca="1" ref="AC254" ca="1">IF(Z254="Yes",VALUE(C_F),"-")</f>
        <v>-</v>
      </c>
      <c r="AE254" s="21">
        <f t="shared" si="77"/>
        <v>0</v>
      </c>
      <c r="AF254" s="8" t="str" cm="1">
        <f t="array" aca="1" ref="AF254" ca="1">P_Pop</f>
        <v/>
      </c>
      <c r="AG254" s="8" t="str" cm="1">
        <f t="array" aca="1" ref="AG254" ca="1">IF(AF254="Yes",P_P,"Y")</f>
        <v>Y</v>
      </c>
      <c r="AH254" s="8" t="str" cm="1">
        <f t="array" aca="1" ref="AH254" ca="1">IF(AF254="Yes",P_LB,"-")</f>
        <v>-</v>
      </c>
      <c r="AI254" s="8" t="str" cm="1">
        <f t="array" aca="1" ref="AI254" ca="1">IF(AF254="Yes",P_WC,"-")</f>
        <v>-</v>
      </c>
      <c r="AJ254" s="8" t="str" cm="1">
        <f t="array" aca="1" ref="AJ254" ca="1">IF(AF254="Yes",VALUE(P_F),"-")</f>
        <v>-</v>
      </c>
      <c r="AK254" s="10" t="str" cm="1">
        <f t="array" aca="1" ref="AK254" ca="1">IF(AF254="Yes",P_PN,"-")</f>
        <v>-</v>
      </c>
      <c r="AL254" s="22" t="str">
        <f t="shared" si="78"/>
        <v xml:space="preserve"> ()</v>
      </c>
      <c r="AM254" s="22">
        <f t="shared" si="79"/>
        <v>0</v>
      </c>
      <c r="AO254" s="5" t="str">
        <f t="shared" si="17"/>
        <v>Yes</v>
      </c>
      <c r="AP254" s="5" t="str">
        <f t="shared" ca="1" si="80"/>
        <v/>
      </c>
      <c r="AQ254" s="5" t="str">
        <f t="shared" ca="1" si="81"/>
        <v/>
      </c>
      <c r="AR254" s="5" t="str">
        <f t="shared" ca="1" si="82"/>
        <v>Yes</v>
      </c>
      <c r="AS254" s="5" t="str">
        <f t="shared" ca="1" si="83"/>
        <v>Patch to remove</v>
      </c>
      <c r="AT254" s="5" t="str" cm="1">
        <f t="array" aca="1" ref="AT254" ca="1">COM</f>
        <v/>
      </c>
      <c r="AV254" s="5" t="str">
        <f t="shared" ca="1" si="84"/>
        <v>No</v>
      </c>
      <c r="AW254" s="4" t="str" cm="1">
        <f t="array" aca="1" ref="AW254" ca="1">PIE</f>
        <v/>
      </c>
      <c r="AY254" s="22" t="str">
        <f t="shared" ca="1" si="85"/>
        <v>N</v>
      </c>
      <c r="AZ254" s="22" t="str">
        <f t="shared" ca="1" si="86"/>
        <v>N</v>
      </c>
      <c r="BA254" s="5" t="str">
        <f t="shared" ca="1" si="87"/>
        <v>No</v>
      </c>
      <c r="BB254" s="5" t="str">
        <f t="shared" ca="1" si="88"/>
        <v/>
      </c>
      <c r="BC254" s="5"/>
      <c r="BE254" s="22" t="str">
        <f t="shared" si="89"/>
        <v>N</v>
      </c>
      <c r="BF254" s="22" t="str">
        <f t="shared" ca="1" si="90"/>
        <v>Y</v>
      </c>
      <c r="BG254" s="22" t="str">
        <f t="shared" ca="1" si="91"/>
        <v>N</v>
      </c>
    </row>
    <row r="255" spans="15:59" x14ac:dyDescent="0.25">
      <c r="O255" s="1"/>
      <c r="P255" s="2"/>
      <c r="Q255" s="2"/>
      <c r="V255" s="22" t="str">
        <f t="shared" si="74"/>
        <v xml:space="preserve"> ()*-</v>
      </c>
      <c r="X255" s="21" t="str">
        <f t="shared" ca="1" si="75"/>
        <v>-*---</v>
      </c>
      <c r="Y255" s="4" t="str">
        <f t="shared" si="76"/>
        <v>No</v>
      </c>
      <c r="Z255" s="8" t="str" cm="1">
        <f t="array" aca="1" ref="Z255" ca="1">C_CP</f>
        <v/>
      </c>
      <c r="AA255" s="9" t="str" cm="1">
        <f t="array" aca="1" ref="AA255" ca="1">IF(Z255="Yes",C_T,"-")</f>
        <v>-</v>
      </c>
      <c r="AB255" s="9" t="str" cm="1">
        <f t="array" aca="1" ref="AB255" ca="1">IF(Z255="Yes",C_WC,"-")</f>
        <v>-</v>
      </c>
      <c r="AC255" s="9" t="str" cm="1">
        <f t="array" aca="1" ref="AC255" ca="1">IF(Z255="Yes",VALUE(C_F),"-")</f>
        <v>-</v>
      </c>
      <c r="AE255" s="21">
        <f t="shared" si="77"/>
        <v>0</v>
      </c>
      <c r="AF255" s="8" t="str" cm="1">
        <f t="array" aca="1" ref="AF255" ca="1">P_Pop</f>
        <v/>
      </c>
      <c r="AG255" s="8" t="str" cm="1">
        <f t="array" aca="1" ref="AG255" ca="1">IF(AF255="Yes",P_P,"Y")</f>
        <v>Y</v>
      </c>
      <c r="AH255" s="8" t="str" cm="1">
        <f t="array" aca="1" ref="AH255" ca="1">IF(AF255="Yes",P_LB,"-")</f>
        <v>-</v>
      </c>
      <c r="AI255" s="8" t="str" cm="1">
        <f t="array" aca="1" ref="AI255" ca="1">IF(AF255="Yes",P_WC,"-")</f>
        <v>-</v>
      </c>
      <c r="AJ255" s="8" t="str" cm="1">
        <f t="array" aca="1" ref="AJ255" ca="1">IF(AF255="Yes",VALUE(P_F),"-")</f>
        <v>-</v>
      </c>
      <c r="AK255" s="10" t="str" cm="1">
        <f t="array" aca="1" ref="AK255" ca="1">IF(AF255="Yes",P_PN,"-")</f>
        <v>-</v>
      </c>
      <c r="AL255" s="22" t="str">
        <f t="shared" si="78"/>
        <v xml:space="preserve"> ()</v>
      </c>
      <c r="AM255" s="22">
        <f t="shared" si="79"/>
        <v>0</v>
      </c>
      <c r="AO255" s="5" t="str">
        <f t="shared" si="17"/>
        <v>Yes</v>
      </c>
      <c r="AP255" s="5" t="str">
        <f t="shared" ca="1" si="80"/>
        <v/>
      </c>
      <c r="AQ255" s="5" t="str">
        <f t="shared" ca="1" si="81"/>
        <v/>
      </c>
      <c r="AR255" s="5" t="str">
        <f t="shared" ca="1" si="82"/>
        <v>Yes</v>
      </c>
      <c r="AS255" s="5" t="str">
        <f t="shared" ca="1" si="83"/>
        <v>Patch to remove</v>
      </c>
      <c r="AT255" s="5" t="str" cm="1">
        <f t="array" aca="1" ref="AT255" ca="1">COM</f>
        <v/>
      </c>
      <c r="AV255" s="5" t="str">
        <f t="shared" ca="1" si="84"/>
        <v>No</v>
      </c>
      <c r="AW255" s="4" t="str" cm="1">
        <f t="array" aca="1" ref="AW255" ca="1">PIE</f>
        <v/>
      </c>
      <c r="AY255" s="22" t="str">
        <f t="shared" ca="1" si="85"/>
        <v>N</v>
      </c>
      <c r="AZ255" s="22" t="str">
        <f t="shared" ca="1" si="86"/>
        <v>N</v>
      </c>
      <c r="BA255" s="5" t="str">
        <f t="shared" ca="1" si="87"/>
        <v>No</v>
      </c>
      <c r="BB255" s="5" t="str">
        <f t="shared" ca="1" si="88"/>
        <v/>
      </c>
      <c r="BC255" s="5"/>
      <c r="BE255" s="22" t="str">
        <f t="shared" si="89"/>
        <v>N</v>
      </c>
      <c r="BF255" s="22" t="str">
        <f t="shared" ca="1" si="90"/>
        <v>Y</v>
      </c>
      <c r="BG255" s="22" t="str">
        <f t="shared" ca="1" si="91"/>
        <v>N</v>
      </c>
    </row>
    <row r="256" spans="15:59" x14ac:dyDescent="0.25">
      <c r="O256" s="1"/>
      <c r="P256" s="2"/>
      <c r="Q256" s="2"/>
      <c r="V256" s="22" t="str">
        <f t="shared" si="74"/>
        <v xml:space="preserve"> ()*-</v>
      </c>
      <c r="X256" s="21" t="str">
        <f t="shared" ca="1" si="75"/>
        <v>-*---</v>
      </c>
      <c r="Y256" s="4" t="str">
        <f t="shared" si="76"/>
        <v>No</v>
      </c>
      <c r="Z256" s="8" t="str" cm="1">
        <f t="array" aca="1" ref="Z256" ca="1">C_CP</f>
        <v/>
      </c>
      <c r="AA256" s="9" t="str" cm="1">
        <f t="array" aca="1" ref="AA256" ca="1">IF(Z256="Yes",C_T,"-")</f>
        <v>-</v>
      </c>
      <c r="AB256" s="9" t="str" cm="1">
        <f t="array" aca="1" ref="AB256" ca="1">IF(Z256="Yes",C_WC,"-")</f>
        <v>-</v>
      </c>
      <c r="AC256" s="9" t="str" cm="1">
        <f t="array" aca="1" ref="AC256" ca="1">IF(Z256="Yes",VALUE(C_F),"-")</f>
        <v>-</v>
      </c>
      <c r="AE256" s="21">
        <f t="shared" si="77"/>
        <v>0</v>
      </c>
      <c r="AF256" s="8" t="str" cm="1">
        <f t="array" aca="1" ref="AF256" ca="1">P_Pop</f>
        <v/>
      </c>
      <c r="AG256" s="8" t="str" cm="1">
        <f t="array" aca="1" ref="AG256" ca="1">IF(AF256="Yes",P_P,"Y")</f>
        <v>Y</v>
      </c>
      <c r="AH256" s="8" t="str" cm="1">
        <f t="array" aca="1" ref="AH256" ca="1">IF(AF256="Yes",P_LB,"-")</f>
        <v>-</v>
      </c>
      <c r="AI256" s="8" t="str" cm="1">
        <f t="array" aca="1" ref="AI256" ca="1">IF(AF256="Yes",P_WC,"-")</f>
        <v>-</v>
      </c>
      <c r="AJ256" s="8" t="str" cm="1">
        <f t="array" aca="1" ref="AJ256" ca="1">IF(AF256="Yes",VALUE(P_F),"-")</f>
        <v>-</v>
      </c>
      <c r="AK256" s="10" t="str" cm="1">
        <f t="array" aca="1" ref="AK256" ca="1">IF(AF256="Yes",P_PN,"-")</f>
        <v>-</v>
      </c>
      <c r="AL256" s="22" t="str">
        <f t="shared" si="78"/>
        <v xml:space="preserve"> ()</v>
      </c>
      <c r="AM256" s="22">
        <f t="shared" si="79"/>
        <v>0</v>
      </c>
      <c r="AO256" s="5" t="str">
        <f t="shared" si="17"/>
        <v>Yes</v>
      </c>
      <c r="AP256" s="5" t="str">
        <f t="shared" ca="1" si="80"/>
        <v/>
      </c>
      <c r="AQ256" s="5" t="str">
        <f t="shared" ca="1" si="81"/>
        <v/>
      </c>
      <c r="AR256" s="5" t="str">
        <f t="shared" ca="1" si="82"/>
        <v>Yes</v>
      </c>
      <c r="AS256" s="5" t="str">
        <f t="shared" ca="1" si="83"/>
        <v>Patch to remove</v>
      </c>
      <c r="AT256" s="5" t="str" cm="1">
        <f t="array" aca="1" ref="AT256" ca="1">COM</f>
        <v/>
      </c>
      <c r="AV256" s="5" t="str">
        <f t="shared" ca="1" si="84"/>
        <v>No</v>
      </c>
      <c r="AW256" s="4" t="str" cm="1">
        <f t="array" aca="1" ref="AW256" ca="1">PIE</f>
        <v/>
      </c>
      <c r="AY256" s="22" t="str">
        <f t="shared" ca="1" si="85"/>
        <v>N</v>
      </c>
      <c r="AZ256" s="22" t="str">
        <f t="shared" ca="1" si="86"/>
        <v>N</v>
      </c>
      <c r="BA256" s="5" t="str">
        <f t="shared" ca="1" si="87"/>
        <v>No</v>
      </c>
      <c r="BB256" s="5" t="str">
        <f t="shared" ca="1" si="88"/>
        <v/>
      </c>
      <c r="BC256" s="5"/>
      <c r="BE256" s="22" t="str">
        <f t="shared" si="89"/>
        <v>N</v>
      </c>
      <c r="BF256" s="22" t="str">
        <f t="shared" ca="1" si="90"/>
        <v>Y</v>
      </c>
      <c r="BG256" s="22" t="str">
        <f t="shared" ca="1" si="91"/>
        <v>N</v>
      </c>
    </row>
    <row r="257" spans="15:59" x14ac:dyDescent="0.25">
      <c r="O257" s="1"/>
      <c r="P257" s="2"/>
      <c r="Q257" s="2"/>
      <c r="V257" s="22" t="str">
        <f t="shared" si="74"/>
        <v xml:space="preserve"> ()*-</v>
      </c>
      <c r="X257" s="21" t="str">
        <f t="shared" ca="1" si="75"/>
        <v>-*---</v>
      </c>
      <c r="Y257" s="4" t="str">
        <f t="shared" si="76"/>
        <v>No</v>
      </c>
      <c r="Z257" s="8" t="str" cm="1">
        <f t="array" aca="1" ref="Z257" ca="1">C_CP</f>
        <v/>
      </c>
      <c r="AA257" s="9" t="str" cm="1">
        <f t="array" aca="1" ref="AA257" ca="1">IF(Z257="Yes",C_T,"-")</f>
        <v>-</v>
      </c>
      <c r="AB257" s="9" t="str" cm="1">
        <f t="array" aca="1" ref="AB257" ca="1">IF(Z257="Yes",C_WC,"-")</f>
        <v>-</v>
      </c>
      <c r="AC257" s="9" t="str" cm="1">
        <f t="array" aca="1" ref="AC257" ca="1">IF(Z257="Yes",VALUE(C_F),"-")</f>
        <v>-</v>
      </c>
      <c r="AE257" s="21">
        <f t="shared" si="77"/>
        <v>0</v>
      </c>
      <c r="AF257" s="8" t="str" cm="1">
        <f t="array" aca="1" ref="AF257" ca="1">P_Pop</f>
        <v/>
      </c>
      <c r="AG257" s="8" t="str" cm="1">
        <f t="array" aca="1" ref="AG257" ca="1">IF(AF257="Yes",P_P,"Y")</f>
        <v>Y</v>
      </c>
      <c r="AH257" s="8" t="str" cm="1">
        <f t="array" aca="1" ref="AH257" ca="1">IF(AF257="Yes",P_LB,"-")</f>
        <v>-</v>
      </c>
      <c r="AI257" s="8" t="str" cm="1">
        <f t="array" aca="1" ref="AI257" ca="1">IF(AF257="Yes",P_WC,"-")</f>
        <v>-</v>
      </c>
      <c r="AJ257" s="8" t="str" cm="1">
        <f t="array" aca="1" ref="AJ257" ca="1">IF(AF257="Yes",VALUE(P_F),"-")</f>
        <v>-</v>
      </c>
      <c r="AK257" s="10" t="str" cm="1">
        <f t="array" aca="1" ref="AK257" ca="1">IF(AF257="Yes",P_PN,"-")</f>
        <v>-</v>
      </c>
      <c r="AL257" s="22" t="str">
        <f t="shared" si="78"/>
        <v xml:space="preserve"> ()</v>
      </c>
      <c r="AM257" s="22">
        <f t="shared" si="79"/>
        <v>0</v>
      </c>
      <c r="AO257" s="5" t="str">
        <f t="shared" si="17"/>
        <v>Yes</v>
      </c>
      <c r="AP257" s="5" t="str">
        <f t="shared" ca="1" si="80"/>
        <v/>
      </c>
      <c r="AQ257" s="5" t="str">
        <f t="shared" ca="1" si="81"/>
        <v/>
      </c>
      <c r="AR257" s="5" t="str">
        <f t="shared" ca="1" si="82"/>
        <v>Yes</v>
      </c>
      <c r="AS257" s="5" t="str">
        <f t="shared" ca="1" si="83"/>
        <v>Patch to remove</v>
      </c>
      <c r="AT257" s="5" t="str" cm="1">
        <f t="array" aca="1" ref="AT257" ca="1">COM</f>
        <v/>
      </c>
      <c r="AV257" s="5" t="str">
        <f t="shared" ca="1" si="84"/>
        <v>No</v>
      </c>
      <c r="AW257" s="4" t="str" cm="1">
        <f t="array" aca="1" ref="AW257" ca="1">PIE</f>
        <v/>
      </c>
      <c r="AY257" s="22" t="str">
        <f t="shared" ca="1" si="85"/>
        <v>N</v>
      </c>
      <c r="AZ257" s="22" t="str">
        <f t="shared" ca="1" si="86"/>
        <v>N</v>
      </c>
      <c r="BA257" s="5" t="str">
        <f t="shared" ca="1" si="87"/>
        <v>No</v>
      </c>
      <c r="BB257" s="5" t="str">
        <f t="shared" ca="1" si="88"/>
        <v/>
      </c>
      <c r="BC257" s="5"/>
      <c r="BE257" s="22" t="str">
        <f t="shared" si="89"/>
        <v>N</v>
      </c>
      <c r="BF257" s="22" t="str">
        <f t="shared" ca="1" si="90"/>
        <v>Y</v>
      </c>
      <c r="BG257" s="22" t="str">
        <f t="shared" ca="1" si="91"/>
        <v>N</v>
      </c>
    </row>
    <row r="258" spans="15:59" x14ac:dyDescent="0.25">
      <c r="O258" s="1"/>
      <c r="P258" s="2"/>
      <c r="Q258" s="2"/>
      <c r="V258" s="22" t="str">
        <f t="shared" si="74"/>
        <v xml:space="preserve"> ()*-</v>
      </c>
      <c r="X258" s="21" t="str">
        <f t="shared" ca="1" si="75"/>
        <v>-*---</v>
      </c>
      <c r="Y258" s="4" t="str">
        <f t="shared" si="76"/>
        <v>No</v>
      </c>
      <c r="Z258" s="8" t="str" cm="1">
        <f t="array" aca="1" ref="Z258" ca="1">C_CP</f>
        <v/>
      </c>
      <c r="AA258" s="9" t="str" cm="1">
        <f t="array" aca="1" ref="AA258" ca="1">IF(Z258="Yes",C_T,"-")</f>
        <v>-</v>
      </c>
      <c r="AB258" s="9" t="str" cm="1">
        <f t="array" aca="1" ref="AB258" ca="1">IF(Z258="Yes",C_WC,"-")</f>
        <v>-</v>
      </c>
      <c r="AC258" s="9" t="str" cm="1">
        <f t="array" aca="1" ref="AC258" ca="1">IF(Z258="Yes",VALUE(C_F),"-")</f>
        <v>-</v>
      </c>
      <c r="AE258" s="21">
        <f t="shared" si="77"/>
        <v>0</v>
      </c>
      <c r="AF258" s="8" t="str" cm="1">
        <f t="array" aca="1" ref="AF258" ca="1">P_Pop</f>
        <v/>
      </c>
      <c r="AG258" s="8" t="str" cm="1">
        <f t="array" aca="1" ref="AG258" ca="1">IF(AF258="Yes",P_P,"Y")</f>
        <v>Y</v>
      </c>
      <c r="AH258" s="8" t="str" cm="1">
        <f t="array" aca="1" ref="AH258" ca="1">IF(AF258="Yes",P_LB,"-")</f>
        <v>-</v>
      </c>
      <c r="AI258" s="8" t="str" cm="1">
        <f t="array" aca="1" ref="AI258" ca="1">IF(AF258="Yes",P_WC,"-")</f>
        <v>-</v>
      </c>
      <c r="AJ258" s="8" t="str" cm="1">
        <f t="array" aca="1" ref="AJ258" ca="1">IF(AF258="Yes",VALUE(P_F),"-")</f>
        <v>-</v>
      </c>
      <c r="AK258" s="10" t="str" cm="1">
        <f t="array" aca="1" ref="AK258" ca="1">IF(AF258="Yes",P_PN,"-")</f>
        <v>-</v>
      </c>
      <c r="AL258" s="22" t="str">
        <f t="shared" si="78"/>
        <v xml:space="preserve"> ()</v>
      </c>
      <c r="AM258" s="22">
        <f t="shared" si="79"/>
        <v>0</v>
      </c>
      <c r="AO258" s="5" t="str">
        <f t="shared" si="17"/>
        <v>Yes</v>
      </c>
      <c r="AP258" s="5" t="str">
        <f t="shared" ca="1" si="80"/>
        <v/>
      </c>
      <c r="AQ258" s="5" t="str">
        <f t="shared" ca="1" si="81"/>
        <v/>
      </c>
      <c r="AR258" s="5" t="str">
        <f t="shared" ca="1" si="82"/>
        <v>Yes</v>
      </c>
      <c r="AS258" s="5" t="str">
        <f t="shared" ca="1" si="83"/>
        <v>Patch to remove</v>
      </c>
      <c r="AT258" s="5" t="str" cm="1">
        <f t="array" aca="1" ref="AT258" ca="1">COM</f>
        <v/>
      </c>
      <c r="AV258" s="5" t="str">
        <f t="shared" ca="1" si="84"/>
        <v>No</v>
      </c>
      <c r="AW258" s="4" t="str" cm="1">
        <f t="array" aca="1" ref="AW258" ca="1">PIE</f>
        <v/>
      </c>
      <c r="AY258" s="22" t="str">
        <f t="shared" ca="1" si="85"/>
        <v>N</v>
      </c>
      <c r="AZ258" s="22" t="str">
        <f t="shared" ca="1" si="86"/>
        <v>N</v>
      </c>
      <c r="BA258" s="5" t="str">
        <f t="shared" ca="1" si="87"/>
        <v>No</v>
      </c>
      <c r="BB258" s="5" t="str">
        <f t="shared" ca="1" si="88"/>
        <v/>
      </c>
      <c r="BC258" s="5"/>
      <c r="BE258" s="22" t="str">
        <f t="shared" si="89"/>
        <v>N</v>
      </c>
      <c r="BF258" s="22" t="str">
        <f t="shared" ca="1" si="90"/>
        <v>Y</v>
      </c>
      <c r="BG258" s="22" t="str">
        <f t="shared" ca="1" si="91"/>
        <v>N</v>
      </c>
    </row>
    <row r="259" spans="15:59" x14ac:dyDescent="0.25">
      <c r="O259" s="1"/>
      <c r="P259" s="2"/>
      <c r="Q259" s="2"/>
      <c r="V259" s="22" t="str">
        <f t="shared" si="74"/>
        <v xml:space="preserve"> ()*-</v>
      </c>
      <c r="X259" s="21" t="str">
        <f t="shared" ca="1" si="75"/>
        <v>-*---</v>
      </c>
      <c r="Y259" s="4" t="str">
        <f t="shared" si="76"/>
        <v>No</v>
      </c>
      <c r="Z259" s="8" t="str" cm="1">
        <f t="array" aca="1" ref="Z259" ca="1">C_CP</f>
        <v/>
      </c>
      <c r="AA259" s="9" t="str" cm="1">
        <f t="array" aca="1" ref="AA259" ca="1">IF(Z259="Yes",C_T,"-")</f>
        <v>-</v>
      </c>
      <c r="AB259" s="9" t="str" cm="1">
        <f t="array" aca="1" ref="AB259" ca="1">IF(Z259="Yes",C_WC,"-")</f>
        <v>-</v>
      </c>
      <c r="AC259" s="9" t="str" cm="1">
        <f t="array" aca="1" ref="AC259" ca="1">IF(Z259="Yes",VALUE(C_F),"-")</f>
        <v>-</v>
      </c>
      <c r="AE259" s="21">
        <f t="shared" si="77"/>
        <v>0</v>
      </c>
      <c r="AF259" s="8" t="str" cm="1">
        <f t="array" aca="1" ref="AF259" ca="1">P_Pop</f>
        <v/>
      </c>
      <c r="AG259" s="8" t="str" cm="1">
        <f t="array" aca="1" ref="AG259" ca="1">IF(AF259="Yes",P_P,"Y")</f>
        <v>Y</v>
      </c>
      <c r="AH259" s="8" t="str" cm="1">
        <f t="array" aca="1" ref="AH259" ca="1">IF(AF259="Yes",P_LB,"-")</f>
        <v>-</v>
      </c>
      <c r="AI259" s="8" t="str" cm="1">
        <f t="array" aca="1" ref="AI259" ca="1">IF(AF259="Yes",P_WC,"-")</f>
        <v>-</v>
      </c>
      <c r="AJ259" s="8" t="str" cm="1">
        <f t="array" aca="1" ref="AJ259" ca="1">IF(AF259="Yes",VALUE(P_F),"-")</f>
        <v>-</v>
      </c>
      <c r="AK259" s="10" t="str" cm="1">
        <f t="array" aca="1" ref="AK259" ca="1">IF(AF259="Yes",P_PN,"-")</f>
        <v>-</v>
      </c>
      <c r="AL259" s="22" t="str">
        <f t="shared" si="78"/>
        <v xml:space="preserve"> ()</v>
      </c>
      <c r="AM259" s="22">
        <f t="shared" si="79"/>
        <v>0</v>
      </c>
      <c r="AO259" s="5" t="str">
        <f t="shared" si="17"/>
        <v>Yes</v>
      </c>
      <c r="AP259" s="5" t="str">
        <f t="shared" ca="1" si="80"/>
        <v/>
      </c>
      <c r="AQ259" s="5" t="str">
        <f t="shared" ca="1" si="81"/>
        <v/>
      </c>
      <c r="AR259" s="5" t="str">
        <f t="shared" ca="1" si="82"/>
        <v>Yes</v>
      </c>
      <c r="AS259" s="5" t="str">
        <f t="shared" ca="1" si="83"/>
        <v>Patch to remove</v>
      </c>
      <c r="AT259" s="5" t="str" cm="1">
        <f t="array" aca="1" ref="AT259" ca="1">COM</f>
        <v/>
      </c>
      <c r="AV259" s="5" t="str">
        <f t="shared" ca="1" si="84"/>
        <v>No</v>
      </c>
      <c r="AW259" s="4" t="str" cm="1">
        <f t="array" aca="1" ref="AW259" ca="1">PIE</f>
        <v/>
      </c>
      <c r="AY259" s="22" t="str">
        <f t="shared" ca="1" si="85"/>
        <v>N</v>
      </c>
      <c r="AZ259" s="22" t="str">
        <f t="shared" ca="1" si="86"/>
        <v>N</v>
      </c>
      <c r="BA259" s="5" t="str">
        <f t="shared" ca="1" si="87"/>
        <v>No</v>
      </c>
      <c r="BB259" s="5" t="str">
        <f t="shared" ca="1" si="88"/>
        <v/>
      </c>
      <c r="BC259" s="5"/>
      <c r="BE259" s="22" t="str">
        <f t="shared" si="89"/>
        <v>N</v>
      </c>
      <c r="BF259" s="22" t="str">
        <f t="shared" ca="1" si="90"/>
        <v>Y</v>
      </c>
      <c r="BG259" s="22" t="str">
        <f t="shared" ca="1" si="91"/>
        <v>N</v>
      </c>
    </row>
    <row r="260" spans="15:59" x14ac:dyDescent="0.25">
      <c r="O260" s="1"/>
      <c r="P260" s="2"/>
      <c r="Q260" s="2"/>
      <c r="V260" s="22" t="str">
        <f t="shared" si="74"/>
        <v xml:space="preserve"> ()*-</v>
      </c>
      <c r="X260" s="21" t="str">
        <f t="shared" ca="1" si="75"/>
        <v>-*---</v>
      </c>
      <c r="Y260" s="4" t="str">
        <f t="shared" si="76"/>
        <v>No</v>
      </c>
      <c r="Z260" s="8" t="str" cm="1">
        <f t="array" aca="1" ref="Z260" ca="1">C_CP</f>
        <v/>
      </c>
      <c r="AA260" s="9" t="str" cm="1">
        <f t="array" aca="1" ref="AA260" ca="1">IF(Z260="Yes",C_T,"-")</f>
        <v>-</v>
      </c>
      <c r="AB260" s="9" t="str" cm="1">
        <f t="array" aca="1" ref="AB260" ca="1">IF(Z260="Yes",C_WC,"-")</f>
        <v>-</v>
      </c>
      <c r="AC260" s="9" t="str" cm="1">
        <f t="array" aca="1" ref="AC260" ca="1">IF(Z260="Yes",VALUE(C_F),"-")</f>
        <v>-</v>
      </c>
      <c r="AE260" s="21">
        <f t="shared" si="77"/>
        <v>0</v>
      </c>
      <c r="AF260" s="8" t="str" cm="1">
        <f t="array" aca="1" ref="AF260" ca="1">P_Pop</f>
        <v/>
      </c>
      <c r="AG260" s="8" t="str" cm="1">
        <f t="array" aca="1" ref="AG260" ca="1">IF(AF260="Yes",P_P,"Y")</f>
        <v>Y</v>
      </c>
      <c r="AH260" s="8" t="str" cm="1">
        <f t="array" aca="1" ref="AH260" ca="1">IF(AF260="Yes",P_LB,"-")</f>
        <v>-</v>
      </c>
      <c r="AI260" s="8" t="str" cm="1">
        <f t="array" aca="1" ref="AI260" ca="1">IF(AF260="Yes",P_WC,"-")</f>
        <v>-</v>
      </c>
      <c r="AJ260" s="8" t="str" cm="1">
        <f t="array" aca="1" ref="AJ260" ca="1">IF(AF260="Yes",VALUE(P_F),"-")</f>
        <v>-</v>
      </c>
      <c r="AK260" s="10" t="str" cm="1">
        <f t="array" aca="1" ref="AK260" ca="1">IF(AF260="Yes",P_PN,"-")</f>
        <v>-</v>
      </c>
      <c r="AL260" s="22" t="str">
        <f t="shared" si="78"/>
        <v xml:space="preserve"> ()</v>
      </c>
      <c r="AM260" s="22">
        <f t="shared" si="79"/>
        <v>0</v>
      </c>
      <c r="AO260" s="5" t="str">
        <f t="shared" ref="AO260:AO300" si="92">AO259</f>
        <v>Yes</v>
      </c>
      <c r="AP260" s="5" t="str">
        <f t="shared" ca="1" si="80"/>
        <v/>
      </c>
      <c r="AQ260" s="5" t="str">
        <f t="shared" ca="1" si="81"/>
        <v/>
      </c>
      <c r="AR260" s="5" t="str">
        <f t="shared" ca="1" si="82"/>
        <v>Yes</v>
      </c>
      <c r="AS260" s="5" t="str">
        <f t="shared" ca="1" si="83"/>
        <v>Patch to remove</v>
      </c>
      <c r="AT260" s="5" t="str" cm="1">
        <f t="array" aca="1" ref="AT260" ca="1">COM</f>
        <v/>
      </c>
      <c r="AV260" s="5" t="str">
        <f t="shared" ca="1" si="84"/>
        <v>No</v>
      </c>
      <c r="AW260" s="4" t="str" cm="1">
        <f t="array" aca="1" ref="AW260" ca="1">PIE</f>
        <v/>
      </c>
      <c r="AY260" s="22" t="str">
        <f t="shared" ca="1" si="85"/>
        <v>N</v>
      </c>
      <c r="AZ260" s="22" t="str">
        <f t="shared" ca="1" si="86"/>
        <v>N</v>
      </c>
      <c r="BA260" s="5" t="str">
        <f t="shared" ca="1" si="87"/>
        <v>No</v>
      </c>
      <c r="BB260" s="5" t="str">
        <f t="shared" ca="1" si="88"/>
        <v/>
      </c>
      <c r="BC260" s="5"/>
      <c r="BE260" s="22" t="str">
        <f t="shared" si="89"/>
        <v>N</v>
      </c>
      <c r="BF260" s="22" t="str">
        <f t="shared" ca="1" si="90"/>
        <v>Y</v>
      </c>
      <c r="BG260" s="22" t="str">
        <f t="shared" ca="1" si="91"/>
        <v>N</v>
      </c>
    </row>
    <row r="261" spans="15:59" x14ac:dyDescent="0.25">
      <c r="O261" s="1"/>
      <c r="P261" s="2"/>
      <c r="Q261" s="2"/>
      <c r="V261" s="22" t="str">
        <f t="shared" si="74"/>
        <v xml:space="preserve"> ()*-</v>
      </c>
      <c r="X261" s="21" t="str">
        <f t="shared" ca="1" si="75"/>
        <v>-*---</v>
      </c>
      <c r="Y261" s="4" t="str">
        <f t="shared" si="76"/>
        <v>No</v>
      </c>
      <c r="Z261" s="8" t="str" cm="1">
        <f t="array" aca="1" ref="Z261" ca="1">C_CP</f>
        <v/>
      </c>
      <c r="AA261" s="9" t="str" cm="1">
        <f t="array" aca="1" ref="AA261" ca="1">IF(Z261="Yes",C_T,"-")</f>
        <v>-</v>
      </c>
      <c r="AB261" s="9" t="str" cm="1">
        <f t="array" aca="1" ref="AB261" ca="1">IF(Z261="Yes",C_WC,"-")</f>
        <v>-</v>
      </c>
      <c r="AC261" s="9" t="str" cm="1">
        <f t="array" aca="1" ref="AC261" ca="1">IF(Z261="Yes",VALUE(C_F),"-")</f>
        <v>-</v>
      </c>
      <c r="AE261" s="21">
        <f t="shared" si="77"/>
        <v>0</v>
      </c>
      <c r="AF261" s="8" t="str" cm="1">
        <f t="array" aca="1" ref="AF261" ca="1">P_Pop</f>
        <v/>
      </c>
      <c r="AG261" s="8" t="str" cm="1">
        <f t="array" aca="1" ref="AG261" ca="1">IF(AF261="Yes",P_P,"Y")</f>
        <v>Y</v>
      </c>
      <c r="AH261" s="8" t="str" cm="1">
        <f t="array" aca="1" ref="AH261" ca="1">IF(AF261="Yes",P_LB,"-")</f>
        <v>-</v>
      </c>
      <c r="AI261" s="8" t="str" cm="1">
        <f t="array" aca="1" ref="AI261" ca="1">IF(AF261="Yes",P_WC,"-")</f>
        <v>-</v>
      </c>
      <c r="AJ261" s="8" t="str" cm="1">
        <f t="array" aca="1" ref="AJ261" ca="1">IF(AF261="Yes",VALUE(P_F),"-")</f>
        <v>-</v>
      </c>
      <c r="AK261" s="10" t="str" cm="1">
        <f t="array" aca="1" ref="AK261" ca="1">IF(AF261="Yes",P_PN,"-")</f>
        <v>-</v>
      </c>
      <c r="AL261" s="22" t="str">
        <f t="shared" si="78"/>
        <v xml:space="preserve"> ()</v>
      </c>
      <c r="AM261" s="22">
        <f t="shared" si="79"/>
        <v>0</v>
      </c>
      <c r="AO261" s="5" t="str">
        <f t="shared" si="92"/>
        <v>Yes</v>
      </c>
      <c r="AP261" s="5" t="str">
        <f t="shared" ca="1" si="80"/>
        <v/>
      </c>
      <c r="AQ261" s="5" t="str">
        <f t="shared" ca="1" si="81"/>
        <v/>
      </c>
      <c r="AR261" s="5" t="str">
        <f t="shared" ca="1" si="82"/>
        <v>Yes</v>
      </c>
      <c r="AS261" s="5" t="str">
        <f t="shared" ca="1" si="83"/>
        <v>Patch to remove</v>
      </c>
      <c r="AT261" s="5" t="str" cm="1">
        <f t="array" aca="1" ref="AT261" ca="1">COM</f>
        <v/>
      </c>
      <c r="AV261" s="5" t="str">
        <f t="shared" ca="1" si="84"/>
        <v>No</v>
      </c>
      <c r="AW261" s="4" t="str" cm="1">
        <f t="array" aca="1" ref="AW261" ca="1">PIE</f>
        <v/>
      </c>
      <c r="AY261" s="22" t="str">
        <f t="shared" ca="1" si="85"/>
        <v>N</v>
      </c>
      <c r="AZ261" s="22" t="str">
        <f t="shared" ca="1" si="86"/>
        <v>N</v>
      </c>
      <c r="BA261" s="5" t="str">
        <f t="shared" ca="1" si="87"/>
        <v>No</v>
      </c>
      <c r="BB261" s="5" t="str">
        <f t="shared" ca="1" si="88"/>
        <v/>
      </c>
      <c r="BC261" s="5"/>
      <c r="BE261" s="22" t="str">
        <f t="shared" si="89"/>
        <v>N</v>
      </c>
      <c r="BF261" s="22" t="str">
        <f t="shared" ca="1" si="90"/>
        <v>Y</v>
      </c>
      <c r="BG261" s="22" t="str">
        <f t="shared" ca="1" si="91"/>
        <v>N</v>
      </c>
    </row>
    <row r="262" spans="15:59" x14ac:dyDescent="0.25">
      <c r="O262" s="1"/>
      <c r="P262" s="2"/>
      <c r="Q262" s="2"/>
      <c r="V262" s="22" t="str">
        <f t="shared" si="74"/>
        <v xml:space="preserve"> ()*-</v>
      </c>
      <c r="X262" s="21" t="str">
        <f t="shared" ca="1" si="75"/>
        <v>-*---</v>
      </c>
      <c r="Y262" s="4" t="str">
        <f t="shared" si="76"/>
        <v>No</v>
      </c>
      <c r="Z262" s="8" t="str" cm="1">
        <f t="array" aca="1" ref="Z262" ca="1">C_CP</f>
        <v/>
      </c>
      <c r="AA262" s="9" t="str" cm="1">
        <f t="array" aca="1" ref="AA262" ca="1">IF(Z262="Yes",C_T,"-")</f>
        <v>-</v>
      </c>
      <c r="AB262" s="9" t="str" cm="1">
        <f t="array" aca="1" ref="AB262" ca="1">IF(Z262="Yes",C_WC,"-")</f>
        <v>-</v>
      </c>
      <c r="AC262" s="9" t="str" cm="1">
        <f t="array" aca="1" ref="AC262" ca="1">IF(Z262="Yes",VALUE(C_F),"-")</f>
        <v>-</v>
      </c>
      <c r="AE262" s="21">
        <f t="shared" si="77"/>
        <v>0</v>
      </c>
      <c r="AF262" s="8" t="str" cm="1">
        <f t="array" aca="1" ref="AF262" ca="1">P_Pop</f>
        <v/>
      </c>
      <c r="AG262" s="8" t="str" cm="1">
        <f t="array" aca="1" ref="AG262" ca="1">IF(AF262="Yes",P_P,"Y")</f>
        <v>Y</v>
      </c>
      <c r="AH262" s="8" t="str" cm="1">
        <f t="array" aca="1" ref="AH262" ca="1">IF(AF262="Yes",P_LB,"-")</f>
        <v>-</v>
      </c>
      <c r="AI262" s="8" t="str" cm="1">
        <f t="array" aca="1" ref="AI262" ca="1">IF(AF262="Yes",P_WC,"-")</f>
        <v>-</v>
      </c>
      <c r="AJ262" s="8" t="str" cm="1">
        <f t="array" aca="1" ref="AJ262" ca="1">IF(AF262="Yes",VALUE(P_F),"-")</f>
        <v>-</v>
      </c>
      <c r="AK262" s="10" t="str" cm="1">
        <f t="array" aca="1" ref="AK262" ca="1">IF(AF262="Yes",P_PN,"-")</f>
        <v>-</v>
      </c>
      <c r="AL262" s="22" t="str">
        <f t="shared" si="78"/>
        <v xml:space="preserve"> ()</v>
      </c>
      <c r="AM262" s="22">
        <f t="shared" si="79"/>
        <v>0</v>
      </c>
      <c r="AO262" s="5" t="str">
        <f t="shared" si="92"/>
        <v>Yes</v>
      </c>
      <c r="AP262" s="5" t="str">
        <f t="shared" ca="1" si="80"/>
        <v/>
      </c>
      <c r="AQ262" s="5" t="str">
        <f t="shared" ca="1" si="81"/>
        <v/>
      </c>
      <c r="AR262" s="5" t="str">
        <f t="shared" ca="1" si="82"/>
        <v>Yes</v>
      </c>
      <c r="AS262" s="5" t="str">
        <f t="shared" ca="1" si="83"/>
        <v>Patch to remove</v>
      </c>
      <c r="AT262" s="5" t="str" cm="1">
        <f t="array" aca="1" ref="AT262" ca="1">COM</f>
        <v/>
      </c>
      <c r="AV262" s="5" t="str">
        <f t="shared" ca="1" si="84"/>
        <v>No</v>
      </c>
      <c r="AW262" s="4" t="str" cm="1">
        <f t="array" aca="1" ref="AW262" ca="1">PIE</f>
        <v/>
      </c>
      <c r="AY262" s="22" t="str">
        <f t="shared" ca="1" si="85"/>
        <v>N</v>
      </c>
      <c r="AZ262" s="22" t="str">
        <f t="shared" ca="1" si="86"/>
        <v>N</v>
      </c>
      <c r="BA262" s="5" t="str">
        <f t="shared" ca="1" si="87"/>
        <v>No</v>
      </c>
      <c r="BB262" s="5" t="str">
        <f t="shared" ca="1" si="88"/>
        <v/>
      </c>
      <c r="BC262" s="5"/>
      <c r="BE262" s="22" t="str">
        <f t="shared" si="89"/>
        <v>N</v>
      </c>
      <c r="BF262" s="22" t="str">
        <f t="shared" ca="1" si="90"/>
        <v>Y</v>
      </c>
      <c r="BG262" s="22" t="str">
        <f t="shared" ca="1" si="91"/>
        <v>N</v>
      </c>
    </row>
    <row r="263" spans="15:59" x14ac:dyDescent="0.25">
      <c r="O263" s="1"/>
      <c r="P263" s="2"/>
      <c r="Q263" s="2"/>
      <c r="V263" s="22" t="str">
        <f t="shared" si="74"/>
        <v xml:space="preserve"> ()*-</v>
      </c>
      <c r="X263" s="21" t="str">
        <f t="shared" ca="1" si="75"/>
        <v>-*---</v>
      </c>
      <c r="Y263" s="4" t="str">
        <f t="shared" si="76"/>
        <v>No</v>
      </c>
      <c r="Z263" s="8" t="str" cm="1">
        <f t="array" aca="1" ref="Z263" ca="1">C_CP</f>
        <v/>
      </c>
      <c r="AA263" s="9" t="str" cm="1">
        <f t="array" aca="1" ref="AA263" ca="1">IF(Z263="Yes",C_T,"-")</f>
        <v>-</v>
      </c>
      <c r="AB263" s="9" t="str" cm="1">
        <f t="array" aca="1" ref="AB263" ca="1">IF(Z263="Yes",C_WC,"-")</f>
        <v>-</v>
      </c>
      <c r="AC263" s="9" t="str" cm="1">
        <f t="array" aca="1" ref="AC263" ca="1">IF(Z263="Yes",VALUE(C_F),"-")</f>
        <v>-</v>
      </c>
      <c r="AE263" s="21">
        <f t="shared" si="77"/>
        <v>0</v>
      </c>
      <c r="AF263" s="8" t="str" cm="1">
        <f t="array" aca="1" ref="AF263" ca="1">P_Pop</f>
        <v/>
      </c>
      <c r="AG263" s="8" t="str" cm="1">
        <f t="array" aca="1" ref="AG263" ca="1">IF(AF263="Yes",P_P,"Y")</f>
        <v>Y</v>
      </c>
      <c r="AH263" s="8" t="str" cm="1">
        <f t="array" aca="1" ref="AH263" ca="1">IF(AF263="Yes",P_LB,"-")</f>
        <v>-</v>
      </c>
      <c r="AI263" s="8" t="str" cm="1">
        <f t="array" aca="1" ref="AI263" ca="1">IF(AF263="Yes",P_WC,"-")</f>
        <v>-</v>
      </c>
      <c r="AJ263" s="8" t="str" cm="1">
        <f t="array" aca="1" ref="AJ263" ca="1">IF(AF263="Yes",VALUE(P_F),"-")</f>
        <v>-</v>
      </c>
      <c r="AK263" s="10" t="str" cm="1">
        <f t="array" aca="1" ref="AK263" ca="1">IF(AF263="Yes",P_PN,"-")</f>
        <v>-</v>
      </c>
      <c r="AL263" s="22" t="str">
        <f t="shared" si="78"/>
        <v xml:space="preserve"> ()</v>
      </c>
      <c r="AM263" s="22">
        <f t="shared" si="79"/>
        <v>0</v>
      </c>
      <c r="AO263" s="5" t="str">
        <f t="shared" si="92"/>
        <v>Yes</v>
      </c>
      <c r="AP263" s="5" t="str">
        <f t="shared" ca="1" si="80"/>
        <v/>
      </c>
      <c r="AQ263" s="5" t="str">
        <f t="shared" ca="1" si="81"/>
        <v/>
      </c>
      <c r="AR263" s="5" t="str">
        <f t="shared" ca="1" si="82"/>
        <v>Yes</v>
      </c>
      <c r="AS263" s="5" t="str">
        <f t="shared" ca="1" si="83"/>
        <v>Patch to remove</v>
      </c>
      <c r="AT263" s="5" t="str" cm="1">
        <f t="array" aca="1" ref="AT263" ca="1">COM</f>
        <v/>
      </c>
      <c r="AV263" s="5" t="str">
        <f t="shared" ca="1" si="84"/>
        <v>No</v>
      </c>
      <c r="AW263" s="4" t="str" cm="1">
        <f t="array" aca="1" ref="AW263" ca="1">PIE</f>
        <v/>
      </c>
      <c r="AY263" s="22" t="str">
        <f t="shared" ca="1" si="85"/>
        <v>N</v>
      </c>
      <c r="AZ263" s="22" t="str">
        <f t="shared" ca="1" si="86"/>
        <v>N</v>
      </c>
      <c r="BA263" s="5" t="str">
        <f t="shared" ca="1" si="87"/>
        <v>No</v>
      </c>
      <c r="BB263" s="5" t="str">
        <f t="shared" ca="1" si="88"/>
        <v/>
      </c>
      <c r="BC263" s="5"/>
      <c r="BE263" s="22" t="str">
        <f t="shared" si="89"/>
        <v>N</v>
      </c>
      <c r="BF263" s="22" t="str">
        <f t="shared" ca="1" si="90"/>
        <v>Y</v>
      </c>
      <c r="BG263" s="22" t="str">
        <f t="shared" ca="1" si="91"/>
        <v>N</v>
      </c>
    </row>
    <row r="264" spans="15:59" x14ac:dyDescent="0.25">
      <c r="O264" s="1"/>
      <c r="P264" s="2"/>
      <c r="Q264" s="2"/>
      <c r="V264" s="22" t="str">
        <f t="shared" si="74"/>
        <v xml:space="preserve"> ()*-</v>
      </c>
      <c r="X264" s="21" t="str">
        <f t="shared" ca="1" si="75"/>
        <v>-*---</v>
      </c>
      <c r="Y264" s="4" t="str">
        <f t="shared" si="76"/>
        <v>No</v>
      </c>
      <c r="Z264" s="8" t="str" cm="1">
        <f t="array" aca="1" ref="Z264" ca="1">C_CP</f>
        <v/>
      </c>
      <c r="AA264" s="9" t="str" cm="1">
        <f t="array" aca="1" ref="AA264" ca="1">IF(Z264="Yes",C_T,"-")</f>
        <v>-</v>
      </c>
      <c r="AB264" s="9" t="str" cm="1">
        <f t="array" aca="1" ref="AB264" ca="1">IF(Z264="Yes",C_WC,"-")</f>
        <v>-</v>
      </c>
      <c r="AC264" s="9" t="str" cm="1">
        <f t="array" aca="1" ref="AC264" ca="1">IF(Z264="Yes",VALUE(C_F),"-")</f>
        <v>-</v>
      </c>
      <c r="AE264" s="21">
        <f t="shared" si="77"/>
        <v>0</v>
      </c>
      <c r="AF264" s="8" t="str" cm="1">
        <f t="array" aca="1" ref="AF264" ca="1">P_Pop</f>
        <v/>
      </c>
      <c r="AG264" s="8" t="str" cm="1">
        <f t="array" aca="1" ref="AG264" ca="1">IF(AF264="Yes",P_P,"Y")</f>
        <v>Y</v>
      </c>
      <c r="AH264" s="8" t="str" cm="1">
        <f t="array" aca="1" ref="AH264" ca="1">IF(AF264="Yes",P_LB,"-")</f>
        <v>-</v>
      </c>
      <c r="AI264" s="8" t="str" cm="1">
        <f t="array" aca="1" ref="AI264" ca="1">IF(AF264="Yes",P_WC,"-")</f>
        <v>-</v>
      </c>
      <c r="AJ264" s="8" t="str" cm="1">
        <f t="array" aca="1" ref="AJ264" ca="1">IF(AF264="Yes",VALUE(P_F),"-")</f>
        <v>-</v>
      </c>
      <c r="AK264" s="10" t="str" cm="1">
        <f t="array" aca="1" ref="AK264" ca="1">IF(AF264="Yes",P_PN,"-")</f>
        <v>-</v>
      </c>
      <c r="AL264" s="22" t="str">
        <f t="shared" si="78"/>
        <v xml:space="preserve"> ()</v>
      </c>
      <c r="AM264" s="22">
        <f t="shared" si="79"/>
        <v>0</v>
      </c>
      <c r="AO264" s="5" t="str">
        <f t="shared" si="92"/>
        <v>Yes</v>
      </c>
      <c r="AP264" s="5" t="str">
        <f t="shared" ca="1" si="80"/>
        <v/>
      </c>
      <c r="AQ264" s="5" t="str">
        <f t="shared" ca="1" si="81"/>
        <v/>
      </c>
      <c r="AR264" s="5" t="str">
        <f t="shared" ca="1" si="82"/>
        <v>Yes</v>
      </c>
      <c r="AS264" s="5" t="str">
        <f t="shared" ca="1" si="83"/>
        <v>Patch to remove</v>
      </c>
      <c r="AT264" s="5" t="str" cm="1">
        <f t="array" aca="1" ref="AT264" ca="1">COM</f>
        <v/>
      </c>
      <c r="AV264" s="5" t="str">
        <f t="shared" ca="1" si="84"/>
        <v>No</v>
      </c>
      <c r="AW264" s="4" t="str" cm="1">
        <f t="array" aca="1" ref="AW264" ca="1">PIE</f>
        <v/>
      </c>
      <c r="AY264" s="22" t="str">
        <f t="shared" ca="1" si="85"/>
        <v>N</v>
      </c>
      <c r="AZ264" s="22" t="str">
        <f t="shared" ca="1" si="86"/>
        <v>N</v>
      </c>
      <c r="BA264" s="5" t="str">
        <f t="shared" ca="1" si="87"/>
        <v>No</v>
      </c>
      <c r="BB264" s="5" t="str">
        <f t="shared" ca="1" si="88"/>
        <v/>
      </c>
      <c r="BC264" s="5"/>
      <c r="BE264" s="22" t="str">
        <f t="shared" si="89"/>
        <v>N</v>
      </c>
      <c r="BF264" s="22" t="str">
        <f t="shared" ca="1" si="90"/>
        <v>Y</v>
      </c>
      <c r="BG264" s="22" t="str">
        <f t="shared" ca="1" si="91"/>
        <v>N</v>
      </c>
    </row>
    <row r="265" spans="15:59" x14ac:dyDescent="0.25">
      <c r="O265" s="1"/>
      <c r="P265" s="2"/>
      <c r="Q265" s="2"/>
      <c r="V265" s="22" t="str">
        <f t="shared" si="74"/>
        <v xml:space="preserve"> ()*-</v>
      </c>
      <c r="X265" s="21" t="str">
        <f t="shared" ca="1" si="75"/>
        <v>-*---</v>
      </c>
      <c r="Y265" s="4" t="str">
        <f t="shared" si="76"/>
        <v>No</v>
      </c>
      <c r="Z265" s="8" t="str" cm="1">
        <f t="array" aca="1" ref="Z265" ca="1">C_CP</f>
        <v/>
      </c>
      <c r="AA265" s="9" t="str" cm="1">
        <f t="array" aca="1" ref="AA265" ca="1">IF(Z265="Yes",C_T,"-")</f>
        <v>-</v>
      </c>
      <c r="AB265" s="9" t="str" cm="1">
        <f t="array" aca="1" ref="AB265" ca="1">IF(Z265="Yes",C_WC,"-")</f>
        <v>-</v>
      </c>
      <c r="AC265" s="9" t="str" cm="1">
        <f t="array" aca="1" ref="AC265" ca="1">IF(Z265="Yes",VALUE(C_F),"-")</f>
        <v>-</v>
      </c>
      <c r="AE265" s="21">
        <f t="shared" si="77"/>
        <v>0</v>
      </c>
      <c r="AF265" s="8" t="str" cm="1">
        <f t="array" aca="1" ref="AF265" ca="1">P_Pop</f>
        <v/>
      </c>
      <c r="AG265" s="8" t="str" cm="1">
        <f t="array" aca="1" ref="AG265" ca="1">IF(AF265="Yes",P_P,"Y")</f>
        <v>Y</v>
      </c>
      <c r="AH265" s="8" t="str" cm="1">
        <f t="array" aca="1" ref="AH265" ca="1">IF(AF265="Yes",P_LB,"-")</f>
        <v>-</v>
      </c>
      <c r="AI265" s="8" t="str" cm="1">
        <f t="array" aca="1" ref="AI265" ca="1">IF(AF265="Yes",P_WC,"-")</f>
        <v>-</v>
      </c>
      <c r="AJ265" s="8" t="str" cm="1">
        <f t="array" aca="1" ref="AJ265" ca="1">IF(AF265="Yes",VALUE(P_F),"-")</f>
        <v>-</v>
      </c>
      <c r="AK265" s="10" t="str" cm="1">
        <f t="array" aca="1" ref="AK265" ca="1">IF(AF265="Yes",P_PN,"-")</f>
        <v>-</v>
      </c>
      <c r="AL265" s="22" t="str">
        <f t="shared" si="78"/>
        <v xml:space="preserve"> ()</v>
      </c>
      <c r="AM265" s="22">
        <f t="shared" si="79"/>
        <v>0</v>
      </c>
      <c r="AO265" s="5" t="str">
        <f t="shared" si="92"/>
        <v>Yes</v>
      </c>
      <c r="AP265" s="5" t="str">
        <f t="shared" ca="1" si="80"/>
        <v/>
      </c>
      <c r="AQ265" s="5" t="str">
        <f t="shared" ca="1" si="81"/>
        <v/>
      </c>
      <c r="AR265" s="5" t="str">
        <f t="shared" ca="1" si="82"/>
        <v>Yes</v>
      </c>
      <c r="AS265" s="5" t="str">
        <f t="shared" ca="1" si="83"/>
        <v>Patch to remove</v>
      </c>
      <c r="AT265" s="5" t="str" cm="1">
        <f t="array" aca="1" ref="AT265" ca="1">COM</f>
        <v/>
      </c>
      <c r="AV265" s="5" t="str">
        <f t="shared" ca="1" si="84"/>
        <v>No</v>
      </c>
      <c r="AW265" s="4" t="str" cm="1">
        <f t="array" aca="1" ref="AW265" ca="1">PIE</f>
        <v/>
      </c>
      <c r="AY265" s="22" t="str">
        <f t="shared" ca="1" si="85"/>
        <v>N</v>
      </c>
      <c r="AZ265" s="22" t="str">
        <f t="shared" ca="1" si="86"/>
        <v>N</v>
      </c>
      <c r="BA265" s="5" t="str">
        <f t="shared" ca="1" si="87"/>
        <v>No</v>
      </c>
      <c r="BB265" s="5" t="str">
        <f t="shared" ca="1" si="88"/>
        <v/>
      </c>
      <c r="BC265" s="5"/>
      <c r="BE265" s="22" t="str">
        <f t="shared" si="89"/>
        <v>N</v>
      </c>
      <c r="BF265" s="22" t="str">
        <f t="shared" ca="1" si="90"/>
        <v>Y</v>
      </c>
      <c r="BG265" s="22" t="str">
        <f t="shared" ca="1" si="91"/>
        <v>N</v>
      </c>
    </row>
    <row r="266" spans="15:59" x14ac:dyDescent="0.25">
      <c r="O266" s="1"/>
      <c r="P266" s="2"/>
      <c r="Q266" s="2"/>
      <c r="V266" s="22" t="str">
        <f t="shared" si="74"/>
        <v xml:space="preserve"> ()*-</v>
      </c>
      <c r="X266" s="21" t="str">
        <f t="shared" ca="1" si="75"/>
        <v>-*---</v>
      </c>
      <c r="Y266" s="4" t="str">
        <f t="shared" si="76"/>
        <v>No</v>
      </c>
      <c r="Z266" s="8" t="str" cm="1">
        <f t="array" aca="1" ref="Z266" ca="1">C_CP</f>
        <v/>
      </c>
      <c r="AA266" s="9" t="str" cm="1">
        <f t="array" aca="1" ref="AA266" ca="1">IF(Z266="Yes",C_T,"-")</f>
        <v>-</v>
      </c>
      <c r="AB266" s="9" t="str" cm="1">
        <f t="array" aca="1" ref="AB266" ca="1">IF(Z266="Yes",C_WC,"-")</f>
        <v>-</v>
      </c>
      <c r="AC266" s="9" t="str" cm="1">
        <f t="array" aca="1" ref="AC266" ca="1">IF(Z266="Yes",VALUE(C_F),"-")</f>
        <v>-</v>
      </c>
      <c r="AE266" s="21">
        <f t="shared" si="77"/>
        <v>0</v>
      </c>
      <c r="AF266" s="8" t="str" cm="1">
        <f t="array" aca="1" ref="AF266" ca="1">P_Pop</f>
        <v/>
      </c>
      <c r="AG266" s="8" t="str" cm="1">
        <f t="array" aca="1" ref="AG266" ca="1">IF(AF266="Yes",P_P,"Y")</f>
        <v>Y</v>
      </c>
      <c r="AH266" s="8" t="str" cm="1">
        <f t="array" aca="1" ref="AH266" ca="1">IF(AF266="Yes",P_LB,"-")</f>
        <v>-</v>
      </c>
      <c r="AI266" s="8" t="str" cm="1">
        <f t="array" aca="1" ref="AI266" ca="1">IF(AF266="Yes",P_WC,"-")</f>
        <v>-</v>
      </c>
      <c r="AJ266" s="8" t="str" cm="1">
        <f t="array" aca="1" ref="AJ266" ca="1">IF(AF266="Yes",VALUE(P_F),"-")</f>
        <v>-</v>
      </c>
      <c r="AK266" s="10" t="str" cm="1">
        <f t="array" aca="1" ref="AK266" ca="1">IF(AF266="Yes",P_PN,"-")</f>
        <v>-</v>
      </c>
      <c r="AL266" s="22" t="str">
        <f t="shared" si="78"/>
        <v xml:space="preserve"> ()</v>
      </c>
      <c r="AM266" s="22">
        <f t="shared" si="79"/>
        <v>0</v>
      </c>
      <c r="AO266" s="5" t="str">
        <f t="shared" si="92"/>
        <v>Yes</v>
      </c>
      <c r="AP266" s="5" t="str">
        <f t="shared" ca="1" si="80"/>
        <v/>
      </c>
      <c r="AQ266" s="5" t="str">
        <f t="shared" ca="1" si="81"/>
        <v/>
      </c>
      <c r="AR266" s="5" t="str">
        <f t="shared" ca="1" si="82"/>
        <v>Yes</v>
      </c>
      <c r="AS266" s="5" t="str">
        <f t="shared" ca="1" si="83"/>
        <v>Patch to remove</v>
      </c>
      <c r="AT266" s="5" t="str" cm="1">
        <f t="array" aca="1" ref="AT266" ca="1">COM</f>
        <v/>
      </c>
      <c r="AV266" s="5" t="str">
        <f t="shared" ca="1" si="84"/>
        <v>No</v>
      </c>
      <c r="AW266" s="4" t="str" cm="1">
        <f t="array" aca="1" ref="AW266" ca="1">PIE</f>
        <v/>
      </c>
      <c r="AY266" s="22" t="str">
        <f t="shared" ca="1" si="85"/>
        <v>N</v>
      </c>
      <c r="AZ266" s="22" t="str">
        <f t="shared" ca="1" si="86"/>
        <v>N</v>
      </c>
      <c r="BA266" s="5" t="str">
        <f t="shared" ca="1" si="87"/>
        <v>No</v>
      </c>
      <c r="BB266" s="5" t="str">
        <f t="shared" ca="1" si="88"/>
        <v/>
      </c>
      <c r="BC266" s="5"/>
      <c r="BE266" s="22" t="str">
        <f t="shared" si="89"/>
        <v>N</v>
      </c>
      <c r="BF266" s="22" t="str">
        <f t="shared" ca="1" si="90"/>
        <v>Y</v>
      </c>
      <c r="BG266" s="22" t="str">
        <f t="shared" ca="1" si="91"/>
        <v>N</v>
      </c>
    </row>
    <row r="267" spans="15:59" x14ac:dyDescent="0.25">
      <c r="O267" s="1"/>
      <c r="P267" s="2"/>
      <c r="Q267" s="2"/>
      <c r="V267" s="22" t="str">
        <f t="shared" si="74"/>
        <v xml:space="preserve"> ()*-</v>
      </c>
      <c r="X267" s="21" t="str">
        <f t="shared" ca="1" si="75"/>
        <v>-*---</v>
      </c>
      <c r="Y267" s="4" t="str">
        <f t="shared" si="76"/>
        <v>No</v>
      </c>
      <c r="Z267" s="8" t="str" cm="1">
        <f t="array" aca="1" ref="Z267" ca="1">C_CP</f>
        <v/>
      </c>
      <c r="AA267" s="9" t="str" cm="1">
        <f t="array" aca="1" ref="AA267" ca="1">IF(Z267="Yes",C_T,"-")</f>
        <v>-</v>
      </c>
      <c r="AB267" s="9" t="str" cm="1">
        <f t="array" aca="1" ref="AB267" ca="1">IF(Z267="Yes",C_WC,"-")</f>
        <v>-</v>
      </c>
      <c r="AC267" s="9" t="str" cm="1">
        <f t="array" aca="1" ref="AC267" ca="1">IF(Z267="Yes",VALUE(C_F),"-")</f>
        <v>-</v>
      </c>
      <c r="AE267" s="21">
        <f t="shared" si="77"/>
        <v>0</v>
      </c>
      <c r="AF267" s="8" t="str" cm="1">
        <f t="array" aca="1" ref="AF267" ca="1">P_Pop</f>
        <v/>
      </c>
      <c r="AG267" s="8" t="str" cm="1">
        <f t="array" aca="1" ref="AG267" ca="1">IF(AF267="Yes",P_P,"Y")</f>
        <v>Y</v>
      </c>
      <c r="AH267" s="8" t="str" cm="1">
        <f t="array" aca="1" ref="AH267" ca="1">IF(AF267="Yes",P_LB,"-")</f>
        <v>-</v>
      </c>
      <c r="AI267" s="8" t="str" cm="1">
        <f t="array" aca="1" ref="AI267" ca="1">IF(AF267="Yes",P_WC,"-")</f>
        <v>-</v>
      </c>
      <c r="AJ267" s="8" t="str" cm="1">
        <f t="array" aca="1" ref="AJ267" ca="1">IF(AF267="Yes",VALUE(P_F),"-")</f>
        <v>-</v>
      </c>
      <c r="AK267" s="10" t="str" cm="1">
        <f t="array" aca="1" ref="AK267" ca="1">IF(AF267="Yes",P_PN,"-")</f>
        <v>-</v>
      </c>
      <c r="AL267" s="22" t="str">
        <f t="shared" si="78"/>
        <v xml:space="preserve"> ()</v>
      </c>
      <c r="AM267" s="22">
        <f t="shared" si="79"/>
        <v>0</v>
      </c>
      <c r="AO267" s="5" t="str">
        <f t="shared" si="92"/>
        <v>Yes</v>
      </c>
      <c r="AP267" s="5" t="str">
        <f t="shared" ca="1" si="80"/>
        <v/>
      </c>
      <c r="AQ267" s="5" t="str">
        <f t="shared" ca="1" si="81"/>
        <v/>
      </c>
      <c r="AR267" s="5" t="str">
        <f t="shared" ca="1" si="82"/>
        <v>Yes</v>
      </c>
      <c r="AS267" s="5" t="str">
        <f t="shared" ca="1" si="83"/>
        <v>Patch to remove</v>
      </c>
      <c r="AT267" s="5" t="str" cm="1">
        <f t="array" aca="1" ref="AT267" ca="1">COM</f>
        <v/>
      </c>
      <c r="AV267" s="5" t="str">
        <f t="shared" ca="1" si="84"/>
        <v>No</v>
      </c>
      <c r="AW267" s="4" t="str" cm="1">
        <f t="array" aca="1" ref="AW267" ca="1">PIE</f>
        <v/>
      </c>
      <c r="AY267" s="22" t="str">
        <f t="shared" ca="1" si="85"/>
        <v>N</v>
      </c>
      <c r="AZ267" s="22" t="str">
        <f t="shared" ca="1" si="86"/>
        <v>N</v>
      </c>
      <c r="BA267" s="5" t="str">
        <f t="shared" ca="1" si="87"/>
        <v>No</v>
      </c>
      <c r="BB267" s="5" t="str">
        <f t="shared" ca="1" si="88"/>
        <v/>
      </c>
      <c r="BC267" s="5"/>
      <c r="BE267" s="22" t="str">
        <f t="shared" si="89"/>
        <v>N</v>
      </c>
      <c r="BF267" s="22" t="str">
        <f t="shared" ca="1" si="90"/>
        <v>Y</v>
      </c>
      <c r="BG267" s="22" t="str">
        <f t="shared" ca="1" si="91"/>
        <v>N</v>
      </c>
    </row>
    <row r="268" spans="15:59" x14ac:dyDescent="0.25">
      <c r="O268" s="1"/>
      <c r="P268" s="2"/>
      <c r="Q268" s="2"/>
      <c r="V268" s="22" t="str">
        <f t="shared" si="74"/>
        <v xml:space="preserve"> ()*-</v>
      </c>
      <c r="X268" s="21" t="str">
        <f t="shared" ca="1" si="75"/>
        <v>-*---</v>
      </c>
      <c r="Y268" s="4" t="str">
        <f t="shared" si="76"/>
        <v>No</v>
      </c>
      <c r="Z268" s="8" t="str" cm="1">
        <f t="array" aca="1" ref="Z268" ca="1">C_CP</f>
        <v/>
      </c>
      <c r="AA268" s="9" t="str" cm="1">
        <f t="array" aca="1" ref="AA268" ca="1">IF(Z268="Yes",C_T,"-")</f>
        <v>-</v>
      </c>
      <c r="AB268" s="9" t="str" cm="1">
        <f t="array" aca="1" ref="AB268" ca="1">IF(Z268="Yes",C_WC,"-")</f>
        <v>-</v>
      </c>
      <c r="AC268" s="9" t="str" cm="1">
        <f t="array" aca="1" ref="AC268" ca="1">IF(Z268="Yes",VALUE(C_F),"-")</f>
        <v>-</v>
      </c>
      <c r="AE268" s="21">
        <f t="shared" si="77"/>
        <v>0</v>
      </c>
      <c r="AF268" s="8" t="str" cm="1">
        <f t="array" aca="1" ref="AF268" ca="1">P_Pop</f>
        <v/>
      </c>
      <c r="AG268" s="8" t="str" cm="1">
        <f t="array" aca="1" ref="AG268" ca="1">IF(AF268="Yes",P_P,"Y")</f>
        <v>Y</v>
      </c>
      <c r="AH268" s="8" t="str" cm="1">
        <f t="array" aca="1" ref="AH268" ca="1">IF(AF268="Yes",P_LB,"-")</f>
        <v>-</v>
      </c>
      <c r="AI268" s="8" t="str" cm="1">
        <f t="array" aca="1" ref="AI268" ca="1">IF(AF268="Yes",P_WC,"-")</f>
        <v>-</v>
      </c>
      <c r="AJ268" s="8" t="str" cm="1">
        <f t="array" aca="1" ref="AJ268" ca="1">IF(AF268="Yes",VALUE(P_F),"-")</f>
        <v>-</v>
      </c>
      <c r="AK268" s="10" t="str" cm="1">
        <f t="array" aca="1" ref="AK268" ca="1">IF(AF268="Yes",P_PN,"-")</f>
        <v>-</v>
      </c>
      <c r="AL268" s="22" t="str">
        <f t="shared" si="78"/>
        <v xml:space="preserve"> ()</v>
      </c>
      <c r="AM268" s="22">
        <f t="shared" si="79"/>
        <v>0</v>
      </c>
      <c r="AO268" s="5" t="str">
        <f t="shared" si="92"/>
        <v>Yes</v>
      </c>
      <c r="AP268" s="5" t="str">
        <f t="shared" ca="1" si="80"/>
        <v/>
      </c>
      <c r="AQ268" s="5" t="str">
        <f t="shared" ca="1" si="81"/>
        <v/>
      </c>
      <c r="AR268" s="5" t="str">
        <f t="shared" ca="1" si="82"/>
        <v>Yes</v>
      </c>
      <c r="AS268" s="5" t="str">
        <f t="shared" ca="1" si="83"/>
        <v>Patch to remove</v>
      </c>
      <c r="AT268" s="5" t="str" cm="1">
        <f t="array" aca="1" ref="AT268" ca="1">COM</f>
        <v/>
      </c>
      <c r="AV268" s="5" t="str">
        <f t="shared" ca="1" si="84"/>
        <v>No</v>
      </c>
      <c r="AW268" s="4" t="str" cm="1">
        <f t="array" aca="1" ref="AW268" ca="1">PIE</f>
        <v/>
      </c>
      <c r="AY268" s="22" t="str">
        <f t="shared" ca="1" si="85"/>
        <v>N</v>
      </c>
      <c r="AZ268" s="22" t="str">
        <f t="shared" ca="1" si="86"/>
        <v>N</v>
      </c>
      <c r="BA268" s="5" t="str">
        <f t="shared" ca="1" si="87"/>
        <v>No</v>
      </c>
      <c r="BB268" s="5" t="str">
        <f t="shared" ca="1" si="88"/>
        <v/>
      </c>
      <c r="BC268" s="5"/>
      <c r="BE268" s="22" t="str">
        <f t="shared" si="89"/>
        <v>N</v>
      </c>
      <c r="BF268" s="22" t="str">
        <f t="shared" ca="1" si="90"/>
        <v>Y</v>
      </c>
      <c r="BG268" s="22" t="str">
        <f t="shared" ca="1" si="91"/>
        <v>N</v>
      </c>
    </row>
    <row r="269" spans="15:59" x14ac:dyDescent="0.25">
      <c r="O269" s="1"/>
      <c r="P269" s="2"/>
      <c r="Q269" s="2"/>
      <c r="V269" s="22" t="str">
        <f t="shared" si="74"/>
        <v xml:space="preserve"> ()*-</v>
      </c>
      <c r="X269" s="21" t="str">
        <f t="shared" ca="1" si="75"/>
        <v>-*---</v>
      </c>
      <c r="Y269" s="4" t="str">
        <f t="shared" si="76"/>
        <v>No</v>
      </c>
      <c r="Z269" s="8" t="str" cm="1">
        <f t="array" aca="1" ref="Z269" ca="1">C_CP</f>
        <v/>
      </c>
      <c r="AA269" s="9" t="str" cm="1">
        <f t="array" aca="1" ref="AA269" ca="1">IF(Z269="Yes",C_T,"-")</f>
        <v>-</v>
      </c>
      <c r="AB269" s="9" t="str" cm="1">
        <f t="array" aca="1" ref="AB269" ca="1">IF(Z269="Yes",C_WC,"-")</f>
        <v>-</v>
      </c>
      <c r="AC269" s="9" t="str" cm="1">
        <f t="array" aca="1" ref="AC269" ca="1">IF(Z269="Yes",VALUE(C_F),"-")</f>
        <v>-</v>
      </c>
      <c r="AE269" s="21">
        <f t="shared" si="77"/>
        <v>0</v>
      </c>
      <c r="AF269" s="8" t="str" cm="1">
        <f t="array" aca="1" ref="AF269" ca="1">P_Pop</f>
        <v/>
      </c>
      <c r="AG269" s="8" t="str" cm="1">
        <f t="array" aca="1" ref="AG269" ca="1">IF(AF269="Yes",P_P,"Y")</f>
        <v>Y</v>
      </c>
      <c r="AH269" s="8" t="str" cm="1">
        <f t="array" aca="1" ref="AH269" ca="1">IF(AF269="Yes",P_LB,"-")</f>
        <v>-</v>
      </c>
      <c r="AI269" s="8" t="str" cm="1">
        <f t="array" aca="1" ref="AI269" ca="1">IF(AF269="Yes",P_WC,"-")</f>
        <v>-</v>
      </c>
      <c r="AJ269" s="8" t="str" cm="1">
        <f t="array" aca="1" ref="AJ269" ca="1">IF(AF269="Yes",VALUE(P_F),"-")</f>
        <v>-</v>
      </c>
      <c r="AK269" s="10" t="str" cm="1">
        <f t="array" aca="1" ref="AK269" ca="1">IF(AF269="Yes",P_PN,"-")</f>
        <v>-</v>
      </c>
      <c r="AL269" s="22" t="str">
        <f t="shared" si="78"/>
        <v xml:space="preserve"> ()</v>
      </c>
      <c r="AM269" s="22">
        <f t="shared" si="79"/>
        <v>0</v>
      </c>
      <c r="AO269" s="5" t="str">
        <f t="shared" si="92"/>
        <v>Yes</v>
      </c>
      <c r="AP269" s="5" t="str">
        <f t="shared" ca="1" si="80"/>
        <v/>
      </c>
      <c r="AQ269" s="5" t="str">
        <f t="shared" ca="1" si="81"/>
        <v/>
      </c>
      <c r="AR269" s="5" t="str">
        <f t="shared" ca="1" si="82"/>
        <v>Yes</v>
      </c>
      <c r="AS269" s="5" t="str">
        <f t="shared" ca="1" si="83"/>
        <v>Patch to remove</v>
      </c>
      <c r="AT269" s="5" t="str" cm="1">
        <f t="array" aca="1" ref="AT269" ca="1">COM</f>
        <v/>
      </c>
      <c r="AV269" s="5" t="str">
        <f t="shared" ca="1" si="84"/>
        <v>No</v>
      </c>
      <c r="AW269" s="4" t="str" cm="1">
        <f t="array" aca="1" ref="AW269" ca="1">PIE</f>
        <v/>
      </c>
      <c r="AY269" s="22" t="str">
        <f t="shared" ca="1" si="85"/>
        <v>N</v>
      </c>
      <c r="AZ269" s="22" t="str">
        <f t="shared" ca="1" si="86"/>
        <v>N</v>
      </c>
      <c r="BA269" s="5" t="str">
        <f t="shared" ca="1" si="87"/>
        <v>No</v>
      </c>
      <c r="BB269" s="5" t="str">
        <f t="shared" ca="1" si="88"/>
        <v/>
      </c>
      <c r="BC269" s="5"/>
      <c r="BE269" s="22" t="str">
        <f t="shared" si="89"/>
        <v>N</v>
      </c>
      <c r="BF269" s="22" t="str">
        <f t="shared" ca="1" si="90"/>
        <v>Y</v>
      </c>
      <c r="BG269" s="22" t="str">
        <f t="shared" ca="1" si="91"/>
        <v>N</v>
      </c>
    </row>
    <row r="270" spans="15:59" x14ac:dyDescent="0.25">
      <c r="O270" s="1"/>
      <c r="P270" s="2"/>
      <c r="Q270" s="2"/>
      <c r="V270" s="22" t="str">
        <f t="shared" si="74"/>
        <v xml:space="preserve"> ()*-</v>
      </c>
      <c r="X270" s="21" t="str">
        <f t="shared" ca="1" si="75"/>
        <v>-*---</v>
      </c>
      <c r="Y270" s="4" t="str">
        <f t="shared" si="76"/>
        <v>No</v>
      </c>
      <c r="Z270" s="8" t="str" cm="1">
        <f t="array" aca="1" ref="Z270" ca="1">C_CP</f>
        <v/>
      </c>
      <c r="AA270" s="9" t="str" cm="1">
        <f t="array" aca="1" ref="AA270" ca="1">IF(Z270="Yes",C_T,"-")</f>
        <v>-</v>
      </c>
      <c r="AB270" s="9" t="str" cm="1">
        <f t="array" aca="1" ref="AB270" ca="1">IF(Z270="Yes",C_WC,"-")</f>
        <v>-</v>
      </c>
      <c r="AC270" s="9" t="str" cm="1">
        <f t="array" aca="1" ref="AC270" ca="1">IF(Z270="Yes",VALUE(C_F),"-")</f>
        <v>-</v>
      </c>
      <c r="AE270" s="21">
        <f t="shared" si="77"/>
        <v>0</v>
      </c>
      <c r="AF270" s="8" t="str" cm="1">
        <f t="array" aca="1" ref="AF270" ca="1">P_Pop</f>
        <v/>
      </c>
      <c r="AG270" s="8" t="str" cm="1">
        <f t="array" aca="1" ref="AG270" ca="1">IF(AF270="Yes",P_P,"Y")</f>
        <v>Y</v>
      </c>
      <c r="AH270" s="8" t="str" cm="1">
        <f t="array" aca="1" ref="AH270" ca="1">IF(AF270="Yes",P_LB,"-")</f>
        <v>-</v>
      </c>
      <c r="AI270" s="8" t="str" cm="1">
        <f t="array" aca="1" ref="AI270" ca="1">IF(AF270="Yes",P_WC,"-")</f>
        <v>-</v>
      </c>
      <c r="AJ270" s="8" t="str" cm="1">
        <f t="array" aca="1" ref="AJ270" ca="1">IF(AF270="Yes",VALUE(P_F),"-")</f>
        <v>-</v>
      </c>
      <c r="AK270" s="10" t="str" cm="1">
        <f t="array" aca="1" ref="AK270" ca="1">IF(AF270="Yes",P_PN,"-")</f>
        <v>-</v>
      </c>
      <c r="AL270" s="22" t="str">
        <f t="shared" si="78"/>
        <v xml:space="preserve"> ()</v>
      </c>
      <c r="AM270" s="22">
        <f t="shared" si="79"/>
        <v>0</v>
      </c>
      <c r="AO270" s="5" t="str">
        <f t="shared" si="92"/>
        <v>Yes</v>
      </c>
      <c r="AP270" s="5" t="str">
        <f t="shared" ca="1" si="80"/>
        <v/>
      </c>
      <c r="AQ270" s="5" t="str">
        <f t="shared" ca="1" si="81"/>
        <v/>
      </c>
      <c r="AR270" s="5" t="str">
        <f t="shared" ca="1" si="82"/>
        <v>Yes</v>
      </c>
      <c r="AS270" s="5" t="str">
        <f t="shared" ca="1" si="83"/>
        <v>Patch to remove</v>
      </c>
      <c r="AT270" s="5" t="str" cm="1">
        <f t="array" aca="1" ref="AT270" ca="1">COM</f>
        <v/>
      </c>
      <c r="AV270" s="5" t="str">
        <f t="shared" ca="1" si="84"/>
        <v>No</v>
      </c>
      <c r="AW270" s="4" t="str" cm="1">
        <f t="array" aca="1" ref="AW270" ca="1">PIE</f>
        <v/>
      </c>
      <c r="AY270" s="22" t="str">
        <f t="shared" ca="1" si="85"/>
        <v>N</v>
      </c>
      <c r="AZ270" s="22" t="str">
        <f t="shared" ca="1" si="86"/>
        <v>N</v>
      </c>
      <c r="BA270" s="5" t="str">
        <f t="shared" ca="1" si="87"/>
        <v>No</v>
      </c>
      <c r="BB270" s="5" t="str">
        <f t="shared" ca="1" si="88"/>
        <v/>
      </c>
      <c r="BC270" s="5"/>
      <c r="BE270" s="22" t="str">
        <f t="shared" si="89"/>
        <v>N</v>
      </c>
      <c r="BF270" s="22" t="str">
        <f t="shared" ca="1" si="90"/>
        <v>Y</v>
      </c>
      <c r="BG270" s="22" t="str">
        <f t="shared" ca="1" si="91"/>
        <v>N</v>
      </c>
    </row>
    <row r="271" spans="15:59" x14ac:dyDescent="0.25">
      <c r="O271" s="1"/>
      <c r="P271" s="2"/>
      <c r="Q271" s="2"/>
      <c r="V271" s="22" t="str">
        <f t="shared" si="74"/>
        <v xml:space="preserve"> ()*-</v>
      </c>
      <c r="X271" s="21" t="str">
        <f t="shared" ca="1" si="75"/>
        <v>-*---</v>
      </c>
      <c r="Y271" s="4" t="str">
        <f t="shared" si="76"/>
        <v>No</v>
      </c>
      <c r="Z271" s="8" t="str" cm="1">
        <f t="array" aca="1" ref="Z271" ca="1">C_CP</f>
        <v/>
      </c>
      <c r="AA271" s="9" t="str" cm="1">
        <f t="array" aca="1" ref="AA271" ca="1">IF(Z271="Yes",C_T,"-")</f>
        <v>-</v>
      </c>
      <c r="AB271" s="9" t="str" cm="1">
        <f t="array" aca="1" ref="AB271" ca="1">IF(Z271="Yes",C_WC,"-")</f>
        <v>-</v>
      </c>
      <c r="AC271" s="9" t="str" cm="1">
        <f t="array" aca="1" ref="AC271" ca="1">IF(Z271="Yes",VALUE(C_F),"-")</f>
        <v>-</v>
      </c>
      <c r="AE271" s="21">
        <f t="shared" si="77"/>
        <v>0</v>
      </c>
      <c r="AF271" s="8" t="str" cm="1">
        <f t="array" aca="1" ref="AF271" ca="1">P_Pop</f>
        <v/>
      </c>
      <c r="AG271" s="8" t="str" cm="1">
        <f t="array" aca="1" ref="AG271" ca="1">IF(AF271="Yes",P_P,"Y")</f>
        <v>Y</v>
      </c>
      <c r="AH271" s="8" t="str" cm="1">
        <f t="array" aca="1" ref="AH271" ca="1">IF(AF271="Yes",P_LB,"-")</f>
        <v>-</v>
      </c>
      <c r="AI271" s="8" t="str" cm="1">
        <f t="array" aca="1" ref="AI271" ca="1">IF(AF271="Yes",P_WC,"-")</f>
        <v>-</v>
      </c>
      <c r="AJ271" s="8" t="str" cm="1">
        <f t="array" aca="1" ref="AJ271" ca="1">IF(AF271="Yes",VALUE(P_F),"-")</f>
        <v>-</v>
      </c>
      <c r="AK271" s="10" t="str" cm="1">
        <f t="array" aca="1" ref="AK271" ca="1">IF(AF271="Yes",P_PN,"-")</f>
        <v>-</v>
      </c>
      <c r="AL271" s="22" t="str">
        <f t="shared" si="78"/>
        <v xml:space="preserve"> ()</v>
      </c>
      <c r="AM271" s="22">
        <f t="shared" si="79"/>
        <v>0</v>
      </c>
      <c r="AO271" s="5" t="str">
        <f t="shared" si="92"/>
        <v>Yes</v>
      </c>
      <c r="AP271" s="5" t="str">
        <f t="shared" ca="1" si="80"/>
        <v/>
      </c>
      <c r="AQ271" s="5" t="str">
        <f t="shared" ca="1" si="81"/>
        <v/>
      </c>
      <c r="AR271" s="5" t="str">
        <f t="shared" ca="1" si="82"/>
        <v>Yes</v>
      </c>
      <c r="AS271" s="5" t="str">
        <f t="shared" ca="1" si="83"/>
        <v>Patch to remove</v>
      </c>
      <c r="AT271" s="5" t="str" cm="1">
        <f t="array" aca="1" ref="AT271" ca="1">COM</f>
        <v/>
      </c>
      <c r="AV271" s="5" t="str">
        <f t="shared" ca="1" si="84"/>
        <v>No</v>
      </c>
      <c r="AW271" s="4" t="str" cm="1">
        <f t="array" aca="1" ref="AW271" ca="1">PIE</f>
        <v/>
      </c>
      <c r="AY271" s="22" t="str">
        <f t="shared" ca="1" si="85"/>
        <v>N</v>
      </c>
      <c r="AZ271" s="22" t="str">
        <f t="shared" ca="1" si="86"/>
        <v>N</v>
      </c>
      <c r="BA271" s="5" t="str">
        <f t="shared" ca="1" si="87"/>
        <v>No</v>
      </c>
      <c r="BB271" s="5" t="str">
        <f t="shared" ca="1" si="88"/>
        <v/>
      </c>
      <c r="BC271" s="5"/>
      <c r="BE271" s="22" t="str">
        <f t="shared" si="89"/>
        <v>N</v>
      </c>
      <c r="BF271" s="22" t="str">
        <f t="shared" ca="1" si="90"/>
        <v>Y</v>
      </c>
      <c r="BG271" s="22" t="str">
        <f t="shared" ca="1" si="91"/>
        <v>N</v>
      </c>
    </row>
    <row r="272" spans="15:59" x14ac:dyDescent="0.25">
      <c r="O272" s="1"/>
      <c r="P272" s="2"/>
      <c r="Q272" s="2"/>
      <c r="V272" s="22" t="str">
        <f t="shared" si="74"/>
        <v xml:space="preserve"> ()*-</v>
      </c>
      <c r="X272" s="21" t="str">
        <f t="shared" ca="1" si="75"/>
        <v>-*---</v>
      </c>
      <c r="Y272" s="4" t="str">
        <f t="shared" si="76"/>
        <v>No</v>
      </c>
      <c r="Z272" s="8" t="str" cm="1">
        <f t="array" aca="1" ref="Z272" ca="1">C_CP</f>
        <v/>
      </c>
      <c r="AA272" s="9" t="str" cm="1">
        <f t="array" aca="1" ref="AA272" ca="1">IF(Z272="Yes",C_T,"-")</f>
        <v>-</v>
      </c>
      <c r="AB272" s="9" t="str" cm="1">
        <f t="array" aca="1" ref="AB272" ca="1">IF(Z272="Yes",C_WC,"-")</f>
        <v>-</v>
      </c>
      <c r="AC272" s="9" t="str" cm="1">
        <f t="array" aca="1" ref="AC272" ca="1">IF(Z272="Yes",VALUE(C_F),"-")</f>
        <v>-</v>
      </c>
      <c r="AE272" s="21">
        <f t="shared" si="77"/>
        <v>0</v>
      </c>
      <c r="AF272" s="8" t="str" cm="1">
        <f t="array" aca="1" ref="AF272" ca="1">P_Pop</f>
        <v/>
      </c>
      <c r="AG272" s="8" t="str" cm="1">
        <f t="array" aca="1" ref="AG272" ca="1">IF(AF272="Yes",P_P,"Y")</f>
        <v>Y</v>
      </c>
      <c r="AH272" s="8" t="str" cm="1">
        <f t="array" aca="1" ref="AH272" ca="1">IF(AF272="Yes",P_LB,"-")</f>
        <v>-</v>
      </c>
      <c r="AI272" s="8" t="str" cm="1">
        <f t="array" aca="1" ref="AI272" ca="1">IF(AF272="Yes",P_WC,"-")</f>
        <v>-</v>
      </c>
      <c r="AJ272" s="8" t="str" cm="1">
        <f t="array" aca="1" ref="AJ272" ca="1">IF(AF272="Yes",VALUE(P_F),"-")</f>
        <v>-</v>
      </c>
      <c r="AK272" s="10" t="str" cm="1">
        <f t="array" aca="1" ref="AK272" ca="1">IF(AF272="Yes",P_PN,"-")</f>
        <v>-</v>
      </c>
      <c r="AL272" s="22" t="str">
        <f t="shared" si="78"/>
        <v xml:space="preserve"> ()</v>
      </c>
      <c r="AM272" s="22">
        <f t="shared" si="79"/>
        <v>0</v>
      </c>
      <c r="AO272" s="5" t="str">
        <f t="shared" si="92"/>
        <v>Yes</v>
      </c>
      <c r="AP272" s="5" t="str">
        <f t="shared" ca="1" si="80"/>
        <v/>
      </c>
      <c r="AQ272" s="5" t="str">
        <f t="shared" ca="1" si="81"/>
        <v/>
      </c>
      <c r="AR272" s="5" t="str">
        <f t="shared" ca="1" si="82"/>
        <v>Yes</v>
      </c>
      <c r="AS272" s="5" t="str">
        <f t="shared" ca="1" si="83"/>
        <v>Patch to remove</v>
      </c>
      <c r="AT272" s="5" t="str" cm="1">
        <f t="array" aca="1" ref="AT272" ca="1">COM</f>
        <v/>
      </c>
      <c r="AV272" s="5" t="str">
        <f t="shared" ca="1" si="84"/>
        <v>No</v>
      </c>
      <c r="AW272" s="4" t="str" cm="1">
        <f t="array" aca="1" ref="AW272" ca="1">PIE</f>
        <v/>
      </c>
      <c r="AY272" s="22" t="str">
        <f t="shared" ca="1" si="85"/>
        <v>N</v>
      </c>
      <c r="AZ272" s="22" t="str">
        <f t="shared" ca="1" si="86"/>
        <v>N</v>
      </c>
      <c r="BA272" s="5" t="str">
        <f t="shared" ca="1" si="87"/>
        <v>No</v>
      </c>
      <c r="BB272" s="5" t="str">
        <f t="shared" ca="1" si="88"/>
        <v/>
      </c>
      <c r="BC272" s="5"/>
      <c r="BE272" s="22" t="str">
        <f t="shared" si="89"/>
        <v>N</v>
      </c>
      <c r="BF272" s="22" t="str">
        <f t="shared" ca="1" si="90"/>
        <v>Y</v>
      </c>
      <c r="BG272" s="22" t="str">
        <f t="shared" ca="1" si="91"/>
        <v>N</v>
      </c>
    </row>
    <row r="273" spans="15:59" x14ac:dyDescent="0.25">
      <c r="O273" s="1"/>
      <c r="P273" s="2"/>
      <c r="Q273" s="2"/>
      <c r="V273" s="22" t="str">
        <f t="shared" si="74"/>
        <v xml:space="preserve"> ()*-</v>
      </c>
      <c r="X273" s="21" t="str">
        <f t="shared" ca="1" si="75"/>
        <v>-*---</v>
      </c>
      <c r="Y273" s="4" t="str">
        <f t="shared" si="76"/>
        <v>No</v>
      </c>
      <c r="Z273" s="8" t="str" cm="1">
        <f t="array" aca="1" ref="Z273" ca="1">C_CP</f>
        <v/>
      </c>
      <c r="AA273" s="9" t="str" cm="1">
        <f t="array" aca="1" ref="AA273" ca="1">IF(Z273="Yes",C_T,"-")</f>
        <v>-</v>
      </c>
      <c r="AB273" s="9" t="str" cm="1">
        <f t="array" aca="1" ref="AB273" ca="1">IF(Z273="Yes",C_WC,"-")</f>
        <v>-</v>
      </c>
      <c r="AC273" s="9" t="str" cm="1">
        <f t="array" aca="1" ref="AC273" ca="1">IF(Z273="Yes",VALUE(C_F),"-")</f>
        <v>-</v>
      </c>
      <c r="AE273" s="21">
        <f t="shared" si="77"/>
        <v>0</v>
      </c>
      <c r="AF273" s="8" t="str" cm="1">
        <f t="array" aca="1" ref="AF273" ca="1">P_Pop</f>
        <v/>
      </c>
      <c r="AG273" s="8" t="str" cm="1">
        <f t="array" aca="1" ref="AG273" ca="1">IF(AF273="Yes",P_P,"Y")</f>
        <v>Y</v>
      </c>
      <c r="AH273" s="8" t="str" cm="1">
        <f t="array" aca="1" ref="AH273" ca="1">IF(AF273="Yes",P_LB,"-")</f>
        <v>-</v>
      </c>
      <c r="AI273" s="8" t="str" cm="1">
        <f t="array" aca="1" ref="AI273" ca="1">IF(AF273="Yes",P_WC,"-")</f>
        <v>-</v>
      </c>
      <c r="AJ273" s="8" t="str" cm="1">
        <f t="array" aca="1" ref="AJ273" ca="1">IF(AF273="Yes",VALUE(P_F),"-")</f>
        <v>-</v>
      </c>
      <c r="AK273" s="10" t="str" cm="1">
        <f t="array" aca="1" ref="AK273" ca="1">IF(AF273="Yes",P_PN,"-")</f>
        <v>-</v>
      </c>
      <c r="AL273" s="22" t="str">
        <f t="shared" si="78"/>
        <v xml:space="preserve"> ()</v>
      </c>
      <c r="AM273" s="22">
        <f t="shared" si="79"/>
        <v>0</v>
      </c>
      <c r="AO273" s="5" t="str">
        <f t="shared" si="92"/>
        <v>Yes</v>
      </c>
      <c r="AP273" s="5" t="str">
        <f t="shared" ca="1" si="80"/>
        <v/>
      </c>
      <c r="AQ273" s="5" t="str">
        <f t="shared" ca="1" si="81"/>
        <v/>
      </c>
      <c r="AR273" s="5" t="str">
        <f t="shared" ca="1" si="82"/>
        <v>Yes</v>
      </c>
      <c r="AS273" s="5" t="str">
        <f t="shared" ca="1" si="83"/>
        <v>Patch to remove</v>
      </c>
      <c r="AT273" s="5" t="str" cm="1">
        <f t="array" aca="1" ref="AT273" ca="1">COM</f>
        <v/>
      </c>
      <c r="AV273" s="5" t="str">
        <f t="shared" ca="1" si="84"/>
        <v>No</v>
      </c>
      <c r="AW273" s="4" t="str" cm="1">
        <f t="array" aca="1" ref="AW273" ca="1">PIE</f>
        <v/>
      </c>
      <c r="AY273" s="22" t="str">
        <f t="shared" ca="1" si="85"/>
        <v>N</v>
      </c>
      <c r="AZ273" s="22" t="str">
        <f t="shared" ca="1" si="86"/>
        <v>N</v>
      </c>
      <c r="BA273" s="5" t="str">
        <f t="shared" ca="1" si="87"/>
        <v>No</v>
      </c>
      <c r="BB273" s="5" t="str">
        <f t="shared" ca="1" si="88"/>
        <v/>
      </c>
      <c r="BC273" s="5"/>
      <c r="BE273" s="22" t="str">
        <f t="shared" si="89"/>
        <v>N</v>
      </c>
      <c r="BF273" s="22" t="str">
        <f t="shared" ca="1" si="90"/>
        <v>Y</v>
      </c>
      <c r="BG273" s="22" t="str">
        <f t="shared" ca="1" si="91"/>
        <v>N</v>
      </c>
    </row>
    <row r="274" spans="15:59" x14ac:dyDescent="0.25">
      <c r="O274" s="1"/>
      <c r="P274" s="2"/>
      <c r="Q274" s="2"/>
      <c r="V274" s="22" t="str">
        <f t="shared" si="74"/>
        <v xml:space="preserve"> ()*-</v>
      </c>
      <c r="X274" s="21" t="str">
        <f t="shared" ca="1" si="75"/>
        <v>-*---</v>
      </c>
      <c r="Y274" s="4" t="str">
        <f t="shared" si="76"/>
        <v>No</v>
      </c>
      <c r="Z274" s="8" t="str" cm="1">
        <f t="array" aca="1" ref="Z274" ca="1">C_CP</f>
        <v/>
      </c>
      <c r="AA274" s="9" t="str" cm="1">
        <f t="array" aca="1" ref="AA274" ca="1">IF(Z274="Yes",C_T,"-")</f>
        <v>-</v>
      </c>
      <c r="AB274" s="9" t="str" cm="1">
        <f t="array" aca="1" ref="AB274" ca="1">IF(Z274="Yes",C_WC,"-")</f>
        <v>-</v>
      </c>
      <c r="AC274" s="9" t="str" cm="1">
        <f t="array" aca="1" ref="AC274" ca="1">IF(Z274="Yes",VALUE(C_F),"-")</f>
        <v>-</v>
      </c>
      <c r="AE274" s="21">
        <f t="shared" si="77"/>
        <v>0</v>
      </c>
      <c r="AF274" s="8" t="str" cm="1">
        <f t="array" aca="1" ref="AF274" ca="1">P_Pop</f>
        <v/>
      </c>
      <c r="AG274" s="8" t="str" cm="1">
        <f t="array" aca="1" ref="AG274" ca="1">IF(AF274="Yes",P_P,"Y")</f>
        <v>Y</v>
      </c>
      <c r="AH274" s="8" t="str" cm="1">
        <f t="array" aca="1" ref="AH274" ca="1">IF(AF274="Yes",P_LB,"-")</f>
        <v>-</v>
      </c>
      <c r="AI274" s="8" t="str" cm="1">
        <f t="array" aca="1" ref="AI274" ca="1">IF(AF274="Yes",P_WC,"-")</f>
        <v>-</v>
      </c>
      <c r="AJ274" s="8" t="str" cm="1">
        <f t="array" aca="1" ref="AJ274" ca="1">IF(AF274="Yes",VALUE(P_F),"-")</f>
        <v>-</v>
      </c>
      <c r="AK274" s="10" t="str" cm="1">
        <f t="array" aca="1" ref="AK274" ca="1">IF(AF274="Yes",P_PN,"-")</f>
        <v>-</v>
      </c>
      <c r="AL274" s="22" t="str">
        <f t="shared" si="78"/>
        <v xml:space="preserve"> ()</v>
      </c>
      <c r="AM274" s="22">
        <f t="shared" si="79"/>
        <v>0</v>
      </c>
      <c r="AO274" s="5" t="str">
        <f t="shared" si="92"/>
        <v>Yes</v>
      </c>
      <c r="AP274" s="5" t="str">
        <f t="shared" ca="1" si="80"/>
        <v/>
      </c>
      <c r="AQ274" s="5" t="str">
        <f t="shared" ca="1" si="81"/>
        <v/>
      </c>
      <c r="AR274" s="5" t="str">
        <f t="shared" ca="1" si="82"/>
        <v>Yes</v>
      </c>
      <c r="AS274" s="5" t="str">
        <f t="shared" ca="1" si="83"/>
        <v>Patch to remove</v>
      </c>
      <c r="AT274" s="5" t="str" cm="1">
        <f t="array" aca="1" ref="AT274" ca="1">COM</f>
        <v/>
      </c>
      <c r="AV274" s="5" t="str">
        <f t="shared" ca="1" si="84"/>
        <v>No</v>
      </c>
      <c r="AW274" s="4" t="str" cm="1">
        <f t="array" aca="1" ref="AW274" ca="1">PIE</f>
        <v/>
      </c>
      <c r="AY274" s="22" t="str">
        <f t="shared" ca="1" si="85"/>
        <v>N</v>
      </c>
      <c r="AZ274" s="22" t="str">
        <f t="shared" ca="1" si="86"/>
        <v>N</v>
      </c>
      <c r="BA274" s="5" t="str">
        <f t="shared" ca="1" si="87"/>
        <v>No</v>
      </c>
      <c r="BB274" s="5" t="str">
        <f t="shared" ca="1" si="88"/>
        <v/>
      </c>
      <c r="BC274" s="5"/>
      <c r="BE274" s="22" t="str">
        <f t="shared" si="89"/>
        <v>N</v>
      </c>
      <c r="BF274" s="22" t="str">
        <f t="shared" ca="1" si="90"/>
        <v>Y</v>
      </c>
      <c r="BG274" s="22" t="str">
        <f t="shared" ca="1" si="91"/>
        <v>N</v>
      </c>
    </row>
    <row r="275" spans="15:59" x14ac:dyDescent="0.25">
      <c r="O275" s="1"/>
      <c r="P275" s="2"/>
      <c r="Q275" s="2"/>
      <c r="V275" s="22" t="str">
        <f t="shared" si="74"/>
        <v xml:space="preserve"> ()*-</v>
      </c>
      <c r="X275" s="21" t="str">
        <f t="shared" ca="1" si="75"/>
        <v>-*---</v>
      </c>
      <c r="Y275" s="4" t="str">
        <f t="shared" si="76"/>
        <v>No</v>
      </c>
      <c r="Z275" s="8" t="str" cm="1">
        <f t="array" aca="1" ref="Z275" ca="1">C_CP</f>
        <v/>
      </c>
      <c r="AA275" s="9" t="str" cm="1">
        <f t="array" aca="1" ref="AA275" ca="1">IF(Z275="Yes",C_T,"-")</f>
        <v>-</v>
      </c>
      <c r="AB275" s="9" t="str" cm="1">
        <f t="array" aca="1" ref="AB275" ca="1">IF(Z275="Yes",C_WC,"-")</f>
        <v>-</v>
      </c>
      <c r="AC275" s="9" t="str" cm="1">
        <f t="array" aca="1" ref="AC275" ca="1">IF(Z275="Yes",VALUE(C_F),"-")</f>
        <v>-</v>
      </c>
      <c r="AE275" s="21">
        <f t="shared" si="77"/>
        <v>0</v>
      </c>
      <c r="AF275" s="8" t="str" cm="1">
        <f t="array" aca="1" ref="AF275" ca="1">P_Pop</f>
        <v/>
      </c>
      <c r="AG275" s="8" t="str" cm="1">
        <f t="array" aca="1" ref="AG275" ca="1">IF(AF275="Yes",P_P,"Y")</f>
        <v>Y</v>
      </c>
      <c r="AH275" s="8" t="str" cm="1">
        <f t="array" aca="1" ref="AH275" ca="1">IF(AF275="Yes",P_LB,"-")</f>
        <v>-</v>
      </c>
      <c r="AI275" s="8" t="str" cm="1">
        <f t="array" aca="1" ref="AI275" ca="1">IF(AF275="Yes",P_WC,"-")</f>
        <v>-</v>
      </c>
      <c r="AJ275" s="8" t="str" cm="1">
        <f t="array" aca="1" ref="AJ275" ca="1">IF(AF275="Yes",VALUE(P_F),"-")</f>
        <v>-</v>
      </c>
      <c r="AK275" s="10" t="str" cm="1">
        <f t="array" aca="1" ref="AK275" ca="1">IF(AF275="Yes",P_PN,"-")</f>
        <v>-</v>
      </c>
      <c r="AL275" s="22" t="str">
        <f t="shared" si="78"/>
        <v xml:space="preserve"> ()</v>
      </c>
      <c r="AM275" s="22">
        <f t="shared" si="79"/>
        <v>0</v>
      </c>
      <c r="AO275" s="5" t="str">
        <f t="shared" si="92"/>
        <v>Yes</v>
      </c>
      <c r="AP275" s="5" t="str">
        <f t="shared" ca="1" si="80"/>
        <v/>
      </c>
      <c r="AQ275" s="5" t="str">
        <f t="shared" ca="1" si="81"/>
        <v/>
      </c>
      <c r="AR275" s="5" t="str">
        <f t="shared" ca="1" si="82"/>
        <v>Yes</v>
      </c>
      <c r="AS275" s="5" t="str">
        <f t="shared" ca="1" si="83"/>
        <v>Patch to remove</v>
      </c>
      <c r="AT275" s="5" t="str" cm="1">
        <f t="array" aca="1" ref="AT275" ca="1">COM</f>
        <v/>
      </c>
      <c r="AV275" s="5" t="str">
        <f t="shared" ca="1" si="84"/>
        <v>No</v>
      </c>
      <c r="AW275" s="4" t="str" cm="1">
        <f t="array" aca="1" ref="AW275" ca="1">PIE</f>
        <v/>
      </c>
      <c r="AY275" s="22" t="str">
        <f t="shared" ca="1" si="85"/>
        <v>N</v>
      </c>
      <c r="AZ275" s="22" t="str">
        <f t="shared" ca="1" si="86"/>
        <v>N</v>
      </c>
      <c r="BA275" s="5" t="str">
        <f t="shared" ca="1" si="87"/>
        <v>No</v>
      </c>
      <c r="BB275" s="5" t="str">
        <f t="shared" ca="1" si="88"/>
        <v/>
      </c>
      <c r="BC275" s="5"/>
      <c r="BE275" s="22" t="str">
        <f t="shared" si="89"/>
        <v>N</v>
      </c>
      <c r="BF275" s="22" t="str">
        <f t="shared" ca="1" si="90"/>
        <v>Y</v>
      </c>
      <c r="BG275" s="22" t="str">
        <f t="shared" ca="1" si="91"/>
        <v>N</v>
      </c>
    </row>
    <row r="276" spans="15:59" x14ac:dyDescent="0.25">
      <c r="O276" s="1"/>
      <c r="P276" s="2"/>
      <c r="Q276" s="2"/>
      <c r="V276" s="22" t="str">
        <f t="shared" si="74"/>
        <v xml:space="preserve"> ()*-</v>
      </c>
      <c r="X276" s="21" t="str">
        <f t="shared" ca="1" si="75"/>
        <v>-*---</v>
      </c>
      <c r="Y276" s="4" t="str">
        <f t="shared" si="76"/>
        <v>No</v>
      </c>
      <c r="Z276" s="8" t="str" cm="1">
        <f t="array" aca="1" ref="Z276" ca="1">C_CP</f>
        <v/>
      </c>
      <c r="AA276" s="9" t="str" cm="1">
        <f t="array" aca="1" ref="AA276" ca="1">IF(Z276="Yes",C_T,"-")</f>
        <v>-</v>
      </c>
      <c r="AB276" s="9" t="str" cm="1">
        <f t="array" aca="1" ref="AB276" ca="1">IF(Z276="Yes",C_WC,"-")</f>
        <v>-</v>
      </c>
      <c r="AC276" s="9" t="str" cm="1">
        <f t="array" aca="1" ref="AC276" ca="1">IF(Z276="Yes",VALUE(C_F),"-")</f>
        <v>-</v>
      </c>
      <c r="AE276" s="21">
        <f t="shared" si="77"/>
        <v>0</v>
      </c>
      <c r="AF276" s="8" t="str" cm="1">
        <f t="array" aca="1" ref="AF276" ca="1">P_Pop</f>
        <v/>
      </c>
      <c r="AG276" s="8" t="str" cm="1">
        <f t="array" aca="1" ref="AG276" ca="1">IF(AF276="Yes",P_P,"Y")</f>
        <v>Y</v>
      </c>
      <c r="AH276" s="8" t="str" cm="1">
        <f t="array" aca="1" ref="AH276" ca="1">IF(AF276="Yes",P_LB,"-")</f>
        <v>-</v>
      </c>
      <c r="AI276" s="8" t="str" cm="1">
        <f t="array" aca="1" ref="AI276" ca="1">IF(AF276="Yes",P_WC,"-")</f>
        <v>-</v>
      </c>
      <c r="AJ276" s="8" t="str" cm="1">
        <f t="array" aca="1" ref="AJ276" ca="1">IF(AF276="Yes",VALUE(P_F),"-")</f>
        <v>-</v>
      </c>
      <c r="AK276" s="10" t="str" cm="1">
        <f t="array" aca="1" ref="AK276" ca="1">IF(AF276="Yes",P_PN,"-")</f>
        <v>-</v>
      </c>
      <c r="AL276" s="22" t="str">
        <f t="shared" si="78"/>
        <v xml:space="preserve"> ()</v>
      </c>
      <c r="AM276" s="22">
        <f t="shared" si="79"/>
        <v>0</v>
      </c>
      <c r="AO276" s="5" t="str">
        <f t="shared" si="92"/>
        <v>Yes</v>
      </c>
      <c r="AP276" s="5" t="str">
        <f t="shared" ca="1" si="80"/>
        <v/>
      </c>
      <c r="AQ276" s="5" t="str">
        <f t="shared" ca="1" si="81"/>
        <v/>
      </c>
      <c r="AR276" s="5" t="str">
        <f t="shared" ca="1" si="82"/>
        <v>Yes</v>
      </c>
      <c r="AS276" s="5" t="str">
        <f t="shared" ca="1" si="83"/>
        <v>Patch to remove</v>
      </c>
      <c r="AT276" s="5" t="str" cm="1">
        <f t="array" aca="1" ref="AT276" ca="1">COM</f>
        <v/>
      </c>
      <c r="AV276" s="5" t="str">
        <f t="shared" ca="1" si="84"/>
        <v>No</v>
      </c>
      <c r="AW276" s="4" t="str" cm="1">
        <f t="array" aca="1" ref="AW276" ca="1">PIE</f>
        <v/>
      </c>
      <c r="AY276" s="22" t="str">
        <f t="shared" ca="1" si="85"/>
        <v>N</v>
      </c>
      <c r="AZ276" s="22" t="str">
        <f t="shared" ca="1" si="86"/>
        <v>N</v>
      </c>
      <c r="BA276" s="5" t="str">
        <f t="shared" ca="1" si="87"/>
        <v>No</v>
      </c>
      <c r="BB276" s="5" t="str">
        <f t="shared" ca="1" si="88"/>
        <v/>
      </c>
      <c r="BC276" s="5"/>
      <c r="BE276" s="22" t="str">
        <f t="shared" si="89"/>
        <v>N</v>
      </c>
      <c r="BF276" s="22" t="str">
        <f t="shared" ca="1" si="90"/>
        <v>Y</v>
      </c>
      <c r="BG276" s="22" t="str">
        <f t="shared" ca="1" si="91"/>
        <v>N</v>
      </c>
    </row>
    <row r="277" spans="15:59" x14ac:dyDescent="0.25">
      <c r="O277" s="1"/>
      <c r="P277" s="2"/>
      <c r="Q277" s="2"/>
      <c r="V277" s="22" t="str">
        <f t="shared" si="74"/>
        <v xml:space="preserve"> ()*-</v>
      </c>
      <c r="X277" s="21" t="str">
        <f t="shared" ca="1" si="75"/>
        <v>-*---</v>
      </c>
      <c r="Y277" s="4" t="str">
        <f t="shared" si="76"/>
        <v>No</v>
      </c>
      <c r="Z277" s="8" t="str" cm="1">
        <f t="array" aca="1" ref="Z277" ca="1">C_CP</f>
        <v/>
      </c>
      <c r="AA277" s="9" t="str" cm="1">
        <f t="array" aca="1" ref="AA277" ca="1">IF(Z277="Yes",C_T,"-")</f>
        <v>-</v>
      </c>
      <c r="AB277" s="9" t="str" cm="1">
        <f t="array" aca="1" ref="AB277" ca="1">IF(Z277="Yes",C_WC,"-")</f>
        <v>-</v>
      </c>
      <c r="AC277" s="9" t="str" cm="1">
        <f t="array" aca="1" ref="AC277" ca="1">IF(Z277="Yes",VALUE(C_F),"-")</f>
        <v>-</v>
      </c>
      <c r="AE277" s="21">
        <f t="shared" si="77"/>
        <v>0</v>
      </c>
      <c r="AF277" s="8" t="str" cm="1">
        <f t="array" aca="1" ref="AF277" ca="1">P_Pop</f>
        <v/>
      </c>
      <c r="AG277" s="8" t="str" cm="1">
        <f t="array" aca="1" ref="AG277" ca="1">IF(AF277="Yes",P_P,"Y")</f>
        <v>Y</v>
      </c>
      <c r="AH277" s="8" t="str" cm="1">
        <f t="array" aca="1" ref="AH277" ca="1">IF(AF277="Yes",P_LB,"-")</f>
        <v>-</v>
      </c>
      <c r="AI277" s="8" t="str" cm="1">
        <f t="array" aca="1" ref="AI277" ca="1">IF(AF277="Yes",P_WC,"-")</f>
        <v>-</v>
      </c>
      <c r="AJ277" s="8" t="str" cm="1">
        <f t="array" aca="1" ref="AJ277" ca="1">IF(AF277="Yes",VALUE(P_F),"-")</f>
        <v>-</v>
      </c>
      <c r="AK277" s="10" t="str" cm="1">
        <f t="array" aca="1" ref="AK277" ca="1">IF(AF277="Yes",P_PN,"-")</f>
        <v>-</v>
      </c>
      <c r="AL277" s="22" t="str">
        <f t="shared" si="78"/>
        <v xml:space="preserve"> ()</v>
      </c>
      <c r="AM277" s="22">
        <f t="shared" si="79"/>
        <v>0</v>
      </c>
      <c r="AO277" s="5" t="str">
        <f t="shared" si="92"/>
        <v>Yes</v>
      </c>
      <c r="AP277" s="5" t="str">
        <f t="shared" ca="1" si="80"/>
        <v/>
      </c>
      <c r="AQ277" s="5" t="str">
        <f t="shared" ca="1" si="81"/>
        <v/>
      </c>
      <c r="AR277" s="5" t="str">
        <f t="shared" ca="1" si="82"/>
        <v>Yes</v>
      </c>
      <c r="AS277" s="5" t="str">
        <f t="shared" ca="1" si="83"/>
        <v>Patch to remove</v>
      </c>
      <c r="AT277" s="5" t="str" cm="1">
        <f t="array" aca="1" ref="AT277" ca="1">COM</f>
        <v/>
      </c>
      <c r="AV277" s="5" t="str">
        <f t="shared" ca="1" si="84"/>
        <v>No</v>
      </c>
      <c r="AW277" s="4" t="str" cm="1">
        <f t="array" aca="1" ref="AW277" ca="1">PIE</f>
        <v/>
      </c>
      <c r="AY277" s="22" t="str">
        <f t="shared" ca="1" si="85"/>
        <v>N</v>
      </c>
      <c r="AZ277" s="22" t="str">
        <f t="shared" ca="1" si="86"/>
        <v>N</v>
      </c>
      <c r="BA277" s="5" t="str">
        <f t="shared" ca="1" si="87"/>
        <v>No</v>
      </c>
      <c r="BB277" s="5" t="str">
        <f t="shared" ca="1" si="88"/>
        <v/>
      </c>
      <c r="BC277" s="5"/>
      <c r="BE277" s="22" t="str">
        <f t="shared" si="89"/>
        <v>N</v>
      </c>
      <c r="BF277" s="22" t="str">
        <f t="shared" ca="1" si="90"/>
        <v>Y</v>
      </c>
      <c r="BG277" s="22" t="str">
        <f t="shared" ca="1" si="91"/>
        <v>N</v>
      </c>
    </row>
    <row r="278" spans="15:59" x14ac:dyDescent="0.25">
      <c r="O278" s="1"/>
      <c r="P278" s="2"/>
      <c r="Q278" s="2"/>
      <c r="V278" s="22" t="str">
        <f t="shared" si="74"/>
        <v xml:space="preserve"> ()*-</v>
      </c>
      <c r="X278" s="21" t="str">
        <f t="shared" ca="1" si="75"/>
        <v>-*---</v>
      </c>
      <c r="Y278" s="4" t="str">
        <f t="shared" si="76"/>
        <v>No</v>
      </c>
      <c r="Z278" s="8" t="str" cm="1">
        <f t="array" aca="1" ref="Z278" ca="1">C_CP</f>
        <v/>
      </c>
      <c r="AA278" s="9" t="str" cm="1">
        <f t="array" aca="1" ref="AA278" ca="1">IF(Z278="Yes",C_T,"-")</f>
        <v>-</v>
      </c>
      <c r="AB278" s="9" t="str" cm="1">
        <f t="array" aca="1" ref="AB278" ca="1">IF(Z278="Yes",C_WC,"-")</f>
        <v>-</v>
      </c>
      <c r="AC278" s="9" t="str" cm="1">
        <f t="array" aca="1" ref="AC278" ca="1">IF(Z278="Yes",VALUE(C_F),"-")</f>
        <v>-</v>
      </c>
      <c r="AE278" s="21">
        <f t="shared" si="77"/>
        <v>0</v>
      </c>
      <c r="AF278" s="8" t="str" cm="1">
        <f t="array" aca="1" ref="AF278" ca="1">P_Pop</f>
        <v/>
      </c>
      <c r="AG278" s="8" t="str" cm="1">
        <f t="array" aca="1" ref="AG278" ca="1">IF(AF278="Yes",P_P,"Y")</f>
        <v>Y</v>
      </c>
      <c r="AH278" s="8" t="str" cm="1">
        <f t="array" aca="1" ref="AH278" ca="1">IF(AF278="Yes",P_LB,"-")</f>
        <v>-</v>
      </c>
      <c r="AI278" s="8" t="str" cm="1">
        <f t="array" aca="1" ref="AI278" ca="1">IF(AF278="Yes",P_WC,"-")</f>
        <v>-</v>
      </c>
      <c r="AJ278" s="8" t="str" cm="1">
        <f t="array" aca="1" ref="AJ278" ca="1">IF(AF278="Yes",VALUE(P_F),"-")</f>
        <v>-</v>
      </c>
      <c r="AK278" s="10" t="str" cm="1">
        <f t="array" aca="1" ref="AK278" ca="1">IF(AF278="Yes",P_PN,"-")</f>
        <v>-</v>
      </c>
      <c r="AL278" s="22" t="str">
        <f t="shared" si="78"/>
        <v xml:space="preserve"> ()</v>
      </c>
      <c r="AM278" s="22">
        <f t="shared" si="79"/>
        <v>0</v>
      </c>
      <c r="AO278" s="5" t="str">
        <f t="shared" si="92"/>
        <v>Yes</v>
      </c>
      <c r="AP278" s="5" t="str">
        <f t="shared" ca="1" si="80"/>
        <v/>
      </c>
      <c r="AQ278" s="5" t="str">
        <f t="shared" ca="1" si="81"/>
        <v/>
      </c>
      <c r="AR278" s="5" t="str">
        <f t="shared" ca="1" si="82"/>
        <v>Yes</v>
      </c>
      <c r="AS278" s="5" t="str">
        <f t="shared" ca="1" si="83"/>
        <v>Patch to remove</v>
      </c>
      <c r="AT278" s="5" t="str" cm="1">
        <f t="array" aca="1" ref="AT278" ca="1">COM</f>
        <v/>
      </c>
      <c r="AV278" s="5" t="str">
        <f t="shared" ca="1" si="84"/>
        <v>No</v>
      </c>
      <c r="AW278" s="4" t="str" cm="1">
        <f t="array" aca="1" ref="AW278" ca="1">PIE</f>
        <v/>
      </c>
      <c r="AY278" s="22" t="str">
        <f t="shared" ca="1" si="85"/>
        <v>N</v>
      </c>
      <c r="AZ278" s="22" t="str">
        <f t="shared" ca="1" si="86"/>
        <v>N</v>
      </c>
      <c r="BA278" s="5" t="str">
        <f t="shared" ca="1" si="87"/>
        <v>No</v>
      </c>
      <c r="BB278" s="5" t="str">
        <f t="shared" ca="1" si="88"/>
        <v/>
      </c>
      <c r="BC278" s="5"/>
      <c r="BE278" s="22" t="str">
        <f t="shared" si="89"/>
        <v>N</v>
      </c>
      <c r="BF278" s="22" t="str">
        <f t="shared" ca="1" si="90"/>
        <v>Y</v>
      </c>
      <c r="BG278" s="22" t="str">
        <f t="shared" ca="1" si="91"/>
        <v>N</v>
      </c>
    </row>
    <row r="279" spans="15:59" x14ac:dyDescent="0.25">
      <c r="O279" s="1"/>
      <c r="P279" s="2"/>
      <c r="Q279" s="2"/>
      <c r="V279" s="22" t="str">
        <f t="shared" si="74"/>
        <v xml:space="preserve"> ()*-</v>
      </c>
      <c r="X279" s="21" t="str">
        <f t="shared" ca="1" si="75"/>
        <v>-*---</v>
      </c>
      <c r="Y279" s="4" t="str">
        <f t="shared" si="76"/>
        <v>No</v>
      </c>
      <c r="Z279" s="8" t="str" cm="1">
        <f t="array" aca="1" ref="Z279" ca="1">C_CP</f>
        <v/>
      </c>
      <c r="AA279" s="9" t="str" cm="1">
        <f t="array" aca="1" ref="AA279" ca="1">IF(Z279="Yes",C_T,"-")</f>
        <v>-</v>
      </c>
      <c r="AB279" s="9" t="str" cm="1">
        <f t="array" aca="1" ref="AB279" ca="1">IF(Z279="Yes",C_WC,"-")</f>
        <v>-</v>
      </c>
      <c r="AC279" s="9" t="str" cm="1">
        <f t="array" aca="1" ref="AC279" ca="1">IF(Z279="Yes",VALUE(C_F),"-")</f>
        <v>-</v>
      </c>
      <c r="AE279" s="21">
        <f t="shared" si="77"/>
        <v>0</v>
      </c>
      <c r="AF279" s="8" t="str" cm="1">
        <f t="array" aca="1" ref="AF279" ca="1">P_Pop</f>
        <v/>
      </c>
      <c r="AG279" s="8" t="str" cm="1">
        <f t="array" aca="1" ref="AG279" ca="1">IF(AF279="Yes",P_P,"Y")</f>
        <v>Y</v>
      </c>
      <c r="AH279" s="8" t="str" cm="1">
        <f t="array" aca="1" ref="AH279" ca="1">IF(AF279="Yes",P_LB,"-")</f>
        <v>-</v>
      </c>
      <c r="AI279" s="8" t="str" cm="1">
        <f t="array" aca="1" ref="AI279" ca="1">IF(AF279="Yes",P_WC,"-")</f>
        <v>-</v>
      </c>
      <c r="AJ279" s="8" t="str" cm="1">
        <f t="array" aca="1" ref="AJ279" ca="1">IF(AF279="Yes",VALUE(P_F),"-")</f>
        <v>-</v>
      </c>
      <c r="AK279" s="10" t="str" cm="1">
        <f t="array" aca="1" ref="AK279" ca="1">IF(AF279="Yes",P_PN,"-")</f>
        <v>-</v>
      </c>
      <c r="AL279" s="22" t="str">
        <f t="shared" si="78"/>
        <v xml:space="preserve"> ()</v>
      </c>
      <c r="AM279" s="22">
        <f t="shared" si="79"/>
        <v>0</v>
      </c>
      <c r="AO279" s="5" t="str">
        <f t="shared" si="92"/>
        <v>Yes</v>
      </c>
      <c r="AP279" s="5" t="str">
        <f t="shared" ca="1" si="80"/>
        <v/>
      </c>
      <c r="AQ279" s="5" t="str">
        <f t="shared" ca="1" si="81"/>
        <v/>
      </c>
      <c r="AR279" s="5" t="str">
        <f t="shared" ca="1" si="82"/>
        <v>Yes</v>
      </c>
      <c r="AS279" s="5" t="str">
        <f t="shared" ca="1" si="83"/>
        <v>Patch to remove</v>
      </c>
      <c r="AT279" s="5" t="str" cm="1">
        <f t="array" aca="1" ref="AT279" ca="1">COM</f>
        <v/>
      </c>
      <c r="AV279" s="5" t="str">
        <f t="shared" ca="1" si="84"/>
        <v>No</v>
      </c>
      <c r="AW279" s="4" t="str" cm="1">
        <f t="array" aca="1" ref="AW279" ca="1">PIE</f>
        <v/>
      </c>
      <c r="AY279" s="22" t="str">
        <f t="shared" ca="1" si="85"/>
        <v>N</v>
      </c>
      <c r="AZ279" s="22" t="str">
        <f t="shared" ca="1" si="86"/>
        <v>N</v>
      </c>
      <c r="BA279" s="5" t="str">
        <f t="shared" ca="1" si="87"/>
        <v>No</v>
      </c>
      <c r="BB279" s="5" t="str">
        <f t="shared" ca="1" si="88"/>
        <v/>
      </c>
      <c r="BC279" s="5"/>
      <c r="BE279" s="22" t="str">
        <f t="shared" si="89"/>
        <v>N</v>
      </c>
      <c r="BF279" s="22" t="str">
        <f t="shared" ca="1" si="90"/>
        <v>Y</v>
      </c>
      <c r="BG279" s="22" t="str">
        <f t="shared" ca="1" si="91"/>
        <v>N</v>
      </c>
    </row>
    <row r="280" spans="15:59" x14ac:dyDescent="0.25">
      <c r="O280" s="1"/>
      <c r="P280" s="2"/>
      <c r="Q280" s="2"/>
      <c r="V280" s="22" t="str">
        <f t="shared" si="74"/>
        <v xml:space="preserve"> ()*-</v>
      </c>
      <c r="X280" s="21" t="str">
        <f t="shared" ca="1" si="75"/>
        <v>-*---</v>
      </c>
      <c r="Y280" s="4" t="str">
        <f t="shared" si="76"/>
        <v>No</v>
      </c>
      <c r="Z280" s="8" t="str" cm="1">
        <f t="array" aca="1" ref="Z280" ca="1">C_CP</f>
        <v/>
      </c>
      <c r="AA280" s="9" t="str" cm="1">
        <f t="array" aca="1" ref="AA280" ca="1">IF(Z280="Yes",C_T,"-")</f>
        <v>-</v>
      </c>
      <c r="AB280" s="9" t="str" cm="1">
        <f t="array" aca="1" ref="AB280" ca="1">IF(Z280="Yes",C_WC,"-")</f>
        <v>-</v>
      </c>
      <c r="AC280" s="9" t="str" cm="1">
        <f t="array" aca="1" ref="AC280" ca="1">IF(Z280="Yes",VALUE(C_F),"-")</f>
        <v>-</v>
      </c>
      <c r="AE280" s="21">
        <f t="shared" si="77"/>
        <v>0</v>
      </c>
      <c r="AF280" s="8" t="str" cm="1">
        <f t="array" aca="1" ref="AF280" ca="1">P_Pop</f>
        <v/>
      </c>
      <c r="AG280" s="8" t="str" cm="1">
        <f t="array" aca="1" ref="AG280" ca="1">IF(AF280="Yes",P_P,"Y")</f>
        <v>Y</v>
      </c>
      <c r="AH280" s="8" t="str" cm="1">
        <f t="array" aca="1" ref="AH280" ca="1">IF(AF280="Yes",P_LB,"-")</f>
        <v>-</v>
      </c>
      <c r="AI280" s="8" t="str" cm="1">
        <f t="array" aca="1" ref="AI280" ca="1">IF(AF280="Yes",P_WC,"-")</f>
        <v>-</v>
      </c>
      <c r="AJ280" s="8" t="str" cm="1">
        <f t="array" aca="1" ref="AJ280" ca="1">IF(AF280="Yes",VALUE(P_F),"-")</f>
        <v>-</v>
      </c>
      <c r="AK280" s="10" t="str" cm="1">
        <f t="array" aca="1" ref="AK280" ca="1">IF(AF280="Yes",P_PN,"-")</f>
        <v>-</v>
      </c>
      <c r="AL280" s="22" t="str">
        <f t="shared" si="78"/>
        <v xml:space="preserve"> ()</v>
      </c>
      <c r="AM280" s="22">
        <f t="shared" si="79"/>
        <v>0</v>
      </c>
      <c r="AO280" s="5" t="str">
        <f t="shared" si="92"/>
        <v>Yes</v>
      </c>
      <c r="AP280" s="5" t="str">
        <f t="shared" ca="1" si="80"/>
        <v/>
      </c>
      <c r="AQ280" s="5" t="str">
        <f t="shared" ca="1" si="81"/>
        <v/>
      </c>
      <c r="AR280" s="5" t="str">
        <f t="shared" ca="1" si="82"/>
        <v>Yes</v>
      </c>
      <c r="AS280" s="5" t="str">
        <f t="shared" ca="1" si="83"/>
        <v>Patch to remove</v>
      </c>
      <c r="AT280" s="5" t="str" cm="1">
        <f t="array" aca="1" ref="AT280" ca="1">COM</f>
        <v/>
      </c>
      <c r="AV280" s="5" t="str">
        <f t="shared" ca="1" si="84"/>
        <v>No</v>
      </c>
      <c r="AW280" s="4" t="str" cm="1">
        <f t="array" aca="1" ref="AW280" ca="1">PIE</f>
        <v/>
      </c>
      <c r="AY280" s="22" t="str">
        <f t="shared" ca="1" si="85"/>
        <v>N</v>
      </c>
      <c r="AZ280" s="22" t="str">
        <f t="shared" ca="1" si="86"/>
        <v>N</v>
      </c>
      <c r="BA280" s="5" t="str">
        <f t="shared" ca="1" si="87"/>
        <v>No</v>
      </c>
      <c r="BB280" s="5" t="str">
        <f t="shared" ca="1" si="88"/>
        <v/>
      </c>
      <c r="BC280" s="5"/>
      <c r="BE280" s="22" t="str">
        <f t="shared" si="89"/>
        <v>N</v>
      </c>
      <c r="BF280" s="22" t="str">
        <f t="shared" ca="1" si="90"/>
        <v>Y</v>
      </c>
      <c r="BG280" s="22" t="str">
        <f t="shared" ca="1" si="91"/>
        <v>N</v>
      </c>
    </row>
    <row r="281" spans="15:59" x14ac:dyDescent="0.25">
      <c r="O281" s="1"/>
      <c r="P281" s="2"/>
      <c r="Q281" s="2"/>
      <c r="V281" s="22" t="str">
        <f t="shared" si="74"/>
        <v xml:space="preserve"> ()*-</v>
      </c>
      <c r="X281" s="21" t="str">
        <f t="shared" ca="1" si="75"/>
        <v>-*---</v>
      </c>
      <c r="Y281" s="4" t="str">
        <f t="shared" si="76"/>
        <v>No</v>
      </c>
      <c r="Z281" s="8" t="str" cm="1">
        <f t="array" aca="1" ref="Z281" ca="1">C_CP</f>
        <v/>
      </c>
      <c r="AA281" s="9" t="str" cm="1">
        <f t="array" aca="1" ref="AA281" ca="1">IF(Z281="Yes",C_T,"-")</f>
        <v>-</v>
      </c>
      <c r="AB281" s="9" t="str" cm="1">
        <f t="array" aca="1" ref="AB281" ca="1">IF(Z281="Yes",C_WC,"-")</f>
        <v>-</v>
      </c>
      <c r="AC281" s="9" t="str" cm="1">
        <f t="array" aca="1" ref="AC281" ca="1">IF(Z281="Yes",VALUE(C_F),"-")</f>
        <v>-</v>
      </c>
      <c r="AE281" s="21">
        <f t="shared" si="77"/>
        <v>0</v>
      </c>
      <c r="AF281" s="8" t="str" cm="1">
        <f t="array" aca="1" ref="AF281" ca="1">P_Pop</f>
        <v/>
      </c>
      <c r="AG281" s="8" t="str" cm="1">
        <f t="array" aca="1" ref="AG281" ca="1">IF(AF281="Yes",P_P,"Y")</f>
        <v>Y</v>
      </c>
      <c r="AH281" s="8" t="str" cm="1">
        <f t="array" aca="1" ref="AH281" ca="1">IF(AF281="Yes",P_LB,"-")</f>
        <v>-</v>
      </c>
      <c r="AI281" s="8" t="str" cm="1">
        <f t="array" aca="1" ref="AI281" ca="1">IF(AF281="Yes",P_WC,"-")</f>
        <v>-</v>
      </c>
      <c r="AJ281" s="8" t="str" cm="1">
        <f t="array" aca="1" ref="AJ281" ca="1">IF(AF281="Yes",VALUE(P_F),"-")</f>
        <v>-</v>
      </c>
      <c r="AK281" s="10" t="str" cm="1">
        <f t="array" aca="1" ref="AK281" ca="1">IF(AF281="Yes",P_PN,"-")</f>
        <v>-</v>
      </c>
      <c r="AL281" s="22" t="str">
        <f t="shared" si="78"/>
        <v xml:space="preserve"> ()</v>
      </c>
      <c r="AM281" s="22">
        <f t="shared" si="79"/>
        <v>0</v>
      </c>
      <c r="AO281" s="5" t="str">
        <f t="shared" si="92"/>
        <v>Yes</v>
      </c>
      <c r="AP281" s="5" t="str">
        <f t="shared" ca="1" si="80"/>
        <v/>
      </c>
      <c r="AQ281" s="5" t="str">
        <f t="shared" ca="1" si="81"/>
        <v/>
      </c>
      <c r="AR281" s="5" t="str">
        <f t="shared" ca="1" si="82"/>
        <v>Yes</v>
      </c>
      <c r="AS281" s="5" t="str">
        <f t="shared" ca="1" si="83"/>
        <v>Patch to remove</v>
      </c>
      <c r="AT281" s="5" t="str" cm="1">
        <f t="array" aca="1" ref="AT281" ca="1">COM</f>
        <v/>
      </c>
      <c r="AV281" s="5" t="str">
        <f t="shared" ca="1" si="84"/>
        <v>No</v>
      </c>
      <c r="AW281" s="4" t="str" cm="1">
        <f t="array" aca="1" ref="AW281" ca="1">PIE</f>
        <v/>
      </c>
      <c r="AY281" s="22" t="str">
        <f t="shared" ca="1" si="85"/>
        <v>N</v>
      </c>
      <c r="AZ281" s="22" t="str">
        <f t="shared" ca="1" si="86"/>
        <v>N</v>
      </c>
      <c r="BA281" s="5" t="str">
        <f t="shared" ca="1" si="87"/>
        <v>No</v>
      </c>
      <c r="BB281" s="5" t="str">
        <f t="shared" ca="1" si="88"/>
        <v/>
      </c>
      <c r="BC281" s="5"/>
      <c r="BE281" s="22" t="str">
        <f t="shared" si="89"/>
        <v>N</v>
      </c>
      <c r="BF281" s="22" t="str">
        <f t="shared" ca="1" si="90"/>
        <v>Y</v>
      </c>
      <c r="BG281" s="22" t="str">
        <f t="shared" ca="1" si="91"/>
        <v>N</v>
      </c>
    </row>
    <row r="282" spans="15:59" x14ac:dyDescent="0.25">
      <c r="O282" s="1"/>
      <c r="P282" s="2"/>
      <c r="Q282" s="2"/>
      <c r="V282" s="22" t="str">
        <f t="shared" si="74"/>
        <v xml:space="preserve"> ()*-</v>
      </c>
      <c r="X282" s="21" t="str">
        <f t="shared" ca="1" si="75"/>
        <v>-*---</v>
      </c>
      <c r="Y282" s="4" t="str">
        <f t="shared" si="76"/>
        <v>No</v>
      </c>
      <c r="Z282" s="8" t="str" cm="1">
        <f t="array" aca="1" ref="Z282" ca="1">C_CP</f>
        <v/>
      </c>
      <c r="AA282" s="9" t="str" cm="1">
        <f t="array" aca="1" ref="AA282" ca="1">IF(Z282="Yes",C_T,"-")</f>
        <v>-</v>
      </c>
      <c r="AB282" s="9" t="str" cm="1">
        <f t="array" aca="1" ref="AB282" ca="1">IF(Z282="Yes",C_WC,"-")</f>
        <v>-</v>
      </c>
      <c r="AC282" s="9" t="str" cm="1">
        <f t="array" aca="1" ref="AC282" ca="1">IF(Z282="Yes",VALUE(C_F),"-")</f>
        <v>-</v>
      </c>
      <c r="AE282" s="21">
        <f t="shared" si="77"/>
        <v>0</v>
      </c>
      <c r="AF282" s="8" t="str" cm="1">
        <f t="array" aca="1" ref="AF282" ca="1">P_Pop</f>
        <v/>
      </c>
      <c r="AG282" s="8" t="str" cm="1">
        <f t="array" aca="1" ref="AG282" ca="1">IF(AF282="Yes",P_P,"Y")</f>
        <v>Y</v>
      </c>
      <c r="AH282" s="8" t="str" cm="1">
        <f t="array" aca="1" ref="AH282" ca="1">IF(AF282="Yes",P_LB,"-")</f>
        <v>-</v>
      </c>
      <c r="AI282" s="8" t="str" cm="1">
        <f t="array" aca="1" ref="AI282" ca="1">IF(AF282="Yes",P_WC,"-")</f>
        <v>-</v>
      </c>
      <c r="AJ282" s="8" t="str" cm="1">
        <f t="array" aca="1" ref="AJ282" ca="1">IF(AF282="Yes",VALUE(P_F),"-")</f>
        <v>-</v>
      </c>
      <c r="AK282" s="10" t="str" cm="1">
        <f t="array" aca="1" ref="AK282" ca="1">IF(AF282="Yes",P_PN,"-")</f>
        <v>-</v>
      </c>
      <c r="AL282" s="22" t="str">
        <f t="shared" si="78"/>
        <v xml:space="preserve"> ()</v>
      </c>
      <c r="AM282" s="22">
        <f t="shared" si="79"/>
        <v>0</v>
      </c>
      <c r="AO282" s="5" t="str">
        <f t="shared" si="92"/>
        <v>Yes</v>
      </c>
      <c r="AP282" s="5" t="str">
        <f t="shared" ca="1" si="80"/>
        <v/>
      </c>
      <c r="AQ282" s="5" t="str">
        <f t="shared" ca="1" si="81"/>
        <v/>
      </c>
      <c r="AR282" s="5" t="str">
        <f t="shared" ca="1" si="82"/>
        <v>Yes</v>
      </c>
      <c r="AS282" s="5" t="str">
        <f t="shared" ca="1" si="83"/>
        <v>Patch to remove</v>
      </c>
      <c r="AT282" s="5" t="str" cm="1">
        <f t="array" aca="1" ref="AT282" ca="1">COM</f>
        <v/>
      </c>
      <c r="AV282" s="5" t="str">
        <f t="shared" ca="1" si="84"/>
        <v>No</v>
      </c>
      <c r="AW282" s="4" t="str" cm="1">
        <f t="array" aca="1" ref="AW282" ca="1">PIE</f>
        <v/>
      </c>
      <c r="AY282" s="22" t="str">
        <f t="shared" ca="1" si="85"/>
        <v>N</v>
      </c>
      <c r="AZ282" s="22" t="str">
        <f t="shared" ca="1" si="86"/>
        <v>N</v>
      </c>
      <c r="BA282" s="5" t="str">
        <f t="shared" ca="1" si="87"/>
        <v>No</v>
      </c>
      <c r="BB282" s="5" t="str">
        <f t="shared" ca="1" si="88"/>
        <v/>
      </c>
      <c r="BC282" s="5"/>
      <c r="BE282" s="22" t="str">
        <f t="shared" si="89"/>
        <v>N</v>
      </c>
      <c r="BF282" s="22" t="str">
        <f t="shared" ca="1" si="90"/>
        <v>Y</v>
      </c>
      <c r="BG282" s="22" t="str">
        <f t="shared" ca="1" si="91"/>
        <v>N</v>
      </c>
    </row>
    <row r="283" spans="15:59" x14ac:dyDescent="0.25">
      <c r="O283" s="1"/>
      <c r="P283" s="2"/>
      <c r="Q283" s="2"/>
      <c r="V283" s="22" t="str">
        <f t="shared" ref="V283:V300" si="93">CONCATENATE(G283," (",F283,")*",T283,"-",H283)</f>
        <v xml:space="preserve"> ()*-</v>
      </c>
      <c r="X283" s="21" t="str">
        <f t="shared" ref="X283:X300" ca="1" si="94">CONCATENATE(AB283,"*",AA283,"-",AC283)</f>
        <v>-*---</v>
      </c>
      <c r="Y283" s="4" t="str">
        <f t="shared" ref="Y283:Y300" si="95">IF(L283="","No","Yes")</f>
        <v>No</v>
      </c>
      <c r="Z283" s="8" t="str" cm="1">
        <f t="array" aca="1" ref="Z283" ca="1">C_CP</f>
        <v/>
      </c>
      <c r="AA283" s="9" t="str" cm="1">
        <f t="array" aca="1" ref="AA283" ca="1">IF(Z283="Yes",C_T,"-")</f>
        <v>-</v>
      </c>
      <c r="AB283" s="9" t="str" cm="1">
        <f t="array" aca="1" ref="AB283" ca="1">IF(Z283="Yes",C_WC,"-")</f>
        <v>-</v>
      </c>
      <c r="AC283" s="9" t="str" cm="1">
        <f t="array" aca="1" ref="AC283" ca="1">IF(Z283="Yes",VALUE(C_F),"-")</f>
        <v>-</v>
      </c>
      <c r="AE283" s="21">
        <f t="shared" ref="AE283:AE300" si="96">T283</f>
        <v>0</v>
      </c>
      <c r="AF283" s="8" t="str" cm="1">
        <f t="array" aca="1" ref="AF283" ca="1">P_Pop</f>
        <v/>
      </c>
      <c r="AG283" s="8" t="str" cm="1">
        <f t="array" aca="1" ref="AG283" ca="1">IF(AF283="Yes",P_P,"Y")</f>
        <v>Y</v>
      </c>
      <c r="AH283" s="8" t="str" cm="1">
        <f t="array" aca="1" ref="AH283" ca="1">IF(AF283="Yes",P_LB,"-")</f>
        <v>-</v>
      </c>
      <c r="AI283" s="8" t="str" cm="1">
        <f t="array" aca="1" ref="AI283" ca="1">IF(AF283="Yes",P_WC,"-")</f>
        <v>-</v>
      </c>
      <c r="AJ283" s="8" t="str" cm="1">
        <f t="array" aca="1" ref="AJ283" ca="1">IF(AF283="Yes",VALUE(P_F),"-")</f>
        <v>-</v>
      </c>
      <c r="AK283" s="10" t="str" cm="1">
        <f t="array" aca="1" ref="AK283" ca="1">IF(AF283="Yes",P_PN,"-")</f>
        <v>-</v>
      </c>
      <c r="AL283" s="22" t="str">
        <f t="shared" ref="AL283:AL300" si="97">_xlfn.TEXTBEFORE(V283,"*")</f>
        <v xml:space="preserve"> ()</v>
      </c>
      <c r="AM283" s="22">
        <f t="shared" ref="AM283:AM300" si="98">H283</f>
        <v>0</v>
      </c>
      <c r="AO283" s="5" t="str">
        <f t="shared" si="92"/>
        <v>Yes</v>
      </c>
      <c r="AP283" s="5" t="str">
        <f t="shared" ref="AP283:AP300" ca="1" si="99">IF(AND(AO283="No",Y283="Yes",Z283="No",AG283="Y"),"Picture of endPoint","")</f>
        <v/>
      </c>
      <c r="AQ283" s="5" t="str">
        <f t="shared" ref="AQ283:AQ300" ca="1" si="100">IF(AND(Y283="Yes",Z283="No",AG283="Y",AO283="Yes",AP283="No"),"Picture of endPoint","")</f>
        <v/>
      </c>
      <c r="AR283" s="5" t="str">
        <f t="shared" ref="AR283:AR300" ca="1" si="101">IF(AG283="Y",IF(OR(AND(BE283="Y",BF283="Y",BG283="Y"),AND(BE283="N",BF283="N",BG283="N"),AND(BE283="Y",BF283="N",BG283="N")),"No","Yes"),"Yes")</f>
        <v>Yes</v>
      </c>
      <c r="AS283" s="5" t="str">
        <f t="shared" ref="AS283:AS300" ca="1" si="102">IF(AG283="Y",IF(AND(BE283="Y",BF283="Y",BG283="N"),"Picture of patch",IF(OR(AND(BE283="N",BF283="N",BG283="Y"),AND(BE283="N",BF283="Y",BG283="Y"),AND(BE283="N",BF283="Y",BG283="N")),"Patch to remove","")),"Patch to verify + Picture")</f>
        <v>Patch to remove</v>
      </c>
      <c r="AT283" s="5" t="str" cm="1">
        <f t="array" aca="1" ref="AT283" ca="1">COM</f>
        <v/>
      </c>
      <c r="AV283" s="5" t="str">
        <f t="shared" ref="AV283:AV300" ca="1" si="103">IF(AW283="",IFERROR(IF(SEARCH("Picture",AS283)=1,"Look in EOS",""),"No"),IF(AW283="Yes","No","No picture in EOS"))</f>
        <v>No</v>
      </c>
      <c r="AW283" s="4" t="str" cm="1">
        <f t="array" aca="1" ref="AW283" ca="1">PIE</f>
        <v/>
      </c>
      <c r="AY283" s="22" t="str">
        <f t="shared" ref="AY283:AY300" ca="1" si="104">IF(OR(AND(AF283="Yes",AI283=AB283),OR(AF283="",AF283="No")),"N","Y")</f>
        <v>N</v>
      </c>
      <c r="AZ283" s="22" t="str">
        <f t="shared" ref="AZ283:AZ300" ca="1" si="105">IF(OR(AND(AF283="Yes",AJ283=AC283),OR(AF283="",AF283="No")),"N","Y")</f>
        <v>N</v>
      </c>
      <c r="BA283" s="5" t="str">
        <f t="shared" ref="BA283:BA300" ca="1" si="106">IF(AND(AY283="N",AZ283="N"),"No","Yes")</f>
        <v>No</v>
      </c>
      <c r="BB283" s="5" t="str">
        <f t="shared" ref="BB283:BB300" ca="1" si="107">IF(AY283="Y","Cable patched with is not the same",IF(AZ283="Y","Fiber in cable patched with is not the same",IF(AND(AY283="Y",AZ283="Y"),"Cable and fiber patched with is not the same","")))</f>
        <v/>
      </c>
      <c r="BC283" s="5"/>
      <c r="BE283" s="22" t="str">
        <f t="shared" ref="BE283:BE300" si="108">IF(AND(Y283="Yes",N283=0),"N",IF(Y283="No","N","Y"))</f>
        <v>N</v>
      </c>
      <c r="BF283" s="22" t="str">
        <f t="shared" ref="BF283:BF300" ca="1" si="109">IF(AND(Z283="Yes",N283=0),"N",IF(Z283="No","N","Y"))</f>
        <v>Y</v>
      </c>
      <c r="BG283" s="22" t="str">
        <f t="shared" ref="BG283:BG300" ca="1" si="110">IF(AND(AF283="Yes",N283=0),"N",IF(OR(AF283="No",AF283=""),"N","Y"))</f>
        <v>N</v>
      </c>
    </row>
    <row r="284" spans="15:59" x14ac:dyDescent="0.25">
      <c r="O284" s="1"/>
      <c r="P284" s="2"/>
      <c r="Q284" s="2"/>
      <c r="V284" s="22" t="str">
        <f t="shared" si="93"/>
        <v xml:space="preserve"> ()*-</v>
      </c>
      <c r="X284" s="21" t="str">
        <f t="shared" ca="1" si="94"/>
        <v>-*---</v>
      </c>
      <c r="Y284" s="4" t="str">
        <f t="shared" si="95"/>
        <v>No</v>
      </c>
      <c r="Z284" s="8" t="str" cm="1">
        <f t="array" aca="1" ref="Z284" ca="1">C_CP</f>
        <v/>
      </c>
      <c r="AA284" s="9" t="str" cm="1">
        <f t="array" aca="1" ref="AA284" ca="1">IF(Z284="Yes",C_T,"-")</f>
        <v>-</v>
      </c>
      <c r="AB284" s="9" t="str" cm="1">
        <f t="array" aca="1" ref="AB284" ca="1">IF(Z284="Yes",C_WC,"-")</f>
        <v>-</v>
      </c>
      <c r="AC284" s="9" t="str" cm="1">
        <f t="array" aca="1" ref="AC284" ca="1">IF(Z284="Yes",VALUE(C_F),"-")</f>
        <v>-</v>
      </c>
      <c r="AE284" s="21">
        <f t="shared" si="96"/>
        <v>0</v>
      </c>
      <c r="AF284" s="8" t="str" cm="1">
        <f t="array" aca="1" ref="AF284" ca="1">P_Pop</f>
        <v/>
      </c>
      <c r="AG284" s="8" t="str" cm="1">
        <f t="array" aca="1" ref="AG284" ca="1">IF(AF284="Yes",P_P,"Y")</f>
        <v>Y</v>
      </c>
      <c r="AH284" s="8" t="str" cm="1">
        <f t="array" aca="1" ref="AH284" ca="1">IF(AF284="Yes",P_LB,"-")</f>
        <v>-</v>
      </c>
      <c r="AI284" s="8" t="str" cm="1">
        <f t="array" aca="1" ref="AI284" ca="1">IF(AF284="Yes",P_WC,"-")</f>
        <v>-</v>
      </c>
      <c r="AJ284" s="8" t="str" cm="1">
        <f t="array" aca="1" ref="AJ284" ca="1">IF(AF284="Yes",VALUE(P_F),"-")</f>
        <v>-</v>
      </c>
      <c r="AK284" s="10" t="str" cm="1">
        <f t="array" aca="1" ref="AK284" ca="1">IF(AF284="Yes",P_PN,"-")</f>
        <v>-</v>
      </c>
      <c r="AL284" s="22" t="str">
        <f t="shared" si="97"/>
        <v xml:space="preserve"> ()</v>
      </c>
      <c r="AM284" s="22">
        <f t="shared" si="98"/>
        <v>0</v>
      </c>
      <c r="AO284" s="5" t="str">
        <f t="shared" si="92"/>
        <v>Yes</v>
      </c>
      <c r="AP284" s="5" t="str">
        <f t="shared" ca="1" si="99"/>
        <v/>
      </c>
      <c r="AQ284" s="5" t="str">
        <f t="shared" ca="1" si="100"/>
        <v/>
      </c>
      <c r="AR284" s="5" t="str">
        <f t="shared" ca="1" si="101"/>
        <v>Yes</v>
      </c>
      <c r="AS284" s="5" t="str">
        <f t="shared" ca="1" si="102"/>
        <v>Patch to remove</v>
      </c>
      <c r="AT284" s="5" t="str" cm="1">
        <f t="array" aca="1" ref="AT284" ca="1">COM</f>
        <v/>
      </c>
      <c r="AV284" s="5" t="str">
        <f t="shared" ca="1" si="103"/>
        <v>No</v>
      </c>
      <c r="AW284" s="4" t="str" cm="1">
        <f t="array" aca="1" ref="AW284" ca="1">PIE</f>
        <v/>
      </c>
      <c r="AY284" s="22" t="str">
        <f t="shared" ca="1" si="104"/>
        <v>N</v>
      </c>
      <c r="AZ284" s="22" t="str">
        <f t="shared" ca="1" si="105"/>
        <v>N</v>
      </c>
      <c r="BA284" s="5" t="str">
        <f t="shared" ca="1" si="106"/>
        <v>No</v>
      </c>
      <c r="BB284" s="5" t="str">
        <f t="shared" ca="1" si="107"/>
        <v/>
      </c>
      <c r="BC284" s="5"/>
      <c r="BE284" s="22" t="str">
        <f t="shared" si="108"/>
        <v>N</v>
      </c>
      <c r="BF284" s="22" t="str">
        <f t="shared" ca="1" si="109"/>
        <v>Y</v>
      </c>
      <c r="BG284" s="22" t="str">
        <f t="shared" ca="1" si="110"/>
        <v>N</v>
      </c>
    </row>
    <row r="285" spans="15:59" x14ac:dyDescent="0.25">
      <c r="O285" s="1"/>
      <c r="P285" s="2"/>
      <c r="Q285" s="2"/>
      <c r="V285" s="22" t="str">
        <f t="shared" si="93"/>
        <v xml:space="preserve"> ()*-</v>
      </c>
      <c r="X285" s="21" t="str">
        <f t="shared" ca="1" si="94"/>
        <v>-*---</v>
      </c>
      <c r="Y285" s="4" t="str">
        <f t="shared" si="95"/>
        <v>No</v>
      </c>
      <c r="Z285" s="8" t="str" cm="1">
        <f t="array" aca="1" ref="Z285" ca="1">C_CP</f>
        <v/>
      </c>
      <c r="AA285" s="9" t="str" cm="1">
        <f t="array" aca="1" ref="AA285" ca="1">IF(Z285="Yes",C_T,"-")</f>
        <v>-</v>
      </c>
      <c r="AB285" s="9" t="str" cm="1">
        <f t="array" aca="1" ref="AB285" ca="1">IF(Z285="Yes",C_WC,"-")</f>
        <v>-</v>
      </c>
      <c r="AC285" s="9" t="str" cm="1">
        <f t="array" aca="1" ref="AC285" ca="1">IF(Z285="Yes",VALUE(C_F),"-")</f>
        <v>-</v>
      </c>
      <c r="AE285" s="21">
        <f t="shared" si="96"/>
        <v>0</v>
      </c>
      <c r="AF285" s="8" t="str" cm="1">
        <f t="array" aca="1" ref="AF285" ca="1">P_Pop</f>
        <v/>
      </c>
      <c r="AG285" s="8" t="str" cm="1">
        <f t="array" aca="1" ref="AG285" ca="1">IF(AF285="Yes",P_P,"Y")</f>
        <v>Y</v>
      </c>
      <c r="AH285" s="8" t="str" cm="1">
        <f t="array" aca="1" ref="AH285" ca="1">IF(AF285="Yes",P_LB,"-")</f>
        <v>-</v>
      </c>
      <c r="AI285" s="8" t="str" cm="1">
        <f t="array" aca="1" ref="AI285" ca="1">IF(AF285="Yes",P_WC,"-")</f>
        <v>-</v>
      </c>
      <c r="AJ285" s="8" t="str" cm="1">
        <f t="array" aca="1" ref="AJ285" ca="1">IF(AF285="Yes",VALUE(P_F),"-")</f>
        <v>-</v>
      </c>
      <c r="AK285" s="10" t="str" cm="1">
        <f t="array" aca="1" ref="AK285" ca="1">IF(AF285="Yes",P_PN,"-")</f>
        <v>-</v>
      </c>
      <c r="AL285" s="22" t="str">
        <f t="shared" si="97"/>
        <v xml:space="preserve"> ()</v>
      </c>
      <c r="AM285" s="22">
        <f t="shared" si="98"/>
        <v>0</v>
      </c>
      <c r="AO285" s="5" t="str">
        <f t="shared" si="92"/>
        <v>Yes</v>
      </c>
      <c r="AP285" s="5" t="str">
        <f t="shared" ca="1" si="99"/>
        <v/>
      </c>
      <c r="AQ285" s="5" t="str">
        <f t="shared" ca="1" si="100"/>
        <v/>
      </c>
      <c r="AR285" s="5" t="str">
        <f t="shared" ca="1" si="101"/>
        <v>Yes</v>
      </c>
      <c r="AS285" s="5" t="str">
        <f t="shared" ca="1" si="102"/>
        <v>Patch to remove</v>
      </c>
      <c r="AT285" s="5" t="str" cm="1">
        <f t="array" aca="1" ref="AT285" ca="1">COM</f>
        <v/>
      </c>
      <c r="AV285" s="5" t="str">
        <f t="shared" ca="1" si="103"/>
        <v>No</v>
      </c>
      <c r="AW285" s="4" t="str" cm="1">
        <f t="array" aca="1" ref="AW285" ca="1">PIE</f>
        <v/>
      </c>
      <c r="AY285" s="22" t="str">
        <f t="shared" ca="1" si="104"/>
        <v>N</v>
      </c>
      <c r="AZ285" s="22" t="str">
        <f t="shared" ca="1" si="105"/>
        <v>N</v>
      </c>
      <c r="BA285" s="5" t="str">
        <f t="shared" ca="1" si="106"/>
        <v>No</v>
      </c>
      <c r="BB285" s="5" t="str">
        <f t="shared" ca="1" si="107"/>
        <v/>
      </c>
      <c r="BC285" s="5"/>
      <c r="BE285" s="22" t="str">
        <f t="shared" si="108"/>
        <v>N</v>
      </c>
      <c r="BF285" s="22" t="str">
        <f t="shared" ca="1" si="109"/>
        <v>Y</v>
      </c>
      <c r="BG285" s="22" t="str">
        <f t="shared" ca="1" si="110"/>
        <v>N</v>
      </c>
    </row>
    <row r="286" spans="15:59" x14ac:dyDescent="0.25">
      <c r="O286" s="1"/>
      <c r="P286" s="2"/>
      <c r="Q286" s="2"/>
      <c r="V286" s="22" t="str">
        <f t="shared" si="93"/>
        <v xml:space="preserve"> ()*-</v>
      </c>
      <c r="X286" s="21" t="str">
        <f t="shared" ca="1" si="94"/>
        <v>-*---</v>
      </c>
      <c r="Y286" s="4" t="str">
        <f t="shared" si="95"/>
        <v>No</v>
      </c>
      <c r="Z286" s="8" t="str" cm="1">
        <f t="array" aca="1" ref="Z286" ca="1">C_CP</f>
        <v/>
      </c>
      <c r="AA286" s="9" t="str" cm="1">
        <f t="array" aca="1" ref="AA286" ca="1">IF(Z286="Yes",C_T,"-")</f>
        <v>-</v>
      </c>
      <c r="AB286" s="9" t="str" cm="1">
        <f t="array" aca="1" ref="AB286" ca="1">IF(Z286="Yes",C_WC,"-")</f>
        <v>-</v>
      </c>
      <c r="AC286" s="9" t="str" cm="1">
        <f t="array" aca="1" ref="AC286" ca="1">IF(Z286="Yes",VALUE(C_F),"-")</f>
        <v>-</v>
      </c>
      <c r="AE286" s="21">
        <f t="shared" si="96"/>
        <v>0</v>
      </c>
      <c r="AF286" s="8" t="str" cm="1">
        <f t="array" aca="1" ref="AF286" ca="1">P_Pop</f>
        <v/>
      </c>
      <c r="AG286" s="8" t="str" cm="1">
        <f t="array" aca="1" ref="AG286" ca="1">IF(AF286="Yes",P_P,"Y")</f>
        <v>Y</v>
      </c>
      <c r="AH286" s="8" t="str" cm="1">
        <f t="array" aca="1" ref="AH286" ca="1">IF(AF286="Yes",P_LB,"-")</f>
        <v>-</v>
      </c>
      <c r="AI286" s="8" t="str" cm="1">
        <f t="array" aca="1" ref="AI286" ca="1">IF(AF286="Yes",P_WC,"-")</f>
        <v>-</v>
      </c>
      <c r="AJ286" s="8" t="str" cm="1">
        <f t="array" aca="1" ref="AJ286" ca="1">IF(AF286="Yes",VALUE(P_F),"-")</f>
        <v>-</v>
      </c>
      <c r="AK286" s="10" t="str" cm="1">
        <f t="array" aca="1" ref="AK286" ca="1">IF(AF286="Yes",P_PN,"-")</f>
        <v>-</v>
      </c>
      <c r="AL286" s="22" t="str">
        <f t="shared" si="97"/>
        <v xml:space="preserve"> ()</v>
      </c>
      <c r="AM286" s="22">
        <f t="shared" si="98"/>
        <v>0</v>
      </c>
      <c r="AO286" s="5" t="str">
        <f t="shared" si="92"/>
        <v>Yes</v>
      </c>
      <c r="AP286" s="5" t="str">
        <f t="shared" ca="1" si="99"/>
        <v/>
      </c>
      <c r="AQ286" s="5" t="str">
        <f t="shared" ca="1" si="100"/>
        <v/>
      </c>
      <c r="AR286" s="5" t="str">
        <f t="shared" ca="1" si="101"/>
        <v>Yes</v>
      </c>
      <c r="AS286" s="5" t="str">
        <f t="shared" ca="1" si="102"/>
        <v>Patch to remove</v>
      </c>
      <c r="AT286" s="5" t="str" cm="1">
        <f t="array" aca="1" ref="AT286" ca="1">COM</f>
        <v/>
      </c>
      <c r="AV286" s="5" t="str">
        <f t="shared" ca="1" si="103"/>
        <v>No</v>
      </c>
      <c r="AW286" s="4" t="str" cm="1">
        <f t="array" aca="1" ref="AW286" ca="1">PIE</f>
        <v/>
      </c>
      <c r="AY286" s="22" t="str">
        <f t="shared" ca="1" si="104"/>
        <v>N</v>
      </c>
      <c r="AZ286" s="22" t="str">
        <f t="shared" ca="1" si="105"/>
        <v>N</v>
      </c>
      <c r="BA286" s="5" t="str">
        <f t="shared" ca="1" si="106"/>
        <v>No</v>
      </c>
      <c r="BB286" s="5" t="str">
        <f t="shared" ca="1" si="107"/>
        <v/>
      </c>
      <c r="BC286" s="5"/>
      <c r="BE286" s="22" t="str">
        <f t="shared" si="108"/>
        <v>N</v>
      </c>
      <c r="BF286" s="22" t="str">
        <f t="shared" ca="1" si="109"/>
        <v>Y</v>
      </c>
      <c r="BG286" s="22" t="str">
        <f t="shared" ca="1" si="110"/>
        <v>N</v>
      </c>
    </row>
    <row r="287" spans="15:59" x14ac:dyDescent="0.25">
      <c r="O287" s="1"/>
      <c r="P287" s="2"/>
      <c r="Q287" s="2"/>
      <c r="V287" s="22" t="str">
        <f t="shared" si="93"/>
        <v xml:space="preserve"> ()*-</v>
      </c>
      <c r="X287" s="21" t="str">
        <f t="shared" ca="1" si="94"/>
        <v>-*---</v>
      </c>
      <c r="Y287" s="4" t="str">
        <f t="shared" si="95"/>
        <v>No</v>
      </c>
      <c r="Z287" s="8" t="str" cm="1">
        <f t="array" aca="1" ref="Z287" ca="1">C_CP</f>
        <v/>
      </c>
      <c r="AA287" s="9" t="str" cm="1">
        <f t="array" aca="1" ref="AA287" ca="1">IF(Z287="Yes",C_T,"-")</f>
        <v>-</v>
      </c>
      <c r="AB287" s="9" t="str" cm="1">
        <f t="array" aca="1" ref="AB287" ca="1">IF(Z287="Yes",C_WC,"-")</f>
        <v>-</v>
      </c>
      <c r="AC287" s="9" t="str" cm="1">
        <f t="array" aca="1" ref="AC287" ca="1">IF(Z287="Yes",VALUE(C_F),"-")</f>
        <v>-</v>
      </c>
      <c r="AE287" s="21">
        <f t="shared" si="96"/>
        <v>0</v>
      </c>
      <c r="AF287" s="8" t="str" cm="1">
        <f t="array" aca="1" ref="AF287" ca="1">P_Pop</f>
        <v/>
      </c>
      <c r="AG287" s="8" t="str" cm="1">
        <f t="array" aca="1" ref="AG287" ca="1">IF(AF287="Yes",P_P,"Y")</f>
        <v>Y</v>
      </c>
      <c r="AH287" s="8" t="str" cm="1">
        <f t="array" aca="1" ref="AH287" ca="1">IF(AF287="Yes",P_LB,"-")</f>
        <v>-</v>
      </c>
      <c r="AI287" s="8" t="str" cm="1">
        <f t="array" aca="1" ref="AI287" ca="1">IF(AF287="Yes",P_WC,"-")</f>
        <v>-</v>
      </c>
      <c r="AJ287" s="8" t="str" cm="1">
        <f t="array" aca="1" ref="AJ287" ca="1">IF(AF287="Yes",VALUE(P_F),"-")</f>
        <v>-</v>
      </c>
      <c r="AK287" s="10" t="str" cm="1">
        <f t="array" aca="1" ref="AK287" ca="1">IF(AF287="Yes",P_PN,"-")</f>
        <v>-</v>
      </c>
      <c r="AL287" s="22" t="str">
        <f t="shared" si="97"/>
        <v xml:space="preserve"> ()</v>
      </c>
      <c r="AM287" s="22">
        <f t="shared" si="98"/>
        <v>0</v>
      </c>
      <c r="AO287" s="5" t="str">
        <f t="shared" si="92"/>
        <v>Yes</v>
      </c>
      <c r="AP287" s="5" t="str">
        <f t="shared" ca="1" si="99"/>
        <v/>
      </c>
      <c r="AQ287" s="5" t="str">
        <f t="shared" ca="1" si="100"/>
        <v/>
      </c>
      <c r="AR287" s="5" t="str">
        <f t="shared" ca="1" si="101"/>
        <v>Yes</v>
      </c>
      <c r="AS287" s="5" t="str">
        <f t="shared" ca="1" si="102"/>
        <v>Patch to remove</v>
      </c>
      <c r="AT287" s="5" t="str" cm="1">
        <f t="array" aca="1" ref="AT287" ca="1">COM</f>
        <v/>
      </c>
      <c r="AV287" s="5" t="str">
        <f t="shared" ca="1" si="103"/>
        <v>No</v>
      </c>
      <c r="AW287" s="4" t="str" cm="1">
        <f t="array" aca="1" ref="AW287" ca="1">PIE</f>
        <v/>
      </c>
      <c r="AY287" s="22" t="str">
        <f t="shared" ca="1" si="104"/>
        <v>N</v>
      </c>
      <c r="AZ287" s="22" t="str">
        <f t="shared" ca="1" si="105"/>
        <v>N</v>
      </c>
      <c r="BA287" s="5" t="str">
        <f t="shared" ca="1" si="106"/>
        <v>No</v>
      </c>
      <c r="BB287" s="5" t="str">
        <f t="shared" ca="1" si="107"/>
        <v/>
      </c>
      <c r="BC287" s="5"/>
      <c r="BE287" s="22" t="str">
        <f t="shared" si="108"/>
        <v>N</v>
      </c>
      <c r="BF287" s="22" t="str">
        <f t="shared" ca="1" si="109"/>
        <v>Y</v>
      </c>
      <c r="BG287" s="22" t="str">
        <f t="shared" ca="1" si="110"/>
        <v>N</v>
      </c>
    </row>
    <row r="288" spans="15:59" x14ac:dyDescent="0.25">
      <c r="O288" s="1"/>
      <c r="P288" s="2"/>
      <c r="Q288" s="2"/>
      <c r="V288" s="22" t="str">
        <f t="shared" si="93"/>
        <v xml:space="preserve"> ()*-</v>
      </c>
      <c r="X288" s="21" t="str">
        <f t="shared" ca="1" si="94"/>
        <v>-*---</v>
      </c>
      <c r="Y288" s="4" t="str">
        <f t="shared" si="95"/>
        <v>No</v>
      </c>
      <c r="Z288" s="8" t="str" cm="1">
        <f t="array" aca="1" ref="Z288" ca="1">C_CP</f>
        <v/>
      </c>
      <c r="AA288" s="9" t="str" cm="1">
        <f t="array" aca="1" ref="AA288" ca="1">IF(Z288="Yes",C_T,"-")</f>
        <v>-</v>
      </c>
      <c r="AB288" s="9" t="str" cm="1">
        <f t="array" aca="1" ref="AB288" ca="1">IF(Z288="Yes",C_WC,"-")</f>
        <v>-</v>
      </c>
      <c r="AC288" s="9" t="str" cm="1">
        <f t="array" aca="1" ref="AC288" ca="1">IF(Z288="Yes",VALUE(C_F),"-")</f>
        <v>-</v>
      </c>
      <c r="AE288" s="21">
        <f t="shared" si="96"/>
        <v>0</v>
      </c>
      <c r="AF288" s="8" t="str" cm="1">
        <f t="array" aca="1" ref="AF288" ca="1">P_Pop</f>
        <v/>
      </c>
      <c r="AG288" s="8" t="str" cm="1">
        <f t="array" aca="1" ref="AG288" ca="1">IF(AF288="Yes",P_P,"Y")</f>
        <v>Y</v>
      </c>
      <c r="AH288" s="8" t="str" cm="1">
        <f t="array" aca="1" ref="AH288" ca="1">IF(AF288="Yes",P_LB,"-")</f>
        <v>-</v>
      </c>
      <c r="AI288" s="8" t="str" cm="1">
        <f t="array" aca="1" ref="AI288" ca="1">IF(AF288="Yes",P_WC,"-")</f>
        <v>-</v>
      </c>
      <c r="AJ288" s="8" t="str" cm="1">
        <f t="array" aca="1" ref="AJ288" ca="1">IF(AF288="Yes",VALUE(P_F),"-")</f>
        <v>-</v>
      </c>
      <c r="AK288" s="10" t="str" cm="1">
        <f t="array" aca="1" ref="AK288" ca="1">IF(AF288="Yes",P_PN,"-")</f>
        <v>-</v>
      </c>
      <c r="AL288" s="22" t="str">
        <f t="shared" si="97"/>
        <v xml:space="preserve"> ()</v>
      </c>
      <c r="AM288" s="22">
        <f t="shared" si="98"/>
        <v>0</v>
      </c>
      <c r="AO288" s="5" t="str">
        <f t="shared" si="92"/>
        <v>Yes</v>
      </c>
      <c r="AP288" s="5" t="str">
        <f t="shared" ca="1" si="99"/>
        <v/>
      </c>
      <c r="AQ288" s="5" t="str">
        <f t="shared" ca="1" si="100"/>
        <v/>
      </c>
      <c r="AR288" s="5" t="str">
        <f t="shared" ca="1" si="101"/>
        <v>Yes</v>
      </c>
      <c r="AS288" s="5" t="str">
        <f t="shared" ca="1" si="102"/>
        <v>Patch to remove</v>
      </c>
      <c r="AT288" s="5" t="str" cm="1">
        <f t="array" aca="1" ref="AT288" ca="1">COM</f>
        <v/>
      </c>
      <c r="AV288" s="5" t="str">
        <f t="shared" ca="1" si="103"/>
        <v>No</v>
      </c>
      <c r="AW288" s="4" t="str" cm="1">
        <f t="array" aca="1" ref="AW288" ca="1">PIE</f>
        <v/>
      </c>
      <c r="AY288" s="22" t="str">
        <f t="shared" ca="1" si="104"/>
        <v>N</v>
      </c>
      <c r="AZ288" s="22" t="str">
        <f t="shared" ca="1" si="105"/>
        <v>N</v>
      </c>
      <c r="BA288" s="5" t="str">
        <f t="shared" ca="1" si="106"/>
        <v>No</v>
      </c>
      <c r="BB288" s="5" t="str">
        <f t="shared" ca="1" si="107"/>
        <v/>
      </c>
      <c r="BC288" s="5"/>
      <c r="BE288" s="22" t="str">
        <f t="shared" si="108"/>
        <v>N</v>
      </c>
      <c r="BF288" s="22" t="str">
        <f t="shared" ca="1" si="109"/>
        <v>Y</v>
      </c>
      <c r="BG288" s="22" t="str">
        <f t="shared" ca="1" si="110"/>
        <v>N</v>
      </c>
    </row>
    <row r="289" spans="15:59" x14ac:dyDescent="0.25">
      <c r="O289" s="1"/>
      <c r="P289" s="2"/>
      <c r="Q289" s="2"/>
      <c r="V289" s="22" t="str">
        <f t="shared" si="93"/>
        <v xml:space="preserve"> ()*-</v>
      </c>
      <c r="X289" s="21" t="str">
        <f t="shared" ca="1" si="94"/>
        <v>-*---</v>
      </c>
      <c r="Y289" s="4" t="str">
        <f t="shared" si="95"/>
        <v>No</v>
      </c>
      <c r="Z289" s="8" t="str" cm="1">
        <f t="array" aca="1" ref="Z289" ca="1">C_CP</f>
        <v/>
      </c>
      <c r="AA289" s="9" t="str" cm="1">
        <f t="array" aca="1" ref="AA289" ca="1">IF(Z289="Yes",C_T,"-")</f>
        <v>-</v>
      </c>
      <c r="AB289" s="9" t="str" cm="1">
        <f t="array" aca="1" ref="AB289" ca="1">IF(Z289="Yes",C_WC,"-")</f>
        <v>-</v>
      </c>
      <c r="AC289" s="9" t="str" cm="1">
        <f t="array" aca="1" ref="AC289" ca="1">IF(Z289="Yes",VALUE(C_F),"-")</f>
        <v>-</v>
      </c>
      <c r="AE289" s="21">
        <f t="shared" si="96"/>
        <v>0</v>
      </c>
      <c r="AF289" s="8" t="str" cm="1">
        <f t="array" aca="1" ref="AF289" ca="1">P_Pop</f>
        <v/>
      </c>
      <c r="AG289" s="8" t="str" cm="1">
        <f t="array" aca="1" ref="AG289" ca="1">IF(AF289="Yes",P_P,"Y")</f>
        <v>Y</v>
      </c>
      <c r="AH289" s="8" t="str" cm="1">
        <f t="array" aca="1" ref="AH289" ca="1">IF(AF289="Yes",P_LB,"-")</f>
        <v>-</v>
      </c>
      <c r="AI289" s="8" t="str" cm="1">
        <f t="array" aca="1" ref="AI289" ca="1">IF(AF289="Yes",P_WC,"-")</f>
        <v>-</v>
      </c>
      <c r="AJ289" s="8" t="str" cm="1">
        <f t="array" aca="1" ref="AJ289" ca="1">IF(AF289="Yes",VALUE(P_F),"-")</f>
        <v>-</v>
      </c>
      <c r="AK289" s="10" t="str" cm="1">
        <f t="array" aca="1" ref="AK289" ca="1">IF(AF289="Yes",P_PN,"-")</f>
        <v>-</v>
      </c>
      <c r="AL289" s="22" t="str">
        <f t="shared" si="97"/>
        <v xml:space="preserve"> ()</v>
      </c>
      <c r="AM289" s="22">
        <f t="shared" si="98"/>
        <v>0</v>
      </c>
      <c r="AO289" s="5" t="str">
        <f t="shared" si="92"/>
        <v>Yes</v>
      </c>
      <c r="AP289" s="5" t="str">
        <f t="shared" ca="1" si="99"/>
        <v/>
      </c>
      <c r="AQ289" s="5" t="str">
        <f t="shared" ca="1" si="100"/>
        <v/>
      </c>
      <c r="AR289" s="5" t="str">
        <f t="shared" ca="1" si="101"/>
        <v>Yes</v>
      </c>
      <c r="AS289" s="5" t="str">
        <f t="shared" ca="1" si="102"/>
        <v>Patch to remove</v>
      </c>
      <c r="AT289" s="5" t="str" cm="1">
        <f t="array" aca="1" ref="AT289" ca="1">COM</f>
        <v/>
      </c>
      <c r="AV289" s="5" t="str">
        <f t="shared" ca="1" si="103"/>
        <v>No</v>
      </c>
      <c r="AW289" s="4" t="str" cm="1">
        <f t="array" aca="1" ref="AW289" ca="1">PIE</f>
        <v/>
      </c>
      <c r="AY289" s="22" t="str">
        <f t="shared" ca="1" si="104"/>
        <v>N</v>
      </c>
      <c r="AZ289" s="22" t="str">
        <f t="shared" ca="1" si="105"/>
        <v>N</v>
      </c>
      <c r="BA289" s="5" t="str">
        <f t="shared" ca="1" si="106"/>
        <v>No</v>
      </c>
      <c r="BB289" s="5" t="str">
        <f t="shared" ca="1" si="107"/>
        <v/>
      </c>
      <c r="BC289" s="5"/>
      <c r="BE289" s="22" t="str">
        <f t="shared" si="108"/>
        <v>N</v>
      </c>
      <c r="BF289" s="22" t="str">
        <f t="shared" ca="1" si="109"/>
        <v>Y</v>
      </c>
      <c r="BG289" s="22" t="str">
        <f t="shared" ca="1" si="110"/>
        <v>N</v>
      </c>
    </row>
    <row r="290" spans="15:59" x14ac:dyDescent="0.25">
      <c r="O290" s="1"/>
      <c r="P290" s="2"/>
      <c r="Q290" s="2"/>
      <c r="V290" s="22" t="str">
        <f t="shared" si="93"/>
        <v xml:space="preserve"> ()*-</v>
      </c>
      <c r="X290" s="21" t="str">
        <f t="shared" ca="1" si="94"/>
        <v>-*---</v>
      </c>
      <c r="Y290" s="4" t="str">
        <f t="shared" si="95"/>
        <v>No</v>
      </c>
      <c r="Z290" s="8" t="str" cm="1">
        <f t="array" aca="1" ref="Z290" ca="1">C_CP</f>
        <v/>
      </c>
      <c r="AA290" s="9" t="str" cm="1">
        <f t="array" aca="1" ref="AA290" ca="1">IF(Z290="Yes",C_T,"-")</f>
        <v>-</v>
      </c>
      <c r="AB290" s="9" t="str" cm="1">
        <f t="array" aca="1" ref="AB290" ca="1">IF(Z290="Yes",C_WC,"-")</f>
        <v>-</v>
      </c>
      <c r="AC290" s="9" t="str" cm="1">
        <f t="array" aca="1" ref="AC290" ca="1">IF(Z290="Yes",VALUE(C_F),"-")</f>
        <v>-</v>
      </c>
      <c r="AE290" s="21">
        <f t="shared" si="96"/>
        <v>0</v>
      </c>
      <c r="AF290" s="8" t="str" cm="1">
        <f t="array" aca="1" ref="AF290" ca="1">P_Pop</f>
        <v/>
      </c>
      <c r="AG290" s="8" t="str" cm="1">
        <f t="array" aca="1" ref="AG290" ca="1">IF(AF290="Yes",P_P,"Y")</f>
        <v>Y</v>
      </c>
      <c r="AH290" s="8" t="str" cm="1">
        <f t="array" aca="1" ref="AH290" ca="1">IF(AF290="Yes",P_LB,"-")</f>
        <v>-</v>
      </c>
      <c r="AI290" s="8" t="str" cm="1">
        <f t="array" aca="1" ref="AI290" ca="1">IF(AF290="Yes",P_WC,"-")</f>
        <v>-</v>
      </c>
      <c r="AJ290" s="8" t="str" cm="1">
        <f t="array" aca="1" ref="AJ290" ca="1">IF(AF290="Yes",VALUE(P_F),"-")</f>
        <v>-</v>
      </c>
      <c r="AK290" s="10" t="str" cm="1">
        <f t="array" aca="1" ref="AK290" ca="1">IF(AF290="Yes",P_PN,"-")</f>
        <v>-</v>
      </c>
      <c r="AL290" s="22" t="str">
        <f t="shared" si="97"/>
        <v xml:space="preserve"> ()</v>
      </c>
      <c r="AM290" s="22">
        <f t="shared" si="98"/>
        <v>0</v>
      </c>
      <c r="AO290" s="5" t="str">
        <f t="shared" si="92"/>
        <v>Yes</v>
      </c>
      <c r="AP290" s="5" t="str">
        <f t="shared" ca="1" si="99"/>
        <v/>
      </c>
      <c r="AQ290" s="5" t="str">
        <f t="shared" ca="1" si="100"/>
        <v/>
      </c>
      <c r="AR290" s="5" t="str">
        <f t="shared" ca="1" si="101"/>
        <v>Yes</v>
      </c>
      <c r="AS290" s="5" t="str">
        <f t="shared" ca="1" si="102"/>
        <v>Patch to remove</v>
      </c>
      <c r="AT290" s="5" t="str" cm="1">
        <f t="array" aca="1" ref="AT290" ca="1">COM</f>
        <v/>
      </c>
      <c r="AV290" s="5" t="str">
        <f t="shared" ca="1" si="103"/>
        <v>No</v>
      </c>
      <c r="AW290" s="4" t="str" cm="1">
        <f t="array" aca="1" ref="AW290" ca="1">PIE</f>
        <v/>
      </c>
      <c r="AY290" s="22" t="str">
        <f t="shared" ca="1" si="104"/>
        <v>N</v>
      </c>
      <c r="AZ290" s="22" t="str">
        <f t="shared" ca="1" si="105"/>
        <v>N</v>
      </c>
      <c r="BA290" s="5" t="str">
        <f t="shared" ca="1" si="106"/>
        <v>No</v>
      </c>
      <c r="BB290" s="5" t="str">
        <f t="shared" ca="1" si="107"/>
        <v/>
      </c>
      <c r="BC290" s="5"/>
      <c r="BE290" s="22" t="str">
        <f t="shared" si="108"/>
        <v>N</v>
      </c>
      <c r="BF290" s="22" t="str">
        <f t="shared" ca="1" si="109"/>
        <v>Y</v>
      </c>
      <c r="BG290" s="22" t="str">
        <f t="shared" ca="1" si="110"/>
        <v>N</v>
      </c>
    </row>
    <row r="291" spans="15:59" x14ac:dyDescent="0.25">
      <c r="O291" s="1"/>
      <c r="P291" s="2"/>
      <c r="Q291" s="2"/>
      <c r="V291" s="22" t="str">
        <f t="shared" si="93"/>
        <v xml:space="preserve"> ()*-</v>
      </c>
      <c r="X291" s="21" t="str">
        <f t="shared" ca="1" si="94"/>
        <v>-*---</v>
      </c>
      <c r="Y291" s="4" t="str">
        <f t="shared" si="95"/>
        <v>No</v>
      </c>
      <c r="Z291" s="8" t="str" cm="1">
        <f t="array" aca="1" ref="Z291" ca="1">C_CP</f>
        <v/>
      </c>
      <c r="AA291" s="9" t="str" cm="1">
        <f t="array" aca="1" ref="AA291" ca="1">IF(Z291="Yes",C_T,"-")</f>
        <v>-</v>
      </c>
      <c r="AB291" s="9" t="str" cm="1">
        <f t="array" aca="1" ref="AB291" ca="1">IF(Z291="Yes",C_WC,"-")</f>
        <v>-</v>
      </c>
      <c r="AC291" s="9" t="str" cm="1">
        <f t="array" aca="1" ref="AC291" ca="1">IF(Z291="Yes",VALUE(C_F),"-")</f>
        <v>-</v>
      </c>
      <c r="AE291" s="21">
        <f t="shared" si="96"/>
        <v>0</v>
      </c>
      <c r="AF291" s="8" t="str" cm="1">
        <f t="array" aca="1" ref="AF291" ca="1">P_Pop</f>
        <v/>
      </c>
      <c r="AG291" s="8" t="str" cm="1">
        <f t="array" aca="1" ref="AG291" ca="1">IF(AF291="Yes",P_P,"Y")</f>
        <v>Y</v>
      </c>
      <c r="AH291" s="8" t="str" cm="1">
        <f t="array" aca="1" ref="AH291" ca="1">IF(AF291="Yes",P_LB,"-")</f>
        <v>-</v>
      </c>
      <c r="AI291" s="8" t="str" cm="1">
        <f t="array" aca="1" ref="AI291" ca="1">IF(AF291="Yes",P_WC,"-")</f>
        <v>-</v>
      </c>
      <c r="AJ291" s="8" t="str" cm="1">
        <f t="array" aca="1" ref="AJ291" ca="1">IF(AF291="Yes",VALUE(P_F),"-")</f>
        <v>-</v>
      </c>
      <c r="AK291" s="10" t="str" cm="1">
        <f t="array" aca="1" ref="AK291" ca="1">IF(AF291="Yes",P_PN,"-")</f>
        <v>-</v>
      </c>
      <c r="AL291" s="22" t="str">
        <f t="shared" si="97"/>
        <v xml:space="preserve"> ()</v>
      </c>
      <c r="AM291" s="22">
        <f t="shared" si="98"/>
        <v>0</v>
      </c>
      <c r="AO291" s="5" t="str">
        <f t="shared" si="92"/>
        <v>Yes</v>
      </c>
      <c r="AP291" s="5" t="str">
        <f t="shared" ca="1" si="99"/>
        <v/>
      </c>
      <c r="AQ291" s="5" t="str">
        <f t="shared" ca="1" si="100"/>
        <v/>
      </c>
      <c r="AR291" s="5" t="str">
        <f t="shared" ca="1" si="101"/>
        <v>Yes</v>
      </c>
      <c r="AS291" s="5" t="str">
        <f t="shared" ca="1" si="102"/>
        <v>Patch to remove</v>
      </c>
      <c r="AT291" s="5" t="str" cm="1">
        <f t="array" aca="1" ref="AT291" ca="1">COM</f>
        <v/>
      </c>
      <c r="AV291" s="5" t="str">
        <f t="shared" ca="1" si="103"/>
        <v>No</v>
      </c>
      <c r="AW291" s="4" t="str" cm="1">
        <f t="array" aca="1" ref="AW291" ca="1">PIE</f>
        <v/>
      </c>
      <c r="AY291" s="22" t="str">
        <f t="shared" ca="1" si="104"/>
        <v>N</v>
      </c>
      <c r="AZ291" s="22" t="str">
        <f t="shared" ca="1" si="105"/>
        <v>N</v>
      </c>
      <c r="BA291" s="5" t="str">
        <f t="shared" ca="1" si="106"/>
        <v>No</v>
      </c>
      <c r="BB291" s="5" t="str">
        <f t="shared" ca="1" si="107"/>
        <v/>
      </c>
      <c r="BC291" s="5"/>
      <c r="BE291" s="22" t="str">
        <f t="shared" si="108"/>
        <v>N</v>
      </c>
      <c r="BF291" s="22" t="str">
        <f t="shared" ca="1" si="109"/>
        <v>Y</v>
      </c>
      <c r="BG291" s="22" t="str">
        <f t="shared" ca="1" si="110"/>
        <v>N</v>
      </c>
    </row>
    <row r="292" spans="15:59" x14ac:dyDescent="0.25">
      <c r="O292" s="1"/>
      <c r="P292" s="2"/>
      <c r="Q292" s="2"/>
      <c r="V292" s="22" t="str">
        <f t="shared" si="93"/>
        <v xml:space="preserve"> ()*-</v>
      </c>
      <c r="X292" s="21" t="str">
        <f t="shared" ca="1" si="94"/>
        <v>-*---</v>
      </c>
      <c r="Y292" s="4" t="str">
        <f t="shared" si="95"/>
        <v>No</v>
      </c>
      <c r="Z292" s="8" t="str" cm="1">
        <f t="array" aca="1" ref="Z292" ca="1">C_CP</f>
        <v/>
      </c>
      <c r="AA292" s="9" t="str" cm="1">
        <f t="array" aca="1" ref="AA292" ca="1">IF(Z292="Yes",C_T,"-")</f>
        <v>-</v>
      </c>
      <c r="AB292" s="9" t="str" cm="1">
        <f t="array" aca="1" ref="AB292" ca="1">IF(Z292="Yes",C_WC,"-")</f>
        <v>-</v>
      </c>
      <c r="AC292" s="9" t="str" cm="1">
        <f t="array" aca="1" ref="AC292" ca="1">IF(Z292="Yes",VALUE(C_F),"-")</f>
        <v>-</v>
      </c>
      <c r="AE292" s="21">
        <f t="shared" si="96"/>
        <v>0</v>
      </c>
      <c r="AF292" s="8" t="str" cm="1">
        <f t="array" aca="1" ref="AF292" ca="1">P_Pop</f>
        <v/>
      </c>
      <c r="AG292" s="8" t="str" cm="1">
        <f t="array" aca="1" ref="AG292" ca="1">IF(AF292="Yes",P_P,"Y")</f>
        <v>Y</v>
      </c>
      <c r="AH292" s="8" t="str" cm="1">
        <f t="array" aca="1" ref="AH292" ca="1">IF(AF292="Yes",P_LB,"-")</f>
        <v>-</v>
      </c>
      <c r="AI292" s="8" t="str" cm="1">
        <f t="array" aca="1" ref="AI292" ca="1">IF(AF292="Yes",P_WC,"-")</f>
        <v>-</v>
      </c>
      <c r="AJ292" s="8" t="str" cm="1">
        <f t="array" aca="1" ref="AJ292" ca="1">IF(AF292="Yes",VALUE(P_F),"-")</f>
        <v>-</v>
      </c>
      <c r="AK292" s="10" t="str" cm="1">
        <f t="array" aca="1" ref="AK292" ca="1">IF(AF292="Yes",P_PN,"-")</f>
        <v>-</v>
      </c>
      <c r="AL292" s="22" t="str">
        <f t="shared" si="97"/>
        <v xml:space="preserve"> ()</v>
      </c>
      <c r="AM292" s="22">
        <f t="shared" si="98"/>
        <v>0</v>
      </c>
      <c r="AO292" s="5" t="str">
        <f t="shared" si="92"/>
        <v>Yes</v>
      </c>
      <c r="AP292" s="5" t="str">
        <f t="shared" ca="1" si="99"/>
        <v/>
      </c>
      <c r="AQ292" s="5" t="str">
        <f t="shared" ca="1" si="100"/>
        <v/>
      </c>
      <c r="AR292" s="5" t="str">
        <f t="shared" ca="1" si="101"/>
        <v>Yes</v>
      </c>
      <c r="AS292" s="5" t="str">
        <f t="shared" ca="1" si="102"/>
        <v>Patch to remove</v>
      </c>
      <c r="AT292" s="5" t="str" cm="1">
        <f t="array" aca="1" ref="AT292" ca="1">COM</f>
        <v/>
      </c>
      <c r="AV292" s="5" t="str">
        <f t="shared" ca="1" si="103"/>
        <v>No</v>
      </c>
      <c r="AW292" s="4" t="str" cm="1">
        <f t="array" aca="1" ref="AW292" ca="1">PIE</f>
        <v/>
      </c>
      <c r="AY292" s="22" t="str">
        <f t="shared" ca="1" si="104"/>
        <v>N</v>
      </c>
      <c r="AZ292" s="22" t="str">
        <f t="shared" ca="1" si="105"/>
        <v>N</v>
      </c>
      <c r="BA292" s="5" t="str">
        <f t="shared" ca="1" si="106"/>
        <v>No</v>
      </c>
      <c r="BB292" s="5" t="str">
        <f t="shared" ca="1" si="107"/>
        <v/>
      </c>
      <c r="BC292" s="5"/>
      <c r="BE292" s="22" t="str">
        <f t="shared" si="108"/>
        <v>N</v>
      </c>
      <c r="BF292" s="22" t="str">
        <f t="shared" ca="1" si="109"/>
        <v>Y</v>
      </c>
      <c r="BG292" s="22" t="str">
        <f t="shared" ca="1" si="110"/>
        <v>N</v>
      </c>
    </row>
    <row r="293" spans="15:59" x14ac:dyDescent="0.25">
      <c r="O293" s="1"/>
      <c r="P293" s="2"/>
      <c r="Q293" s="2"/>
      <c r="V293" s="22" t="str">
        <f t="shared" si="93"/>
        <v xml:space="preserve"> ()*-</v>
      </c>
      <c r="X293" s="21" t="str">
        <f t="shared" ca="1" si="94"/>
        <v>-*---</v>
      </c>
      <c r="Y293" s="4" t="str">
        <f t="shared" si="95"/>
        <v>No</v>
      </c>
      <c r="Z293" s="8" t="str" cm="1">
        <f t="array" aca="1" ref="Z293" ca="1">C_CP</f>
        <v/>
      </c>
      <c r="AA293" s="9" t="str" cm="1">
        <f t="array" aca="1" ref="AA293" ca="1">IF(Z293="Yes",C_T,"-")</f>
        <v>-</v>
      </c>
      <c r="AB293" s="9" t="str" cm="1">
        <f t="array" aca="1" ref="AB293" ca="1">IF(Z293="Yes",C_WC,"-")</f>
        <v>-</v>
      </c>
      <c r="AC293" s="9" t="str" cm="1">
        <f t="array" aca="1" ref="AC293" ca="1">IF(Z293="Yes",VALUE(C_F),"-")</f>
        <v>-</v>
      </c>
      <c r="AE293" s="21">
        <f t="shared" si="96"/>
        <v>0</v>
      </c>
      <c r="AF293" s="8" t="str" cm="1">
        <f t="array" aca="1" ref="AF293" ca="1">P_Pop</f>
        <v/>
      </c>
      <c r="AG293" s="8" t="str" cm="1">
        <f t="array" aca="1" ref="AG293" ca="1">IF(AF293="Yes",P_P,"Y")</f>
        <v>Y</v>
      </c>
      <c r="AH293" s="8" t="str" cm="1">
        <f t="array" aca="1" ref="AH293" ca="1">IF(AF293="Yes",P_LB,"-")</f>
        <v>-</v>
      </c>
      <c r="AI293" s="8" t="str" cm="1">
        <f t="array" aca="1" ref="AI293" ca="1">IF(AF293="Yes",P_WC,"-")</f>
        <v>-</v>
      </c>
      <c r="AJ293" s="8" t="str" cm="1">
        <f t="array" aca="1" ref="AJ293" ca="1">IF(AF293="Yes",VALUE(P_F),"-")</f>
        <v>-</v>
      </c>
      <c r="AK293" s="10" t="str" cm="1">
        <f t="array" aca="1" ref="AK293" ca="1">IF(AF293="Yes",P_PN,"-")</f>
        <v>-</v>
      </c>
      <c r="AL293" s="22" t="str">
        <f t="shared" si="97"/>
        <v xml:space="preserve"> ()</v>
      </c>
      <c r="AM293" s="22">
        <f t="shared" si="98"/>
        <v>0</v>
      </c>
      <c r="AO293" s="5" t="str">
        <f t="shared" si="92"/>
        <v>Yes</v>
      </c>
      <c r="AP293" s="5" t="str">
        <f t="shared" ca="1" si="99"/>
        <v/>
      </c>
      <c r="AQ293" s="5" t="str">
        <f t="shared" ca="1" si="100"/>
        <v/>
      </c>
      <c r="AR293" s="5" t="str">
        <f t="shared" ca="1" si="101"/>
        <v>Yes</v>
      </c>
      <c r="AS293" s="5" t="str">
        <f t="shared" ca="1" si="102"/>
        <v>Patch to remove</v>
      </c>
      <c r="AT293" s="5" t="str" cm="1">
        <f t="array" aca="1" ref="AT293" ca="1">COM</f>
        <v/>
      </c>
      <c r="AV293" s="5" t="str">
        <f t="shared" ca="1" si="103"/>
        <v>No</v>
      </c>
      <c r="AW293" s="4" t="str" cm="1">
        <f t="array" aca="1" ref="AW293" ca="1">PIE</f>
        <v/>
      </c>
      <c r="AY293" s="22" t="str">
        <f t="shared" ca="1" si="104"/>
        <v>N</v>
      </c>
      <c r="AZ293" s="22" t="str">
        <f t="shared" ca="1" si="105"/>
        <v>N</v>
      </c>
      <c r="BA293" s="5" t="str">
        <f t="shared" ca="1" si="106"/>
        <v>No</v>
      </c>
      <c r="BB293" s="5" t="str">
        <f t="shared" ca="1" si="107"/>
        <v/>
      </c>
      <c r="BC293" s="5"/>
      <c r="BE293" s="22" t="str">
        <f t="shared" si="108"/>
        <v>N</v>
      </c>
      <c r="BF293" s="22" t="str">
        <f t="shared" ca="1" si="109"/>
        <v>Y</v>
      </c>
      <c r="BG293" s="22" t="str">
        <f t="shared" ca="1" si="110"/>
        <v>N</v>
      </c>
    </row>
    <row r="294" spans="15:59" x14ac:dyDescent="0.25">
      <c r="O294" s="1"/>
      <c r="P294" s="2"/>
      <c r="Q294" s="2"/>
      <c r="V294" s="22" t="str">
        <f t="shared" si="93"/>
        <v xml:space="preserve"> ()*-</v>
      </c>
      <c r="X294" s="21" t="str">
        <f t="shared" ca="1" si="94"/>
        <v>-*---</v>
      </c>
      <c r="Y294" s="4" t="str">
        <f t="shared" si="95"/>
        <v>No</v>
      </c>
      <c r="Z294" s="8" t="str" cm="1">
        <f t="array" aca="1" ref="Z294" ca="1">C_CP</f>
        <v/>
      </c>
      <c r="AA294" s="9" t="str" cm="1">
        <f t="array" aca="1" ref="AA294" ca="1">IF(Z294="Yes",C_T,"-")</f>
        <v>-</v>
      </c>
      <c r="AB294" s="9" t="str" cm="1">
        <f t="array" aca="1" ref="AB294" ca="1">IF(Z294="Yes",C_WC,"-")</f>
        <v>-</v>
      </c>
      <c r="AC294" s="9" t="str" cm="1">
        <f t="array" aca="1" ref="AC294" ca="1">IF(Z294="Yes",VALUE(C_F),"-")</f>
        <v>-</v>
      </c>
      <c r="AE294" s="21">
        <f t="shared" si="96"/>
        <v>0</v>
      </c>
      <c r="AF294" s="8" t="str" cm="1">
        <f t="array" aca="1" ref="AF294" ca="1">P_Pop</f>
        <v/>
      </c>
      <c r="AG294" s="8" t="str" cm="1">
        <f t="array" aca="1" ref="AG294" ca="1">IF(AF294="Yes",P_P,"Y")</f>
        <v>Y</v>
      </c>
      <c r="AH294" s="8" t="str" cm="1">
        <f t="array" aca="1" ref="AH294" ca="1">IF(AF294="Yes",P_LB,"-")</f>
        <v>-</v>
      </c>
      <c r="AI294" s="8" t="str" cm="1">
        <f t="array" aca="1" ref="AI294" ca="1">IF(AF294="Yes",P_WC,"-")</f>
        <v>-</v>
      </c>
      <c r="AJ294" s="8" t="str" cm="1">
        <f t="array" aca="1" ref="AJ294" ca="1">IF(AF294="Yes",VALUE(P_F),"-")</f>
        <v>-</v>
      </c>
      <c r="AK294" s="10" t="str" cm="1">
        <f t="array" aca="1" ref="AK294" ca="1">IF(AF294="Yes",P_PN,"-")</f>
        <v>-</v>
      </c>
      <c r="AL294" s="22" t="str">
        <f t="shared" si="97"/>
        <v xml:space="preserve"> ()</v>
      </c>
      <c r="AM294" s="22">
        <f t="shared" si="98"/>
        <v>0</v>
      </c>
      <c r="AO294" s="5" t="str">
        <f t="shared" si="92"/>
        <v>Yes</v>
      </c>
      <c r="AP294" s="5" t="str">
        <f t="shared" ca="1" si="99"/>
        <v/>
      </c>
      <c r="AQ294" s="5" t="str">
        <f t="shared" ca="1" si="100"/>
        <v/>
      </c>
      <c r="AR294" s="5" t="str">
        <f t="shared" ca="1" si="101"/>
        <v>Yes</v>
      </c>
      <c r="AS294" s="5" t="str">
        <f t="shared" ca="1" si="102"/>
        <v>Patch to remove</v>
      </c>
      <c r="AT294" s="5" t="str" cm="1">
        <f t="array" aca="1" ref="AT294" ca="1">COM</f>
        <v/>
      </c>
      <c r="AV294" s="5" t="str">
        <f t="shared" ca="1" si="103"/>
        <v>No</v>
      </c>
      <c r="AW294" s="4" t="str" cm="1">
        <f t="array" aca="1" ref="AW294" ca="1">PIE</f>
        <v/>
      </c>
      <c r="AY294" s="22" t="str">
        <f t="shared" ca="1" si="104"/>
        <v>N</v>
      </c>
      <c r="AZ294" s="22" t="str">
        <f t="shared" ca="1" si="105"/>
        <v>N</v>
      </c>
      <c r="BA294" s="5" t="str">
        <f t="shared" ca="1" si="106"/>
        <v>No</v>
      </c>
      <c r="BB294" s="5" t="str">
        <f t="shared" ca="1" si="107"/>
        <v/>
      </c>
      <c r="BC294" s="5"/>
      <c r="BE294" s="22" t="str">
        <f t="shared" si="108"/>
        <v>N</v>
      </c>
      <c r="BF294" s="22" t="str">
        <f t="shared" ca="1" si="109"/>
        <v>Y</v>
      </c>
      <c r="BG294" s="22" t="str">
        <f t="shared" ca="1" si="110"/>
        <v>N</v>
      </c>
    </row>
    <row r="295" spans="15:59" x14ac:dyDescent="0.25">
      <c r="O295" s="1"/>
      <c r="P295" s="2"/>
      <c r="Q295" s="2"/>
      <c r="V295" s="22" t="str">
        <f t="shared" si="93"/>
        <v xml:space="preserve"> ()*-</v>
      </c>
      <c r="X295" s="21" t="str">
        <f t="shared" ca="1" si="94"/>
        <v>-*---</v>
      </c>
      <c r="Y295" s="4" t="str">
        <f t="shared" si="95"/>
        <v>No</v>
      </c>
      <c r="Z295" s="8" t="str" cm="1">
        <f t="array" aca="1" ref="Z295" ca="1">C_CP</f>
        <v/>
      </c>
      <c r="AA295" s="9" t="str" cm="1">
        <f t="array" aca="1" ref="AA295" ca="1">IF(Z295="Yes",C_T,"-")</f>
        <v>-</v>
      </c>
      <c r="AB295" s="9" t="str" cm="1">
        <f t="array" aca="1" ref="AB295" ca="1">IF(Z295="Yes",C_WC,"-")</f>
        <v>-</v>
      </c>
      <c r="AC295" s="9" t="str" cm="1">
        <f t="array" aca="1" ref="AC295" ca="1">IF(Z295="Yes",VALUE(C_F),"-")</f>
        <v>-</v>
      </c>
      <c r="AE295" s="21">
        <f t="shared" si="96"/>
        <v>0</v>
      </c>
      <c r="AF295" s="8" t="str" cm="1">
        <f t="array" aca="1" ref="AF295" ca="1">P_Pop</f>
        <v/>
      </c>
      <c r="AG295" s="8" t="str" cm="1">
        <f t="array" aca="1" ref="AG295" ca="1">IF(AF295="Yes",P_P,"Y")</f>
        <v>Y</v>
      </c>
      <c r="AH295" s="8" t="str" cm="1">
        <f t="array" aca="1" ref="AH295" ca="1">IF(AF295="Yes",P_LB,"-")</f>
        <v>-</v>
      </c>
      <c r="AI295" s="8" t="str" cm="1">
        <f t="array" aca="1" ref="AI295" ca="1">IF(AF295="Yes",P_WC,"-")</f>
        <v>-</v>
      </c>
      <c r="AJ295" s="8" t="str" cm="1">
        <f t="array" aca="1" ref="AJ295" ca="1">IF(AF295="Yes",VALUE(P_F),"-")</f>
        <v>-</v>
      </c>
      <c r="AK295" s="10" t="str" cm="1">
        <f t="array" aca="1" ref="AK295" ca="1">IF(AF295="Yes",P_PN,"-")</f>
        <v>-</v>
      </c>
      <c r="AL295" s="22" t="str">
        <f t="shared" si="97"/>
        <v xml:space="preserve"> ()</v>
      </c>
      <c r="AM295" s="22">
        <f t="shared" si="98"/>
        <v>0</v>
      </c>
      <c r="AO295" s="5" t="str">
        <f t="shared" si="92"/>
        <v>Yes</v>
      </c>
      <c r="AP295" s="5" t="str">
        <f t="shared" ca="1" si="99"/>
        <v/>
      </c>
      <c r="AQ295" s="5" t="str">
        <f t="shared" ca="1" si="100"/>
        <v/>
      </c>
      <c r="AR295" s="5" t="str">
        <f t="shared" ca="1" si="101"/>
        <v>Yes</v>
      </c>
      <c r="AS295" s="5" t="str">
        <f t="shared" ca="1" si="102"/>
        <v>Patch to remove</v>
      </c>
      <c r="AT295" s="5" t="str" cm="1">
        <f t="array" aca="1" ref="AT295" ca="1">COM</f>
        <v/>
      </c>
      <c r="AV295" s="5" t="str">
        <f t="shared" ca="1" si="103"/>
        <v>No</v>
      </c>
      <c r="AW295" s="4" t="str" cm="1">
        <f t="array" aca="1" ref="AW295" ca="1">PIE</f>
        <v/>
      </c>
      <c r="AY295" s="22" t="str">
        <f t="shared" ca="1" si="104"/>
        <v>N</v>
      </c>
      <c r="AZ295" s="22" t="str">
        <f t="shared" ca="1" si="105"/>
        <v>N</v>
      </c>
      <c r="BA295" s="5" t="str">
        <f t="shared" ca="1" si="106"/>
        <v>No</v>
      </c>
      <c r="BB295" s="5" t="str">
        <f t="shared" ca="1" si="107"/>
        <v/>
      </c>
      <c r="BC295" s="5"/>
      <c r="BE295" s="22" t="str">
        <f t="shared" si="108"/>
        <v>N</v>
      </c>
      <c r="BF295" s="22" t="str">
        <f t="shared" ca="1" si="109"/>
        <v>Y</v>
      </c>
      <c r="BG295" s="22" t="str">
        <f t="shared" ca="1" si="110"/>
        <v>N</v>
      </c>
    </row>
    <row r="296" spans="15:59" x14ac:dyDescent="0.25">
      <c r="O296" s="1"/>
      <c r="P296" s="2"/>
      <c r="Q296" s="2"/>
      <c r="V296" s="22" t="str">
        <f t="shared" si="93"/>
        <v xml:space="preserve"> ()*-</v>
      </c>
      <c r="X296" s="21" t="str">
        <f t="shared" ca="1" si="94"/>
        <v>-*---</v>
      </c>
      <c r="Y296" s="4" t="str">
        <f t="shared" si="95"/>
        <v>No</v>
      </c>
      <c r="Z296" s="8" t="str" cm="1">
        <f t="array" aca="1" ref="Z296" ca="1">C_CP</f>
        <v/>
      </c>
      <c r="AA296" s="9" t="str" cm="1">
        <f t="array" aca="1" ref="AA296" ca="1">IF(Z296="Yes",C_T,"-")</f>
        <v>-</v>
      </c>
      <c r="AB296" s="9" t="str" cm="1">
        <f t="array" aca="1" ref="AB296" ca="1">IF(Z296="Yes",C_WC,"-")</f>
        <v>-</v>
      </c>
      <c r="AC296" s="9" t="str" cm="1">
        <f t="array" aca="1" ref="AC296" ca="1">IF(Z296="Yes",VALUE(C_F),"-")</f>
        <v>-</v>
      </c>
      <c r="AE296" s="21">
        <f t="shared" si="96"/>
        <v>0</v>
      </c>
      <c r="AF296" s="8" t="str" cm="1">
        <f t="array" aca="1" ref="AF296" ca="1">P_Pop</f>
        <v/>
      </c>
      <c r="AG296" s="8" t="str" cm="1">
        <f t="array" aca="1" ref="AG296" ca="1">IF(AF296="Yes",P_P,"Y")</f>
        <v>Y</v>
      </c>
      <c r="AH296" s="8" t="str" cm="1">
        <f t="array" aca="1" ref="AH296" ca="1">IF(AF296="Yes",P_LB,"-")</f>
        <v>-</v>
      </c>
      <c r="AI296" s="8" t="str" cm="1">
        <f t="array" aca="1" ref="AI296" ca="1">IF(AF296="Yes",P_WC,"-")</f>
        <v>-</v>
      </c>
      <c r="AJ296" s="8" t="str" cm="1">
        <f t="array" aca="1" ref="AJ296" ca="1">IF(AF296="Yes",VALUE(P_F),"-")</f>
        <v>-</v>
      </c>
      <c r="AK296" s="10" t="str" cm="1">
        <f t="array" aca="1" ref="AK296" ca="1">IF(AF296="Yes",P_PN,"-")</f>
        <v>-</v>
      </c>
      <c r="AL296" s="22" t="str">
        <f t="shared" si="97"/>
        <v xml:space="preserve"> ()</v>
      </c>
      <c r="AM296" s="22">
        <f t="shared" si="98"/>
        <v>0</v>
      </c>
      <c r="AO296" s="5" t="str">
        <f t="shared" si="92"/>
        <v>Yes</v>
      </c>
      <c r="AP296" s="5" t="str">
        <f t="shared" ca="1" si="99"/>
        <v/>
      </c>
      <c r="AQ296" s="5" t="str">
        <f t="shared" ca="1" si="100"/>
        <v/>
      </c>
      <c r="AR296" s="5" t="str">
        <f t="shared" ca="1" si="101"/>
        <v>Yes</v>
      </c>
      <c r="AS296" s="5" t="str">
        <f t="shared" ca="1" si="102"/>
        <v>Patch to remove</v>
      </c>
      <c r="AT296" s="5" t="str" cm="1">
        <f t="array" aca="1" ref="AT296" ca="1">COM</f>
        <v/>
      </c>
      <c r="AV296" s="5" t="str">
        <f t="shared" ca="1" si="103"/>
        <v>No</v>
      </c>
      <c r="AW296" s="4" t="str" cm="1">
        <f t="array" aca="1" ref="AW296" ca="1">PIE</f>
        <v/>
      </c>
      <c r="AY296" s="22" t="str">
        <f t="shared" ca="1" si="104"/>
        <v>N</v>
      </c>
      <c r="AZ296" s="22" t="str">
        <f t="shared" ca="1" si="105"/>
        <v>N</v>
      </c>
      <c r="BA296" s="5" t="str">
        <f t="shared" ca="1" si="106"/>
        <v>No</v>
      </c>
      <c r="BB296" s="5" t="str">
        <f t="shared" ca="1" si="107"/>
        <v/>
      </c>
      <c r="BC296" s="5"/>
      <c r="BE296" s="22" t="str">
        <f t="shared" si="108"/>
        <v>N</v>
      </c>
      <c r="BF296" s="22" t="str">
        <f t="shared" ca="1" si="109"/>
        <v>Y</v>
      </c>
      <c r="BG296" s="22" t="str">
        <f t="shared" ca="1" si="110"/>
        <v>N</v>
      </c>
    </row>
    <row r="297" spans="15:59" x14ac:dyDescent="0.25">
      <c r="O297" s="1"/>
      <c r="P297" s="2"/>
      <c r="Q297" s="2"/>
      <c r="V297" s="22" t="str">
        <f t="shared" si="93"/>
        <v xml:space="preserve"> ()*-</v>
      </c>
      <c r="X297" s="21" t="str">
        <f t="shared" ca="1" si="94"/>
        <v>-*---</v>
      </c>
      <c r="Y297" s="4" t="str">
        <f t="shared" si="95"/>
        <v>No</v>
      </c>
      <c r="Z297" s="8" t="str" cm="1">
        <f t="array" aca="1" ref="Z297" ca="1">C_CP</f>
        <v/>
      </c>
      <c r="AA297" s="9" t="str" cm="1">
        <f t="array" aca="1" ref="AA297" ca="1">IF(Z297="Yes",C_T,"-")</f>
        <v>-</v>
      </c>
      <c r="AB297" s="9" t="str" cm="1">
        <f t="array" aca="1" ref="AB297" ca="1">IF(Z297="Yes",C_WC,"-")</f>
        <v>-</v>
      </c>
      <c r="AC297" s="9" t="str" cm="1">
        <f t="array" aca="1" ref="AC297" ca="1">IF(Z297="Yes",VALUE(C_F),"-")</f>
        <v>-</v>
      </c>
      <c r="AE297" s="21">
        <f t="shared" si="96"/>
        <v>0</v>
      </c>
      <c r="AF297" s="8" t="str" cm="1">
        <f t="array" aca="1" ref="AF297" ca="1">P_Pop</f>
        <v/>
      </c>
      <c r="AG297" s="8" t="str" cm="1">
        <f t="array" aca="1" ref="AG297" ca="1">IF(AF297="Yes",P_P,"Y")</f>
        <v>Y</v>
      </c>
      <c r="AH297" s="8" t="str" cm="1">
        <f t="array" aca="1" ref="AH297" ca="1">IF(AF297="Yes",P_LB,"-")</f>
        <v>-</v>
      </c>
      <c r="AI297" s="8" t="str" cm="1">
        <f t="array" aca="1" ref="AI297" ca="1">IF(AF297="Yes",P_WC,"-")</f>
        <v>-</v>
      </c>
      <c r="AJ297" s="8" t="str" cm="1">
        <f t="array" aca="1" ref="AJ297" ca="1">IF(AF297="Yes",VALUE(P_F),"-")</f>
        <v>-</v>
      </c>
      <c r="AK297" s="10" t="str" cm="1">
        <f t="array" aca="1" ref="AK297" ca="1">IF(AF297="Yes",P_PN,"-")</f>
        <v>-</v>
      </c>
      <c r="AL297" s="22" t="str">
        <f t="shared" si="97"/>
        <v xml:space="preserve"> ()</v>
      </c>
      <c r="AM297" s="22">
        <f t="shared" si="98"/>
        <v>0</v>
      </c>
      <c r="AO297" s="5" t="str">
        <f t="shared" si="92"/>
        <v>Yes</v>
      </c>
      <c r="AP297" s="5" t="str">
        <f t="shared" ca="1" si="99"/>
        <v/>
      </c>
      <c r="AQ297" s="5" t="str">
        <f t="shared" ca="1" si="100"/>
        <v/>
      </c>
      <c r="AR297" s="5" t="str">
        <f t="shared" ca="1" si="101"/>
        <v>Yes</v>
      </c>
      <c r="AS297" s="5" t="str">
        <f t="shared" ca="1" si="102"/>
        <v>Patch to remove</v>
      </c>
      <c r="AT297" s="5" t="str" cm="1">
        <f t="array" aca="1" ref="AT297" ca="1">COM</f>
        <v/>
      </c>
      <c r="AV297" s="5" t="str">
        <f t="shared" ca="1" si="103"/>
        <v>No</v>
      </c>
      <c r="AW297" s="4" t="str" cm="1">
        <f t="array" aca="1" ref="AW297" ca="1">PIE</f>
        <v/>
      </c>
      <c r="AY297" s="22" t="str">
        <f t="shared" ca="1" si="104"/>
        <v>N</v>
      </c>
      <c r="AZ297" s="22" t="str">
        <f t="shared" ca="1" si="105"/>
        <v>N</v>
      </c>
      <c r="BA297" s="5" t="str">
        <f t="shared" ca="1" si="106"/>
        <v>No</v>
      </c>
      <c r="BB297" s="5" t="str">
        <f t="shared" ca="1" si="107"/>
        <v/>
      </c>
      <c r="BC297" s="5"/>
      <c r="BE297" s="22" t="str">
        <f t="shared" si="108"/>
        <v>N</v>
      </c>
      <c r="BF297" s="22" t="str">
        <f t="shared" ca="1" si="109"/>
        <v>Y</v>
      </c>
      <c r="BG297" s="22" t="str">
        <f t="shared" ca="1" si="110"/>
        <v>N</v>
      </c>
    </row>
    <row r="298" spans="15:59" x14ac:dyDescent="0.25">
      <c r="O298" s="1"/>
      <c r="P298" s="2"/>
      <c r="Q298" s="2"/>
      <c r="V298" s="22" t="str">
        <f t="shared" si="93"/>
        <v xml:space="preserve"> ()*-</v>
      </c>
      <c r="X298" s="21" t="str">
        <f t="shared" ca="1" si="94"/>
        <v>-*---</v>
      </c>
      <c r="Y298" s="4" t="str">
        <f t="shared" si="95"/>
        <v>No</v>
      </c>
      <c r="Z298" s="8" t="str" cm="1">
        <f t="array" aca="1" ref="Z298" ca="1">C_CP</f>
        <v/>
      </c>
      <c r="AA298" s="9" t="str" cm="1">
        <f t="array" aca="1" ref="AA298" ca="1">IF(Z298="Yes",C_T,"-")</f>
        <v>-</v>
      </c>
      <c r="AB298" s="9" t="str" cm="1">
        <f t="array" aca="1" ref="AB298" ca="1">IF(Z298="Yes",C_WC,"-")</f>
        <v>-</v>
      </c>
      <c r="AC298" s="9" t="str" cm="1">
        <f t="array" aca="1" ref="AC298" ca="1">IF(Z298="Yes",VALUE(C_F),"-")</f>
        <v>-</v>
      </c>
      <c r="AE298" s="21">
        <f t="shared" si="96"/>
        <v>0</v>
      </c>
      <c r="AF298" s="8" t="str" cm="1">
        <f t="array" aca="1" ref="AF298" ca="1">P_Pop</f>
        <v/>
      </c>
      <c r="AG298" s="8" t="str" cm="1">
        <f t="array" aca="1" ref="AG298" ca="1">IF(AF298="Yes",P_P,"Y")</f>
        <v>Y</v>
      </c>
      <c r="AH298" s="8" t="str" cm="1">
        <f t="array" aca="1" ref="AH298" ca="1">IF(AF298="Yes",P_LB,"-")</f>
        <v>-</v>
      </c>
      <c r="AI298" s="8" t="str" cm="1">
        <f t="array" aca="1" ref="AI298" ca="1">IF(AF298="Yes",P_WC,"-")</f>
        <v>-</v>
      </c>
      <c r="AJ298" s="8" t="str" cm="1">
        <f t="array" aca="1" ref="AJ298" ca="1">IF(AF298="Yes",VALUE(P_F),"-")</f>
        <v>-</v>
      </c>
      <c r="AK298" s="10" t="str" cm="1">
        <f t="array" aca="1" ref="AK298" ca="1">IF(AF298="Yes",P_PN,"-")</f>
        <v>-</v>
      </c>
      <c r="AL298" s="22" t="str">
        <f t="shared" si="97"/>
        <v xml:space="preserve"> ()</v>
      </c>
      <c r="AM298" s="22">
        <f t="shared" si="98"/>
        <v>0</v>
      </c>
      <c r="AO298" s="5" t="str">
        <f t="shared" si="92"/>
        <v>Yes</v>
      </c>
      <c r="AP298" s="5" t="str">
        <f t="shared" ca="1" si="99"/>
        <v/>
      </c>
      <c r="AQ298" s="5" t="str">
        <f t="shared" ca="1" si="100"/>
        <v/>
      </c>
      <c r="AR298" s="5" t="str">
        <f t="shared" ca="1" si="101"/>
        <v>Yes</v>
      </c>
      <c r="AS298" s="5" t="str">
        <f t="shared" ca="1" si="102"/>
        <v>Patch to remove</v>
      </c>
      <c r="AT298" s="5" t="str" cm="1">
        <f t="array" aca="1" ref="AT298" ca="1">COM</f>
        <v/>
      </c>
      <c r="AV298" s="5" t="str">
        <f t="shared" ca="1" si="103"/>
        <v>No</v>
      </c>
      <c r="AW298" s="4" t="str" cm="1">
        <f t="array" aca="1" ref="AW298" ca="1">PIE</f>
        <v/>
      </c>
      <c r="AY298" s="22" t="str">
        <f t="shared" ca="1" si="104"/>
        <v>N</v>
      </c>
      <c r="AZ298" s="22" t="str">
        <f t="shared" ca="1" si="105"/>
        <v>N</v>
      </c>
      <c r="BA298" s="5" t="str">
        <f t="shared" ca="1" si="106"/>
        <v>No</v>
      </c>
      <c r="BB298" s="5" t="str">
        <f t="shared" ca="1" si="107"/>
        <v/>
      </c>
      <c r="BC298" s="5"/>
      <c r="BE298" s="22" t="str">
        <f t="shared" si="108"/>
        <v>N</v>
      </c>
      <c r="BF298" s="22" t="str">
        <f t="shared" ca="1" si="109"/>
        <v>Y</v>
      </c>
      <c r="BG298" s="22" t="str">
        <f t="shared" ca="1" si="110"/>
        <v>N</v>
      </c>
    </row>
    <row r="299" spans="15:59" x14ac:dyDescent="0.25">
      <c r="O299" s="1"/>
      <c r="P299" s="2"/>
      <c r="Q299" s="2"/>
      <c r="V299" s="22" t="str">
        <f t="shared" si="93"/>
        <v xml:space="preserve"> ()*-</v>
      </c>
      <c r="X299" s="21" t="str">
        <f t="shared" ca="1" si="94"/>
        <v>-*---</v>
      </c>
      <c r="Y299" s="4" t="str">
        <f t="shared" si="95"/>
        <v>No</v>
      </c>
      <c r="Z299" s="8" t="str" cm="1">
        <f t="array" aca="1" ref="Z299" ca="1">C_CP</f>
        <v/>
      </c>
      <c r="AA299" s="9" t="str" cm="1">
        <f t="array" aca="1" ref="AA299" ca="1">IF(Z299="Yes",C_T,"-")</f>
        <v>-</v>
      </c>
      <c r="AB299" s="9" t="str" cm="1">
        <f t="array" aca="1" ref="AB299" ca="1">IF(Z299="Yes",C_WC,"-")</f>
        <v>-</v>
      </c>
      <c r="AC299" s="9" t="str" cm="1">
        <f t="array" aca="1" ref="AC299" ca="1">IF(Z299="Yes",VALUE(C_F),"-")</f>
        <v>-</v>
      </c>
      <c r="AE299" s="21">
        <f t="shared" si="96"/>
        <v>0</v>
      </c>
      <c r="AF299" s="8" t="str" cm="1">
        <f t="array" aca="1" ref="AF299" ca="1">P_Pop</f>
        <v/>
      </c>
      <c r="AG299" s="8" t="str" cm="1">
        <f t="array" aca="1" ref="AG299" ca="1">IF(AF299="Yes",P_P,"Y")</f>
        <v>Y</v>
      </c>
      <c r="AH299" s="8" t="str" cm="1">
        <f t="array" aca="1" ref="AH299" ca="1">IF(AF299="Yes",P_LB,"-")</f>
        <v>-</v>
      </c>
      <c r="AI299" s="8" t="str" cm="1">
        <f t="array" aca="1" ref="AI299" ca="1">IF(AF299="Yes",P_WC,"-")</f>
        <v>-</v>
      </c>
      <c r="AJ299" s="8" t="str" cm="1">
        <f t="array" aca="1" ref="AJ299" ca="1">IF(AF299="Yes",VALUE(P_F),"-")</f>
        <v>-</v>
      </c>
      <c r="AK299" s="10" t="str" cm="1">
        <f t="array" aca="1" ref="AK299" ca="1">IF(AF299="Yes",P_PN,"-")</f>
        <v>-</v>
      </c>
      <c r="AL299" s="22" t="str">
        <f t="shared" si="97"/>
        <v xml:space="preserve"> ()</v>
      </c>
      <c r="AM299" s="22">
        <f t="shared" si="98"/>
        <v>0</v>
      </c>
      <c r="AO299" s="5" t="str">
        <f t="shared" si="92"/>
        <v>Yes</v>
      </c>
      <c r="AP299" s="5" t="str">
        <f t="shared" ca="1" si="99"/>
        <v/>
      </c>
      <c r="AQ299" s="5" t="str">
        <f t="shared" ca="1" si="100"/>
        <v/>
      </c>
      <c r="AR299" s="5" t="str">
        <f t="shared" ca="1" si="101"/>
        <v>Yes</v>
      </c>
      <c r="AS299" s="5" t="str">
        <f t="shared" ca="1" si="102"/>
        <v>Patch to remove</v>
      </c>
      <c r="AT299" s="5" t="str" cm="1">
        <f t="array" aca="1" ref="AT299" ca="1">COM</f>
        <v/>
      </c>
      <c r="AV299" s="5" t="str">
        <f t="shared" ca="1" si="103"/>
        <v>No</v>
      </c>
      <c r="AW299" s="4" t="str" cm="1">
        <f t="array" aca="1" ref="AW299" ca="1">PIE</f>
        <v/>
      </c>
      <c r="AY299" s="22" t="str">
        <f t="shared" ca="1" si="104"/>
        <v>N</v>
      </c>
      <c r="AZ299" s="22" t="str">
        <f t="shared" ca="1" si="105"/>
        <v>N</v>
      </c>
      <c r="BA299" s="5" t="str">
        <f t="shared" ca="1" si="106"/>
        <v>No</v>
      </c>
      <c r="BB299" s="5" t="str">
        <f t="shared" ca="1" si="107"/>
        <v/>
      </c>
      <c r="BC299" s="5"/>
      <c r="BE299" s="22" t="str">
        <f t="shared" si="108"/>
        <v>N</v>
      </c>
      <c r="BF299" s="22" t="str">
        <f t="shared" ca="1" si="109"/>
        <v>Y</v>
      </c>
      <c r="BG299" s="22" t="str">
        <f t="shared" ca="1" si="110"/>
        <v>N</v>
      </c>
    </row>
    <row r="300" spans="15:59" x14ac:dyDescent="0.25">
      <c r="O300" s="1"/>
      <c r="P300" s="2"/>
      <c r="Q300" s="2"/>
      <c r="V300" s="22" t="str">
        <f t="shared" si="93"/>
        <v xml:space="preserve"> ()*-</v>
      </c>
      <c r="X300" s="21" t="str">
        <f t="shared" ca="1" si="94"/>
        <v>-*---</v>
      </c>
      <c r="Y300" s="4" t="str">
        <f t="shared" si="95"/>
        <v>No</v>
      </c>
      <c r="Z300" s="8" t="str" cm="1">
        <f t="array" aca="1" ref="Z300" ca="1">C_CP</f>
        <v/>
      </c>
      <c r="AA300" s="9" t="str" cm="1">
        <f t="array" aca="1" ref="AA300" ca="1">IF(Z300="Yes",C_T,"-")</f>
        <v>-</v>
      </c>
      <c r="AB300" s="9" t="str" cm="1">
        <f t="array" aca="1" ref="AB300" ca="1">IF(Z300="Yes",C_WC,"-")</f>
        <v>-</v>
      </c>
      <c r="AC300" s="9" t="str" cm="1">
        <f t="array" aca="1" ref="AC300" ca="1">IF(Z300="Yes",VALUE(C_F),"-")</f>
        <v>-</v>
      </c>
      <c r="AE300" s="21">
        <f t="shared" si="96"/>
        <v>0</v>
      </c>
      <c r="AF300" s="8" t="str" cm="1">
        <f t="array" aca="1" ref="AF300" ca="1">P_Pop</f>
        <v/>
      </c>
      <c r="AG300" s="8" t="str" cm="1">
        <f t="array" aca="1" ref="AG300" ca="1">IF(AF300="Yes",P_P,"Y")</f>
        <v>Y</v>
      </c>
      <c r="AH300" s="8" t="str" cm="1">
        <f t="array" aca="1" ref="AH300" ca="1">IF(AF300="Yes",P_LB,"-")</f>
        <v>-</v>
      </c>
      <c r="AI300" s="8" t="str" cm="1">
        <f t="array" aca="1" ref="AI300" ca="1">IF(AF300="Yes",P_WC,"-")</f>
        <v>-</v>
      </c>
      <c r="AJ300" s="8" t="str" cm="1">
        <f t="array" aca="1" ref="AJ300" ca="1">IF(AF300="Yes",VALUE(P_F),"-")</f>
        <v>-</v>
      </c>
      <c r="AK300" s="10" t="str" cm="1">
        <f t="array" aca="1" ref="AK300" ca="1">IF(AF300="Yes",P_PN,"-")</f>
        <v>-</v>
      </c>
      <c r="AL300" s="22" t="str">
        <f t="shared" si="97"/>
        <v xml:space="preserve"> ()</v>
      </c>
      <c r="AM300" s="22">
        <f t="shared" si="98"/>
        <v>0</v>
      </c>
      <c r="AO300" s="5" t="str">
        <f t="shared" si="92"/>
        <v>Yes</v>
      </c>
      <c r="AP300" s="5" t="str">
        <f t="shared" ca="1" si="99"/>
        <v/>
      </c>
      <c r="AQ300" s="5" t="str">
        <f t="shared" ca="1" si="100"/>
        <v/>
      </c>
      <c r="AR300" s="5" t="str">
        <f t="shared" ca="1" si="101"/>
        <v>Yes</v>
      </c>
      <c r="AS300" s="5" t="str">
        <f t="shared" ca="1" si="102"/>
        <v>Patch to remove</v>
      </c>
      <c r="AT300" s="5" t="str" cm="1">
        <f t="array" aca="1" ref="AT300" ca="1">COM</f>
        <v/>
      </c>
      <c r="AV300" s="5" t="str">
        <f t="shared" ca="1" si="103"/>
        <v>No</v>
      </c>
      <c r="AW300" s="4" t="str" cm="1">
        <f t="array" aca="1" ref="AW300" ca="1">PIE</f>
        <v/>
      </c>
      <c r="AY300" s="22" t="str">
        <f t="shared" ca="1" si="104"/>
        <v>N</v>
      </c>
      <c r="AZ300" s="22" t="str">
        <f t="shared" ca="1" si="105"/>
        <v>N</v>
      </c>
      <c r="BA300" s="5" t="str">
        <f t="shared" ca="1" si="106"/>
        <v>No</v>
      </c>
      <c r="BB300" s="5" t="str">
        <f t="shared" ca="1" si="107"/>
        <v/>
      </c>
      <c r="BC300" s="5"/>
      <c r="BE300" s="22" t="str">
        <f t="shared" si="108"/>
        <v>N</v>
      </c>
      <c r="BF300" s="22" t="str">
        <f t="shared" ca="1" si="109"/>
        <v>Y</v>
      </c>
      <c r="BG300" s="22" t="str">
        <f t="shared" ca="1" si="110"/>
        <v>N</v>
      </c>
    </row>
    <row r="301" spans="15:59" x14ac:dyDescent="0.25">
      <c r="P301" s="2"/>
      <c r="Q301" s="2"/>
      <c r="Y301" s="3"/>
      <c r="Z301" s="3"/>
      <c r="AA301" s="3"/>
      <c r="AB301" s="3"/>
      <c r="AC301" s="3"/>
      <c r="AD301" s="37"/>
      <c r="AE301" s="3"/>
      <c r="AG301" s="3"/>
    </row>
    <row r="302" spans="15:59" x14ac:dyDescent="0.25">
      <c r="O302" s="1"/>
      <c r="P302" s="2"/>
      <c r="Q302" s="2"/>
      <c r="AA302" s="3"/>
      <c r="AC302" s="23"/>
    </row>
    <row r="303" spans="15:59" x14ac:dyDescent="0.25">
      <c r="O303" s="1"/>
      <c r="P303" s="2"/>
      <c r="Q303" s="2"/>
    </row>
    <row r="304" spans="15:59" x14ac:dyDescent="0.25">
      <c r="O304" s="1"/>
      <c r="P304" s="2"/>
      <c r="Q304" s="2"/>
    </row>
    <row r="305" spans="15:17" x14ac:dyDescent="0.25">
      <c r="O305" s="1"/>
      <c r="P305" s="2"/>
      <c r="Q305" s="2"/>
    </row>
    <row r="306" spans="15:17" x14ac:dyDescent="0.25">
      <c r="O306" s="1"/>
      <c r="P306" s="2"/>
      <c r="Q306" s="2"/>
    </row>
    <row r="307" spans="15:17" x14ac:dyDescent="0.25">
      <c r="O307" s="1"/>
      <c r="P307" s="2"/>
      <c r="Q307" s="2"/>
    </row>
    <row r="308" spans="15:17" x14ac:dyDescent="0.25">
      <c r="O308" s="1"/>
      <c r="P308" s="2"/>
      <c r="Q308" s="2"/>
    </row>
    <row r="309" spans="15:17" x14ac:dyDescent="0.25">
      <c r="P309" s="2"/>
      <c r="Q309" s="2"/>
    </row>
    <row r="310" spans="15:17" x14ac:dyDescent="0.25">
      <c r="P310" s="2"/>
      <c r="Q310" s="2"/>
    </row>
    <row r="311" spans="15:17" x14ac:dyDescent="0.25">
      <c r="O311" s="1"/>
      <c r="P311" s="2"/>
      <c r="Q311" s="2"/>
    </row>
    <row r="312" spans="15:17" x14ac:dyDescent="0.25">
      <c r="O312" s="1"/>
      <c r="P312" s="2"/>
      <c r="Q312" s="2"/>
    </row>
    <row r="313" spans="15:17" x14ac:dyDescent="0.25">
      <c r="O313" s="1"/>
      <c r="P313" s="2"/>
      <c r="Q313" s="2"/>
    </row>
    <row r="314" spans="15:17" x14ac:dyDescent="0.25">
      <c r="O314" s="1"/>
      <c r="P314" s="2"/>
      <c r="Q314" s="2"/>
    </row>
    <row r="315" spans="15:17" x14ac:dyDescent="0.25">
      <c r="O315" s="1"/>
      <c r="P315" s="2"/>
      <c r="Q315" s="2"/>
    </row>
    <row r="316" spans="15:17" x14ac:dyDescent="0.25">
      <c r="O316" s="1"/>
      <c r="P316" s="2"/>
      <c r="Q316" s="2"/>
    </row>
  </sheetData>
  <mergeCells count="8">
    <mergeCell ref="BA1:BC1"/>
    <mergeCell ref="BE1:BG1"/>
    <mergeCell ref="A1:T1"/>
    <mergeCell ref="Y1:AC1"/>
    <mergeCell ref="AF1:AK1"/>
    <mergeCell ref="AO1:AQ1"/>
    <mergeCell ref="AR1:AT1"/>
    <mergeCell ref="AV1:AW1"/>
  </mergeCells>
  <conditionalFormatting sqref="A3:T24 A27:T566">
    <cfRule type="expression" dxfId="23" priority="8">
      <formula>$Z3&lt;&gt;""</formula>
    </cfRule>
  </conditionalFormatting>
  <conditionalFormatting sqref="Y3:Y301">
    <cfRule type="expression" dxfId="22" priority="9">
      <formula>LEFT(N3,1)="0"</formula>
    </cfRule>
    <cfRule type="expression" dxfId="21" priority="10">
      <formula>LEFT(N3,1)="2"</formula>
    </cfRule>
    <cfRule type="expression" dxfId="20" priority="11">
      <formula>LEFT(N3,1)="1"</formula>
    </cfRule>
  </conditionalFormatting>
  <conditionalFormatting sqref="AR3:AR416">
    <cfRule type="containsText" dxfId="19" priority="7" operator="containsText" text="Yes">
      <formula>NOT(ISERROR(SEARCH("Yes",AR3)))</formula>
    </cfRule>
  </conditionalFormatting>
  <conditionalFormatting sqref="AS3:AS566">
    <cfRule type="notContainsBlanks" dxfId="18" priority="12">
      <formula>LEN(TRIM(AS3))&gt;0</formula>
    </cfRule>
  </conditionalFormatting>
  <conditionalFormatting sqref="AW1:AW300">
    <cfRule type="containsText" dxfId="17" priority="4" operator="containsText" text="Yes">
      <formula>NOT(ISERROR(SEARCH("Yes",AW1)))</formula>
    </cfRule>
  </conditionalFormatting>
  <conditionalFormatting sqref="BA3:BA300">
    <cfRule type="containsText" dxfId="16" priority="6" operator="containsText" text="Yes">
      <formula>NOT(ISERROR(SEARCH("Yes",BA3)))</formula>
    </cfRule>
  </conditionalFormatting>
  <conditionalFormatting sqref="BB3:BB300">
    <cfRule type="notContainsBlanks" dxfId="15" priority="5">
      <formula>LEN(TRIM(BB3))&gt;0</formula>
    </cfRule>
  </conditionalFormatting>
  <conditionalFormatting sqref="AV3:AV300">
    <cfRule type="notContainsText" dxfId="14" priority="3" operator="notContains" text="No">
      <formula>ISERROR(SEARCH("No",AV3))</formula>
    </cfRule>
  </conditionalFormatting>
  <conditionalFormatting sqref="A25:T26">
    <cfRule type="expression" dxfId="13" priority="2">
      <formula>$Z25&lt;&gt;""</formula>
    </cfRule>
  </conditionalFormatting>
  <conditionalFormatting sqref="AQ3:AQ300">
    <cfRule type="notContainsBlanks" dxfId="12" priority="1">
      <formula>LEN(TRIM(AQ3))&gt;0</formula>
    </cfRule>
  </conditionalFormatting>
  <dataValidations count="1">
    <dataValidation allowBlank="1" showErrorMessage="1" sqref="Y2:AC2" xr:uid="{54EFD76E-DCD6-4478-8C48-C985931544E9}"/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CA2A4-D59C-4D73-9007-201D4283AB5C}">
  <sheetPr codeName="Sheet6"/>
  <dimension ref="A1:K125"/>
  <sheetViews>
    <sheetView tabSelected="1" workbookViewId="0">
      <selection activeCell="F17" sqref="F17"/>
    </sheetView>
  </sheetViews>
  <sheetFormatPr defaultRowHeight="15" x14ac:dyDescent="0.25"/>
  <cols>
    <col min="1" max="1" width="18.140625" bestFit="1" customWidth="1"/>
    <col min="2" max="2" width="15" bestFit="1" customWidth="1"/>
    <col min="4" max="4" width="23" bestFit="1" customWidth="1"/>
    <col min="5" max="5" width="38.7109375" bestFit="1" customWidth="1"/>
    <col min="6" max="6" width="38.7109375" customWidth="1"/>
    <col min="7" max="7" width="19.42578125" bestFit="1" customWidth="1"/>
    <col min="8" max="8" width="30" hidden="1" customWidth="1"/>
    <col min="9" max="9" width="4" hidden="1" customWidth="1"/>
    <col min="11" max="11" width="17.42578125" bestFit="1" customWidth="1"/>
  </cols>
  <sheetData>
    <row r="1" spans="1:11" x14ac:dyDescent="0.25">
      <c r="A1" s="39" t="s">
        <v>61</v>
      </c>
      <c r="B1" s="39"/>
      <c r="D1" s="39" t="s">
        <v>62</v>
      </c>
      <c r="E1" s="39"/>
      <c r="F1" s="3"/>
      <c r="G1" t="s">
        <v>66</v>
      </c>
      <c r="K1" t="s">
        <v>109</v>
      </c>
    </row>
    <row r="2" spans="1:11" x14ac:dyDescent="0.25">
      <c r="A2" s="6" t="s">
        <v>36</v>
      </c>
      <c r="B2" t="s">
        <v>39</v>
      </c>
      <c r="D2" s="5" t="s">
        <v>79</v>
      </c>
      <c r="G2" t="s">
        <v>68</v>
      </c>
      <c r="H2" t="str">
        <f>CONCATENATE("'",G2,"'!$X$3:$BC$300")</f>
        <v>'Blanco'!$X$3:$BC$300</v>
      </c>
      <c r="I2">
        <v>1</v>
      </c>
    </row>
    <row r="3" spans="1:11" x14ac:dyDescent="0.25">
      <c r="A3" s="7" t="s">
        <v>38</v>
      </c>
      <c r="B3" t="s">
        <v>40</v>
      </c>
      <c r="D3" s="19" t="s">
        <v>93</v>
      </c>
      <c r="E3" t="s">
        <v>94</v>
      </c>
      <c r="G3" t="s">
        <v>67</v>
      </c>
      <c r="H3" t="str">
        <f t="shared" ref="H3:H66" si="0">CONCATENATE("'",G3,"'!$X$3:$BC$300")</f>
        <v>'Legend'!$X$3:$BC$300</v>
      </c>
      <c r="I3">
        <v>2</v>
      </c>
    </row>
    <row r="4" spans="1:11" x14ac:dyDescent="0.25">
      <c r="A4" s="5" t="s">
        <v>37</v>
      </c>
      <c r="B4" t="s">
        <v>41</v>
      </c>
      <c r="D4" s="18" t="s">
        <v>95</v>
      </c>
      <c r="E4" t="s">
        <v>96</v>
      </c>
      <c r="G4" t="s">
        <v>80</v>
      </c>
      <c r="H4" t="str">
        <f t="shared" si="0"/>
        <v>'Blanco_Reserve'!$X$3:$BC$300</v>
      </c>
      <c r="I4">
        <v>3</v>
      </c>
    </row>
    <row r="5" spans="1:11" x14ac:dyDescent="0.25">
      <c r="D5" s="24" t="s">
        <v>97</v>
      </c>
      <c r="E5" t="s">
        <v>98</v>
      </c>
      <c r="H5" t="str">
        <f t="shared" si="0"/>
        <v>''!$X$3:$BC$300</v>
      </c>
      <c r="I5">
        <v>4</v>
      </c>
    </row>
    <row r="6" spans="1:11" x14ac:dyDescent="0.25">
      <c r="H6" t="str">
        <f t="shared" si="0"/>
        <v>''!$X$3:$BC$300</v>
      </c>
      <c r="I6">
        <v>5</v>
      </c>
    </row>
    <row r="7" spans="1:11" x14ac:dyDescent="0.25">
      <c r="D7" s="25" t="s">
        <v>63</v>
      </c>
      <c r="E7" t="s">
        <v>64</v>
      </c>
      <c r="H7" t="str">
        <f t="shared" si="0"/>
        <v>''!$X$3:$BC$300</v>
      </c>
      <c r="I7">
        <v>6</v>
      </c>
    </row>
    <row r="8" spans="1:11" x14ac:dyDescent="0.25">
      <c r="D8" s="13" t="s">
        <v>99</v>
      </c>
      <c r="H8" t="str">
        <f t="shared" si="0"/>
        <v>''!$X$3:$BC$300</v>
      </c>
      <c r="I8">
        <v>7</v>
      </c>
    </row>
    <row r="9" spans="1:11" x14ac:dyDescent="0.25">
      <c r="H9" t="str">
        <f t="shared" si="0"/>
        <v>''!$X$3:$BC$300</v>
      </c>
      <c r="I9">
        <v>8</v>
      </c>
    </row>
    <row r="10" spans="1:11" x14ac:dyDescent="0.25">
      <c r="H10" t="str">
        <f t="shared" si="0"/>
        <v>''!$X$3:$BC$300</v>
      </c>
      <c r="I10">
        <v>9</v>
      </c>
    </row>
    <row r="11" spans="1:11" x14ac:dyDescent="0.25">
      <c r="A11" s="39" t="s">
        <v>100</v>
      </c>
      <c r="B11" s="39"/>
      <c r="H11" t="str">
        <f t="shared" si="0"/>
        <v>''!$X$3:$BC$300</v>
      </c>
      <c r="I11">
        <v>10</v>
      </c>
    </row>
    <row r="12" spans="1:11" x14ac:dyDescent="0.25">
      <c r="A12" t="s">
        <v>101</v>
      </c>
      <c r="B12" t="s">
        <v>102</v>
      </c>
      <c r="H12" t="str">
        <f t="shared" si="0"/>
        <v>''!$X$3:$BC$300</v>
      </c>
      <c r="I12">
        <v>11</v>
      </c>
    </row>
    <row r="13" spans="1:11" x14ac:dyDescent="0.25">
      <c r="A13" t="s">
        <v>103</v>
      </c>
      <c r="B13" t="s">
        <v>104</v>
      </c>
      <c r="H13" t="str">
        <f t="shared" si="0"/>
        <v>''!$X$3:$BC$300</v>
      </c>
      <c r="I13">
        <v>12</v>
      </c>
    </row>
    <row r="14" spans="1:11" x14ac:dyDescent="0.25">
      <c r="A14" t="s">
        <v>105</v>
      </c>
      <c r="B14" t="s">
        <v>106</v>
      </c>
      <c r="H14" t="str">
        <f t="shared" si="0"/>
        <v>''!$X$3:$BC$300</v>
      </c>
      <c r="I14">
        <v>13</v>
      </c>
    </row>
    <row r="15" spans="1:11" x14ac:dyDescent="0.25">
      <c r="A15" t="s">
        <v>107</v>
      </c>
      <c r="B15" t="s">
        <v>108</v>
      </c>
      <c r="H15" t="str">
        <f t="shared" si="0"/>
        <v>''!$X$3:$BC$300</v>
      </c>
      <c r="I15">
        <v>14</v>
      </c>
    </row>
    <row r="16" spans="1:11" x14ac:dyDescent="0.25">
      <c r="H16" t="str">
        <f t="shared" si="0"/>
        <v>''!$X$3:$BC$300</v>
      </c>
      <c r="I16">
        <v>15</v>
      </c>
    </row>
    <row r="17" spans="8:9" x14ac:dyDescent="0.25">
      <c r="H17" t="str">
        <f t="shared" si="0"/>
        <v>''!$X$3:$BC$300</v>
      </c>
      <c r="I17">
        <v>16</v>
      </c>
    </row>
    <row r="18" spans="8:9" x14ac:dyDescent="0.25">
      <c r="H18" t="str">
        <f t="shared" si="0"/>
        <v>''!$X$3:$BC$300</v>
      </c>
      <c r="I18">
        <v>17</v>
      </c>
    </row>
    <row r="19" spans="8:9" x14ac:dyDescent="0.25">
      <c r="H19" t="str">
        <f t="shared" si="0"/>
        <v>''!$X$3:$BC$300</v>
      </c>
      <c r="I19">
        <v>18</v>
      </c>
    </row>
    <row r="20" spans="8:9" x14ac:dyDescent="0.25">
      <c r="H20" t="str">
        <f t="shared" si="0"/>
        <v>''!$X$3:$BC$300</v>
      </c>
      <c r="I20">
        <v>19</v>
      </c>
    </row>
    <row r="21" spans="8:9" x14ac:dyDescent="0.25">
      <c r="H21" t="str">
        <f t="shared" si="0"/>
        <v>''!$X$3:$BC$300</v>
      </c>
      <c r="I21">
        <v>20</v>
      </c>
    </row>
    <row r="22" spans="8:9" x14ac:dyDescent="0.25">
      <c r="H22" t="str">
        <f t="shared" si="0"/>
        <v>''!$X$3:$BC$300</v>
      </c>
      <c r="I22">
        <v>21</v>
      </c>
    </row>
    <row r="23" spans="8:9" x14ac:dyDescent="0.25">
      <c r="H23" t="str">
        <f t="shared" si="0"/>
        <v>''!$X$3:$BC$300</v>
      </c>
      <c r="I23">
        <v>22</v>
      </c>
    </row>
    <row r="24" spans="8:9" x14ac:dyDescent="0.25">
      <c r="H24" t="str">
        <f t="shared" si="0"/>
        <v>''!$X$3:$BC$300</v>
      </c>
      <c r="I24">
        <v>23</v>
      </c>
    </row>
    <row r="25" spans="8:9" x14ac:dyDescent="0.25">
      <c r="H25" t="str">
        <f t="shared" si="0"/>
        <v>''!$X$3:$BC$300</v>
      </c>
      <c r="I25">
        <v>24</v>
      </c>
    </row>
    <row r="26" spans="8:9" x14ac:dyDescent="0.25">
      <c r="H26" t="str">
        <f t="shared" si="0"/>
        <v>''!$X$3:$BC$300</v>
      </c>
      <c r="I26">
        <v>25</v>
      </c>
    </row>
    <row r="27" spans="8:9" x14ac:dyDescent="0.25">
      <c r="H27" t="str">
        <f t="shared" si="0"/>
        <v>''!$X$3:$BC$300</v>
      </c>
      <c r="I27">
        <v>26</v>
      </c>
    </row>
    <row r="28" spans="8:9" x14ac:dyDescent="0.25">
      <c r="H28" t="str">
        <f t="shared" si="0"/>
        <v>''!$X$3:$BC$300</v>
      </c>
      <c r="I28">
        <v>27</v>
      </c>
    </row>
    <row r="29" spans="8:9" x14ac:dyDescent="0.25">
      <c r="H29" t="str">
        <f t="shared" si="0"/>
        <v>''!$X$3:$BC$300</v>
      </c>
      <c r="I29">
        <v>28</v>
      </c>
    </row>
    <row r="30" spans="8:9" x14ac:dyDescent="0.25">
      <c r="H30" t="str">
        <f t="shared" si="0"/>
        <v>''!$X$3:$BC$300</v>
      </c>
      <c r="I30">
        <v>29</v>
      </c>
    </row>
    <row r="31" spans="8:9" x14ac:dyDescent="0.25">
      <c r="H31" t="str">
        <f t="shared" si="0"/>
        <v>''!$X$3:$BC$300</v>
      </c>
      <c r="I31">
        <v>30</v>
      </c>
    </row>
    <row r="32" spans="8:9" x14ac:dyDescent="0.25">
      <c r="H32" t="str">
        <f t="shared" si="0"/>
        <v>''!$X$3:$BC$300</v>
      </c>
      <c r="I32">
        <v>31</v>
      </c>
    </row>
    <row r="33" spans="8:9" x14ac:dyDescent="0.25">
      <c r="H33" t="str">
        <f t="shared" si="0"/>
        <v>''!$X$3:$BC$300</v>
      </c>
      <c r="I33">
        <v>32</v>
      </c>
    </row>
    <row r="34" spans="8:9" x14ac:dyDescent="0.25">
      <c r="H34" t="str">
        <f t="shared" si="0"/>
        <v>''!$X$3:$BC$300</v>
      </c>
      <c r="I34">
        <v>33</v>
      </c>
    </row>
    <row r="35" spans="8:9" x14ac:dyDescent="0.25">
      <c r="H35" t="str">
        <f t="shared" si="0"/>
        <v>''!$X$3:$BC$300</v>
      </c>
      <c r="I35">
        <v>34</v>
      </c>
    </row>
    <row r="36" spans="8:9" x14ac:dyDescent="0.25">
      <c r="H36" t="str">
        <f t="shared" si="0"/>
        <v>''!$X$3:$BC$300</v>
      </c>
      <c r="I36">
        <v>35</v>
      </c>
    </row>
    <row r="37" spans="8:9" x14ac:dyDescent="0.25">
      <c r="H37" t="str">
        <f t="shared" si="0"/>
        <v>''!$X$3:$BC$300</v>
      </c>
      <c r="I37">
        <v>36</v>
      </c>
    </row>
    <row r="38" spans="8:9" x14ac:dyDescent="0.25">
      <c r="H38" t="str">
        <f t="shared" si="0"/>
        <v>''!$X$3:$BC$300</v>
      </c>
      <c r="I38">
        <v>37</v>
      </c>
    </row>
    <row r="39" spans="8:9" x14ac:dyDescent="0.25">
      <c r="H39" t="str">
        <f t="shared" si="0"/>
        <v>''!$X$3:$BC$300</v>
      </c>
      <c r="I39">
        <v>38</v>
      </c>
    </row>
    <row r="40" spans="8:9" x14ac:dyDescent="0.25">
      <c r="H40" t="str">
        <f t="shared" si="0"/>
        <v>''!$X$3:$BC$300</v>
      </c>
      <c r="I40">
        <v>39</v>
      </c>
    </row>
    <row r="41" spans="8:9" x14ac:dyDescent="0.25">
      <c r="H41" t="str">
        <f t="shared" si="0"/>
        <v>''!$X$3:$BC$300</v>
      </c>
      <c r="I41">
        <v>40</v>
      </c>
    </row>
    <row r="42" spans="8:9" x14ac:dyDescent="0.25">
      <c r="H42" t="str">
        <f t="shared" si="0"/>
        <v>''!$X$3:$BC$300</v>
      </c>
      <c r="I42">
        <v>41</v>
      </c>
    </row>
    <row r="43" spans="8:9" x14ac:dyDescent="0.25">
      <c r="H43" t="str">
        <f t="shared" si="0"/>
        <v>''!$X$3:$BC$300</v>
      </c>
      <c r="I43">
        <v>42</v>
      </c>
    </row>
    <row r="44" spans="8:9" x14ac:dyDescent="0.25">
      <c r="H44" t="str">
        <f t="shared" si="0"/>
        <v>''!$X$3:$BC$300</v>
      </c>
      <c r="I44">
        <v>43</v>
      </c>
    </row>
    <row r="45" spans="8:9" x14ac:dyDescent="0.25">
      <c r="H45" t="str">
        <f t="shared" si="0"/>
        <v>''!$X$3:$BC$300</v>
      </c>
      <c r="I45">
        <v>44</v>
      </c>
    </row>
    <row r="46" spans="8:9" x14ac:dyDescent="0.25">
      <c r="H46" t="str">
        <f t="shared" si="0"/>
        <v>''!$X$3:$BC$300</v>
      </c>
      <c r="I46">
        <v>45</v>
      </c>
    </row>
    <row r="47" spans="8:9" x14ac:dyDescent="0.25">
      <c r="H47" t="str">
        <f t="shared" si="0"/>
        <v>''!$X$3:$BC$300</v>
      </c>
      <c r="I47">
        <v>46</v>
      </c>
    </row>
    <row r="48" spans="8:9" x14ac:dyDescent="0.25">
      <c r="H48" t="str">
        <f t="shared" si="0"/>
        <v>''!$X$3:$BC$300</v>
      </c>
      <c r="I48">
        <v>47</v>
      </c>
    </row>
    <row r="49" spans="8:9" x14ac:dyDescent="0.25">
      <c r="H49" t="str">
        <f t="shared" si="0"/>
        <v>''!$X$3:$BC$300</v>
      </c>
      <c r="I49">
        <v>48</v>
      </c>
    </row>
    <row r="50" spans="8:9" x14ac:dyDescent="0.25">
      <c r="H50" t="str">
        <f t="shared" si="0"/>
        <v>''!$X$3:$BC$300</v>
      </c>
      <c r="I50">
        <v>49</v>
      </c>
    </row>
    <row r="51" spans="8:9" x14ac:dyDescent="0.25">
      <c r="H51" t="str">
        <f t="shared" si="0"/>
        <v>''!$X$3:$BC$300</v>
      </c>
      <c r="I51">
        <v>50</v>
      </c>
    </row>
    <row r="52" spans="8:9" x14ac:dyDescent="0.25">
      <c r="H52" t="str">
        <f t="shared" si="0"/>
        <v>''!$X$3:$BC$300</v>
      </c>
      <c r="I52">
        <v>51</v>
      </c>
    </row>
    <row r="53" spans="8:9" x14ac:dyDescent="0.25">
      <c r="H53" t="str">
        <f t="shared" si="0"/>
        <v>''!$X$3:$BC$300</v>
      </c>
      <c r="I53">
        <v>52</v>
      </c>
    </row>
    <row r="54" spans="8:9" x14ac:dyDescent="0.25">
      <c r="H54" t="str">
        <f t="shared" si="0"/>
        <v>''!$X$3:$BC$300</v>
      </c>
      <c r="I54">
        <v>53</v>
      </c>
    </row>
    <row r="55" spans="8:9" x14ac:dyDescent="0.25">
      <c r="H55" t="str">
        <f t="shared" si="0"/>
        <v>''!$X$3:$BC$300</v>
      </c>
      <c r="I55">
        <v>54</v>
      </c>
    </row>
    <row r="56" spans="8:9" x14ac:dyDescent="0.25">
      <c r="H56" t="str">
        <f t="shared" si="0"/>
        <v>''!$X$3:$BC$300</v>
      </c>
      <c r="I56">
        <v>55</v>
      </c>
    </row>
    <row r="57" spans="8:9" x14ac:dyDescent="0.25">
      <c r="H57" t="str">
        <f t="shared" si="0"/>
        <v>''!$X$3:$BC$300</v>
      </c>
      <c r="I57">
        <v>56</v>
      </c>
    </row>
    <row r="58" spans="8:9" x14ac:dyDescent="0.25">
      <c r="H58" t="str">
        <f t="shared" si="0"/>
        <v>''!$X$3:$BC$300</v>
      </c>
      <c r="I58">
        <v>57</v>
      </c>
    </row>
    <row r="59" spans="8:9" x14ac:dyDescent="0.25">
      <c r="H59" t="str">
        <f t="shared" si="0"/>
        <v>''!$X$3:$BC$300</v>
      </c>
      <c r="I59">
        <v>58</v>
      </c>
    </row>
    <row r="60" spans="8:9" x14ac:dyDescent="0.25">
      <c r="H60" t="str">
        <f t="shared" si="0"/>
        <v>''!$X$3:$BC$300</v>
      </c>
      <c r="I60">
        <v>59</v>
      </c>
    </row>
    <row r="61" spans="8:9" x14ac:dyDescent="0.25">
      <c r="H61" t="str">
        <f t="shared" si="0"/>
        <v>''!$X$3:$BC$300</v>
      </c>
      <c r="I61">
        <v>60</v>
      </c>
    </row>
    <row r="62" spans="8:9" x14ac:dyDescent="0.25">
      <c r="H62" t="str">
        <f t="shared" si="0"/>
        <v>''!$X$3:$BC$300</v>
      </c>
      <c r="I62">
        <v>61</v>
      </c>
    </row>
    <row r="63" spans="8:9" x14ac:dyDescent="0.25">
      <c r="H63" t="str">
        <f t="shared" si="0"/>
        <v>''!$X$3:$BC$300</v>
      </c>
      <c r="I63">
        <v>62</v>
      </c>
    </row>
    <row r="64" spans="8:9" x14ac:dyDescent="0.25">
      <c r="H64" t="str">
        <f t="shared" si="0"/>
        <v>''!$X$3:$BC$300</v>
      </c>
      <c r="I64">
        <v>63</v>
      </c>
    </row>
    <row r="65" spans="8:9" x14ac:dyDescent="0.25">
      <c r="H65" t="str">
        <f t="shared" si="0"/>
        <v>''!$X$3:$BC$300</v>
      </c>
      <c r="I65">
        <v>64</v>
      </c>
    </row>
    <row r="66" spans="8:9" x14ac:dyDescent="0.25">
      <c r="H66" t="str">
        <f t="shared" si="0"/>
        <v>''!$X$3:$BC$300</v>
      </c>
      <c r="I66">
        <v>65</v>
      </c>
    </row>
    <row r="67" spans="8:9" x14ac:dyDescent="0.25">
      <c r="H67" t="str">
        <f t="shared" ref="H67:H125" si="1">CONCATENATE("'",G67,"'!$X$3:$BC$300")</f>
        <v>''!$X$3:$BC$300</v>
      </c>
      <c r="I67">
        <v>66</v>
      </c>
    </row>
    <row r="68" spans="8:9" x14ac:dyDescent="0.25">
      <c r="H68" t="str">
        <f t="shared" si="1"/>
        <v>''!$X$3:$BC$300</v>
      </c>
      <c r="I68">
        <v>67</v>
      </c>
    </row>
    <row r="69" spans="8:9" x14ac:dyDescent="0.25">
      <c r="H69" t="str">
        <f t="shared" si="1"/>
        <v>''!$X$3:$BC$300</v>
      </c>
      <c r="I69">
        <v>68</v>
      </c>
    </row>
    <row r="70" spans="8:9" x14ac:dyDescent="0.25">
      <c r="H70" t="str">
        <f t="shared" si="1"/>
        <v>''!$X$3:$BC$300</v>
      </c>
      <c r="I70">
        <v>69</v>
      </c>
    </row>
    <row r="71" spans="8:9" x14ac:dyDescent="0.25">
      <c r="H71" t="str">
        <f t="shared" si="1"/>
        <v>''!$X$3:$BC$300</v>
      </c>
      <c r="I71">
        <v>70</v>
      </c>
    </row>
    <row r="72" spans="8:9" x14ac:dyDescent="0.25">
      <c r="H72" t="str">
        <f t="shared" si="1"/>
        <v>''!$X$3:$BC$300</v>
      </c>
      <c r="I72">
        <v>71</v>
      </c>
    </row>
    <row r="73" spans="8:9" x14ac:dyDescent="0.25">
      <c r="H73" t="str">
        <f t="shared" si="1"/>
        <v>''!$X$3:$BC$300</v>
      </c>
      <c r="I73">
        <v>72</v>
      </c>
    </row>
    <row r="74" spans="8:9" x14ac:dyDescent="0.25">
      <c r="H74" t="str">
        <f t="shared" si="1"/>
        <v>''!$X$3:$BC$300</v>
      </c>
      <c r="I74">
        <v>73</v>
      </c>
    </row>
    <row r="75" spans="8:9" x14ac:dyDescent="0.25">
      <c r="H75" t="str">
        <f t="shared" si="1"/>
        <v>''!$X$3:$BC$300</v>
      </c>
      <c r="I75">
        <v>74</v>
      </c>
    </row>
    <row r="76" spans="8:9" x14ac:dyDescent="0.25">
      <c r="H76" t="str">
        <f t="shared" si="1"/>
        <v>''!$X$3:$BC$300</v>
      </c>
      <c r="I76">
        <v>75</v>
      </c>
    </row>
    <row r="77" spans="8:9" x14ac:dyDescent="0.25">
      <c r="H77" t="str">
        <f t="shared" si="1"/>
        <v>''!$X$3:$BC$300</v>
      </c>
      <c r="I77">
        <v>76</v>
      </c>
    </row>
    <row r="78" spans="8:9" x14ac:dyDescent="0.25">
      <c r="H78" t="str">
        <f t="shared" si="1"/>
        <v>''!$X$3:$BC$300</v>
      </c>
      <c r="I78">
        <v>77</v>
      </c>
    </row>
    <row r="79" spans="8:9" x14ac:dyDescent="0.25">
      <c r="H79" t="str">
        <f t="shared" si="1"/>
        <v>''!$X$3:$BC$300</v>
      </c>
      <c r="I79">
        <v>78</v>
      </c>
    </row>
    <row r="80" spans="8:9" x14ac:dyDescent="0.25">
      <c r="H80" t="str">
        <f t="shared" si="1"/>
        <v>''!$X$3:$BC$300</v>
      </c>
      <c r="I80">
        <v>79</v>
      </c>
    </row>
    <row r="81" spans="8:9" x14ac:dyDescent="0.25">
      <c r="H81" t="str">
        <f t="shared" si="1"/>
        <v>''!$X$3:$BC$300</v>
      </c>
      <c r="I81">
        <v>80</v>
      </c>
    </row>
    <row r="82" spans="8:9" x14ac:dyDescent="0.25">
      <c r="H82" t="str">
        <f t="shared" si="1"/>
        <v>''!$X$3:$BC$300</v>
      </c>
      <c r="I82">
        <v>81</v>
      </c>
    </row>
    <row r="83" spans="8:9" x14ac:dyDescent="0.25">
      <c r="H83" t="str">
        <f t="shared" si="1"/>
        <v>''!$X$3:$BC$300</v>
      </c>
      <c r="I83">
        <v>82</v>
      </c>
    </row>
    <row r="84" spans="8:9" x14ac:dyDescent="0.25">
      <c r="H84" t="str">
        <f t="shared" si="1"/>
        <v>''!$X$3:$BC$300</v>
      </c>
      <c r="I84">
        <v>83</v>
      </c>
    </row>
    <row r="85" spans="8:9" x14ac:dyDescent="0.25">
      <c r="H85" t="str">
        <f t="shared" si="1"/>
        <v>''!$X$3:$BC$300</v>
      </c>
      <c r="I85">
        <v>84</v>
      </c>
    </row>
    <row r="86" spans="8:9" x14ac:dyDescent="0.25">
      <c r="H86" t="str">
        <f t="shared" si="1"/>
        <v>''!$X$3:$BC$300</v>
      </c>
      <c r="I86">
        <v>85</v>
      </c>
    </row>
    <row r="87" spans="8:9" x14ac:dyDescent="0.25">
      <c r="H87" t="str">
        <f t="shared" si="1"/>
        <v>''!$X$3:$BC$300</v>
      </c>
      <c r="I87">
        <v>86</v>
      </c>
    </row>
    <row r="88" spans="8:9" x14ac:dyDescent="0.25">
      <c r="H88" t="str">
        <f t="shared" si="1"/>
        <v>''!$X$3:$BC$300</v>
      </c>
      <c r="I88">
        <v>87</v>
      </c>
    </row>
    <row r="89" spans="8:9" x14ac:dyDescent="0.25">
      <c r="H89" t="str">
        <f t="shared" si="1"/>
        <v>''!$X$3:$BC$300</v>
      </c>
      <c r="I89">
        <v>88</v>
      </c>
    </row>
    <row r="90" spans="8:9" x14ac:dyDescent="0.25">
      <c r="H90" t="str">
        <f t="shared" si="1"/>
        <v>''!$X$3:$BC$300</v>
      </c>
      <c r="I90">
        <v>89</v>
      </c>
    </row>
    <row r="91" spans="8:9" x14ac:dyDescent="0.25">
      <c r="H91" t="str">
        <f t="shared" si="1"/>
        <v>''!$X$3:$BC$300</v>
      </c>
      <c r="I91">
        <v>90</v>
      </c>
    </row>
    <row r="92" spans="8:9" x14ac:dyDescent="0.25">
      <c r="H92" t="str">
        <f t="shared" si="1"/>
        <v>''!$X$3:$BC$300</v>
      </c>
      <c r="I92">
        <v>91</v>
      </c>
    </row>
    <row r="93" spans="8:9" x14ac:dyDescent="0.25">
      <c r="H93" t="str">
        <f t="shared" si="1"/>
        <v>''!$X$3:$BC$300</v>
      </c>
      <c r="I93">
        <v>92</v>
      </c>
    </row>
    <row r="94" spans="8:9" x14ac:dyDescent="0.25">
      <c r="H94" t="str">
        <f t="shared" si="1"/>
        <v>''!$X$3:$BC$300</v>
      </c>
      <c r="I94">
        <v>93</v>
      </c>
    </row>
    <row r="95" spans="8:9" x14ac:dyDescent="0.25">
      <c r="H95" t="str">
        <f t="shared" si="1"/>
        <v>''!$X$3:$BC$300</v>
      </c>
      <c r="I95">
        <v>94</v>
      </c>
    </row>
    <row r="96" spans="8:9" x14ac:dyDescent="0.25">
      <c r="H96" t="str">
        <f t="shared" si="1"/>
        <v>''!$X$3:$BC$300</v>
      </c>
      <c r="I96">
        <v>95</v>
      </c>
    </row>
    <row r="97" spans="8:9" x14ac:dyDescent="0.25">
      <c r="H97" t="str">
        <f t="shared" si="1"/>
        <v>''!$X$3:$BC$300</v>
      </c>
      <c r="I97">
        <v>96</v>
      </c>
    </row>
    <row r="98" spans="8:9" x14ac:dyDescent="0.25">
      <c r="H98" t="str">
        <f t="shared" si="1"/>
        <v>''!$X$3:$BC$300</v>
      </c>
      <c r="I98">
        <v>97</v>
      </c>
    </row>
    <row r="99" spans="8:9" x14ac:dyDescent="0.25">
      <c r="H99" t="str">
        <f t="shared" si="1"/>
        <v>''!$X$3:$BC$300</v>
      </c>
      <c r="I99">
        <v>98</v>
      </c>
    </row>
    <row r="100" spans="8:9" x14ac:dyDescent="0.25">
      <c r="H100" t="str">
        <f t="shared" si="1"/>
        <v>''!$X$3:$BC$300</v>
      </c>
      <c r="I100">
        <v>99</v>
      </c>
    </row>
    <row r="101" spans="8:9" x14ac:dyDescent="0.25">
      <c r="H101" t="str">
        <f t="shared" si="1"/>
        <v>''!$X$3:$BC$300</v>
      </c>
      <c r="I101">
        <v>100</v>
      </c>
    </row>
    <row r="102" spans="8:9" x14ac:dyDescent="0.25">
      <c r="H102" t="str">
        <f t="shared" si="1"/>
        <v>''!$X$3:$BC$300</v>
      </c>
      <c r="I102">
        <v>101</v>
      </c>
    </row>
    <row r="103" spans="8:9" x14ac:dyDescent="0.25">
      <c r="H103" t="str">
        <f t="shared" si="1"/>
        <v>''!$X$3:$BC$300</v>
      </c>
      <c r="I103">
        <v>102</v>
      </c>
    </row>
    <row r="104" spans="8:9" x14ac:dyDescent="0.25">
      <c r="H104" t="str">
        <f t="shared" si="1"/>
        <v>''!$X$3:$BC$300</v>
      </c>
      <c r="I104">
        <v>103</v>
      </c>
    </row>
    <row r="105" spans="8:9" x14ac:dyDescent="0.25">
      <c r="H105" t="str">
        <f t="shared" si="1"/>
        <v>''!$X$3:$BC$300</v>
      </c>
      <c r="I105">
        <v>104</v>
      </c>
    </row>
    <row r="106" spans="8:9" x14ac:dyDescent="0.25">
      <c r="H106" t="str">
        <f t="shared" si="1"/>
        <v>''!$X$3:$BC$300</v>
      </c>
      <c r="I106">
        <v>105</v>
      </c>
    </row>
    <row r="107" spans="8:9" x14ac:dyDescent="0.25">
      <c r="H107" t="str">
        <f t="shared" si="1"/>
        <v>''!$X$3:$BC$300</v>
      </c>
      <c r="I107">
        <v>106</v>
      </c>
    </row>
    <row r="108" spans="8:9" x14ac:dyDescent="0.25">
      <c r="H108" t="str">
        <f t="shared" si="1"/>
        <v>''!$X$3:$BC$300</v>
      </c>
      <c r="I108">
        <v>107</v>
      </c>
    </row>
    <row r="109" spans="8:9" x14ac:dyDescent="0.25">
      <c r="H109" t="str">
        <f t="shared" si="1"/>
        <v>''!$X$3:$BC$300</v>
      </c>
      <c r="I109">
        <v>108</v>
      </c>
    </row>
    <row r="110" spans="8:9" x14ac:dyDescent="0.25">
      <c r="H110" t="str">
        <f t="shared" si="1"/>
        <v>''!$X$3:$BC$300</v>
      </c>
      <c r="I110">
        <v>109</v>
      </c>
    </row>
    <row r="111" spans="8:9" x14ac:dyDescent="0.25">
      <c r="H111" t="str">
        <f t="shared" si="1"/>
        <v>''!$X$3:$BC$300</v>
      </c>
      <c r="I111">
        <v>110</v>
      </c>
    </row>
    <row r="112" spans="8:9" x14ac:dyDescent="0.25">
      <c r="H112" t="str">
        <f t="shared" si="1"/>
        <v>''!$X$3:$BC$300</v>
      </c>
      <c r="I112">
        <v>111</v>
      </c>
    </row>
    <row r="113" spans="8:9" x14ac:dyDescent="0.25">
      <c r="H113" t="str">
        <f t="shared" si="1"/>
        <v>''!$X$3:$BC$300</v>
      </c>
      <c r="I113">
        <v>112</v>
      </c>
    </row>
    <row r="114" spans="8:9" x14ac:dyDescent="0.25">
      <c r="H114" t="str">
        <f t="shared" si="1"/>
        <v>''!$X$3:$BC$300</v>
      </c>
      <c r="I114">
        <v>113</v>
      </c>
    </row>
    <row r="115" spans="8:9" x14ac:dyDescent="0.25">
      <c r="H115" t="str">
        <f t="shared" si="1"/>
        <v>''!$X$3:$BC$300</v>
      </c>
      <c r="I115">
        <v>114</v>
      </c>
    </row>
    <row r="116" spans="8:9" x14ac:dyDescent="0.25">
      <c r="H116" t="str">
        <f t="shared" si="1"/>
        <v>''!$X$3:$BC$300</v>
      </c>
      <c r="I116">
        <v>115</v>
      </c>
    </row>
    <row r="117" spans="8:9" x14ac:dyDescent="0.25">
      <c r="H117" t="str">
        <f t="shared" si="1"/>
        <v>''!$X$3:$BC$300</v>
      </c>
      <c r="I117">
        <v>116</v>
      </c>
    </row>
    <row r="118" spans="8:9" x14ac:dyDescent="0.25">
      <c r="H118" t="str">
        <f t="shared" si="1"/>
        <v>''!$X$3:$BC$300</v>
      </c>
      <c r="I118">
        <v>117</v>
      </c>
    </row>
    <row r="119" spans="8:9" x14ac:dyDescent="0.25">
      <c r="H119" t="str">
        <f t="shared" si="1"/>
        <v>''!$X$3:$BC$300</v>
      </c>
      <c r="I119">
        <v>118</v>
      </c>
    </row>
    <row r="120" spans="8:9" x14ac:dyDescent="0.25">
      <c r="H120" t="str">
        <f t="shared" si="1"/>
        <v>''!$X$3:$BC$300</v>
      </c>
      <c r="I120">
        <v>119</v>
      </c>
    </row>
    <row r="121" spans="8:9" x14ac:dyDescent="0.25">
      <c r="H121" t="str">
        <f t="shared" si="1"/>
        <v>''!$X$3:$BC$300</v>
      </c>
      <c r="I121">
        <v>120</v>
      </c>
    </row>
    <row r="122" spans="8:9" x14ac:dyDescent="0.25">
      <c r="H122" t="str">
        <f t="shared" si="1"/>
        <v>''!$X$3:$BC$300</v>
      </c>
      <c r="I122">
        <v>121</v>
      </c>
    </row>
    <row r="123" spans="8:9" x14ac:dyDescent="0.25">
      <c r="H123" t="str">
        <f t="shared" si="1"/>
        <v>''!$X$3:$BC$300</v>
      </c>
      <c r="I123">
        <v>122</v>
      </c>
    </row>
    <row r="124" spans="8:9" x14ac:dyDescent="0.25">
      <c r="H124" t="str">
        <f t="shared" si="1"/>
        <v>''!$X$3:$BC$300</v>
      </c>
      <c r="I124">
        <v>123</v>
      </c>
    </row>
    <row r="125" spans="8:9" x14ac:dyDescent="0.25">
      <c r="H125" t="str">
        <f t="shared" si="1"/>
        <v>''!$X$3:$BC$300</v>
      </c>
      <c r="I125">
        <v>124</v>
      </c>
    </row>
  </sheetData>
  <mergeCells count="3">
    <mergeCell ref="A1:B1"/>
    <mergeCell ref="D1:E1"/>
    <mergeCell ref="A11:B1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namelist">
                <anchor moveWithCells="1" sizeWithCells="1">
                  <from>
                    <xdr:col>5</xdr:col>
                    <xdr:colOff>1371600</xdr:colOff>
                    <xdr:row>0</xdr:row>
                    <xdr:rowOff>190500</xdr:rowOff>
                  </from>
                  <to>
                    <xdr:col>5</xdr:col>
                    <xdr:colOff>2524125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73C001-0763-42AA-AB55-88DFFA65584D}">
  <sheetPr codeName="Sheet8"/>
  <dimension ref="A1:BG50"/>
  <sheetViews>
    <sheetView topLeftCell="AF1" zoomScale="60" zoomScaleNormal="60" workbookViewId="0">
      <selection activeCell="BC30" sqref="BC30"/>
    </sheetView>
  </sheetViews>
  <sheetFormatPr defaultRowHeight="15" x14ac:dyDescent="0.25"/>
  <cols>
    <col min="1" max="1" width="15.42578125" customWidth="1"/>
    <col min="2" max="2" width="24.7109375" bestFit="1" customWidth="1"/>
    <col min="3" max="4" width="7" hidden="1" customWidth="1"/>
    <col min="5" max="5" width="0" hidden="1" customWidth="1"/>
    <col min="6" max="6" width="18.28515625" bestFit="1" customWidth="1"/>
    <col min="7" max="7" width="24" bestFit="1" customWidth="1"/>
    <col min="8" max="8" width="13.42578125" bestFit="1" customWidth="1"/>
    <col min="9" max="9" width="4.5703125" hidden="1" customWidth="1"/>
    <col min="10" max="10" width="3.85546875" hidden="1" customWidth="1"/>
    <col min="11" max="11" width="4" hidden="1" customWidth="1"/>
    <col min="12" max="12" width="40.140625" bestFit="1" customWidth="1"/>
    <col min="13" max="13" width="21.85546875" bestFit="1" customWidth="1"/>
    <col min="14" max="14" width="18.7109375" bestFit="1" customWidth="1"/>
    <col min="15" max="15" width="19.42578125" bestFit="1" customWidth="1"/>
    <col min="16" max="16" width="4.85546875" hidden="1" customWidth="1"/>
    <col min="17" max="17" width="5.42578125" hidden="1" customWidth="1"/>
    <col min="18" max="18" width="4.85546875" hidden="1" customWidth="1"/>
    <col min="19" max="19" width="7.7109375" hidden="1" customWidth="1"/>
    <col min="20" max="20" width="15.85546875" bestFit="1" customWidth="1"/>
    <col min="21" max="21" width="4.7109375" style="36" customWidth="1"/>
    <col min="22" max="22" width="36.5703125" bestFit="1" customWidth="1"/>
    <col min="23" max="23" width="4.7109375" style="36" customWidth="1"/>
    <col min="24" max="24" width="21.85546875" bestFit="1" customWidth="1"/>
    <col min="25" max="25" width="14.42578125" bestFit="1" customWidth="1"/>
    <col min="26" max="26" width="16.85546875" bestFit="1" customWidth="1"/>
    <col min="27" max="27" width="14.42578125" bestFit="1" customWidth="1"/>
    <col min="28" max="28" width="21.28515625" bestFit="1" customWidth="1"/>
    <col min="29" max="29" width="13" bestFit="1" customWidth="1"/>
    <col min="30" max="30" width="4.7109375" style="36" customWidth="1"/>
    <col min="31" max="31" width="20.42578125" bestFit="1" customWidth="1"/>
    <col min="32" max="32" width="17.7109375" style="3" bestFit="1" customWidth="1"/>
    <col min="33" max="33" width="18.42578125" bestFit="1" customWidth="1"/>
    <col min="34" max="34" width="13" bestFit="1" customWidth="1"/>
    <col min="35" max="35" width="16.140625" bestFit="1" customWidth="1"/>
    <col min="36" max="36" width="14.42578125" bestFit="1" customWidth="1"/>
    <col min="37" max="37" width="13.42578125" bestFit="1" customWidth="1"/>
    <col min="38" max="38" width="24" bestFit="1" customWidth="1"/>
    <col min="39" max="39" width="19.7109375" bestFit="1" customWidth="1"/>
    <col min="40" max="40" width="4.7109375" customWidth="1"/>
    <col min="41" max="41" width="18.7109375" bestFit="1" customWidth="1"/>
    <col min="42" max="42" width="23.85546875" bestFit="1" customWidth="1"/>
    <col min="43" max="43" width="17.5703125" bestFit="1" customWidth="1"/>
    <col min="44" max="44" width="19.85546875" bestFit="1" customWidth="1"/>
    <col min="45" max="45" width="19.140625" bestFit="1" customWidth="1"/>
    <col min="46" max="46" width="21.28515625" bestFit="1" customWidth="1"/>
    <col min="47" max="47" width="4.7109375" style="36" customWidth="1"/>
    <col min="49" max="49" width="18.85546875" customWidth="1"/>
    <col min="50" max="50" width="4.7109375" customWidth="1"/>
    <col min="51" max="52" width="21.28515625" bestFit="1" customWidth="1"/>
    <col min="53" max="53" width="17.28515625" bestFit="1" customWidth="1"/>
    <col min="54" max="54" width="16.28515625" bestFit="1" customWidth="1"/>
    <col min="55" max="55" width="24" bestFit="1" customWidth="1"/>
    <col min="56" max="56" width="4.7109375" style="36" customWidth="1"/>
    <col min="57" max="57" width="15.42578125" bestFit="1" customWidth="1"/>
    <col min="58" max="58" width="21.28515625" bestFit="1" customWidth="1"/>
    <col min="59" max="59" width="22" bestFit="1" customWidth="1"/>
  </cols>
  <sheetData>
    <row r="1" spans="1:59" x14ac:dyDescent="0.25">
      <c r="A1" s="44" t="s">
        <v>30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6"/>
      <c r="Y1" s="40" t="s">
        <v>57</v>
      </c>
      <c r="Z1" s="41"/>
      <c r="AA1" s="41"/>
      <c r="AB1" s="41"/>
      <c r="AC1" s="42"/>
      <c r="AD1" s="37"/>
      <c r="AE1" s="3"/>
      <c r="AF1" s="40" t="s">
        <v>58</v>
      </c>
      <c r="AG1" s="41"/>
      <c r="AH1" s="41"/>
      <c r="AI1" s="41"/>
      <c r="AJ1" s="41"/>
      <c r="AK1" s="42"/>
      <c r="AL1" s="3"/>
      <c r="AO1" s="40" t="s">
        <v>111</v>
      </c>
      <c r="AP1" s="41"/>
      <c r="AQ1" s="42"/>
      <c r="AR1" s="40" t="s">
        <v>52</v>
      </c>
      <c r="AS1" s="41"/>
      <c r="AT1" s="42"/>
      <c r="AU1" s="37"/>
      <c r="AV1" s="47" t="s">
        <v>59</v>
      </c>
      <c r="AW1" s="48"/>
      <c r="AX1" s="3"/>
      <c r="BA1" s="40" t="s">
        <v>53</v>
      </c>
      <c r="BB1" s="41"/>
      <c r="BC1" s="42"/>
      <c r="BE1" s="43" t="s">
        <v>110</v>
      </c>
      <c r="BF1" s="43"/>
      <c r="BG1" s="43"/>
    </row>
    <row r="2" spans="1:59" ht="66" customHeight="1" thickBot="1" x14ac:dyDescent="0.3">
      <c r="A2" s="33" t="s">
        <v>0</v>
      </c>
      <c r="B2" s="34" t="s">
        <v>1</v>
      </c>
      <c r="C2" s="34" t="s">
        <v>2</v>
      </c>
      <c r="D2" s="34" t="s">
        <v>3</v>
      </c>
      <c r="E2" s="34" t="s">
        <v>4</v>
      </c>
      <c r="F2" s="34" t="s">
        <v>5</v>
      </c>
      <c r="G2" s="34" t="s">
        <v>6</v>
      </c>
      <c r="H2" s="34" t="s">
        <v>7</v>
      </c>
      <c r="I2" s="34" t="s">
        <v>8</v>
      </c>
      <c r="J2" s="34" t="s">
        <v>9</v>
      </c>
      <c r="K2" s="34" t="s">
        <v>10</v>
      </c>
      <c r="L2" s="34" t="s">
        <v>11</v>
      </c>
      <c r="M2" s="34" t="s">
        <v>12</v>
      </c>
      <c r="N2" s="34" t="s">
        <v>13</v>
      </c>
      <c r="O2" s="34" t="s">
        <v>14</v>
      </c>
      <c r="P2" s="34" t="s">
        <v>15</v>
      </c>
      <c r="Q2" s="34" t="s">
        <v>16</v>
      </c>
      <c r="R2" s="34" t="s">
        <v>17</v>
      </c>
      <c r="S2" s="34" t="s">
        <v>18</v>
      </c>
      <c r="T2" s="35" t="s">
        <v>19</v>
      </c>
      <c r="U2" s="37" t="s">
        <v>115</v>
      </c>
      <c r="V2" s="20" t="s">
        <v>69</v>
      </c>
      <c r="W2" s="37" t="s">
        <v>116</v>
      </c>
      <c r="X2" s="20" t="s">
        <v>76</v>
      </c>
      <c r="Y2" s="32" t="s">
        <v>27</v>
      </c>
      <c r="Z2" s="27" t="s">
        <v>31</v>
      </c>
      <c r="AA2" s="30" t="s">
        <v>28</v>
      </c>
      <c r="AB2" s="27" t="s">
        <v>33</v>
      </c>
      <c r="AC2" s="31" t="s">
        <v>29</v>
      </c>
      <c r="AD2" s="37" t="s">
        <v>117</v>
      </c>
      <c r="AE2" s="3" t="s">
        <v>118</v>
      </c>
      <c r="AF2" s="26" t="s">
        <v>32</v>
      </c>
      <c r="AG2" s="27" t="s">
        <v>75</v>
      </c>
      <c r="AH2" s="30" t="s">
        <v>35</v>
      </c>
      <c r="AI2" s="27" t="s">
        <v>119</v>
      </c>
      <c r="AJ2" s="30" t="s">
        <v>120</v>
      </c>
      <c r="AK2" s="31" t="s">
        <v>34</v>
      </c>
      <c r="AL2" s="21" t="s">
        <v>77</v>
      </c>
      <c r="AM2" s="21" t="s">
        <v>78</v>
      </c>
      <c r="AN2" s="3" t="s">
        <v>121</v>
      </c>
      <c r="AO2" s="29" t="s">
        <v>112</v>
      </c>
      <c r="AP2" s="27" t="s">
        <v>113</v>
      </c>
      <c r="AQ2" s="28" t="s">
        <v>46</v>
      </c>
      <c r="AR2" s="26" t="s">
        <v>45</v>
      </c>
      <c r="AS2" s="27" t="s">
        <v>122</v>
      </c>
      <c r="AT2" s="28" t="s">
        <v>56</v>
      </c>
      <c r="AU2" s="38" t="s">
        <v>123</v>
      </c>
      <c r="AV2" s="26" t="s">
        <v>124</v>
      </c>
      <c r="AW2" s="28" t="s">
        <v>60</v>
      </c>
      <c r="AX2" s="11" t="s">
        <v>125</v>
      </c>
      <c r="AY2" s="3" t="s">
        <v>126</v>
      </c>
      <c r="AZ2" s="3" t="s">
        <v>127</v>
      </c>
      <c r="BA2" s="26" t="s">
        <v>128</v>
      </c>
      <c r="BB2" s="27" t="s">
        <v>129</v>
      </c>
      <c r="BC2" s="28" t="s">
        <v>130</v>
      </c>
      <c r="BD2" s="36" t="s">
        <v>131</v>
      </c>
      <c r="BE2" s="21" t="s">
        <v>132</v>
      </c>
      <c r="BF2" s="21" t="s">
        <v>54</v>
      </c>
      <c r="BG2" s="21" t="s">
        <v>55</v>
      </c>
    </row>
    <row r="3" spans="1:59" x14ac:dyDescent="0.25">
      <c r="A3" t="s">
        <v>42</v>
      </c>
      <c r="B3" t="s">
        <v>47</v>
      </c>
      <c r="C3" t="s">
        <v>81</v>
      </c>
      <c r="D3">
        <v>1</v>
      </c>
      <c r="E3">
        <v>1</v>
      </c>
      <c r="F3">
        <v>132985</v>
      </c>
      <c r="G3" t="s">
        <v>82</v>
      </c>
      <c r="H3">
        <v>1</v>
      </c>
      <c r="I3">
        <v>1</v>
      </c>
      <c r="J3" t="s">
        <v>21</v>
      </c>
      <c r="K3" t="s">
        <v>24</v>
      </c>
      <c r="L3" s="12"/>
      <c r="M3" t="s">
        <v>65</v>
      </c>
      <c r="N3" t="s">
        <v>22</v>
      </c>
      <c r="O3" s="1" t="s">
        <v>22</v>
      </c>
      <c r="P3" s="2">
        <v>44860</v>
      </c>
      <c r="Q3" s="2">
        <v>44860</v>
      </c>
      <c r="R3" t="s">
        <v>22</v>
      </c>
      <c r="S3" t="s">
        <v>43</v>
      </c>
      <c r="T3" t="s">
        <v>42</v>
      </c>
      <c r="V3" s="22" t="str">
        <f>CONCATENATE(G3," (",F3,")*",T3,"-",H3)</f>
        <v>K131959 (132985)*MON1035-1</v>
      </c>
      <c r="X3" s="21" t="str">
        <f ca="1">CONCATENATE(AB3,"*",AA3,"-",AC3)</f>
        <v>-*---</v>
      </c>
      <c r="Y3" s="4" t="str">
        <f>IF(L3="","No","Yes")</f>
        <v>No</v>
      </c>
      <c r="Z3" s="8" t="str" cm="1">
        <f t="array" aca="1" ref="Z3" ca="1">C_CP</f>
        <v/>
      </c>
      <c r="AA3" s="9" t="str" cm="1">
        <f t="array" aca="1" ref="AA3" ca="1">IF(Z3="Yes",C_T,"-")</f>
        <v>-</v>
      </c>
      <c r="AB3" s="9" t="str" cm="1">
        <f t="array" aca="1" ref="AB3" ca="1">IF(Z3="Yes",C_WC,"-")</f>
        <v>-</v>
      </c>
      <c r="AC3" s="9" t="str" cm="1">
        <f t="array" aca="1" ref="AC3" ca="1">IF(Z3="Yes",VALUE(C_F),"-")</f>
        <v>-</v>
      </c>
      <c r="AE3" s="21" t="str">
        <f>T3</f>
        <v>MON1035</v>
      </c>
      <c r="AF3" s="8" t="str" cm="1">
        <f t="array" aca="1" ref="AF3" ca="1">P_Pop</f>
        <v/>
      </c>
      <c r="AG3" s="8" t="str" cm="1">
        <f t="array" aca="1" ref="AG3" ca="1">IF(AF3="Yes",P_P,"Y")</f>
        <v>Y</v>
      </c>
      <c r="AH3" s="8" t="str" cm="1">
        <f t="array" aca="1" ref="AH3" ca="1">IF(AF3="Yes",P_LB,"-")</f>
        <v>-</v>
      </c>
      <c r="AI3" s="8" t="str" cm="1">
        <f t="array" aca="1" ref="AI3" ca="1">IF(AF3="Yes",P_WC,"-")</f>
        <v>-</v>
      </c>
      <c r="AJ3" s="8" t="str" cm="1">
        <f t="array" aca="1" ref="AJ3" ca="1">IF(AF3="Yes",VALUE(P_F),"-")</f>
        <v>-</v>
      </c>
      <c r="AK3" s="10" t="str" cm="1">
        <f t="array" aca="1" ref="AK3" ca="1">IF(AF3="Yes",P_PN,"-")</f>
        <v>-</v>
      </c>
      <c r="AL3" s="22" t="str">
        <f>_xlfn.TEXTBEFORE(V3,"*")</f>
        <v>K131959 (132985)</v>
      </c>
      <c r="AM3" s="22">
        <f>H3</f>
        <v>1</v>
      </c>
      <c r="AO3" s="5" t="s">
        <v>114</v>
      </c>
      <c r="AP3" s="5"/>
      <c r="AQ3" s="5" t="str">
        <f ca="1">IF(AND(Y3="Yes",Z3="No",AG3="Y",AO3="Yes",AP3="No"),"Picture of endPoint","")</f>
        <v/>
      </c>
      <c r="AR3" s="5" t="str">
        <f t="shared" ref="AR3:AR26" ca="1" si="0">IF(AG3="Y",IF(OR(AND(BE3="Y",BF3="Y",BG3="Y"),AND(BE3="N",BF3="N",BG3="N"),AND(BE3="Y",BF3="N",BG3="N")),"No","Yes"),"Yes")</f>
        <v>Yes</v>
      </c>
      <c r="AS3" s="5" t="str">
        <f t="shared" ref="AS3:AS26" ca="1" si="1">IF(AG3="Y",IF(AND(BE3="Y",BF3="Y",BG3="N"),"Picture of patch",IF(OR(AND(BE3="N",BF3="N",BG3="Y"),AND(BE3="N",BF3="Y",BG3="Y"),AND(BE3="N",BF3="Y",BG3="N")),"Patch to remove","")),"Patch to verify + Picture")</f>
        <v>Patch to remove</v>
      </c>
      <c r="AT3" s="5" t="str" cm="1">
        <f t="array" aca="1" ref="AT3" ca="1">COM</f>
        <v/>
      </c>
      <c r="AV3" s="5" t="str">
        <f t="shared" ref="AV3:AV26" ca="1" si="2">IF(AW3="",IFERROR(IF(SEARCH("Picture",AS3)=1,"Look in EOS",""),"No"),IF(AW3="Yes","No","No picture in EOS"))</f>
        <v>No</v>
      </c>
      <c r="AW3" s="4" t="str" cm="1">
        <f t="array" aca="1" ref="AW3" ca="1">PIE</f>
        <v/>
      </c>
      <c r="AY3" s="22" t="str">
        <f ca="1">IF(OR(AND(AF3="Yes",AI3=AB3),OR(AF3="",AF3="No")),"N","Y")</f>
        <v>N</v>
      </c>
      <c r="AZ3" s="22" t="str">
        <f ca="1">IF(OR(AND(AF3="Yes",AJ3=AC3),OR(AF3="",AF3="No")),"N","Y")</f>
        <v>N</v>
      </c>
      <c r="BA3" s="5" t="str">
        <f ca="1">IF(AND(AY3="N",AZ3="N"),"No","Yes")</f>
        <v>No</v>
      </c>
      <c r="BB3" s="5" t="str">
        <f ca="1">IF(AY3="Y","Cable patched with is not the same",IF(AZ3="Y","Fiber in cable patched with is not the same",IF(AND(AY3="Y",AZ3="Y"),"Cable and fiber patched with is not the same","")))</f>
        <v/>
      </c>
      <c r="BC3" s="5"/>
      <c r="BE3" s="22" t="str">
        <f t="shared" ref="BE3:BE26" si="3">IF(AND(Y3="Yes",N3=0),"N",IF(Y3="No","N","Y"))</f>
        <v>N</v>
      </c>
      <c r="BF3" s="22" t="str">
        <f t="shared" ref="BF3:BF26" ca="1" si="4">IF(AND(Z3="Yes",N3=0),"N",IF(Z3="No","N","Y"))</f>
        <v>Y</v>
      </c>
      <c r="BG3" s="22" t="str">
        <f t="shared" ref="BG3:BG26" ca="1" si="5">IF(AND(AF3="Yes",N3=0),"N",IF(OR(AF3="No",AF3=""),"N","Y"))</f>
        <v>N</v>
      </c>
    </row>
    <row r="4" spans="1:59" x14ac:dyDescent="0.25">
      <c r="A4" t="s">
        <v>42</v>
      </c>
      <c r="B4" t="s">
        <v>47</v>
      </c>
      <c r="C4" t="s">
        <v>81</v>
      </c>
      <c r="D4">
        <v>1</v>
      </c>
      <c r="E4">
        <v>2</v>
      </c>
      <c r="F4">
        <v>132985</v>
      </c>
      <c r="G4" t="s">
        <v>82</v>
      </c>
      <c r="H4">
        <v>2</v>
      </c>
      <c r="I4">
        <v>1</v>
      </c>
      <c r="J4" t="s">
        <v>21</v>
      </c>
      <c r="K4" t="s">
        <v>25</v>
      </c>
      <c r="L4" s="12" t="s">
        <v>49</v>
      </c>
      <c r="M4" t="s">
        <v>65</v>
      </c>
      <c r="N4">
        <v>1</v>
      </c>
      <c r="O4" s="1">
        <v>342033001</v>
      </c>
      <c r="P4" s="2">
        <v>44183</v>
      </c>
      <c r="Q4" s="2">
        <v>44183</v>
      </c>
      <c r="R4" t="s">
        <v>26</v>
      </c>
      <c r="S4" t="s">
        <v>44</v>
      </c>
      <c r="T4" t="s">
        <v>42</v>
      </c>
      <c r="V4" s="22" t="str">
        <f t="shared" ref="V4:V5" si="6">CONCATENATE(G4," (",F4,")*",T4,"-",H4)</f>
        <v>K131959 (132985)*MON1035-2</v>
      </c>
      <c r="X4" s="21" t="str">
        <f t="shared" ref="X4:X5" ca="1" si="7">CONCATENATE(AB4,"*",AA4,"-",AC4)</f>
        <v>-*---</v>
      </c>
      <c r="Y4" s="4" t="str">
        <f t="shared" ref="Y4:Y26" si="8">IF(L4="","No","Yes")</f>
        <v>Yes</v>
      </c>
      <c r="Z4" s="8" t="str" cm="1">
        <f t="array" aca="1" ref="Z4" ca="1">C_CP</f>
        <v/>
      </c>
      <c r="AA4" s="9" t="str" cm="1">
        <f t="array" aca="1" ref="AA4" ca="1">IF(Z4="Yes",C_T,"-")</f>
        <v>-</v>
      </c>
      <c r="AB4" s="9" t="str" cm="1">
        <f t="array" aca="1" ref="AB4" ca="1">IF(Z4="Yes",C_WC,"-")</f>
        <v>-</v>
      </c>
      <c r="AC4" s="9" t="str" cm="1">
        <f t="array" aca="1" ref="AC4" ca="1">IF(Z4="Yes",VALUE(C_F),"-")</f>
        <v>-</v>
      </c>
      <c r="AE4" s="21" t="str">
        <f t="shared" ref="AE4:AE26" si="9">T4</f>
        <v>MON1035</v>
      </c>
      <c r="AF4" s="8" t="str" cm="1">
        <f t="array" aca="1" ref="AF4" ca="1">P_Pop</f>
        <v/>
      </c>
      <c r="AG4" s="8" t="str" cm="1">
        <f t="array" aca="1" ref="AG4" ca="1">IF(AF4="Yes",P_P,"Y")</f>
        <v>Y</v>
      </c>
      <c r="AH4" s="8" t="str" cm="1">
        <f t="array" aca="1" ref="AH4" ca="1">IF(AF4="Yes",P_LB,"-")</f>
        <v>-</v>
      </c>
      <c r="AI4" s="8" t="str" cm="1">
        <f t="array" aca="1" ref="AI4" ca="1">IF(AF4="Yes",P_WC,"-")</f>
        <v>-</v>
      </c>
      <c r="AJ4" s="8" t="str" cm="1">
        <f t="array" aca="1" ref="AJ4" ca="1">IF(AF4="Yes",VALUE(P_F),"-")</f>
        <v>-</v>
      </c>
      <c r="AK4" s="10" t="str" cm="1">
        <f t="array" aca="1" ref="AK4" ca="1">IF(AF4="Yes",P_PN,"-")</f>
        <v>-</v>
      </c>
      <c r="AL4" s="22" t="str">
        <f t="shared" ref="AL4:AL5" si="10">_xlfn.TEXTBEFORE(V4,"*")</f>
        <v>K131959 (132985)</v>
      </c>
      <c r="AM4" s="22">
        <f t="shared" ref="AM4:AM26" si="11">H4</f>
        <v>2</v>
      </c>
      <c r="AO4" s="5" t="str">
        <f>AO3</f>
        <v>Yes</v>
      </c>
      <c r="AP4" s="5"/>
      <c r="AQ4" s="5" t="str">
        <f t="shared" ref="AQ4:AQ26" ca="1" si="12">IF(AND(Y4="Yes",Z4="No",AG4="Y",AO4="Yes",AP4="No"),"Picture of endPoint","")</f>
        <v/>
      </c>
      <c r="AR4" s="5" t="str">
        <f t="shared" ca="1" si="0"/>
        <v>Yes</v>
      </c>
      <c r="AS4" s="5" t="str">
        <f t="shared" ca="1" si="1"/>
        <v>Picture of patch</v>
      </c>
      <c r="AT4" s="5" t="str" cm="1">
        <f t="array" aca="1" ref="AT4" ca="1">COM</f>
        <v/>
      </c>
      <c r="AV4" s="5" t="str">
        <f t="shared" ca="1" si="2"/>
        <v>Look in EOS</v>
      </c>
      <c r="AW4" s="4" t="str" cm="1">
        <f t="array" aca="1" ref="AW4" ca="1">PIE</f>
        <v/>
      </c>
      <c r="AY4" s="22" t="str">
        <f t="shared" ref="AY4:AY26" ca="1" si="13">IF(OR(AND(AF4="Yes",AI4=AB4),OR(AF4="",AF4="No")),"N","Y")</f>
        <v>N</v>
      </c>
      <c r="AZ4" s="22" t="str">
        <f t="shared" ref="AZ4:AZ26" ca="1" si="14">IF(OR(AND(AF4="Yes",AJ4=AC4),OR(AF4="",AF4="No")),"N","Y")</f>
        <v>N</v>
      </c>
      <c r="BA4" s="5" t="str">
        <f t="shared" ref="BA4:BA26" ca="1" si="15">IF(AND(AY4="N",AZ4="N"),"No","Yes")</f>
        <v>No</v>
      </c>
      <c r="BB4" s="5" t="str">
        <f t="shared" ref="BB4:BB26" ca="1" si="16">IF(AY4="Y","Cable patched with is not the same",IF(AZ4="Y","Fiber in cable patched with is not the same",IF(AND(AY4="Y",AZ4="Y"),"Cable and fiber patched with is not the same","")))</f>
        <v/>
      </c>
      <c r="BC4" s="5"/>
      <c r="BE4" s="22" t="str">
        <f t="shared" si="3"/>
        <v>Y</v>
      </c>
      <c r="BF4" s="22" t="str">
        <f t="shared" ca="1" si="4"/>
        <v>Y</v>
      </c>
      <c r="BG4" s="22" t="str">
        <f t="shared" ca="1" si="5"/>
        <v>N</v>
      </c>
    </row>
    <row r="5" spans="1:59" x14ac:dyDescent="0.25">
      <c r="A5" t="s">
        <v>42</v>
      </c>
      <c r="B5" t="s">
        <v>47</v>
      </c>
      <c r="C5" t="s">
        <v>81</v>
      </c>
      <c r="D5">
        <v>1</v>
      </c>
      <c r="E5">
        <v>3</v>
      </c>
      <c r="F5">
        <v>132985</v>
      </c>
      <c r="G5" t="s">
        <v>82</v>
      </c>
      <c r="H5">
        <v>3</v>
      </c>
      <c r="I5">
        <v>2</v>
      </c>
      <c r="J5" t="s">
        <v>21</v>
      </c>
      <c r="K5" t="s">
        <v>24</v>
      </c>
      <c r="L5" s="12" t="s">
        <v>83</v>
      </c>
      <c r="M5" t="s">
        <v>65</v>
      </c>
      <c r="N5">
        <v>1</v>
      </c>
      <c r="O5" s="1">
        <v>344885001</v>
      </c>
      <c r="P5" s="2">
        <v>44183</v>
      </c>
      <c r="Q5" s="2">
        <v>44183</v>
      </c>
      <c r="R5" t="s">
        <v>26</v>
      </c>
      <c r="S5" t="s">
        <v>26</v>
      </c>
      <c r="T5" t="s">
        <v>42</v>
      </c>
      <c r="V5" s="22" t="str">
        <f t="shared" si="6"/>
        <v>K131959 (132985)*MON1035-3</v>
      </c>
      <c r="X5" s="21" t="str">
        <f t="shared" ca="1" si="7"/>
        <v>-*---</v>
      </c>
      <c r="Y5" s="4" t="str">
        <f t="shared" si="8"/>
        <v>Yes</v>
      </c>
      <c r="Z5" s="8" t="str" cm="1">
        <f t="array" aca="1" ref="Z5" ca="1">C_CP</f>
        <v/>
      </c>
      <c r="AA5" s="9" t="str" cm="1">
        <f t="array" aca="1" ref="AA5" ca="1">IF(Z5="Yes",C_T,"-")</f>
        <v>-</v>
      </c>
      <c r="AB5" s="9" t="str" cm="1">
        <f t="array" aca="1" ref="AB5" ca="1">IF(Z5="Yes",C_WC,"-")</f>
        <v>-</v>
      </c>
      <c r="AC5" s="9" t="str" cm="1">
        <f t="array" aca="1" ref="AC5" ca="1">IF(Z5="Yes",VALUE(C_F),"-")</f>
        <v>-</v>
      </c>
      <c r="AE5" s="21" t="str">
        <f t="shared" si="9"/>
        <v>MON1035</v>
      </c>
      <c r="AF5" s="8" t="str" cm="1">
        <f t="array" aca="1" ref="AF5" ca="1">P_Pop</f>
        <v/>
      </c>
      <c r="AG5" s="8" t="str" cm="1">
        <f t="array" aca="1" ref="AG5" ca="1">IF(AF5="Yes",P_P,"Y")</f>
        <v>Y</v>
      </c>
      <c r="AH5" s="8" t="str" cm="1">
        <f t="array" aca="1" ref="AH5" ca="1">IF(AF5="Yes",P_LB,"-")</f>
        <v>-</v>
      </c>
      <c r="AI5" s="8" t="str" cm="1">
        <f t="array" aca="1" ref="AI5" ca="1">IF(AF5="Yes",P_WC,"-")</f>
        <v>-</v>
      </c>
      <c r="AJ5" s="8" t="str" cm="1">
        <f t="array" aca="1" ref="AJ5" ca="1">IF(AF5="Yes",VALUE(P_F),"-")</f>
        <v>-</v>
      </c>
      <c r="AK5" s="10" t="str" cm="1">
        <f t="array" aca="1" ref="AK5" ca="1">IF(AF5="Yes",P_PN,"-")</f>
        <v>-</v>
      </c>
      <c r="AL5" s="22" t="str">
        <f t="shared" si="10"/>
        <v>K131959 (132985)</v>
      </c>
      <c r="AM5" s="22">
        <f t="shared" si="11"/>
        <v>3</v>
      </c>
      <c r="AO5" s="5" t="str">
        <f t="shared" ref="AO5:AO26" si="17">AO4</f>
        <v>Yes</v>
      </c>
      <c r="AP5" s="5" t="str">
        <f t="shared" ref="AP5:AP26" ca="1" si="18">IF(AND(AO5="No",Y5="Yes",Z5="No",AG5="Y"),"Picture of endPoint","")</f>
        <v/>
      </c>
      <c r="AQ5" s="5" t="str">
        <f t="shared" ca="1" si="12"/>
        <v/>
      </c>
      <c r="AR5" s="5" t="str">
        <f t="shared" ca="1" si="0"/>
        <v>Yes</v>
      </c>
      <c r="AS5" s="5" t="str">
        <f t="shared" ca="1" si="1"/>
        <v>Picture of patch</v>
      </c>
      <c r="AT5" s="5" t="str" cm="1">
        <f t="array" aca="1" ref="AT5" ca="1">COM</f>
        <v/>
      </c>
      <c r="AV5" s="5" t="str">
        <f t="shared" ca="1" si="2"/>
        <v>Look in EOS</v>
      </c>
      <c r="AW5" s="4" t="str" cm="1">
        <f t="array" aca="1" ref="AW5" ca="1">PIE</f>
        <v/>
      </c>
      <c r="AY5" s="22" t="str">
        <f t="shared" ca="1" si="13"/>
        <v>N</v>
      </c>
      <c r="AZ5" s="22" t="str">
        <f t="shared" ca="1" si="14"/>
        <v>N</v>
      </c>
      <c r="BA5" s="5" t="str">
        <f t="shared" ca="1" si="15"/>
        <v>No</v>
      </c>
      <c r="BB5" s="5" t="str">
        <f t="shared" ca="1" si="16"/>
        <v/>
      </c>
      <c r="BC5" s="5"/>
      <c r="BE5" s="22" t="str">
        <f t="shared" si="3"/>
        <v>Y</v>
      </c>
      <c r="BF5" s="22" t="str">
        <f t="shared" ca="1" si="4"/>
        <v>Y</v>
      </c>
      <c r="BG5" s="22" t="str">
        <f t="shared" ca="1" si="5"/>
        <v>N</v>
      </c>
    </row>
    <row r="6" spans="1:59" x14ac:dyDescent="0.25">
      <c r="A6" t="s">
        <v>42</v>
      </c>
      <c r="B6" t="s">
        <v>47</v>
      </c>
      <c r="C6" t="s">
        <v>81</v>
      </c>
      <c r="D6">
        <v>1</v>
      </c>
      <c r="E6">
        <v>4</v>
      </c>
      <c r="F6">
        <v>132985</v>
      </c>
      <c r="G6" t="s">
        <v>82</v>
      </c>
      <c r="H6">
        <v>4</v>
      </c>
      <c r="I6">
        <v>2</v>
      </c>
      <c r="J6" t="s">
        <v>21</v>
      </c>
      <c r="K6" t="s">
        <v>25</v>
      </c>
      <c r="L6" s="12" t="s">
        <v>84</v>
      </c>
      <c r="M6" t="s">
        <v>65</v>
      </c>
      <c r="N6">
        <v>1</v>
      </c>
      <c r="O6" s="1">
        <v>343420001</v>
      </c>
      <c r="P6" s="2">
        <v>44218</v>
      </c>
      <c r="Q6" s="2">
        <v>44218</v>
      </c>
      <c r="R6" t="s">
        <v>26</v>
      </c>
      <c r="S6" t="s">
        <v>26</v>
      </c>
      <c r="T6" t="s">
        <v>42</v>
      </c>
      <c r="V6" s="22" t="str">
        <f t="shared" ref="V6:V26" si="19">CONCATENATE(G6," (",F6,")*",T6,"-",H6)</f>
        <v>K131959 (132985)*MON1035-4</v>
      </c>
      <c r="X6" s="21" t="str">
        <f t="shared" ref="X6:X26" ca="1" si="20">CONCATENATE(AB6,"*",AA6,"-",AC6)</f>
        <v>-*---</v>
      </c>
      <c r="Y6" s="4" t="str">
        <f t="shared" si="8"/>
        <v>Yes</v>
      </c>
      <c r="Z6" s="8" t="str" cm="1">
        <f t="array" aca="1" ref="Z6" ca="1">C_CP</f>
        <v/>
      </c>
      <c r="AA6" s="9" t="str" cm="1">
        <f t="array" aca="1" ref="AA6" ca="1">IF(Z6="Yes",C_T,"-")</f>
        <v>-</v>
      </c>
      <c r="AB6" s="9" t="str" cm="1">
        <f t="array" aca="1" ref="AB6" ca="1">IF(Z6="Yes",C_WC,"-")</f>
        <v>-</v>
      </c>
      <c r="AC6" s="9" t="str" cm="1">
        <f t="array" aca="1" ref="AC6" ca="1">IF(Z6="Yes",VALUE(C_F),"-")</f>
        <v>-</v>
      </c>
      <c r="AE6" s="21" t="str">
        <f t="shared" si="9"/>
        <v>MON1035</v>
      </c>
      <c r="AF6" s="8" t="str" cm="1">
        <f t="array" aca="1" ref="AF6" ca="1">P_Pop</f>
        <v/>
      </c>
      <c r="AG6" s="8" t="str" cm="1">
        <f t="array" aca="1" ref="AG6" ca="1">IF(AF6="Yes",P_P,"Y")</f>
        <v>Y</v>
      </c>
      <c r="AH6" s="8" t="str" cm="1">
        <f t="array" aca="1" ref="AH6" ca="1">IF(AF6="Yes",P_LB,"-")</f>
        <v>-</v>
      </c>
      <c r="AI6" s="8" t="str" cm="1">
        <f t="array" aca="1" ref="AI6" ca="1">IF(AF6="Yes",P_WC,"-")</f>
        <v>-</v>
      </c>
      <c r="AJ6" s="8" t="str" cm="1">
        <f t="array" aca="1" ref="AJ6" ca="1">IF(AF6="Yes",VALUE(P_F),"-")</f>
        <v>-</v>
      </c>
      <c r="AK6" s="10" t="str" cm="1">
        <f t="array" aca="1" ref="AK6" ca="1">IF(AF6="Yes",P_PN,"-")</f>
        <v>-</v>
      </c>
      <c r="AL6" s="22" t="str">
        <f t="shared" ref="AL6:AL26" si="21">_xlfn.TEXTBEFORE(V6,"*")</f>
        <v>K131959 (132985)</v>
      </c>
      <c r="AM6" s="22">
        <f t="shared" si="11"/>
        <v>4</v>
      </c>
      <c r="AO6" s="5" t="str">
        <f t="shared" si="17"/>
        <v>Yes</v>
      </c>
      <c r="AP6" s="5" t="str">
        <f ca="1">IF(AND(AO6="No",Y6="Yes",Z6="No",AG6="Y"),"Picture of endPoint","")</f>
        <v/>
      </c>
      <c r="AQ6" s="5" t="str">
        <f t="shared" ca="1" si="12"/>
        <v/>
      </c>
      <c r="AR6" s="5" t="str">
        <f t="shared" ca="1" si="0"/>
        <v>Yes</v>
      </c>
      <c r="AS6" s="5" t="str">
        <f t="shared" ca="1" si="1"/>
        <v>Picture of patch</v>
      </c>
      <c r="AT6" s="5" t="str" cm="1">
        <f t="array" aca="1" ref="AT6" ca="1">COM</f>
        <v/>
      </c>
      <c r="AV6" s="5" t="str">
        <f t="shared" ca="1" si="2"/>
        <v>Look in EOS</v>
      </c>
      <c r="AW6" s="4" t="str" cm="1">
        <f t="array" aca="1" ref="AW6" ca="1">PIE</f>
        <v/>
      </c>
      <c r="AY6" s="22" t="str">
        <f t="shared" ca="1" si="13"/>
        <v>N</v>
      </c>
      <c r="AZ6" s="22" t="str">
        <f t="shared" ca="1" si="14"/>
        <v>N</v>
      </c>
      <c r="BA6" s="5" t="str">
        <f t="shared" ca="1" si="15"/>
        <v>No</v>
      </c>
      <c r="BB6" s="5" t="str">
        <f t="shared" ca="1" si="16"/>
        <v/>
      </c>
      <c r="BC6" s="5"/>
      <c r="BE6" s="22" t="str">
        <f t="shared" si="3"/>
        <v>Y</v>
      </c>
      <c r="BF6" s="22" t="str">
        <f t="shared" ca="1" si="4"/>
        <v>Y</v>
      </c>
      <c r="BG6" s="22" t="str">
        <f t="shared" ca="1" si="5"/>
        <v>N</v>
      </c>
    </row>
    <row r="7" spans="1:59" x14ac:dyDescent="0.25">
      <c r="A7" t="s">
        <v>42</v>
      </c>
      <c r="B7" t="s">
        <v>47</v>
      </c>
      <c r="C7" t="s">
        <v>81</v>
      </c>
      <c r="D7">
        <v>1</v>
      </c>
      <c r="E7">
        <v>5</v>
      </c>
      <c r="F7">
        <v>132985</v>
      </c>
      <c r="G7" t="s">
        <v>82</v>
      </c>
      <c r="H7">
        <v>5</v>
      </c>
      <c r="I7">
        <v>3</v>
      </c>
      <c r="J7" t="s">
        <v>21</v>
      </c>
      <c r="K7" t="s">
        <v>24</v>
      </c>
      <c r="L7" s="12" t="s">
        <v>85</v>
      </c>
      <c r="M7" t="s">
        <v>65</v>
      </c>
      <c r="N7">
        <v>1</v>
      </c>
      <c r="O7" s="1">
        <v>334594001</v>
      </c>
      <c r="P7" s="2">
        <v>44293</v>
      </c>
      <c r="Q7" s="2">
        <v>44293</v>
      </c>
      <c r="R7" t="s">
        <v>26</v>
      </c>
      <c r="S7" t="s">
        <v>26</v>
      </c>
      <c r="T7" t="s">
        <v>42</v>
      </c>
      <c r="V7" s="22" t="str">
        <f t="shared" si="19"/>
        <v>K131959 (132985)*MON1035-5</v>
      </c>
      <c r="X7" s="21" t="str">
        <f t="shared" ca="1" si="20"/>
        <v>-*---</v>
      </c>
      <c r="Y7" s="4" t="str">
        <f t="shared" si="8"/>
        <v>Yes</v>
      </c>
      <c r="Z7" s="8" t="str" cm="1">
        <f t="array" aca="1" ref="Z7" ca="1">C_CP</f>
        <v/>
      </c>
      <c r="AA7" s="9" t="str" cm="1">
        <f t="array" aca="1" ref="AA7" ca="1">IF(Z7="Yes",C_T,"-")</f>
        <v>-</v>
      </c>
      <c r="AB7" s="9" t="str" cm="1">
        <f t="array" aca="1" ref="AB7" ca="1">IF(Z7="Yes",C_WC,"-")</f>
        <v>-</v>
      </c>
      <c r="AC7" s="9" t="str" cm="1">
        <f t="array" aca="1" ref="AC7" ca="1">IF(Z7="Yes",VALUE(C_F),"-")</f>
        <v>-</v>
      </c>
      <c r="AE7" s="21" t="str">
        <f t="shared" si="9"/>
        <v>MON1035</v>
      </c>
      <c r="AF7" s="8" t="str" cm="1">
        <f t="array" aca="1" ref="AF7" ca="1">P_Pop</f>
        <v/>
      </c>
      <c r="AG7" s="8" t="str" cm="1">
        <f t="array" aca="1" ref="AG7" ca="1">IF(AF7="Yes",P_P,"Y")</f>
        <v>Y</v>
      </c>
      <c r="AH7" s="8" t="str" cm="1">
        <f t="array" aca="1" ref="AH7" ca="1">IF(AF7="Yes",P_LB,"-")</f>
        <v>-</v>
      </c>
      <c r="AI7" s="8" t="str" cm="1">
        <f t="array" aca="1" ref="AI7" ca="1">IF(AF7="Yes",P_WC,"-")</f>
        <v>-</v>
      </c>
      <c r="AJ7" s="8" t="str" cm="1">
        <f t="array" aca="1" ref="AJ7" ca="1">IF(AF7="Yes",VALUE(P_F),"-")</f>
        <v>-</v>
      </c>
      <c r="AK7" s="10" t="str" cm="1">
        <f t="array" aca="1" ref="AK7" ca="1">IF(AF7="Yes",P_PN,"-")</f>
        <v>-</v>
      </c>
      <c r="AL7" s="22" t="str">
        <f t="shared" si="21"/>
        <v>K131959 (132985)</v>
      </c>
      <c r="AM7" s="22">
        <f t="shared" si="11"/>
        <v>5</v>
      </c>
      <c r="AO7" s="5" t="str">
        <f t="shared" si="17"/>
        <v>Yes</v>
      </c>
      <c r="AP7" s="5" t="str">
        <f t="shared" ca="1" si="18"/>
        <v/>
      </c>
      <c r="AQ7" s="5" t="str">
        <f t="shared" ca="1" si="12"/>
        <v/>
      </c>
      <c r="AR7" s="5" t="str">
        <f t="shared" ca="1" si="0"/>
        <v>Yes</v>
      </c>
      <c r="AS7" s="5" t="str">
        <f t="shared" ca="1" si="1"/>
        <v>Picture of patch</v>
      </c>
      <c r="AT7" s="5" t="str" cm="1">
        <f t="array" aca="1" ref="AT7" ca="1">COM</f>
        <v/>
      </c>
      <c r="AV7" s="5" t="str">
        <f t="shared" ca="1" si="2"/>
        <v>Look in EOS</v>
      </c>
      <c r="AW7" s="4" t="str" cm="1">
        <f t="array" aca="1" ref="AW7" ca="1">PIE</f>
        <v/>
      </c>
      <c r="AY7" s="22" t="str">
        <f t="shared" ca="1" si="13"/>
        <v>N</v>
      </c>
      <c r="AZ7" s="22" t="str">
        <f t="shared" ca="1" si="14"/>
        <v>N</v>
      </c>
      <c r="BA7" s="5" t="str">
        <f t="shared" ca="1" si="15"/>
        <v>No</v>
      </c>
      <c r="BB7" s="5" t="str">
        <f t="shared" ca="1" si="16"/>
        <v/>
      </c>
      <c r="BC7" s="5"/>
      <c r="BE7" s="22" t="str">
        <f t="shared" si="3"/>
        <v>Y</v>
      </c>
      <c r="BF7" s="22" t="str">
        <f t="shared" ca="1" si="4"/>
        <v>Y</v>
      </c>
      <c r="BG7" s="22" t="str">
        <f t="shared" ca="1" si="5"/>
        <v>N</v>
      </c>
    </row>
    <row r="8" spans="1:59" x14ac:dyDescent="0.25">
      <c r="A8" t="s">
        <v>42</v>
      </c>
      <c r="B8" t="s">
        <v>47</v>
      </c>
      <c r="C8" t="s">
        <v>81</v>
      </c>
      <c r="D8">
        <v>1</v>
      </c>
      <c r="E8">
        <v>6</v>
      </c>
      <c r="F8">
        <v>132985</v>
      </c>
      <c r="G8" t="s">
        <v>82</v>
      </c>
      <c r="H8">
        <v>6</v>
      </c>
      <c r="I8">
        <v>3</v>
      </c>
      <c r="J8" t="s">
        <v>21</v>
      </c>
      <c r="K8" t="s">
        <v>25</v>
      </c>
      <c r="L8" s="12" t="s">
        <v>86</v>
      </c>
      <c r="M8" t="s">
        <v>65</v>
      </c>
      <c r="N8">
        <v>1</v>
      </c>
      <c r="O8" s="1">
        <v>356890001</v>
      </c>
      <c r="P8" s="2">
        <v>44853</v>
      </c>
      <c r="Q8" s="2">
        <v>44853</v>
      </c>
      <c r="R8" t="s">
        <v>22</v>
      </c>
      <c r="S8" t="s">
        <v>23</v>
      </c>
      <c r="T8" t="s">
        <v>42</v>
      </c>
      <c r="V8" s="22" t="str">
        <f t="shared" si="19"/>
        <v>K131959 (132985)*MON1035-6</v>
      </c>
      <c r="X8" s="21" t="str">
        <f t="shared" ca="1" si="20"/>
        <v>-*---</v>
      </c>
      <c r="Y8" s="4" t="str">
        <f t="shared" si="8"/>
        <v>Yes</v>
      </c>
      <c r="Z8" s="8" t="str" cm="1">
        <f t="array" aca="1" ref="Z8" ca="1">C_CP</f>
        <v/>
      </c>
      <c r="AA8" s="9" t="str" cm="1">
        <f t="array" aca="1" ref="AA8" ca="1">IF(Z8="Yes",C_T,"-")</f>
        <v>-</v>
      </c>
      <c r="AB8" s="9" t="str" cm="1">
        <f t="array" aca="1" ref="AB8" ca="1">IF(Z8="Yes",C_WC,"-")</f>
        <v>-</v>
      </c>
      <c r="AC8" s="9" t="str" cm="1">
        <f t="array" aca="1" ref="AC8" ca="1">IF(Z8="Yes",VALUE(C_F),"-")</f>
        <v>-</v>
      </c>
      <c r="AE8" s="21" t="str">
        <f t="shared" si="9"/>
        <v>MON1035</v>
      </c>
      <c r="AF8" s="8" t="str" cm="1">
        <f t="array" aca="1" ref="AF8" ca="1">P_Pop</f>
        <v/>
      </c>
      <c r="AG8" s="8" t="str" cm="1">
        <f t="array" aca="1" ref="AG8" ca="1">IF(AF8="Yes",P_P,"Y")</f>
        <v>Y</v>
      </c>
      <c r="AH8" s="8" t="str" cm="1">
        <f t="array" aca="1" ref="AH8" ca="1">IF(AF8="Yes",P_LB,"-")</f>
        <v>-</v>
      </c>
      <c r="AI8" s="8" t="str" cm="1">
        <f t="array" aca="1" ref="AI8" ca="1">IF(AF8="Yes",P_WC,"-")</f>
        <v>-</v>
      </c>
      <c r="AJ8" s="8" t="str" cm="1">
        <f t="array" aca="1" ref="AJ8" ca="1">IF(AF8="Yes",VALUE(P_F),"-")</f>
        <v>-</v>
      </c>
      <c r="AK8" s="10" t="str" cm="1">
        <f t="array" aca="1" ref="AK8" ca="1">IF(AF8="Yes",P_PN,"-")</f>
        <v>-</v>
      </c>
      <c r="AL8" s="22" t="str">
        <f t="shared" si="21"/>
        <v>K131959 (132985)</v>
      </c>
      <c r="AM8" s="22">
        <f t="shared" si="11"/>
        <v>6</v>
      </c>
      <c r="AO8" s="5" t="str">
        <f t="shared" si="17"/>
        <v>Yes</v>
      </c>
      <c r="AP8" s="5" t="str">
        <f t="shared" ca="1" si="18"/>
        <v/>
      </c>
      <c r="AQ8" s="5" t="str">
        <f t="shared" ca="1" si="12"/>
        <v/>
      </c>
      <c r="AR8" s="5" t="str">
        <f t="shared" ca="1" si="0"/>
        <v>Yes</v>
      </c>
      <c r="AS8" s="5" t="str">
        <f t="shared" ca="1" si="1"/>
        <v>Picture of patch</v>
      </c>
      <c r="AT8" s="5" t="str" cm="1">
        <f t="array" aca="1" ref="AT8" ca="1">COM</f>
        <v/>
      </c>
      <c r="AV8" s="5" t="str">
        <f t="shared" ca="1" si="2"/>
        <v>Look in EOS</v>
      </c>
      <c r="AW8" s="4" t="str" cm="1">
        <f t="array" aca="1" ref="AW8" ca="1">PIE</f>
        <v/>
      </c>
      <c r="AY8" s="22" t="str">
        <f t="shared" ca="1" si="13"/>
        <v>N</v>
      </c>
      <c r="AZ8" s="22" t="str">
        <f t="shared" ca="1" si="14"/>
        <v>N</v>
      </c>
      <c r="BA8" s="5" t="str">
        <f t="shared" ca="1" si="15"/>
        <v>No</v>
      </c>
      <c r="BB8" s="5" t="str">
        <f t="shared" ca="1" si="16"/>
        <v/>
      </c>
      <c r="BC8" s="5"/>
      <c r="BE8" s="22" t="str">
        <f t="shared" si="3"/>
        <v>Y</v>
      </c>
      <c r="BF8" s="22" t="str">
        <f t="shared" ca="1" si="4"/>
        <v>Y</v>
      </c>
      <c r="BG8" s="22" t="str">
        <f t="shared" ca="1" si="5"/>
        <v>N</v>
      </c>
    </row>
    <row r="9" spans="1:59" x14ac:dyDescent="0.25">
      <c r="A9" t="s">
        <v>42</v>
      </c>
      <c r="B9" t="s">
        <v>47</v>
      </c>
      <c r="C9" t="s">
        <v>81</v>
      </c>
      <c r="D9">
        <v>1</v>
      </c>
      <c r="E9">
        <v>7</v>
      </c>
      <c r="F9">
        <v>132985</v>
      </c>
      <c r="G9" t="s">
        <v>82</v>
      </c>
      <c r="H9">
        <v>7</v>
      </c>
      <c r="I9">
        <v>4</v>
      </c>
      <c r="J9" t="s">
        <v>21</v>
      </c>
      <c r="K9" t="s">
        <v>24</v>
      </c>
      <c r="L9" s="12" t="s">
        <v>48</v>
      </c>
      <c r="M9" t="s">
        <v>65</v>
      </c>
      <c r="N9">
        <v>1</v>
      </c>
      <c r="O9" s="1">
        <v>361410001</v>
      </c>
      <c r="P9" s="2">
        <v>44705</v>
      </c>
      <c r="Q9" s="2">
        <v>44705</v>
      </c>
      <c r="R9" t="s">
        <v>22</v>
      </c>
      <c r="S9" t="s">
        <v>44</v>
      </c>
      <c r="T9" t="s">
        <v>42</v>
      </c>
      <c r="V9" s="22" t="str">
        <f t="shared" si="19"/>
        <v>K131959 (132985)*MON1035-7</v>
      </c>
      <c r="X9" s="21" t="str">
        <f t="shared" ca="1" si="20"/>
        <v>-*---</v>
      </c>
      <c r="Y9" s="4" t="str">
        <f t="shared" si="8"/>
        <v>Yes</v>
      </c>
      <c r="Z9" s="8" t="str" cm="1">
        <f t="array" aca="1" ref="Z9" ca="1">C_CP</f>
        <v/>
      </c>
      <c r="AA9" s="9" t="str" cm="1">
        <f t="array" aca="1" ref="AA9" ca="1">IF(Z9="Yes",C_T,"-")</f>
        <v>-</v>
      </c>
      <c r="AB9" s="9" t="str" cm="1">
        <f t="array" aca="1" ref="AB9" ca="1">IF(Z9="Yes",C_WC,"-")</f>
        <v>-</v>
      </c>
      <c r="AC9" s="9" t="str" cm="1">
        <f t="array" aca="1" ref="AC9" ca="1">IF(Z9="Yes",VALUE(C_F),"-")</f>
        <v>-</v>
      </c>
      <c r="AE9" s="21" t="str">
        <f t="shared" si="9"/>
        <v>MON1035</v>
      </c>
      <c r="AF9" s="8" t="str" cm="1">
        <f t="array" aca="1" ref="AF9" ca="1">P_Pop</f>
        <v/>
      </c>
      <c r="AG9" s="8" t="str" cm="1">
        <f t="array" aca="1" ref="AG9" ca="1">IF(AF9="Yes",P_P,"Y")</f>
        <v>Y</v>
      </c>
      <c r="AH9" s="8" t="str" cm="1">
        <f t="array" aca="1" ref="AH9" ca="1">IF(AF9="Yes",P_LB,"-")</f>
        <v>-</v>
      </c>
      <c r="AI9" s="8" t="str" cm="1">
        <f t="array" aca="1" ref="AI9" ca="1">IF(AF9="Yes",P_WC,"-")</f>
        <v>-</v>
      </c>
      <c r="AJ9" s="8" t="str" cm="1">
        <f t="array" aca="1" ref="AJ9" ca="1">IF(AF9="Yes",VALUE(P_F),"-")</f>
        <v>-</v>
      </c>
      <c r="AK9" s="10" t="str" cm="1">
        <f t="array" aca="1" ref="AK9" ca="1">IF(AF9="Yes",P_PN,"-")</f>
        <v>-</v>
      </c>
      <c r="AL9" s="22" t="str">
        <f t="shared" si="21"/>
        <v>K131959 (132985)</v>
      </c>
      <c r="AM9" s="22">
        <f t="shared" si="11"/>
        <v>7</v>
      </c>
      <c r="AO9" s="5" t="str">
        <f t="shared" si="17"/>
        <v>Yes</v>
      </c>
      <c r="AP9" s="5" t="str">
        <f t="shared" ca="1" si="18"/>
        <v/>
      </c>
      <c r="AQ9" s="5" t="str">
        <f t="shared" ca="1" si="12"/>
        <v/>
      </c>
      <c r="AR9" s="5" t="str">
        <f t="shared" ca="1" si="0"/>
        <v>Yes</v>
      </c>
      <c r="AS9" s="5" t="str">
        <f t="shared" ca="1" si="1"/>
        <v>Picture of patch</v>
      </c>
      <c r="AT9" s="5" t="str" cm="1">
        <f t="array" aca="1" ref="AT9" ca="1">COM</f>
        <v/>
      </c>
      <c r="AV9" s="5" t="str">
        <f t="shared" ca="1" si="2"/>
        <v>Look in EOS</v>
      </c>
      <c r="AW9" s="4" t="str" cm="1">
        <f t="array" aca="1" ref="AW9" ca="1">PIE</f>
        <v/>
      </c>
      <c r="AY9" s="22" t="str">
        <f t="shared" ca="1" si="13"/>
        <v>N</v>
      </c>
      <c r="AZ9" s="22" t="str">
        <f t="shared" ca="1" si="14"/>
        <v>N</v>
      </c>
      <c r="BA9" s="5" t="str">
        <f t="shared" ca="1" si="15"/>
        <v>No</v>
      </c>
      <c r="BB9" s="5" t="str">
        <f t="shared" ca="1" si="16"/>
        <v/>
      </c>
      <c r="BC9" s="5"/>
      <c r="BE9" s="22" t="str">
        <f t="shared" si="3"/>
        <v>Y</v>
      </c>
      <c r="BF9" s="22" t="str">
        <f t="shared" ca="1" si="4"/>
        <v>Y</v>
      </c>
      <c r="BG9" s="22" t="str">
        <f t="shared" ca="1" si="5"/>
        <v>N</v>
      </c>
    </row>
    <row r="10" spans="1:59" x14ac:dyDescent="0.25">
      <c r="A10" t="s">
        <v>42</v>
      </c>
      <c r="B10" t="s">
        <v>47</v>
      </c>
      <c r="C10" t="s">
        <v>81</v>
      </c>
      <c r="D10">
        <v>1</v>
      </c>
      <c r="E10">
        <v>8</v>
      </c>
      <c r="F10">
        <v>132985</v>
      </c>
      <c r="G10" t="s">
        <v>82</v>
      </c>
      <c r="H10">
        <v>8</v>
      </c>
      <c r="I10">
        <v>4</v>
      </c>
      <c r="J10" t="s">
        <v>21</v>
      </c>
      <c r="K10" t="s">
        <v>25</v>
      </c>
      <c r="L10" s="12" t="s">
        <v>51</v>
      </c>
      <c r="M10" t="s">
        <v>65</v>
      </c>
      <c r="N10">
        <v>1</v>
      </c>
      <c r="O10" s="1">
        <v>363201001</v>
      </c>
      <c r="P10" s="2">
        <v>44734</v>
      </c>
      <c r="Q10" s="2">
        <v>44734</v>
      </c>
      <c r="R10" t="s">
        <v>22</v>
      </c>
      <c r="S10" t="s">
        <v>44</v>
      </c>
      <c r="T10" t="s">
        <v>42</v>
      </c>
      <c r="V10" s="22" t="str">
        <f t="shared" si="19"/>
        <v>K131959 (132985)*MON1035-8</v>
      </c>
      <c r="X10" s="21" t="str">
        <f t="shared" ca="1" si="20"/>
        <v>-*---</v>
      </c>
      <c r="Y10" s="4" t="str">
        <f t="shared" si="8"/>
        <v>Yes</v>
      </c>
      <c r="Z10" s="8" t="str" cm="1">
        <f t="array" aca="1" ref="Z10" ca="1">C_CP</f>
        <v/>
      </c>
      <c r="AA10" s="9" t="str" cm="1">
        <f t="array" aca="1" ref="AA10" ca="1">IF(Z10="Yes",C_T,"-")</f>
        <v>-</v>
      </c>
      <c r="AB10" s="9" t="str" cm="1">
        <f t="array" aca="1" ref="AB10" ca="1">IF(Z10="Yes",C_WC,"-")</f>
        <v>-</v>
      </c>
      <c r="AC10" s="9" t="str" cm="1">
        <f t="array" aca="1" ref="AC10" ca="1">IF(Z10="Yes",VALUE(C_F),"-")</f>
        <v>-</v>
      </c>
      <c r="AE10" s="21" t="str">
        <f t="shared" si="9"/>
        <v>MON1035</v>
      </c>
      <c r="AF10" s="8" t="str" cm="1">
        <f t="array" aca="1" ref="AF10" ca="1">P_Pop</f>
        <v/>
      </c>
      <c r="AG10" s="8" t="str" cm="1">
        <f t="array" aca="1" ref="AG10" ca="1">IF(AF10="Yes",P_P,"Y")</f>
        <v>Y</v>
      </c>
      <c r="AH10" s="8" t="str" cm="1">
        <f t="array" aca="1" ref="AH10" ca="1">IF(AF10="Yes",P_LB,"-")</f>
        <v>-</v>
      </c>
      <c r="AI10" s="8" t="str" cm="1">
        <f t="array" aca="1" ref="AI10" ca="1">IF(AF10="Yes",P_WC,"-")</f>
        <v>-</v>
      </c>
      <c r="AJ10" s="8" t="str" cm="1">
        <f t="array" aca="1" ref="AJ10" ca="1">IF(AF10="Yes",VALUE(P_F),"-")</f>
        <v>-</v>
      </c>
      <c r="AK10" s="10" t="str" cm="1">
        <f t="array" aca="1" ref="AK10" ca="1">IF(AF10="Yes",P_PN,"-")</f>
        <v>-</v>
      </c>
      <c r="AL10" s="22" t="str">
        <f t="shared" si="21"/>
        <v>K131959 (132985)</v>
      </c>
      <c r="AM10" s="22">
        <f t="shared" si="11"/>
        <v>8</v>
      </c>
      <c r="AO10" s="5" t="str">
        <f t="shared" si="17"/>
        <v>Yes</v>
      </c>
      <c r="AP10" s="5" t="str">
        <f t="shared" ca="1" si="18"/>
        <v/>
      </c>
      <c r="AQ10" s="5" t="str">
        <f t="shared" ca="1" si="12"/>
        <v/>
      </c>
      <c r="AR10" s="5" t="str">
        <f t="shared" ca="1" si="0"/>
        <v>Yes</v>
      </c>
      <c r="AS10" s="5" t="str">
        <f t="shared" ca="1" si="1"/>
        <v>Picture of patch</v>
      </c>
      <c r="AT10" s="5" t="str" cm="1">
        <f t="array" aca="1" ref="AT10" ca="1">COM</f>
        <v/>
      </c>
      <c r="AV10" s="5" t="str">
        <f t="shared" ca="1" si="2"/>
        <v>Look in EOS</v>
      </c>
      <c r="AW10" s="4" t="str" cm="1">
        <f t="array" aca="1" ref="AW10" ca="1">PIE</f>
        <v/>
      </c>
      <c r="AY10" s="22" t="str">
        <f t="shared" ca="1" si="13"/>
        <v>N</v>
      </c>
      <c r="AZ10" s="22" t="str">
        <f t="shared" ca="1" si="14"/>
        <v>N</v>
      </c>
      <c r="BA10" s="5" t="str">
        <f t="shared" ca="1" si="15"/>
        <v>No</v>
      </c>
      <c r="BB10" s="5" t="str">
        <f t="shared" ca="1" si="16"/>
        <v/>
      </c>
      <c r="BC10" s="5"/>
      <c r="BE10" s="22" t="str">
        <f t="shared" si="3"/>
        <v>Y</v>
      </c>
      <c r="BF10" s="22" t="str">
        <f t="shared" ca="1" si="4"/>
        <v>Y</v>
      </c>
      <c r="BG10" s="22" t="str">
        <f t="shared" ca="1" si="5"/>
        <v>N</v>
      </c>
    </row>
    <row r="11" spans="1:59" x14ac:dyDescent="0.25">
      <c r="A11" t="s">
        <v>42</v>
      </c>
      <c r="B11" t="s">
        <v>47</v>
      </c>
      <c r="C11" t="s">
        <v>81</v>
      </c>
      <c r="D11">
        <v>1</v>
      </c>
      <c r="E11">
        <v>9</v>
      </c>
      <c r="F11">
        <v>132985</v>
      </c>
      <c r="G11" t="s">
        <v>82</v>
      </c>
      <c r="H11">
        <v>9</v>
      </c>
      <c r="I11">
        <v>5</v>
      </c>
      <c r="J11" t="s">
        <v>21</v>
      </c>
      <c r="K11" t="s">
        <v>24</v>
      </c>
      <c r="L11" s="12"/>
      <c r="M11" t="s">
        <v>65</v>
      </c>
      <c r="N11" t="s">
        <v>22</v>
      </c>
      <c r="O11" s="1" t="s">
        <v>22</v>
      </c>
      <c r="P11" s="2">
        <v>45035</v>
      </c>
      <c r="Q11" s="2">
        <v>45035</v>
      </c>
      <c r="R11" t="s">
        <v>22</v>
      </c>
      <c r="S11" t="s">
        <v>23</v>
      </c>
      <c r="T11" t="s">
        <v>42</v>
      </c>
      <c r="V11" s="22" t="str">
        <f t="shared" si="19"/>
        <v>K131959 (132985)*MON1035-9</v>
      </c>
      <c r="X11" s="21" t="str">
        <f t="shared" ca="1" si="20"/>
        <v>-*---</v>
      </c>
      <c r="Y11" s="4" t="str">
        <f t="shared" si="8"/>
        <v>No</v>
      </c>
      <c r="Z11" s="8" t="str" cm="1">
        <f t="array" aca="1" ref="Z11" ca="1">C_CP</f>
        <v/>
      </c>
      <c r="AA11" s="9" t="str" cm="1">
        <f t="array" aca="1" ref="AA11" ca="1">IF(Z11="Yes",C_T,"-")</f>
        <v>-</v>
      </c>
      <c r="AB11" s="9" t="str" cm="1">
        <f t="array" aca="1" ref="AB11" ca="1">IF(Z11="Yes",C_WC,"-")</f>
        <v>-</v>
      </c>
      <c r="AC11" s="9" t="str" cm="1">
        <f t="array" aca="1" ref="AC11" ca="1">IF(Z11="Yes",VALUE(C_F),"-")</f>
        <v>-</v>
      </c>
      <c r="AE11" s="21" t="str">
        <f t="shared" si="9"/>
        <v>MON1035</v>
      </c>
      <c r="AF11" s="8" t="str" cm="1">
        <f t="array" aca="1" ref="AF11" ca="1">P_Pop</f>
        <v/>
      </c>
      <c r="AG11" s="8" t="str" cm="1">
        <f t="array" aca="1" ref="AG11" ca="1">IF(AF11="Yes",P_P,"Y")</f>
        <v>Y</v>
      </c>
      <c r="AH11" s="8" t="str" cm="1">
        <f t="array" aca="1" ref="AH11" ca="1">IF(AF11="Yes",P_LB,"-")</f>
        <v>-</v>
      </c>
      <c r="AI11" s="8" t="str" cm="1">
        <f t="array" aca="1" ref="AI11" ca="1">IF(AF11="Yes",P_WC,"-")</f>
        <v>-</v>
      </c>
      <c r="AJ11" s="8" t="str" cm="1">
        <f t="array" aca="1" ref="AJ11" ca="1">IF(AF11="Yes",VALUE(P_F),"-")</f>
        <v>-</v>
      </c>
      <c r="AK11" s="10" t="str" cm="1">
        <f t="array" aca="1" ref="AK11" ca="1">IF(AF11="Yes",P_PN,"-")</f>
        <v>-</v>
      </c>
      <c r="AL11" s="22" t="str">
        <f t="shared" si="21"/>
        <v>K131959 (132985)</v>
      </c>
      <c r="AM11" s="22">
        <f t="shared" si="11"/>
        <v>9</v>
      </c>
      <c r="AO11" s="5" t="str">
        <f t="shared" si="17"/>
        <v>Yes</v>
      </c>
      <c r="AP11" s="5" t="str">
        <f t="shared" ca="1" si="18"/>
        <v/>
      </c>
      <c r="AQ11" s="5" t="str">
        <f t="shared" ca="1" si="12"/>
        <v/>
      </c>
      <c r="AR11" s="5" t="str">
        <f t="shared" ca="1" si="0"/>
        <v>Yes</v>
      </c>
      <c r="AS11" s="5" t="str">
        <f t="shared" ca="1" si="1"/>
        <v>Patch to remove</v>
      </c>
      <c r="AT11" s="5" t="str" cm="1">
        <f t="array" aca="1" ref="AT11" ca="1">COM</f>
        <v/>
      </c>
      <c r="AV11" s="5" t="str">
        <f t="shared" ca="1" si="2"/>
        <v>No</v>
      </c>
      <c r="AW11" s="4" t="str" cm="1">
        <f t="array" aca="1" ref="AW11" ca="1">PIE</f>
        <v/>
      </c>
      <c r="AY11" s="22" t="str">
        <f t="shared" ca="1" si="13"/>
        <v>N</v>
      </c>
      <c r="AZ11" s="22" t="str">
        <f t="shared" ca="1" si="14"/>
        <v>N</v>
      </c>
      <c r="BA11" s="5" t="str">
        <f t="shared" ca="1" si="15"/>
        <v>No</v>
      </c>
      <c r="BB11" s="5" t="str">
        <f t="shared" ca="1" si="16"/>
        <v/>
      </c>
      <c r="BC11" s="5"/>
      <c r="BE11" s="22" t="str">
        <f t="shared" si="3"/>
        <v>N</v>
      </c>
      <c r="BF11" s="22" t="str">
        <f t="shared" ca="1" si="4"/>
        <v>Y</v>
      </c>
      <c r="BG11" s="22" t="str">
        <f t="shared" ca="1" si="5"/>
        <v>N</v>
      </c>
    </row>
    <row r="12" spans="1:59" x14ac:dyDescent="0.25">
      <c r="A12" t="s">
        <v>42</v>
      </c>
      <c r="B12" t="s">
        <v>47</v>
      </c>
      <c r="C12" t="s">
        <v>81</v>
      </c>
      <c r="D12">
        <v>1</v>
      </c>
      <c r="E12">
        <v>10</v>
      </c>
      <c r="F12">
        <v>132985</v>
      </c>
      <c r="G12" t="s">
        <v>82</v>
      </c>
      <c r="H12">
        <v>10</v>
      </c>
      <c r="I12">
        <v>5</v>
      </c>
      <c r="J12" t="s">
        <v>21</v>
      </c>
      <c r="K12" t="s">
        <v>25</v>
      </c>
      <c r="L12" s="12" t="s">
        <v>50</v>
      </c>
      <c r="M12" t="s">
        <v>65</v>
      </c>
      <c r="N12">
        <v>0</v>
      </c>
      <c r="O12" s="1">
        <v>365167002</v>
      </c>
      <c r="P12" s="2">
        <v>44907</v>
      </c>
      <c r="Q12" s="2">
        <v>44997</v>
      </c>
      <c r="R12" t="s">
        <v>26</v>
      </c>
      <c r="S12" t="s">
        <v>26</v>
      </c>
      <c r="T12" t="s">
        <v>42</v>
      </c>
      <c r="V12" s="22" t="str">
        <f t="shared" si="19"/>
        <v>K131959 (132985)*MON1035-10</v>
      </c>
      <c r="X12" s="21" t="str">
        <f t="shared" ca="1" si="20"/>
        <v>-*---</v>
      </c>
      <c r="Y12" s="4" t="str">
        <f t="shared" si="8"/>
        <v>Yes</v>
      </c>
      <c r="Z12" s="8" t="str" cm="1">
        <f t="array" aca="1" ref="Z12" ca="1">C_CP</f>
        <v/>
      </c>
      <c r="AA12" s="9" t="str" cm="1">
        <f t="array" aca="1" ref="AA12" ca="1">IF(Z12="Yes",C_T,"-")</f>
        <v>-</v>
      </c>
      <c r="AB12" s="9" t="str" cm="1">
        <f t="array" aca="1" ref="AB12" ca="1">IF(Z12="Yes",C_WC,"-")</f>
        <v>-</v>
      </c>
      <c r="AC12" s="9" t="str" cm="1">
        <f t="array" aca="1" ref="AC12" ca="1">IF(Z12="Yes",VALUE(C_F),"-")</f>
        <v>-</v>
      </c>
      <c r="AE12" s="21" t="str">
        <f t="shared" si="9"/>
        <v>MON1035</v>
      </c>
      <c r="AF12" s="8" t="str" cm="1">
        <f t="array" aca="1" ref="AF12" ca="1">P_Pop</f>
        <v/>
      </c>
      <c r="AG12" s="8" t="str" cm="1">
        <f t="array" aca="1" ref="AG12" ca="1">IF(AF12="Yes",P_P,"Y")</f>
        <v>Y</v>
      </c>
      <c r="AH12" s="8" t="str" cm="1">
        <f t="array" aca="1" ref="AH12" ca="1">IF(AF12="Yes",P_LB,"-")</f>
        <v>-</v>
      </c>
      <c r="AI12" s="8" t="str" cm="1">
        <f t="array" aca="1" ref="AI12" ca="1">IF(AF12="Yes",P_WC,"-")</f>
        <v>-</v>
      </c>
      <c r="AJ12" s="8" t="str" cm="1">
        <f t="array" aca="1" ref="AJ12" ca="1">IF(AF12="Yes",VALUE(P_F),"-")</f>
        <v>-</v>
      </c>
      <c r="AK12" s="10" t="str" cm="1">
        <f t="array" aca="1" ref="AK12" ca="1">IF(AF12="Yes",P_PN,"-")</f>
        <v>-</v>
      </c>
      <c r="AL12" s="22" t="str">
        <f t="shared" si="21"/>
        <v>K131959 (132985)</v>
      </c>
      <c r="AM12" s="22">
        <f t="shared" si="11"/>
        <v>10</v>
      </c>
      <c r="AO12" s="5" t="str">
        <f t="shared" si="17"/>
        <v>Yes</v>
      </c>
      <c r="AP12" s="5" t="str">
        <f t="shared" ca="1" si="18"/>
        <v/>
      </c>
      <c r="AQ12" s="5" t="str">
        <f t="shared" ca="1" si="12"/>
        <v/>
      </c>
      <c r="AR12" s="5" t="str">
        <f t="shared" ca="1" si="0"/>
        <v>Yes</v>
      </c>
      <c r="AS12" s="5" t="str">
        <f t="shared" ca="1" si="1"/>
        <v>Patch to remove</v>
      </c>
      <c r="AT12" s="5" t="str" cm="1">
        <f t="array" aca="1" ref="AT12" ca="1">COM</f>
        <v/>
      </c>
      <c r="AV12" s="5" t="str">
        <f t="shared" ca="1" si="2"/>
        <v>No</v>
      </c>
      <c r="AW12" s="4" t="str" cm="1">
        <f t="array" aca="1" ref="AW12" ca="1">PIE</f>
        <v/>
      </c>
      <c r="AY12" s="22" t="str">
        <f t="shared" ca="1" si="13"/>
        <v>N</v>
      </c>
      <c r="AZ12" s="22" t="str">
        <f t="shared" ca="1" si="14"/>
        <v>N</v>
      </c>
      <c r="BA12" s="5" t="str">
        <f t="shared" ca="1" si="15"/>
        <v>No</v>
      </c>
      <c r="BB12" s="5" t="str">
        <f t="shared" ca="1" si="16"/>
        <v/>
      </c>
      <c r="BC12" s="5"/>
      <c r="BE12" s="22" t="str">
        <f t="shared" si="3"/>
        <v>N</v>
      </c>
      <c r="BF12" s="22" t="str">
        <f t="shared" ca="1" si="4"/>
        <v>Y</v>
      </c>
      <c r="BG12" s="22" t="str">
        <f t="shared" ca="1" si="5"/>
        <v>N</v>
      </c>
    </row>
    <row r="13" spans="1:59" x14ac:dyDescent="0.25">
      <c r="A13" t="s">
        <v>42</v>
      </c>
      <c r="B13" t="s">
        <v>47</v>
      </c>
      <c r="C13" t="s">
        <v>81</v>
      </c>
      <c r="D13">
        <v>1</v>
      </c>
      <c r="E13">
        <v>11</v>
      </c>
      <c r="F13">
        <v>132985</v>
      </c>
      <c r="G13" t="s">
        <v>82</v>
      </c>
      <c r="H13">
        <v>11</v>
      </c>
      <c r="I13">
        <v>6</v>
      </c>
      <c r="J13" t="s">
        <v>21</v>
      </c>
      <c r="K13" t="s">
        <v>24</v>
      </c>
      <c r="M13" t="s">
        <v>65</v>
      </c>
      <c r="N13" t="s">
        <v>22</v>
      </c>
      <c r="O13" s="1" t="s">
        <v>22</v>
      </c>
      <c r="P13" s="2"/>
      <c r="Q13" s="2"/>
      <c r="R13" t="s">
        <v>22</v>
      </c>
      <c r="S13" t="s">
        <v>20</v>
      </c>
      <c r="T13" t="s">
        <v>42</v>
      </c>
      <c r="V13" s="22" t="str">
        <f t="shared" si="19"/>
        <v>K131959 (132985)*MON1035-11</v>
      </c>
      <c r="X13" s="21" t="str">
        <f t="shared" ca="1" si="20"/>
        <v>-*---</v>
      </c>
      <c r="Y13" s="4" t="str">
        <f t="shared" si="8"/>
        <v>No</v>
      </c>
      <c r="Z13" s="8" t="str" cm="1">
        <f t="array" aca="1" ref="Z13" ca="1">C_CP</f>
        <v/>
      </c>
      <c r="AA13" s="9" t="str" cm="1">
        <f t="array" aca="1" ref="AA13" ca="1">IF(Z13="Yes",C_T,"-")</f>
        <v>-</v>
      </c>
      <c r="AB13" s="9" t="str" cm="1">
        <f t="array" aca="1" ref="AB13" ca="1">IF(Z13="Yes",C_WC,"-")</f>
        <v>-</v>
      </c>
      <c r="AC13" s="9" t="str" cm="1">
        <f t="array" aca="1" ref="AC13" ca="1">IF(Z13="Yes",VALUE(C_F),"-")</f>
        <v>-</v>
      </c>
      <c r="AE13" s="21" t="str">
        <f t="shared" si="9"/>
        <v>MON1035</v>
      </c>
      <c r="AF13" s="8" t="str" cm="1">
        <f t="array" aca="1" ref="AF13" ca="1">P_Pop</f>
        <v/>
      </c>
      <c r="AG13" s="8" t="str" cm="1">
        <f t="array" aca="1" ref="AG13" ca="1">IF(AF13="Yes",P_P,"Y")</f>
        <v>Y</v>
      </c>
      <c r="AH13" s="8" t="str" cm="1">
        <f t="array" aca="1" ref="AH13" ca="1">IF(AF13="Yes",P_LB,"-")</f>
        <v>-</v>
      </c>
      <c r="AI13" s="8" t="str" cm="1">
        <f t="array" aca="1" ref="AI13" ca="1">IF(AF13="Yes",P_WC,"-")</f>
        <v>-</v>
      </c>
      <c r="AJ13" s="8" t="str" cm="1">
        <f t="array" aca="1" ref="AJ13" ca="1">IF(AF13="Yes",VALUE(P_F),"-")</f>
        <v>-</v>
      </c>
      <c r="AK13" s="10" t="str" cm="1">
        <f t="array" aca="1" ref="AK13" ca="1">IF(AF13="Yes",P_PN,"-")</f>
        <v>-</v>
      </c>
      <c r="AL13" s="22" t="str">
        <f t="shared" si="21"/>
        <v>K131959 (132985)</v>
      </c>
      <c r="AM13" s="22">
        <f t="shared" si="11"/>
        <v>11</v>
      </c>
      <c r="AO13" s="5" t="str">
        <f t="shared" si="17"/>
        <v>Yes</v>
      </c>
      <c r="AP13" s="5" t="str">
        <f t="shared" ca="1" si="18"/>
        <v/>
      </c>
      <c r="AQ13" s="5" t="str">
        <f t="shared" ca="1" si="12"/>
        <v/>
      </c>
      <c r="AR13" s="5" t="str">
        <f t="shared" ca="1" si="0"/>
        <v>Yes</v>
      </c>
      <c r="AS13" s="5" t="str">
        <f t="shared" ca="1" si="1"/>
        <v>Patch to remove</v>
      </c>
      <c r="AT13" s="5" t="str" cm="1">
        <f t="array" aca="1" ref="AT13" ca="1">COM</f>
        <v/>
      </c>
      <c r="AV13" s="5" t="str">
        <f t="shared" ca="1" si="2"/>
        <v>No</v>
      </c>
      <c r="AW13" s="4" t="str" cm="1">
        <f t="array" aca="1" ref="AW13" ca="1">PIE</f>
        <v/>
      </c>
      <c r="AY13" s="22" t="str">
        <f t="shared" ca="1" si="13"/>
        <v>N</v>
      </c>
      <c r="AZ13" s="22" t="str">
        <f t="shared" ca="1" si="14"/>
        <v>N</v>
      </c>
      <c r="BA13" s="5" t="str">
        <f t="shared" ca="1" si="15"/>
        <v>No</v>
      </c>
      <c r="BB13" s="5" t="str">
        <f t="shared" ca="1" si="16"/>
        <v/>
      </c>
      <c r="BC13" s="5"/>
      <c r="BE13" s="22" t="str">
        <f t="shared" si="3"/>
        <v>N</v>
      </c>
      <c r="BF13" s="22" t="str">
        <f t="shared" ca="1" si="4"/>
        <v>Y</v>
      </c>
      <c r="BG13" s="22" t="str">
        <f t="shared" ca="1" si="5"/>
        <v>N</v>
      </c>
    </row>
    <row r="14" spans="1:59" x14ac:dyDescent="0.25">
      <c r="A14" t="s">
        <v>42</v>
      </c>
      <c r="B14" t="s">
        <v>47</v>
      </c>
      <c r="C14" t="s">
        <v>81</v>
      </c>
      <c r="D14">
        <v>1</v>
      </c>
      <c r="E14">
        <v>12</v>
      </c>
      <c r="F14">
        <v>132985</v>
      </c>
      <c r="G14" t="s">
        <v>82</v>
      </c>
      <c r="H14">
        <v>12</v>
      </c>
      <c r="I14">
        <v>6</v>
      </c>
      <c r="J14" t="s">
        <v>21</v>
      </c>
      <c r="K14" t="s">
        <v>25</v>
      </c>
      <c r="M14" t="s">
        <v>65</v>
      </c>
      <c r="N14" t="s">
        <v>22</v>
      </c>
      <c r="O14" s="1" t="s">
        <v>22</v>
      </c>
      <c r="P14" s="2"/>
      <c r="Q14" s="2"/>
      <c r="R14" t="s">
        <v>22</v>
      </c>
      <c r="S14" t="s">
        <v>20</v>
      </c>
      <c r="T14" t="s">
        <v>42</v>
      </c>
      <c r="V14" s="22" t="str">
        <f t="shared" si="19"/>
        <v>K131959 (132985)*MON1035-12</v>
      </c>
      <c r="X14" s="21" t="str">
        <f t="shared" ca="1" si="20"/>
        <v>-*---</v>
      </c>
      <c r="Y14" s="4" t="str">
        <f t="shared" si="8"/>
        <v>No</v>
      </c>
      <c r="Z14" s="8" t="str" cm="1">
        <f t="array" aca="1" ref="Z14" ca="1">C_CP</f>
        <v/>
      </c>
      <c r="AA14" s="9" t="str" cm="1">
        <f t="array" aca="1" ref="AA14" ca="1">IF(Z14="Yes",C_T,"-")</f>
        <v>-</v>
      </c>
      <c r="AB14" s="9" t="str" cm="1">
        <f t="array" aca="1" ref="AB14" ca="1">IF(Z14="Yes",C_WC,"-")</f>
        <v>-</v>
      </c>
      <c r="AC14" s="9" t="str" cm="1">
        <f t="array" aca="1" ref="AC14" ca="1">IF(Z14="Yes",VALUE(C_F),"-")</f>
        <v>-</v>
      </c>
      <c r="AE14" s="21" t="str">
        <f t="shared" si="9"/>
        <v>MON1035</v>
      </c>
      <c r="AF14" s="8" t="str" cm="1">
        <f t="array" aca="1" ref="AF14" ca="1">P_Pop</f>
        <v/>
      </c>
      <c r="AG14" s="8" t="str" cm="1">
        <f t="array" aca="1" ref="AG14" ca="1">IF(AF14="Yes",P_P,"Y")</f>
        <v>Y</v>
      </c>
      <c r="AH14" s="8" t="str" cm="1">
        <f t="array" aca="1" ref="AH14" ca="1">IF(AF14="Yes",P_LB,"-")</f>
        <v>-</v>
      </c>
      <c r="AI14" s="8" t="str" cm="1">
        <f t="array" aca="1" ref="AI14" ca="1">IF(AF14="Yes",P_WC,"-")</f>
        <v>-</v>
      </c>
      <c r="AJ14" s="8" t="str" cm="1">
        <f t="array" aca="1" ref="AJ14" ca="1">IF(AF14="Yes",VALUE(P_F),"-")</f>
        <v>-</v>
      </c>
      <c r="AK14" s="10" t="str" cm="1">
        <f t="array" aca="1" ref="AK14" ca="1">IF(AF14="Yes",P_PN,"-")</f>
        <v>-</v>
      </c>
      <c r="AL14" s="22" t="str">
        <f t="shared" si="21"/>
        <v>K131959 (132985)</v>
      </c>
      <c r="AM14" s="22">
        <f t="shared" si="11"/>
        <v>12</v>
      </c>
      <c r="AO14" s="5" t="str">
        <f t="shared" si="17"/>
        <v>Yes</v>
      </c>
      <c r="AP14" s="5" t="str">
        <f t="shared" ca="1" si="18"/>
        <v/>
      </c>
      <c r="AQ14" s="5" t="str">
        <f t="shared" ca="1" si="12"/>
        <v/>
      </c>
      <c r="AR14" s="5" t="str">
        <f t="shared" ca="1" si="0"/>
        <v>Yes</v>
      </c>
      <c r="AS14" s="5" t="str">
        <f t="shared" ca="1" si="1"/>
        <v>Patch to remove</v>
      </c>
      <c r="AT14" s="5" t="str" cm="1">
        <f t="array" aca="1" ref="AT14" ca="1">COM</f>
        <v/>
      </c>
      <c r="AV14" s="5" t="str">
        <f t="shared" ca="1" si="2"/>
        <v>No</v>
      </c>
      <c r="AW14" s="4" t="str" cm="1">
        <f t="array" aca="1" ref="AW14" ca="1">PIE</f>
        <v/>
      </c>
      <c r="AY14" s="22" t="str">
        <f t="shared" ca="1" si="13"/>
        <v>N</v>
      </c>
      <c r="AZ14" s="22" t="str">
        <f t="shared" ca="1" si="14"/>
        <v>N</v>
      </c>
      <c r="BA14" s="5" t="str">
        <f t="shared" ca="1" si="15"/>
        <v>No</v>
      </c>
      <c r="BB14" s="5" t="str">
        <f t="shared" ca="1" si="16"/>
        <v/>
      </c>
      <c r="BC14" s="5"/>
      <c r="BE14" s="22" t="str">
        <f t="shared" si="3"/>
        <v>N</v>
      </c>
      <c r="BF14" s="22" t="str">
        <f t="shared" ca="1" si="4"/>
        <v>Y</v>
      </c>
      <c r="BG14" s="22" t="str">
        <f t="shared" ca="1" si="5"/>
        <v>N</v>
      </c>
    </row>
    <row r="15" spans="1:59" x14ac:dyDescent="0.25">
      <c r="A15" t="s">
        <v>42</v>
      </c>
      <c r="B15" t="s">
        <v>47</v>
      </c>
      <c r="C15" t="s">
        <v>81</v>
      </c>
      <c r="D15">
        <v>1</v>
      </c>
      <c r="E15">
        <v>13</v>
      </c>
      <c r="F15">
        <v>132985</v>
      </c>
      <c r="G15" t="s">
        <v>82</v>
      </c>
      <c r="H15">
        <v>13</v>
      </c>
      <c r="I15">
        <v>7</v>
      </c>
      <c r="J15" t="s">
        <v>21</v>
      </c>
      <c r="K15" t="s">
        <v>24</v>
      </c>
      <c r="M15" t="s">
        <v>65</v>
      </c>
      <c r="N15" t="s">
        <v>22</v>
      </c>
      <c r="O15" s="1" t="s">
        <v>22</v>
      </c>
      <c r="P15" s="2"/>
      <c r="Q15" s="2"/>
      <c r="R15" t="s">
        <v>22</v>
      </c>
      <c r="S15" t="s">
        <v>20</v>
      </c>
      <c r="T15" t="s">
        <v>42</v>
      </c>
      <c r="V15" s="22" t="str">
        <f t="shared" si="19"/>
        <v>K131959 (132985)*MON1035-13</v>
      </c>
      <c r="X15" s="21" t="str">
        <f t="shared" ca="1" si="20"/>
        <v>-*---</v>
      </c>
      <c r="Y15" s="4" t="str">
        <f t="shared" si="8"/>
        <v>No</v>
      </c>
      <c r="Z15" s="8" t="str" cm="1">
        <f t="array" aca="1" ref="Z15" ca="1">C_CP</f>
        <v/>
      </c>
      <c r="AA15" s="9" t="str" cm="1">
        <f t="array" aca="1" ref="AA15" ca="1">IF(Z15="Yes",C_T,"-")</f>
        <v>-</v>
      </c>
      <c r="AB15" s="9" t="str" cm="1">
        <f t="array" aca="1" ref="AB15" ca="1">IF(Z15="Yes",C_WC,"-")</f>
        <v>-</v>
      </c>
      <c r="AC15" s="9" t="str" cm="1">
        <f t="array" aca="1" ref="AC15" ca="1">IF(Z15="Yes",VALUE(C_F),"-")</f>
        <v>-</v>
      </c>
      <c r="AE15" s="21" t="str">
        <f t="shared" si="9"/>
        <v>MON1035</v>
      </c>
      <c r="AF15" s="8" t="str" cm="1">
        <f t="array" aca="1" ref="AF15" ca="1">P_Pop</f>
        <v/>
      </c>
      <c r="AG15" s="8" t="str" cm="1">
        <f t="array" aca="1" ref="AG15" ca="1">IF(AF15="Yes",P_P,"Y")</f>
        <v>Y</v>
      </c>
      <c r="AH15" s="8" t="str" cm="1">
        <f t="array" aca="1" ref="AH15" ca="1">IF(AF15="Yes",P_LB,"-")</f>
        <v>-</v>
      </c>
      <c r="AI15" s="8" t="str" cm="1">
        <f t="array" aca="1" ref="AI15" ca="1">IF(AF15="Yes",P_WC,"-")</f>
        <v>-</v>
      </c>
      <c r="AJ15" s="8" t="str" cm="1">
        <f t="array" aca="1" ref="AJ15" ca="1">IF(AF15="Yes",VALUE(P_F),"-")</f>
        <v>-</v>
      </c>
      <c r="AK15" s="10" t="str" cm="1">
        <f t="array" aca="1" ref="AK15" ca="1">IF(AF15="Yes",P_PN,"-")</f>
        <v>-</v>
      </c>
      <c r="AL15" s="22" t="str">
        <f t="shared" si="21"/>
        <v>K131959 (132985)</v>
      </c>
      <c r="AM15" s="22">
        <f t="shared" si="11"/>
        <v>13</v>
      </c>
      <c r="AO15" s="5" t="str">
        <f t="shared" si="17"/>
        <v>Yes</v>
      </c>
      <c r="AP15" s="5" t="str">
        <f t="shared" ca="1" si="18"/>
        <v/>
      </c>
      <c r="AQ15" s="5" t="str">
        <f t="shared" ca="1" si="12"/>
        <v/>
      </c>
      <c r="AR15" s="5" t="str">
        <f t="shared" ca="1" si="0"/>
        <v>Yes</v>
      </c>
      <c r="AS15" s="5" t="str">
        <f t="shared" ca="1" si="1"/>
        <v>Patch to remove</v>
      </c>
      <c r="AT15" s="5" t="str" cm="1">
        <f t="array" aca="1" ref="AT15" ca="1">COM</f>
        <v/>
      </c>
      <c r="AV15" s="5" t="str">
        <f t="shared" ca="1" si="2"/>
        <v>No</v>
      </c>
      <c r="AW15" s="4" t="str" cm="1">
        <f t="array" aca="1" ref="AW15" ca="1">PIE</f>
        <v/>
      </c>
      <c r="AY15" s="22" t="str">
        <f t="shared" ca="1" si="13"/>
        <v>N</v>
      </c>
      <c r="AZ15" s="22" t="str">
        <f t="shared" ca="1" si="14"/>
        <v>N</v>
      </c>
      <c r="BA15" s="5" t="str">
        <f t="shared" ca="1" si="15"/>
        <v>No</v>
      </c>
      <c r="BB15" s="5" t="str">
        <f t="shared" ca="1" si="16"/>
        <v/>
      </c>
      <c r="BC15" s="5"/>
      <c r="BE15" s="22" t="str">
        <f t="shared" si="3"/>
        <v>N</v>
      </c>
      <c r="BF15" s="22" t="str">
        <f t="shared" ca="1" si="4"/>
        <v>Y</v>
      </c>
      <c r="BG15" s="22" t="str">
        <f t="shared" ca="1" si="5"/>
        <v>N</v>
      </c>
    </row>
    <row r="16" spans="1:59" x14ac:dyDescent="0.25">
      <c r="A16" t="s">
        <v>42</v>
      </c>
      <c r="B16" t="s">
        <v>47</v>
      </c>
      <c r="C16" t="s">
        <v>81</v>
      </c>
      <c r="D16">
        <v>1</v>
      </c>
      <c r="E16">
        <v>14</v>
      </c>
      <c r="F16">
        <v>132985</v>
      </c>
      <c r="G16" t="s">
        <v>82</v>
      </c>
      <c r="H16">
        <v>14</v>
      </c>
      <c r="I16">
        <v>7</v>
      </c>
      <c r="J16" t="s">
        <v>21</v>
      </c>
      <c r="K16" t="s">
        <v>25</v>
      </c>
      <c r="M16" t="s">
        <v>65</v>
      </c>
      <c r="N16" t="s">
        <v>22</v>
      </c>
      <c r="O16" s="1" t="s">
        <v>22</v>
      </c>
      <c r="P16" s="2"/>
      <c r="Q16" s="2"/>
      <c r="R16" t="s">
        <v>22</v>
      </c>
      <c r="S16" t="s">
        <v>20</v>
      </c>
      <c r="T16" t="s">
        <v>42</v>
      </c>
      <c r="V16" s="22" t="str">
        <f t="shared" si="19"/>
        <v>K131959 (132985)*MON1035-14</v>
      </c>
      <c r="X16" s="21" t="str">
        <f t="shared" ca="1" si="20"/>
        <v>-*---</v>
      </c>
      <c r="Y16" s="4" t="str">
        <f t="shared" si="8"/>
        <v>No</v>
      </c>
      <c r="Z16" s="8" t="str" cm="1">
        <f t="array" aca="1" ref="Z16" ca="1">C_CP</f>
        <v/>
      </c>
      <c r="AA16" s="9" t="str" cm="1">
        <f t="array" aca="1" ref="AA16" ca="1">IF(Z16="Yes",C_T,"-")</f>
        <v>-</v>
      </c>
      <c r="AB16" s="9" t="str" cm="1">
        <f t="array" aca="1" ref="AB16" ca="1">IF(Z16="Yes",C_WC,"-")</f>
        <v>-</v>
      </c>
      <c r="AC16" s="9" t="str" cm="1">
        <f t="array" aca="1" ref="AC16" ca="1">IF(Z16="Yes",VALUE(C_F),"-")</f>
        <v>-</v>
      </c>
      <c r="AE16" s="21" t="str">
        <f t="shared" si="9"/>
        <v>MON1035</v>
      </c>
      <c r="AF16" s="8" t="str" cm="1">
        <f t="array" aca="1" ref="AF16" ca="1">P_Pop</f>
        <v/>
      </c>
      <c r="AG16" s="8" t="str" cm="1">
        <f t="array" aca="1" ref="AG16" ca="1">IF(AF16="Yes",P_P,"Y")</f>
        <v>Y</v>
      </c>
      <c r="AH16" s="8" t="str" cm="1">
        <f t="array" aca="1" ref="AH16" ca="1">IF(AF16="Yes",P_LB,"-")</f>
        <v>-</v>
      </c>
      <c r="AI16" s="8" t="str" cm="1">
        <f t="array" aca="1" ref="AI16" ca="1">IF(AF16="Yes",P_WC,"-")</f>
        <v>-</v>
      </c>
      <c r="AJ16" s="8" t="str" cm="1">
        <f t="array" aca="1" ref="AJ16" ca="1">IF(AF16="Yes",VALUE(P_F),"-")</f>
        <v>-</v>
      </c>
      <c r="AK16" s="8" t="str" cm="1">
        <f t="array" aca="1" ref="AK16" ca="1">IF(AF16="Yes",P_PN,"-")</f>
        <v>-</v>
      </c>
      <c r="AL16" s="22" t="str">
        <f t="shared" si="21"/>
        <v>K131959 (132985)</v>
      </c>
      <c r="AM16" s="22">
        <f t="shared" si="11"/>
        <v>14</v>
      </c>
      <c r="AO16" s="5" t="str">
        <f t="shared" si="17"/>
        <v>Yes</v>
      </c>
      <c r="AP16" s="5" t="str">
        <f t="shared" ca="1" si="18"/>
        <v/>
      </c>
      <c r="AQ16" s="5" t="str">
        <f t="shared" ca="1" si="12"/>
        <v/>
      </c>
      <c r="AR16" s="5" t="str">
        <f t="shared" ca="1" si="0"/>
        <v>Yes</v>
      </c>
      <c r="AS16" s="5" t="str">
        <f t="shared" ca="1" si="1"/>
        <v>Patch to remove</v>
      </c>
      <c r="AT16" s="5" t="str" cm="1">
        <f t="array" aca="1" ref="AT16" ca="1">COM</f>
        <v/>
      </c>
      <c r="AV16" s="5" t="str">
        <f t="shared" ca="1" si="2"/>
        <v>No</v>
      </c>
      <c r="AW16" s="4" t="str" cm="1">
        <f t="array" aca="1" ref="AW16" ca="1">PIE</f>
        <v/>
      </c>
      <c r="AY16" s="22" t="str">
        <f t="shared" ca="1" si="13"/>
        <v>N</v>
      </c>
      <c r="AZ16" s="22" t="str">
        <f t="shared" ca="1" si="14"/>
        <v>N</v>
      </c>
      <c r="BA16" s="5" t="str">
        <f t="shared" ca="1" si="15"/>
        <v>No</v>
      </c>
      <c r="BB16" s="5" t="str">
        <f t="shared" ca="1" si="16"/>
        <v/>
      </c>
      <c r="BC16" s="5"/>
      <c r="BE16" s="22" t="str">
        <f t="shared" si="3"/>
        <v>N</v>
      </c>
      <c r="BF16" s="22" t="str">
        <f t="shared" ca="1" si="4"/>
        <v>Y</v>
      </c>
      <c r="BG16" s="22" t="str">
        <f t="shared" ca="1" si="5"/>
        <v>N</v>
      </c>
    </row>
    <row r="17" spans="1:59" x14ac:dyDescent="0.25">
      <c r="A17" t="s">
        <v>42</v>
      </c>
      <c r="B17" t="s">
        <v>47</v>
      </c>
      <c r="C17" t="s">
        <v>81</v>
      </c>
      <c r="D17">
        <v>1</v>
      </c>
      <c r="E17">
        <v>15</v>
      </c>
      <c r="F17">
        <v>132985</v>
      </c>
      <c r="G17" t="s">
        <v>82</v>
      </c>
      <c r="H17">
        <v>15</v>
      </c>
      <c r="I17">
        <v>8</v>
      </c>
      <c r="J17" t="s">
        <v>21</v>
      </c>
      <c r="K17" t="s">
        <v>24</v>
      </c>
      <c r="M17" t="s">
        <v>65</v>
      </c>
      <c r="N17" t="s">
        <v>22</v>
      </c>
      <c r="O17" s="1" t="s">
        <v>22</v>
      </c>
      <c r="P17" s="2"/>
      <c r="Q17" s="2"/>
      <c r="R17" t="s">
        <v>22</v>
      </c>
      <c r="S17" t="s">
        <v>20</v>
      </c>
      <c r="T17" t="s">
        <v>42</v>
      </c>
      <c r="V17" s="22" t="str">
        <f t="shared" si="19"/>
        <v>K131959 (132985)*MON1035-15</v>
      </c>
      <c r="X17" s="21" t="str">
        <f t="shared" ca="1" si="20"/>
        <v>-*---</v>
      </c>
      <c r="Y17" s="4" t="str">
        <f t="shared" si="8"/>
        <v>No</v>
      </c>
      <c r="Z17" s="8" t="str" cm="1">
        <f t="array" aca="1" ref="Z17" ca="1">C_CP</f>
        <v/>
      </c>
      <c r="AA17" s="9" t="str" cm="1">
        <f t="array" aca="1" ref="AA17" ca="1">IF(Z17="Yes",C_T,"-")</f>
        <v>-</v>
      </c>
      <c r="AB17" s="9" t="str" cm="1">
        <f t="array" aca="1" ref="AB17" ca="1">IF(Z17="Yes",C_WC,"-")</f>
        <v>-</v>
      </c>
      <c r="AC17" s="9" t="str" cm="1">
        <f t="array" aca="1" ref="AC17" ca="1">IF(Z17="Yes",VALUE(C_F),"-")</f>
        <v>-</v>
      </c>
      <c r="AE17" s="21" t="str">
        <f t="shared" si="9"/>
        <v>MON1035</v>
      </c>
      <c r="AF17" s="8" t="str" cm="1">
        <f t="array" aca="1" ref="AF17" ca="1">P_Pop</f>
        <v/>
      </c>
      <c r="AG17" s="8" t="str" cm="1">
        <f t="array" aca="1" ref="AG17" ca="1">IF(AF17="Yes",P_P,"Y")</f>
        <v>Y</v>
      </c>
      <c r="AH17" s="8" t="str" cm="1">
        <f t="array" aca="1" ref="AH17" ca="1">IF(AF17="Yes",P_LB,"-")</f>
        <v>-</v>
      </c>
      <c r="AI17" s="8" t="str" cm="1">
        <f t="array" aca="1" ref="AI17" ca="1">IF(AF17="Yes",P_WC,"-")</f>
        <v>-</v>
      </c>
      <c r="AJ17" s="8" t="str" cm="1">
        <f t="array" aca="1" ref="AJ17" ca="1">IF(AF17="Yes",VALUE(P_F),"-")</f>
        <v>-</v>
      </c>
      <c r="AK17" s="10" t="str" cm="1">
        <f t="array" aca="1" ref="AK17" ca="1">IF(AF17="Yes",P_PN,"-")</f>
        <v>-</v>
      </c>
      <c r="AL17" s="22" t="str">
        <f t="shared" si="21"/>
        <v>K131959 (132985)</v>
      </c>
      <c r="AM17" s="22">
        <f t="shared" si="11"/>
        <v>15</v>
      </c>
      <c r="AO17" s="5" t="str">
        <f t="shared" si="17"/>
        <v>Yes</v>
      </c>
      <c r="AP17" s="5" t="str">
        <f t="shared" ca="1" si="18"/>
        <v/>
      </c>
      <c r="AQ17" s="5" t="str">
        <f t="shared" ca="1" si="12"/>
        <v/>
      </c>
      <c r="AR17" s="5" t="str">
        <f t="shared" ca="1" si="0"/>
        <v>Yes</v>
      </c>
      <c r="AS17" s="5" t="str">
        <f t="shared" ca="1" si="1"/>
        <v>Patch to remove</v>
      </c>
      <c r="AT17" s="5" t="str" cm="1">
        <f t="array" aca="1" ref="AT17" ca="1">COM</f>
        <v/>
      </c>
      <c r="AV17" s="5" t="str">
        <f t="shared" ca="1" si="2"/>
        <v>No</v>
      </c>
      <c r="AW17" s="4" t="str" cm="1">
        <f t="array" aca="1" ref="AW17" ca="1">PIE</f>
        <v/>
      </c>
      <c r="AY17" s="22" t="str">
        <f t="shared" ca="1" si="13"/>
        <v>N</v>
      </c>
      <c r="AZ17" s="22" t="str">
        <f t="shared" ca="1" si="14"/>
        <v>N</v>
      </c>
      <c r="BA17" s="5" t="str">
        <f t="shared" ca="1" si="15"/>
        <v>No</v>
      </c>
      <c r="BB17" s="5" t="str">
        <f t="shared" ca="1" si="16"/>
        <v/>
      </c>
      <c r="BC17" s="5"/>
      <c r="BE17" s="22" t="str">
        <f t="shared" si="3"/>
        <v>N</v>
      </c>
      <c r="BF17" s="22" t="str">
        <f t="shared" ca="1" si="4"/>
        <v>Y</v>
      </c>
      <c r="BG17" s="22" t="str">
        <f t="shared" ca="1" si="5"/>
        <v>N</v>
      </c>
    </row>
    <row r="18" spans="1:59" x14ac:dyDescent="0.25">
      <c r="A18" t="s">
        <v>42</v>
      </c>
      <c r="B18" t="s">
        <v>47</v>
      </c>
      <c r="C18" t="s">
        <v>81</v>
      </c>
      <c r="D18">
        <v>1</v>
      </c>
      <c r="E18">
        <v>16</v>
      </c>
      <c r="F18">
        <v>132985</v>
      </c>
      <c r="G18" t="s">
        <v>82</v>
      </c>
      <c r="H18">
        <v>16</v>
      </c>
      <c r="I18">
        <v>8</v>
      </c>
      <c r="J18" t="s">
        <v>21</v>
      </c>
      <c r="K18" t="s">
        <v>25</v>
      </c>
      <c r="M18" t="s">
        <v>65</v>
      </c>
      <c r="N18" t="s">
        <v>22</v>
      </c>
      <c r="O18" s="1" t="s">
        <v>22</v>
      </c>
      <c r="P18" s="2"/>
      <c r="Q18" s="2"/>
      <c r="R18" t="s">
        <v>22</v>
      </c>
      <c r="S18" t="s">
        <v>20</v>
      </c>
      <c r="T18" t="s">
        <v>42</v>
      </c>
      <c r="V18" s="22" t="str">
        <f t="shared" si="19"/>
        <v>K131959 (132985)*MON1035-16</v>
      </c>
      <c r="X18" s="21" t="str">
        <f t="shared" ca="1" si="20"/>
        <v>-*---</v>
      </c>
      <c r="Y18" s="4" t="str">
        <f t="shared" si="8"/>
        <v>No</v>
      </c>
      <c r="Z18" s="8" t="str" cm="1">
        <f t="array" aca="1" ref="Z18" ca="1">C_CP</f>
        <v/>
      </c>
      <c r="AA18" s="9" t="str" cm="1">
        <f t="array" aca="1" ref="AA18" ca="1">IF(Z18="Yes",C_T,"-")</f>
        <v>-</v>
      </c>
      <c r="AB18" s="9" t="str" cm="1">
        <f t="array" aca="1" ref="AB18" ca="1">IF(Z18="Yes",C_WC,"-")</f>
        <v>-</v>
      </c>
      <c r="AC18" s="9" t="str" cm="1">
        <f t="array" aca="1" ref="AC18" ca="1">IF(Z18="Yes",VALUE(C_F),"-")</f>
        <v>-</v>
      </c>
      <c r="AE18" s="21" t="str">
        <f t="shared" si="9"/>
        <v>MON1035</v>
      </c>
      <c r="AF18" s="8" t="str" cm="1">
        <f t="array" aca="1" ref="AF18" ca="1">P_Pop</f>
        <v/>
      </c>
      <c r="AG18" s="8" t="str" cm="1">
        <f t="array" aca="1" ref="AG18" ca="1">IF(AF18="Yes",P_P,"Y")</f>
        <v>Y</v>
      </c>
      <c r="AH18" s="8" t="str" cm="1">
        <f t="array" aca="1" ref="AH18" ca="1">IF(AF18="Yes",P_LB,"-")</f>
        <v>-</v>
      </c>
      <c r="AI18" s="8" t="str" cm="1">
        <f t="array" aca="1" ref="AI18" ca="1">IF(AF18="Yes",P_WC,"-")</f>
        <v>-</v>
      </c>
      <c r="AJ18" s="8" t="str" cm="1">
        <f t="array" aca="1" ref="AJ18" ca="1">IF(AF18="Yes",VALUE(P_F),"-")</f>
        <v>-</v>
      </c>
      <c r="AK18" s="10" t="str" cm="1">
        <f t="array" aca="1" ref="AK18" ca="1">IF(AF18="Yes",P_PN,"-")</f>
        <v>-</v>
      </c>
      <c r="AL18" s="22" t="str">
        <f t="shared" si="21"/>
        <v>K131959 (132985)</v>
      </c>
      <c r="AM18" s="22">
        <f t="shared" si="11"/>
        <v>16</v>
      </c>
      <c r="AO18" s="5" t="str">
        <f t="shared" si="17"/>
        <v>Yes</v>
      </c>
      <c r="AP18" s="5" t="str">
        <f t="shared" ca="1" si="18"/>
        <v/>
      </c>
      <c r="AQ18" s="5" t="str">
        <f t="shared" ca="1" si="12"/>
        <v/>
      </c>
      <c r="AR18" s="5" t="str">
        <f t="shared" ca="1" si="0"/>
        <v>Yes</v>
      </c>
      <c r="AS18" s="5" t="str">
        <f t="shared" ca="1" si="1"/>
        <v>Patch to remove</v>
      </c>
      <c r="AT18" s="5" t="str" cm="1">
        <f t="array" aca="1" ref="AT18" ca="1">COM</f>
        <v/>
      </c>
      <c r="AV18" s="5" t="str">
        <f t="shared" ca="1" si="2"/>
        <v>No</v>
      </c>
      <c r="AW18" s="4" t="str" cm="1">
        <f t="array" aca="1" ref="AW18" ca="1">PIE</f>
        <v/>
      </c>
      <c r="AY18" s="22" t="str">
        <f t="shared" ca="1" si="13"/>
        <v>N</v>
      </c>
      <c r="AZ18" s="22" t="str">
        <f t="shared" ca="1" si="14"/>
        <v>N</v>
      </c>
      <c r="BA18" s="5" t="str">
        <f t="shared" ca="1" si="15"/>
        <v>No</v>
      </c>
      <c r="BB18" s="5" t="str">
        <f t="shared" ca="1" si="16"/>
        <v/>
      </c>
      <c r="BC18" s="5"/>
      <c r="BE18" s="22" t="str">
        <f t="shared" si="3"/>
        <v>N</v>
      </c>
      <c r="BF18" s="22" t="str">
        <f t="shared" ca="1" si="4"/>
        <v>Y</v>
      </c>
      <c r="BG18" s="22" t="str">
        <f t="shared" ca="1" si="5"/>
        <v>N</v>
      </c>
    </row>
    <row r="19" spans="1:59" x14ac:dyDescent="0.25">
      <c r="A19" t="s">
        <v>42</v>
      </c>
      <c r="B19" t="s">
        <v>47</v>
      </c>
      <c r="C19" t="s">
        <v>81</v>
      </c>
      <c r="D19">
        <v>1</v>
      </c>
      <c r="E19">
        <v>17</v>
      </c>
      <c r="F19">
        <v>132985</v>
      </c>
      <c r="G19" t="s">
        <v>82</v>
      </c>
      <c r="H19">
        <v>17</v>
      </c>
      <c r="I19">
        <v>9</v>
      </c>
      <c r="J19" t="s">
        <v>21</v>
      </c>
      <c r="K19" t="s">
        <v>24</v>
      </c>
      <c r="M19" t="s">
        <v>65</v>
      </c>
      <c r="N19" t="s">
        <v>22</v>
      </c>
      <c r="O19" s="1" t="s">
        <v>22</v>
      </c>
      <c r="P19" s="2"/>
      <c r="Q19" s="2"/>
      <c r="R19" t="s">
        <v>22</v>
      </c>
      <c r="S19" t="s">
        <v>20</v>
      </c>
      <c r="T19" t="s">
        <v>42</v>
      </c>
      <c r="V19" s="22" t="str">
        <f t="shared" si="19"/>
        <v>K131959 (132985)*MON1035-17</v>
      </c>
      <c r="X19" s="21" t="str">
        <f t="shared" ca="1" si="20"/>
        <v>-*---</v>
      </c>
      <c r="Y19" s="4" t="str">
        <f t="shared" si="8"/>
        <v>No</v>
      </c>
      <c r="Z19" s="8" t="str" cm="1">
        <f t="array" aca="1" ref="Z19" ca="1">C_CP</f>
        <v/>
      </c>
      <c r="AA19" s="9" t="str" cm="1">
        <f t="array" aca="1" ref="AA19" ca="1">IF(Z19="Yes",C_T,"-")</f>
        <v>-</v>
      </c>
      <c r="AB19" s="9" t="str" cm="1">
        <f t="array" aca="1" ref="AB19" ca="1">IF(Z19="Yes",C_WC,"-")</f>
        <v>-</v>
      </c>
      <c r="AC19" s="9" t="str" cm="1">
        <f t="array" aca="1" ref="AC19" ca="1">IF(Z19="Yes",VALUE(C_F),"-")</f>
        <v>-</v>
      </c>
      <c r="AE19" s="21" t="str">
        <f t="shared" si="9"/>
        <v>MON1035</v>
      </c>
      <c r="AF19" s="8" t="str" cm="1">
        <f t="array" aca="1" ref="AF19" ca="1">P_Pop</f>
        <v/>
      </c>
      <c r="AG19" s="8" t="str" cm="1">
        <f t="array" aca="1" ref="AG19" ca="1">IF(AF19="Yes",P_P,"Y")</f>
        <v>Y</v>
      </c>
      <c r="AH19" s="8" t="str" cm="1">
        <f t="array" aca="1" ref="AH19" ca="1">IF(AF19="Yes",P_LB,"-")</f>
        <v>-</v>
      </c>
      <c r="AI19" s="8" t="str" cm="1">
        <f t="array" aca="1" ref="AI19" ca="1">IF(AF19="Yes",P_WC,"-")</f>
        <v>-</v>
      </c>
      <c r="AJ19" s="8" t="str" cm="1">
        <f t="array" aca="1" ref="AJ19" ca="1">IF(AF19="Yes",VALUE(P_F),"-")</f>
        <v>-</v>
      </c>
      <c r="AK19" s="10" t="str" cm="1">
        <f t="array" aca="1" ref="AK19" ca="1">IF(AF19="Yes",P_PN,"-")</f>
        <v>-</v>
      </c>
      <c r="AL19" s="22" t="str">
        <f t="shared" si="21"/>
        <v>K131959 (132985)</v>
      </c>
      <c r="AM19" s="22">
        <f t="shared" si="11"/>
        <v>17</v>
      </c>
      <c r="AO19" s="5" t="str">
        <f t="shared" si="17"/>
        <v>Yes</v>
      </c>
      <c r="AP19" s="5" t="str">
        <f t="shared" ca="1" si="18"/>
        <v/>
      </c>
      <c r="AQ19" s="5" t="str">
        <f t="shared" ca="1" si="12"/>
        <v/>
      </c>
      <c r="AR19" s="5" t="str">
        <f t="shared" ca="1" si="0"/>
        <v>Yes</v>
      </c>
      <c r="AS19" s="5" t="str">
        <f t="shared" ca="1" si="1"/>
        <v>Patch to remove</v>
      </c>
      <c r="AT19" s="5" t="str" cm="1">
        <f t="array" aca="1" ref="AT19" ca="1">COM</f>
        <v/>
      </c>
      <c r="AV19" s="5" t="str">
        <f t="shared" ca="1" si="2"/>
        <v>No</v>
      </c>
      <c r="AW19" s="4" t="str" cm="1">
        <f t="array" aca="1" ref="AW19" ca="1">PIE</f>
        <v/>
      </c>
      <c r="AY19" s="22" t="str">
        <f t="shared" ca="1" si="13"/>
        <v>N</v>
      </c>
      <c r="AZ19" s="22" t="str">
        <f t="shared" ca="1" si="14"/>
        <v>N</v>
      </c>
      <c r="BA19" s="5" t="str">
        <f t="shared" ca="1" si="15"/>
        <v>No</v>
      </c>
      <c r="BB19" s="5" t="str">
        <f t="shared" ca="1" si="16"/>
        <v/>
      </c>
      <c r="BC19" s="5"/>
      <c r="BE19" s="22" t="str">
        <f t="shared" si="3"/>
        <v>N</v>
      </c>
      <c r="BF19" s="22" t="str">
        <f t="shared" ca="1" si="4"/>
        <v>Y</v>
      </c>
      <c r="BG19" s="22" t="str">
        <f t="shared" ca="1" si="5"/>
        <v>N</v>
      </c>
    </row>
    <row r="20" spans="1:59" x14ac:dyDescent="0.25">
      <c r="A20" t="s">
        <v>42</v>
      </c>
      <c r="B20" t="s">
        <v>47</v>
      </c>
      <c r="C20" t="s">
        <v>81</v>
      </c>
      <c r="D20">
        <v>1</v>
      </c>
      <c r="E20">
        <v>18</v>
      </c>
      <c r="F20">
        <v>132985</v>
      </c>
      <c r="G20" t="s">
        <v>82</v>
      </c>
      <c r="H20">
        <v>18</v>
      </c>
      <c r="I20">
        <v>9</v>
      </c>
      <c r="J20" t="s">
        <v>21</v>
      </c>
      <c r="K20" t="s">
        <v>25</v>
      </c>
      <c r="M20" t="s">
        <v>65</v>
      </c>
      <c r="N20" t="s">
        <v>22</v>
      </c>
      <c r="O20" s="1" t="s">
        <v>22</v>
      </c>
      <c r="P20" s="2"/>
      <c r="Q20" s="2"/>
      <c r="R20" t="s">
        <v>22</v>
      </c>
      <c r="S20" t="s">
        <v>20</v>
      </c>
      <c r="T20" t="s">
        <v>42</v>
      </c>
      <c r="V20" s="22" t="str">
        <f t="shared" si="19"/>
        <v>K131959 (132985)*MON1035-18</v>
      </c>
      <c r="X20" s="21" t="str">
        <f t="shared" ca="1" si="20"/>
        <v>-*---</v>
      </c>
      <c r="Y20" s="4" t="str">
        <f t="shared" si="8"/>
        <v>No</v>
      </c>
      <c r="Z20" s="8" t="str" cm="1">
        <f t="array" aca="1" ref="Z20" ca="1">C_CP</f>
        <v/>
      </c>
      <c r="AA20" s="9" t="str" cm="1">
        <f t="array" aca="1" ref="AA20" ca="1">IF(Z20="Yes",C_T,"-")</f>
        <v>-</v>
      </c>
      <c r="AB20" s="9" t="str" cm="1">
        <f t="array" aca="1" ref="AB20" ca="1">IF(Z20="Yes",C_WC,"-")</f>
        <v>-</v>
      </c>
      <c r="AC20" s="9" t="str" cm="1">
        <f t="array" aca="1" ref="AC20" ca="1">IF(Z20="Yes",VALUE(C_F),"-")</f>
        <v>-</v>
      </c>
      <c r="AE20" s="21" t="str">
        <f t="shared" si="9"/>
        <v>MON1035</v>
      </c>
      <c r="AF20" s="8" t="str" cm="1">
        <f t="array" aca="1" ref="AF20" ca="1">P_Pop</f>
        <v/>
      </c>
      <c r="AG20" s="8" t="str" cm="1">
        <f t="array" aca="1" ref="AG20" ca="1">IF(AF20="Yes",P_P,"Y")</f>
        <v>Y</v>
      </c>
      <c r="AH20" s="8" t="str" cm="1">
        <f t="array" aca="1" ref="AH20" ca="1">IF(AF20="Yes",P_LB,"-")</f>
        <v>-</v>
      </c>
      <c r="AI20" s="8" t="str" cm="1">
        <f t="array" aca="1" ref="AI20" ca="1">IF(AF20="Yes",P_WC,"-")</f>
        <v>-</v>
      </c>
      <c r="AJ20" s="8" t="str" cm="1">
        <f t="array" aca="1" ref="AJ20" ca="1">IF(AF20="Yes",VALUE(P_F),"-")</f>
        <v>-</v>
      </c>
      <c r="AK20" s="10" t="str" cm="1">
        <f t="array" aca="1" ref="AK20" ca="1">IF(AF20="Yes",P_PN,"-")</f>
        <v>-</v>
      </c>
      <c r="AL20" s="22" t="str">
        <f t="shared" si="21"/>
        <v>K131959 (132985)</v>
      </c>
      <c r="AM20" s="22">
        <f t="shared" si="11"/>
        <v>18</v>
      </c>
      <c r="AO20" s="5" t="str">
        <f t="shared" si="17"/>
        <v>Yes</v>
      </c>
      <c r="AP20" s="5" t="str">
        <f t="shared" ca="1" si="18"/>
        <v/>
      </c>
      <c r="AQ20" s="5" t="str">
        <f t="shared" ca="1" si="12"/>
        <v/>
      </c>
      <c r="AR20" s="5" t="str">
        <f t="shared" ca="1" si="0"/>
        <v>Yes</v>
      </c>
      <c r="AS20" s="5" t="str">
        <f t="shared" ca="1" si="1"/>
        <v>Patch to remove</v>
      </c>
      <c r="AT20" s="5" t="str" cm="1">
        <f t="array" aca="1" ref="AT20" ca="1">COM</f>
        <v/>
      </c>
      <c r="AV20" s="5" t="str">
        <f t="shared" ca="1" si="2"/>
        <v>No</v>
      </c>
      <c r="AW20" s="4" t="str" cm="1">
        <f t="array" aca="1" ref="AW20" ca="1">PIE</f>
        <v/>
      </c>
      <c r="AY20" s="22" t="str">
        <f t="shared" ca="1" si="13"/>
        <v>N</v>
      </c>
      <c r="AZ20" s="22" t="str">
        <f t="shared" ca="1" si="14"/>
        <v>N</v>
      </c>
      <c r="BA20" s="5" t="str">
        <f t="shared" ca="1" si="15"/>
        <v>No</v>
      </c>
      <c r="BB20" s="5" t="str">
        <f t="shared" ca="1" si="16"/>
        <v/>
      </c>
      <c r="BC20" s="5"/>
      <c r="BE20" s="22" t="str">
        <f t="shared" si="3"/>
        <v>N</v>
      </c>
      <c r="BF20" s="22" t="str">
        <f t="shared" ca="1" si="4"/>
        <v>Y</v>
      </c>
      <c r="BG20" s="22" t="str">
        <f t="shared" ca="1" si="5"/>
        <v>N</v>
      </c>
    </row>
    <row r="21" spans="1:59" x14ac:dyDescent="0.25">
      <c r="A21" t="s">
        <v>42</v>
      </c>
      <c r="B21" t="s">
        <v>47</v>
      </c>
      <c r="C21" t="s">
        <v>81</v>
      </c>
      <c r="D21">
        <v>1</v>
      </c>
      <c r="E21">
        <v>19</v>
      </c>
      <c r="F21">
        <v>132985</v>
      </c>
      <c r="G21" t="s">
        <v>82</v>
      </c>
      <c r="H21">
        <v>19</v>
      </c>
      <c r="I21">
        <v>10</v>
      </c>
      <c r="J21" t="s">
        <v>21</v>
      </c>
      <c r="K21" t="s">
        <v>24</v>
      </c>
      <c r="M21" t="s">
        <v>65</v>
      </c>
      <c r="N21" t="s">
        <v>22</v>
      </c>
      <c r="O21" s="1" t="s">
        <v>22</v>
      </c>
      <c r="P21" s="2"/>
      <c r="Q21" s="2"/>
      <c r="R21" t="s">
        <v>22</v>
      </c>
      <c r="S21" t="s">
        <v>20</v>
      </c>
      <c r="T21" t="s">
        <v>42</v>
      </c>
      <c r="V21" s="22" t="str">
        <f t="shared" si="19"/>
        <v>K131959 (132985)*MON1035-19</v>
      </c>
      <c r="X21" s="21" t="str">
        <f t="shared" ca="1" si="20"/>
        <v>-*---</v>
      </c>
      <c r="Y21" s="4" t="str">
        <f t="shared" si="8"/>
        <v>No</v>
      </c>
      <c r="Z21" s="8" t="str" cm="1">
        <f t="array" aca="1" ref="Z21" ca="1">C_CP</f>
        <v/>
      </c>
      <c r="AA21" s="9" t="str" cm="1">
        <f t="array" aca="1" ref="AA21" ca="1">IF(Z21="Yes",C_T,"-")</f>
        <v>-</v>
      </c>
      <c r="AB21" s="9" t="str" cm="1">
        <f t="array" aca="1" ref="AB21" ca="1">IF(Z21="Yes",C_WC,"-")</f>
        <v>-</v>
      </c>
      <c r="AC21" s="9" t="str" cm="1">
        <f t="array" aca="1" ref="AC21" ca="1">IF(Z21="Yes",VALUE(C_F),"-")</f>
        <v>-</v>
      </c>
      <c r="AE21" s="21" t="str">
        <f t="shared" si="9"/>
        <v>MON1035</v>
      </c>
      <c r="AF21" s="8" t="str" cm="1">
        <f t="array" aca="1" ref="AF21" ca="1">P_Pop</f>
        <v/>
      </c>
      <c r="AG21" s="8" t="str" cm="1">
        <f t="array" aca="1" ref="AG21" ca="1">IF(AF21="Yes",P_P,"Y")</f>
        <v>Y</v>
      </c>
      <c r="AH21" s="8" t="str" cm="1">
        <f t="array" aca="1" ref="AH21" ca="1">IF(AF21="Yes",P_LB,"-")</f>
        <v>-</v>
      </c>
      <c r="AI21" s="8" t="str" cm="1">
        <f t="array" aca="1" ref="AI21" ca="1">IF(AF21="Yes",P_WC,"-")</f>
        <v>-</v>
      </c>
      <c r="AJ21" s="8" t="str" cm="1">
        <f t="array" aca="1" ref="AJ21" ca="1">IF(AF21="Yes",VALUE(P_F),"-")</f>
        <v>-</v>
      </c>
      <c r="AK21" s="10" t="str" cm="1">
        <f t="array" aca="1" ref="AK21" ca="1">IF(AF21="Yes",P_PN,"-")</f>
        <v>-</v>
      </c>
      <c r="AL21" s="22" t="str">
        <f t="shared" si="21"/>
        <v>K131959 (132985)</v>
      </c>
      <c r="AM21" s="22">
        <f t="shared" si="11"/>
        <v>19</v>
      </c>
      <c r="AO21" s="5" t="str">
        <f t="shared" si="17"/>
        <v>Yes</v>
      </c>
      <c r="AP21" s="5" t="str">
        <f t="shared" ca="1" si="18"/>
        <v/>
      </c>
      <c r="AQ21" s="5" t="str">
        <f t="shared" ca="1" si="12"/>
        <v/>
      </c>
      <c r="AR21" s="5" t="str">
        <f t="shared" ca="1" si="0"/>
        <v>Yes</v>
      </c>
      <c r="AS21" s="5" t="str">
        <f t="shared" ca="1" si="1"/>
        <v>Patch to remove</v>
      </c>
      <c r="AT21" s="5" t="str" cm="1">
        <f t="array" aca="1" ref="AT21" ca="1">COM</f>
        <v/>
      </c>
      <c r="AV21" s="5" t="str">
        <f t="shared" ca="1" si="2"/>
        <v>No</v>
      </c>
      <c r="AW21" s="4" t="str" cm="1">
        <f t="array" aca="1" ref="AW21" ca="1">PIE</f>
        <v/>
      </c>
      <c r="AY21" s="22" t="str">
        <f t="shared" ca="1" si="13"/>
        <v>N</v>
      </c>
      <c r="AZ21" s="22" t="str">
        <f t="shared" ca="1" si="14"/>
        <v>N</v>
      </c>
      <c r="BA21" s="5" t="str">
        <f t="shared" ca="1" si="15"/>
        <v>No</v>
      </c>
      <c r="BB21" s="5" t="str">
        <f t="shared" ca="1" si="16"/>
        <v/>
      </c>
      <c r="BC21" s="5"/>
      <c r="BE21" s="22" t="str">
        <f t="shared" si="3"/>
        <v>N</v>
      </c>
      <c r="BF21" s="22" t="str">
        <f t="shared" ca="1" si="4"/>
        <v>Y</v>
      </c>
      <c r="BG21" s="22" t="str">
        <f t="shared" ca="1" si="5"/>
        <v>N</v>
      </c>
    </row>
    <row r="22" spans="1:59" x14ac:dyDescent="0.25">
      <c r="A22" t="s">
        <v>42</v>
      </c>
      <c r="B22" t="s">
        <v>47</v>
      </c>
      <c r="C22" t="s">
        <v>81</v>
      </c>
      <c r="D22">
        <v>1</v>
      </c>
      <c r="E22">
        <v>20</v>
      </c>
      <c r="F22">
        <v>132985</v>
      </c>
      <c r="G22" t="s">
        <v>82</v>
      </c>
      <c r="H22">
        <v>20</v>
      </c>
      <c r="I22">
        <v>10</v>
      </c>
      <c r="J22" t="s">
        <v>21</v>
      </c>
      <c r="K22" t="s">
        <v>25</v>
      </c>
      <c r="M22" t="s">
        <v>65</v>
      </c>
      <c r="N22" t="s">
        <v>22</v>
      </c>
      <c r="O22" s="1" t="s">
        <v>22</v>
      </c>
      <c r="P22" s="2"/>
      <c r="Q22" s="2"/>
      <c r="R22" t="s">
        <v>22</v>
      </c>
      <c r="S22" t="s">
        <v>20</v>
      </c>
      <c r="T22" t="s">
        <v>42</v>
      </c>
      <c r="V22" s="22" t="str">
        <f t="shared" si="19"/>
        <v>K131959 (132985)*MON1035-20</v>
      </c>
      <c r="X22" s="21" t="str">
        <f t="shared" ca="1" si="20"/>
        <v>-*---</v>
      </c>
      <c r="Y22" s="4" t="str">
        <f t="shared" si="8"/>
        <v>No</v>
      </c>
      <c r="Z22" s="8" t="str" cm="1">
        <f t="array" aca="1" ref="Z22" ca="1">C_CP</f>
        <v/>
      </c>
      <c r="AA22" s="9" t="str" cm="1">
        <f t="array" aca="1" ref="AA22" ca="1">IF(Z22="Yes",C_T,"-")</f>
        <v>-</v>
      </c>
      <c r="AB22" s="9" t="str" cm="1">
        <f t="array" aca="1" ref="AB22" ca="1">IF(Z22="Yes",C_WC,"-")</f>
        <v>-</v>
      </c>
      <c r="AC22" s="9" t="str" cm="1">
        <f t="array" aca="1" ref="AC22" ca="1">IF(Z22="Yes",VALUE(C_F),"-")</f>
        <v>-</v>
      </c>
      <c r="AE22" s="21" t="str">
        <f t="shared" si="9"/>
        <v>MON1035</v>
      </c>
      <c r="AF22" s="8" t="str" cm="1">
        <f t="array" aca="1" ref="AF22" ca="1">P_Pop</f>
        <v/>
      </c>
      <c r="AG22" s="8" t="str" cm="1">
        <f t="array" aca="1" ref="AG22" ca="1">IF(AF22="Yes",P_P,"Y")</f>
        <v>Y</v>
      </c>
      <c r="AH22" s="8" t="str" cm="1">
        <f t="array" aca="1" ref="AH22" ca="1">IF(AF22="Yes",P_LB,"-")</f>
        <v>-</v>
      </c>
      <c r="AI22" s="8" t="str" cm="1">
        <f t="array" aca="1" ref="AI22" ca="1">IF(AF22="Yes",P_WC,"-")</f>
        <v>-</v>
      </c>
      <c r="AJ22" s="8" t="str" cm="1">
        <f t="array" aca="1" ref="AJ22" ca="1">IF(AF22="Yes",VALUE(P_F),"-")</f>
        <v>-</v>
      </c>
      <c r="AK22" s="10" t="str" cm="1">
        <f t="array" aca="1" ref="AK22" ca="1">IF(AF22="Yes",P_PN,"-")</f>
        <v>-</v>
      </c>
      <c r="AL22" s="22" t="str">
        <f t="shared" si="21"/>
        <v>K131959 (132985)</v>
      </c>
      <c r="AM22" s="22">
        <f t="shared" si="11"/>
        <v>20</v>
      </c>
      <c r="AO22" s="5" t="str">
        <f t="shared" si="17"/>
        <v>Yes</v>
      </c>
      <c r="AP22" s="5" t="str">
        <f t="shared" ca="1" si="18"/>
        <v/>
      </c>
      <c r="AQ22" s="5" t="str">
        <f t="shared" ca="1" si="12"/>
        <v/>
      </c>
      <c r="AR22" s="5" t="str">
        <f t="shared" ca="1" si="0"/>
        <v>Yes</v>
      </c>
      <c r="AS22" s="5" t="str">
        <f t="shared" ca="1" si="1"/>
        <v>Patch to remove</v>
      </c>
      <c r="AT22" s="5" t="str" cm="1">
        <f t="array" aca="1" ref="AT22" ca="1">COM</f>
        <v/>
      </c>
      <c r="AV22" s="5" t="str">
        <f t="shared" ca="1" si="2"/>
        <v>No</v>
      </c>
      <c r="AW22" s="4" t="str" cm="1">
        <f t="array" aca="1" ref="AW22" ca="1">PIE</f>
        <v/>
      </c>
      <c r="AY22" s="22" t="str">
        <f t="shared" ca="1" si="13"/>
        <v>N</v>
      </c>
      <c r="AZ22" s="22" t="str">
        <f t="shared" ca="1" si="14"/>
        <v>N</v>
      </c>
      <c r="BA22" s="5" t="str">
        <f t="shared" ca="1" si="15"/>
        <v>No</v>
      </c>
      <c r="BB22" s="5" t="str">
        <f t="shared" ca="1" si="16"/>
        <v/>
      </c>
      <c r="BC22" s="5"/>
      <c r="BE22" s="22" t="str">
        <f t="shared" si="3"/>
        <v>N</v>
      </c>
      <c r="BF22" s="22" t="str">
        <f t="shared" ca="1" si="4"/>
        <v>Y</v>
      </c>
      <c r="BG22" s="22" t="str">
        <f t="shared" ca="1" si="5"/>
        <v>N</v>
      </c>
    </row>
    <row r="23" spans="1:59" x14ac:dyDescent="0.25">
      <c r="A23" t="s">
        <v>42</v>
      </c>
      <c r="B23" t="s">
        <v>47</v>
      </c>
      <c r="C23" t="s">
        <v>81</v>
      </c>
      <c r="D23">
        <v>1</v>
      </c>
      <c r="E23">
        <v>21</v>
      </c>
      <c r="F23">
        <v>132985</v>
      </c>
      <c r="G23" t="s">
        <v>82</v>
      </c>
      <c r="H23">
        <v>21</v>
      </c>
      <c r="I23">
        <v>11</v>
      </c>
      <c r="J23" t="s">
        <v>21</v>
      </c>
      <c r="K23" t="s">
        <v>24</v>
      </c>
      <c r="M23" t="s">
        <v>65</v>
      </c>
      <c r="N23" t="s">
        <v>22</v>
      </c>
      <c r="O23" s="1" t="s">
        <v>22</v>
      </c>
      <c r="P23" s="2"/>
      <c r="Q23" s="2"/>
      <c r="R23" t="s">
        <v>22</v>
      </c>
      <c r="S23" t="s">
        <v>20</v>
      </c>
      <c r="T23" t="s">
        <v>42</v>
      </c>
      <c r="V23" s="22" t="str">
        <f t="shared" si="19"/>
        <v>K131959 (132985)*MON1035-21</v>
      </c>
      <c r="X23" s="21" t="str">
        <f t="shared" ca="1" si="20"/>
        <v>-*---</v>
      </c>
      <c r="Y23" s="4" t="str">
        <f t="shared" si="8"/>
        <v>No</v>
      </c>
      <c r="Z23" s="8" t="str" cm="1">
        <f t="array" aca="1" ref="Z23" ca="1">C_CP</f>
        <v/>
      </c>
      <c r="AA23" s="9" t="str" cm="1">
        <f t="array" aca="1" ref="AA23" ca="1">IF(Z23="Yes",C_T,"-")</f>
        <v>-</v>
      </c>
      <c r="AB23" s="9" t="str" cm="1">
        <f t="array" aca="1" ref="AB23" ca="1">IF(Z23="Yes",C_WC,"-")</f>
        <v>-</v>
      </c>
      <c r="AC23" s="9" t="str" cm="1">
        <f t="array" aca="1" ref="AC23" ca="1">IF(Z23="Yes",VALUE(C_F),"-")</f>
        <v>-</v>
      </c>
      <c r="AE23" s="21" t="str">
        <f t="shared" si="9"/>
        <v>MON1035</v>
      </c>
      <c r="AF23" s="8" t="str" cm="1">
        <f t="array" aca="1" ref="AF23" ca="1">P_Pop</f>
        <v/>
      </c>
      <c r="AG23" s="8" t="str" cm="1">
        <f t="array" aca="1" ref="AG23" ca="1">IF(AF23="Yes",P_P,"Y")</f>
        <v>Y</v>
      </c>
      <c r="AH23" s="8" t="str" cm="1">
        <f t="array" aca="1" ref="AH23" ca="1">IF(AF23="Yes",P_LB,"-")</f>
        <v>-</v>
      </c>
      <c r="AI23" s="8" t="str" cm="1">
        <f t="array" aca="1" ref="AI23" ca="1">IF(AF23="Yes",P_WC,"-")</f>
        <v>-</v>
      </c>
      <c r="AJ23" s="8" t="str" cm="1">
        <f t="array" aca="1" ref="AJ23" ca="1">IF(AF23="Yes",VALUE(P_F),"-")</f>
        <v>-</v>
      </c>
      <c r="AK23" s="10" t="str" cm="1">
        <f t="array" aca="1" ref="AK23" ca="1">IF(AF23="Yes",P_PN,"-")</f>
        <v>-</v>
      </c>
      <c r="AL23" s="22" t="str">
        <f t="shared" si="21"/>
        <v>K131959 (132985)</v>
      </c>
      <c r="AM23" s="22">
        <f t="shared" si="11"/>
        <v>21</v>
      </c>
      <c r="AO23" s="5" t="str">
        <f t="shared" si="17"/>
        <v>Yes</v>
      </c>
      <c r="AP23" s="5" t="str">
        <f t="shared" ca="1" si="18"/>
        <v/>
      </c>
      <c r="AQ23" s="5" t="str">
        <f t="shared" ca="1" si="12"/>
        <v/>
      </c>
      <c r="AR23" s="5" t="str">
        <f t="shared" ca="1" si="0"/>
        <v>Yes</v>
      </c>
      <c r="AS23" s="5" t="str">
        <f t="shared" ca="1" si="1"/>
        <v>Patch to remove</v>
      </c>
      <c r="AT23" s="5" t="str" cm="1">
        <f t="array" aca="1" ref="AT23" ca="1">COM</f>
        <v/>
      </c>
      <c r="AV23" s="5" t="str">
        <f t="shared" ca="1" si="2"/>
        <v>No</v>
      </c>
      <c r="AW23" s="4" t="str" cm="1">
        <f t="array" aca="1" ref="AW23" ca="1">PIE</f>
        <v/>
      </c>
      <c r="AY23" s="22" t="str">
        <f t="shared" ca="1" si="13"/>
        <v>N</v>
      </c>
      <c r="AZ23" s="22" t="str">
        <f t="shared" ca="1" si="14"/>
        <v>N</v>
      </c>
      <c r="BA23" s="5" t="str">
        <f t="shared" ca="1" si="15"/>
        <v>No</v>
      </c>
      <c r="BB23" s="5" t="str">
        <f t="shared" ca="1" si="16"/>
        <v/>
      </c>
      <c r="BC23" s="5"/>
      <c r="BE23" s="22" t="str">
        <f t="shared" si="3"/>
        <v>N</v>
      </c>
      <c r="BF23" s="22" t="str">
        <f t="shared" ca="1" si="4"/>
        <v>Y</v>
      </c>
      <c r="BG23" s="22" t="str">
        <f t="shared" ca="1" si="5"/>
        <v>N</v>
      </c>
    </row>
    <row r="24" spans="1:59" x14ac:dyDescent="0.25">
      <c r="A24" t="s">
        <v>42</v>
      </c>
      <c r="B24" t="s">
        <v>47</v>
      </c>
      <c r="C24" t="s">
        <v>81</v>
      </c>
      <c r="D24">
        <v>1</v>
      </c>
      <c r="E24">
        <v>22</v>
      </c>
      <c r="F24">
        <v>132985</v>
      </c>
      <c r="G24" t="s">
        <v>82</v>
      </c>
      <c r="H24">
        <v>22</v>
      </c>
      <c r="I24">
        <v>11</v>
      </c>
      <c r="J24" t="s">
        <v>21</v>
      </c>
      <c r="K24" t="s">
        <v>25</v>
      </c>
      <c r="M24" t="s">
        <v>65</v>
      </c>
      <c r="N24" t="s">
        <v>22</v>
      </c>
      <c r="O24" s="1" t="s">
        <v>22</v>
      </c>
      <c r="P24" s="2"/>
      <c r="Q24" s="2"/>
      <c r="R24" t="s">
        <v>22</v>
      </c>
      <c r="S24" t="s">
        <v>20</v>
      </c>
      <c r="T24" t="s">
        <v>42</v>
      </c>
      <c r="V24" s="22" t="str">
        <f t="shared" si="19"/>
        <v>K131959 (132985)*MON1035-22</v>
      </c>
      <c r="X24" s="21" t="str">
        <f t="shared" ca="1" si="20"/>
        <v>-*---</v>
      </c>
      <c r="Y24" s="4" t="str">
        <f t="shared" si="8"/>
        <v>No</v>
      </c>
      <c r="Z24" s="8" t="str" cm="1">
        <f t="array" aca="1" ref="Z24" ca="1">C_CP</f>
        <v/>
      </c>
      <c r="AA24" s="9" t="str" cm="1">
        <f t="array" aca="1" ref="AA24" ca="1">IF(Z24="Yes",C_T,"-")</f>
        <v>-</v>
      </c>
      <c r="AB24" s="9" t="str" cm="1">
        <f t="array" aca="1" ref="AB24" ca="1">IF(Z24="Yes",C_WC,"-")</f>
        <v>-</v>
      </c>
      <c r="AC24" s="9" t="str" cm="1">
        <f t="array" aca="1" ref="AC24" ca="1">IF(Z24="Yes",VALUE(C_F),"-")</f>
        <v>-</v>
      </c>
      <c r="AE24" s="21" t="str">
        <f t="shared" si="9"/>
        <v>MON1035</v>
      </c>
      <c r="AF24" s="8" t="str" cm="1">
        <f t="array" aca="1" ref="AF24" ca="1">P_Pop</f>
        <v/>
      </c>
      <c r="AG24" s="8" t="str" cm="1">
        <f t="array" aca="1" ref="AG24" ca="1">IF(AF24="Yes",P_P,"Y")</f>
        <v>Y</v>
      </c>
      <c r="AH24" s="8" t="str" cm="1">
        <f t="array" aca="1" ref="AH24" ca="1">IF(AF24="Yes",P_LB,"-")</f>
        <v>-</v>
      </c>
      <c r="AI24" s="8" t="str" cm="1">
        <f t="array" aca="1" ref="AI24" ca="1">IF(AF24="Yes",P_WC,"-")</f>
        <v>-</v>
      </c>
      <c r="AJ24" s="8" t="str" cm="1">
        <f t="array" aca="1" ref="AJ24" ca="1">IF(AF24="Yes",VALUE(P_F),"-")</f>
        <v>-</v>
      </c>
      <c r="AK24" s="10" t="str" cm="1">
        <f t="array" aca="1" ref="AK24" ca="1">IF(AF24="Yes",P_PN,"-")</f>
        <v>-</v>
      </c>
      <c r="AL24" s="22" t="str">
        <f t="shared" si="21"/>
        <v>K131959 (132985)</v>
      </c>
      <c r="AM24" s="22">
        <f t="shared" si="11"/>
        <v>22</v>
      </c>
      <c r="AO24" s="5" t="str">
        <f t="shared" si="17"/>
        <v>Yes</v>
      </c>
      <c r="AP24" s="5" t="str">
        <f t="shared" ca="1" si="18"/>
        <v/>
      </c>
      <c r="AQ24" s="5" t="str">
        <f t="shared" ca="1" si="12"/>
        <v/>
      </c>
      <c r="AR24" s="5" t="str">
        <f t="shared" ca="1" si="0"/>
        <v>Yes</v>
      </c>
      <c r="AS24" s="5" t="str">
        <f t="shared" ca="1" si="1"/>
        <v>Patch to remove</v>
      </c>
      <c r="AT24" s="5" t="str" cm="1">
        <f t="array" aca="1" ref="AT24" ca="1">COM</f>
        <v/>
      </c>
      <c r="AV24" s="5" t="str">
        <f t="shared" ca="1" si="2"/>
        <v>No</v>
      </c>
      <c r="AW24" s="4" t="str" cm="1">
        <f t="array" aca="1" ref="AW24" ca="1">PIE</f>
        <v/>
      </c>
      <c r="AY24" s="22" t="str">
        <f t="shared" ca="1" si="13"/>
        <v>N</v>
      </c>
      <c r="AZ24" s="22" t="str">
        <f t="shared" ca="1" si="14"/>
        <v>N</v>
      </c>
      <c r="BA24" s="5" t="str">
        <f t="shared" ca="1" si="15"/>
        <v>No</v>
      </c>
      <c r="BB24" s="5" t="str">
        <f t="shared" ca="1" si="16"/>
        <v/>
      </c>
      <c r="BC24" s="5"/>
      <c r="BE24" s="22" t="str">
        <f t="shared" si="3"/>
        <v>N</v>
      </c>
      <c r="BF24" s="22" t="str">
        <f t="shared" ca="1" si="4"/>
        <v>Y</v>
      </c>
      <c r="BG24" s="22" t="str">
        <f t="shared" ca="1" si="5"/>
        <v>N</v>
      </c>
    </row>
    <row r="25" spans="1:59" x14ac:dyDescent="0.25">
      <c r="A25" t="s">
        <v>42</v>
      </c>
      <c r="B25" t="s">
        <v>88</v>
      </c>
      <c r="C25" t="s">
        <v>89</v>
      </c>
      <c r="D25">
        <v>1</v>
      </c>
      <c r="E25">
        <v>21</v>
      </c>
      <c r="F25">
        <v>124376</v>
      </c>
      <c r="G25" t="s">
        <v>90</v>
      </c>
      <c r="H25">
        <v>21</v>
      </c>
      <c r="I25">
        <v>11</v>
      </c>
      <c r="J25" t="s">
        <v>21</v>
      </c>
      <c r="K25" t="s">
        <v>24</v>
      </c>
      <c r="L25" t="s">
        <v>91</v>
      </c>
      <c r="M25" t="s">
        <v>65</v>
      </c>
      <c r="N25">
        <v>0</v>
      </c>
      <c r="O25" s="1">
        <v>363603002</v>
      </c>
      <c r="P25" s="2">
        <v>44761</v>
      </c>
      <c r="Q25" s="2">
        <v>44851</v>
      </c>
      <c r="R25" t="s">
        <v>23</v>
      </c>
      <c r="S25" t="s">
        <v>23</v>
      </c>
      <c r="T25" t="s">
        <v>92</v>
      </c>
      <c r="V25" s="22" t="str">
        <f t="shared" si="19"/>
        <v>K124376 (124376)*D5_DWDM_1-21</v>
      </c>
      <c r="X25" s="21" t="str">
        <f t="shared" ca="1" si="20"/>
        <v>-*---</v>
      </c>
      <c r="Y25" s="4" t="str">
        <f t="shared" si="8"/>
        <v>Yes</v>
      </c>
      <c r="Z25" s="8" t="str" cm="1">
        <f t="array" aca="1" ref="Z25" ca="1">C_CP</f>
        <v/>
      </c>
      <c r="AA25" s="9" t="str" cm="1">
        <f t="array" aca="1" ref="AA25" ca="1">IF(Z25="Yes",C_T,"-")</f>
        <v>-</v>
      </c>
      <c r="AB25" s="9" t="str" cm="1">
        <f t="array" aca="1" ref="AB25" ca="1">IF(Z25="Yes",C_WC,"-")</f>
        <v>-</v>
      </c>
      <c r="AC25" s="9" t="str" cm="1">
        <f t="array" aca="1" ref="AC25" ca="1">IF(Z25="Yes",VALUE(C_F),"-")</f>
        <v>-</v>
      </c>
      <c r="AE25" s="21" t="str">
        <f t="shared" si="9"/>
        <v>D5_DWDM_1</v>
      </c>
      <c r="AF25" s="8" t="str" cm="1">
        <f t="array" aca="1" ref="AF25" ca="1">P_Pop</f>
        <v/>
      </c>
      <c r="AG25" s="8" t="str" cm="1">
        <f t="array" aca="1" ref="AG25" ca="1">IF(AF25="Yes",P_P,"Y")</f>
        <v>Y</v>
      </c>
      <c r="AH25" s="8" t="str" cm="1">
        <f t="array" aca="1" ref="AH25" ca="1">IF(AF25="Yes",P_LB,"-")</f>
        <v>-</v>
      </c>
      <c r="AI25" s="8" t="str" cm="1">
        <f t="array" aca="1" ref="AI25" ca="1">IF(AF25="Yes",P_WC,"-")</f>
        <v>-</v>
      </c>
      <c r="AJ25" s="8" t="str" cm="1">
        <f t="array" aca="1" ref="AJ25" ca="1">IF(AF25="Yes",VALUE(P_F),"-")</f>
        <v>-</v>
      </c>
      <c r="AK25" s="10" t="str" cm="1">
        <f t="array" aca="1" ref="AK25" ca="1">IF(AF25="Yes",P_PN,"-")</f>
        <v>-</v>
      </c>
      <c r="AL25" s="22" t="str">
        <f t="shared" si="21"/>
        <v>K124376 (124376)</v>
      </c>
      <c r="AM25" s="22">
        <f t="shared" si="11"/>
        <v>21</v>
      </c>
      <c r="AO25" s="5" t="str">
        <f t="shared" si="17"/>
        <v>Yes</v>
      </c>
      <c r="AP25" s="5" t="str">
        <f t="shared" ca="1" si="18"/>
        <v/>
      </c>
      <c r="AQ25" s="5" t="str">
        <f t="shared" ca="1" si="12"/>
        <v/>
      </c>
      <c r="AR25" s="5" t="str">
        <f t="shared" ca="1" si="0"/>
        <v>Yes</v>
      </c>
      <c r="AS25" s="5" t="str">
        <f t="shared" ca="1" si="1"/>
        <v>Patch to remove</v>
      </c>
      <c r="AT25" s="5" t="str" cm="1">
        <f t="array" aca="1" ref="AT25" ca="1">COM</f>
        <v/>
      </c>
      <c r="AV25" s="5" t="str">
        <f t="shared" ca="1" si="2"/>
        <v>No</v>
      </c>
      <c r="AW25" s="4" t="str" cm="1">
        <f t="array" aca="1" ref="AW25" ca="1">PIE</f>
        <v/>
      </c>
      <c r="AY25" s="22" t="str">
        <f t="shared" ca="1" si="13"/>
        <v>N</v>
      </c>
      <c r="AZ25" s="22" t="str">
        <f t="shared" ca="1" si="14"/>
        <v>N</v>
      </c>
      <c r="BA25" s="5" t="str">
        <f t="shared" ca="1" si="15"/>
        <v>No</v>
      </c>
      <c r="BB25" s="5" t="str">
        <f t="shared" ca="1" si="16"/>
        <v/>
      </c>
      <c r="BC25" s="5"/>
      <c r="BE25" s="22" t="str">
        <f t="shared" si="3"/>
        <v>N</v>
      </c>
      <c r="BF25" s="22" t="str">
        <f t="shared" ca="1" si="4"/>
        <v>Y</v>
      </c>
      <c r="BG25" s="22" t="str">
        <f t="shared" ca="1" si="5"/>
        <v>N</v>
      </c>
    </row>
    <row r="26" spans="1:59" x14ac:dyDescent="0.25">
      <c r="A26" t="s">
        <v>42</v>
      </c>
      <c r="B26" t="s">
        <v>88</v>
      </c>
      <c r="C26" t="s">
        <v>89</v>
      </c>
      <c r="D26">
        <v>1</v>
      </c>
      <c r="E26">
        <v>22</v>
      </c>
      <c r="F26">
        <v>124376</v>
      </c>
      <c r="G26" t="s">
        <v>90</v>
      </c>
      <c r="H26">
        <v>22</v>
      </c>
      <c r="I26">
        <v>11</v>
      </c>
      <c r="J26" t="s">
        <v>21</v>
      </c>
      <c r="K26" t="s">
        <v>25</v>
      </c>
      <c r="L26" t="s">
        <v>91</v>
      </c>
      <c r="M26" t="s">
        <v>65</v>
      </c>
      <c r="N26">
        <v>0</v>
      </c>
      <c r="O26" s="1">
        <v>363603002</v>
      </c>
      <c r="P26" s="2">
        <v>44761</v>
      </c>
      <c r="Q26" s="2">
        <v>44851</v>
      </c>
      <c r="R26" t="s">
        <v>23</v>
      </c>
      <c r="S26" t="s">
        <v>23</v>
      </c>
      <c r="T26" t="s">
        <v>92</v>
      </c>
      <c r="V26" s="22" t="str">
        <f t="shared" si="19"/>
        <v>K124376 (124376)*D5_DWDM_1-22</v>
      </c>
      <c r="X26" s="21" t="str">
        <f t="shared" ca="1" si="20"/>
        <v>-*---</v>
      </c>
      <c r="Y26" s="4" t="str">
        <f t="shared" si="8"/>
        <v>Yes</v>
      </c>
      <c r="Z26" s="8" t="str" cm="1">
        <f t="array" aca="1" ref="Z26" ca="1">C_CP</f>
        <v/>
      </c>
      <c r="AA26" s="9" t="str" cm="1">
        <f t="array" aca="1" ref="AA26" ca="1">IF(Z26="Yes",C_T,"-")</f>
        <v>-</v>
      </c>
      <c r="AB26" s="9" t="str" cm="1">
        <f t="array" aca="1" ref="AB26" ca="1">IF(Z26="Yes",C_WC,"-")</f>
        <v>-</v>
      </c>
      <c r="AC26" s="9" t="str" cm="1">
        <f t="array" aca="1" ref="AC26" ca="1">IF(Z26="Yes",VALUE(C_F),"-")</f>
        <v>-</v>
      </c>
      <c r="AE26" s="21" t="str">
        <f t="shared" si="9"/>
        <v>D5_DWDM_1</v>
      </c>
      <c r="AF26" s="8" t="str" cm="1">
        <f t="array" aca="1" ref="AF26" ca="1">P_Pop</f>
        <v/>
      </c>
      <c r="AG26" s="8" t="str" cm="1">
        <f t="array" aca="1" ref="AG26" ca="1">IF(AF26="Yes",P_P,"Y")</f>
        <v>Y</v>
      </c>
      <c r="AH26" s="8" t="str" cm="1">
        <f t="array" aca="1" ref="AH26" ca="1">IF(AF26="Yes",P_LB,"-")</f>
        <v>-</v>
      </c>
      <c r="AI26" s="8" t="str" cm="1">
        <f t="array" aca="1" ref="AI26" ca="1">IF(AF26="Yes",P_WC,"-")</f>
        <v>-</v>
      </c>
      <c r="AJ26" s="8" t="str" cm="1">
        <f t="array" aca="1" ref="AJ26" ca="1">IF(AF26="Yes",VALUE(P_F),"-")</f>
        <v>-</v>
      </c>
      <c r="AK26" s="10" t="str" cm="1">
        <f t="array" aca="1" ref="AK26" ca="1">IF(AF26="Yes",P_PN,"-")</f>
        <v>-</v>
      </c>
      <c r="AL26" s="22" t="str">
        <f t="shared" si="21"/>
        <v>K124376 (124376)</v>
      </c>
      <c r="AM26" s="22">
        <f t="shared" si="11"/>
        <v>22</v>
      </c>
      <c r="AO26" s="5" t="str">
        <f t="shared" si="17"/>
        <v>Yes</v>
      </c>
      <c r="AP26" s="5" t="str">
        <f t="shared" ca="1" si="18"/>
        <v/>
      </c>
      <c r="AQ26" s="5" t="str">
        <f t="shared" ca="1" si="12"/>
        <v/>
      </c>
      <c r="AR26" s="5" t="str">
        <f t="shared" ca="1" si="0"/>
        <v>Yes</v>
      </c>
      <c r="AS26" s="5" t="str">
        <f t="shared" ca="1" si="1"/>
        <v>Patch to remove</v>
      </c>
      <c r="AT26" s="5" t="str" cm="1">
        <f t="array" aca="1" ref="AT26" ca="1">COM</f>
        <v/>
      </c>
      <c r="AV26" s="5" t="str">
        <f t="shared" ca="1" si="2"/>
        <v>No</v>
      </c>
      <c r="AW26" s="4" t="str" cm="1">
        <f t="array" aca="1" ref="AW26" ca="1">PIE</f>
        <v/>
      </c>
      <c r="AY26" s="22" t="str">
        <f t="shared" ca="1" si="13"/>
        <v>N</v>
      </c>
      <c r="AZ26" s="22" t="str">
        <f t="shared" ca="1" si="14"/>
        <v>N</v>
      </c>
      <c r="BA26" s="5" t="str">
        <f t="shared" ca="1" si="15"/>
        <v>No</v>
      </c>
      <c r="BB26" s="5" t="str">
        <f t="shared" ca="1" si="16"/>
        <v/>
      </c>
      <c r="BC26" s="5"/>
      <c r="BE26" s="22" t="str">
        <f t="shared" si="3"/>
        <v>N</v>
      </c>
      <c r="BF26" s="22" t="str">
        <f t="shared" ca="1" si="4"/>
        <v>Y</v>
      </c>
      <c r="BG26" s="22" t="str">
        <f t="shared" ca="1" si="5"/>
        <v>N</v>
      </c>
    </row>
    <row r="27" spans="1:59" x14ac:dyDescent="0.25">
      <c r="P27" s="2"/>
      <c r="Q27" s="2"/>
      <c r="Y27" s="3"/>
      <c r="Z27" s="3"/>
      <c r="AA27" s="3"/>
      <c r="AB27" s="3"/>
      <c r="AC27" s="3"/>
      <c r="AD27" s="37"/>
      <c r="AE27" s="3"/>
      <c r="AG27" s="3"/>
    </row>
    <row r="28" spans="1:59" x14ac:dyDescent="0.25">
      <c r="P28" s="2"/>
      <c r="Q28" s="2"/>
      <c r="Y28" s="14" t="s">
        <v>70</v>
      </c>
      <c r="Z28" s="15" t="str">
        <f ca="1">IFERROR(VLOOKUP(Blanco_Reserve!$V28,INDIRECT(Legend!$H$2,TRUE),3,FALSE), IFERROR(VLOOKUP(Blanco_Reserve!$V28,INDIRECT(Legend!$H$3,TRUE),3,FALSE), IFERROR(VLOOKUP(Blanco_Reserve!$V28,INDIRECT(Legend!$H$4,TRUE),3,FALSE), IFERROR(VLOOKUP(Blanco_Reserve!$V28,INDIRECT(Legend!$H$5,TRUE),3,FALSE), IFERROR(VLOOKUP(Blanco_Reserve!$V28,INDIRECT(Legend!$H$6,TRUE),3,FALSE), IFERROR(VLOOKUP(Blanco_Reserve!$V28,INDIRECT(Legend!$H$7,TRUE),3,FALSE), IFERROR(VLOOKUP(Blanco_Reserve!$V28,INDIRECT(Legend!$H$8,TRUE),3,FALSE), IFERROR(VLOOKUP(Blanco_Reserve!$V28,INDIRECT(Legend!$H$9,TRUE),3,FALSE), IFERROR(VLOOKUP(Blanco_Reserve!$V28,INDIRECT(Legend!$H$10,TRUE),3,FALSE), IFERROR(VLOOKUP(Blanco_Reserve!$V28,INDIRECT(Legend!$H$11,TRUE),3,FALSE), IFERROR(VLOOKUP(Blanco_Reserve!$V28,INDIRECT(Legend!$H$12,TRUE),3,FALSE), IFERROR(VLOOKUP(Blanco_Reserve!$V28,INDIRECT(Legend!$H$13,TRUE),3,FALSE), IFERROR(VLOOKUP(Blanco_Reserve!$V28,INDIRECT(Legend!$H$14,TRUE),3,FALSE), IFERROR(VLOOKUP(Blanco_Reserve!$V28,INDIRECT(Legend!$H$15,TRUE),3,FALSE), IFERROR(VLOOKUP(Blanco_Reserve!$V28,INDIRECT(Legend!$H$16,TRUE),3,FALSE), IFERROR(VLOOKUP(Blanco_Reserve!$V28,INDIRECT(Legend!$H$17,TRUE),3,FALSE), IFERROR(VLOOKUP(Blanco_Reserve!$V28,INDIRECT(Legend!$H$18,TRUE),3,FALSE), IFERROR(VLOOKUP(Blanco_Reserve!$V28,INDIRECT(Legend!$H$19,TRUE),3,FALSE), IFERROR(VLOOKUP(Blanco_Reserve!$V28,INDIRECT(Legend!$H$20,TRUE),3,FALSE), IFERROR(VLOOKUP(Blanco_Reserve!$V28,INDIRECT(Legend!$H$21,TRUE),3,FALSE), IFERROR(VLOOKUP(Blanco_Reserve!$V28,INDIRECT(Legend!$H$22,TRUE),3,FALSE), IFERROR(VLOOKUP(Blanco_Reserve!$V28,INDIRECT(Legend!$H$23,TRUE),3,FALSE), IFERROR(VLOOKUP(Blanco_Reserve!$V28,INDIRECT(Legend!$H$24,TRUE),3,FALSE), IFERROR(VLOOKUP(Blanco_Reserve!$V28,INDIRECT(Legend!$H$25,TRUE),3,FALSE),""))))))))))))))))))))))))</f>
        <v/>
      </c>
      <c r="AA28" s="15" t="str">
        <f ca="1">IFERROR(VLOOKUP(Blanco_Reserve!$V28,INDIRECT(Legend!$H$2,TRUE),8,FALSE), IFERROR(VLOOKUP(Blanco_Reserve!$V28,INDIRECT(Legend!$H$3,TRUE),8,FALSE), IFERROR(VLOOKUP(Blanco_Reserve!$V28,INDIRECT(Legend!$H$4,TRUE),8,FALSE), IFERROR(VLOOKUP(Blanco_Reserve!$V28,INDIRECT(Legend!$H$5,TRUE),8,FALSE), IFERROR(VLOOKUP(Blanco_Reserve!$V28,INDIRECT(Legend!$H$6,TRUE),8,FALSE), IFERROR(VLOOKUP(Blanco_Reserve!$V28,INDIRECT(Legend!$H$7,TRUE),8,FALSE), IFERROR(VLOOKUP(Blanco_Reserve!$V28,INDIRECT(Legend!$H$8,TRUE),8,FALSE), IFERROR(VLOOKUP(Blanco_Reserve!$V28,INDIRECT(Legend!$H$9,TRUE),8,FALSE), IFERROR(VLOOKUP(Blanco_Reserve!$V28,INDIRECT(Legend!$H$10,TRUE),8,FALSE), IFERROR(VLOOKUP(Blanco_Reserve!$V28,INDIRECT(Legend!$H$11,TRUE),8,FALSE), IFERROR(VLOOKUP(Blanco_Reserve!$V28,INDIRECT(Legend!$H$12,TRUE),8,FALSE), IFERROR(VLOOKUP(Blanco_Reserve!$V28,INDIRECT(Legend!$H$13,TRUE),8,FALSE), IFERROR(VLOOKUP(Blanco_Reserve!$V28,INDIRECT(Legend!$H$14,TRUE),8,FALSE), IFERROR(VLOOKUP(Blanco_Reserve!$V28,INDIRECT(Legend!$H$15,TRUE),8,FALSE), IFERROR(VLOOKUP(Blanco_Reserve!$V28,INDIRECT(Legend!$H$16,TRUE),8,FALSE), IFERROR(VLOOKUP(Blanco_Reserve!$V28,INDIRECT(Legend!$H$17,TRUE),8,FALSE), IFERROR(VLOOKUP(Blanco_Reserve!$V28,INDIRECT(Legend!$H$18,TRUE),8,FALSE), IFERROR(VLOOKUP(Blanco_Reserve!$V28,INDIRECT(Legend!$H$19,TRUE),8,FALSE), IFERROR(VLOOKUP(Blanco_Reserve!$V28,INDIRECT(Legend!$H$20,TRUE),8,FALSE), IFERROR(VLOOKUP(Blanco_Reserve!$V28,INDIRECT(Legend!$H$21,TRUE),8,FALSE), IFERROR(VLOOKUP(Blanco_Reserve!$V28,INDIRECT(Legend!$H$22,TRUE),8,FALSE), IFERROR(VLOOKUP(Blanco_Reserve!$V28,INDIRECT(Legend!$H$23,TRUE),8,FALSE), IFERROR(VLOOKUP(Blanco_Reserve!$V28,INDIRECT(Legend!$H$24,TRUE),8,FALSE), IFERROR(VLOOKUP(Blanco_Reserve!$V28,INDIRECT(Legend!$H$25,TRUE),8,FALSE),""))))))))))))))))))))))))</f>
        <v/>
      </c>
      <c r="AB28" s="15" t="str">
        <f ca="1">IFERROR(VLOOKUP(Blanco_Reserve!$V28,INDIRECT(Legend!$H$2,TRUE),15,FALSE), IFERROR(VLOOKUP(Blanco_Reserve!$V28,INDIRECT(Legend!$H$3,TRUE),15,FALSE), IFERROR(VLOOKUP(Blanco_Reserve!$V28,INDIRECT(Legend!$H$4,TRUE),15,FALSE), IFERROR(VLOOKUP(Blanco_Reserve!$V28,INDIRECT(Legend!$H$5,TRUE),15,FALSE), IFERROR(VLOOKUP(Blanco_Reserve!$V28,INDIRECT(Legend!$H$6,TRUE),15,FALSE), IFERROR(VLOOKUP(Blanco_Reserve!$V28,INDIRECT(Legend!$H$7,TRUE),15,FALSE), IFERROR(VLOOKUP(Blanco_Reserve!$V28,INDIRECT(Legend!$H$8,TRUE),15,FALSE), IFERROR(VLOOKUP(Blanco_Reserve!$V28,INDIRECT(Legend!$H$9,TRUE),15,FALSE), IFERROR(VLOOKUP(Blanco_Reserve!$V28,INDIRECT(Legend!$H$10,TRUE),15,FALSE), IFERROR(VLOOKUP(Blanco_Reserve!$V28,INDIRECT(Legend!$H$11,TRUE),15,FALSE), IFERROR(VLOOKUP(Blanco_Reserve!$V28,INDIRECT(Legend!$H$12,TRUE),15,FALSE), IFERROR(VLOOKUP(Blanco_Reserve!$V28,INDIRECT(Legend!$H$13,TRUE),15,FALSE), IFERROR(VLOOKUP(Blanco_Reserve!$V28,INDIRECT(Legend!$H$14,TRUE),15,FALSE), IFERROR(VLOOKUP(Blanco_Reserve!$V28,INDIRECT(Legend!$H$15,TRUE),15,FALSE), IFERROR(VLOOKUP(Blanco_Reserve!$V28,INDIRECT(Legend!$H$16,TRUE),15,FALSE), IFERROR(VLOOKUP(Blanco_Reserve!$V28,INDIRECT(Legend!$H$17,TRUE),15,FALSE), IFERROR(VLOOKUP(Blanco_Reserve!$V28,INDIRECT(Legend!$H$18,TRUE),15,FALSE), IFERROR(VLOOKUP(Blanco_Reserve!$V28,INDIRECT(Legend!$H$19,TRUE),15,FALSE), IFERROR(VLOOKUP(Blanco_Reserve!$V28,INDIRECT(Legend!$H$20,TRUE),15,FALSE), IFERROR(VLOOKUP(Blanco_Reserve!$V28,INDIRECT(Legend!$H$21,TRUE),15,FALSE), IFERROR(VLOOKUP(Blanco_Reserve!$V28,INDIRECT(Legend!$H$22,TRUE),15,FALSE), IFERROR(VLOOKUP(Blanco_Reserve!$V28,INDIRECT(Legend!$H$23,TRUE),15,FALSE), IFERROR(VLOOKUP(Blanco_Reserve!$V28,INDIRECT(Legend!$H$24,TRUE),15,FALSE), IFERROR(VLOOKUP(Blanco_Reserve!$V28,INDIRECT(Legend!$H$25,TRUE),15,FALSE),""))))))))))))))))))))))))</f>
        <v/>
      </c>
      <c r="AC28" s="15" t="str">
        <f ca="1">IFERROR(VLOOKUP(Blanco_Reserve!$V28,INDIRECT(Legend!$H$2,TRUE),16,FALSE), IFERROR(VLOOKUP(Blanco_Reserve!$V28,INDIRECT(Legend!$H$3,TRUE),16,FALSE), IFERROR(VLOOKUP(Blanco_Reserve!$V28,INDIRECT(Legend!$H$4,TRUE),16,FALSE), IFERROR(VLOOKUP(Blanco_Reserve!$V28,INDIRECT(Legend!$H$5,TRUE),16,FALSE), IFERROR(VLOOKUP(Blanco_Reserve!$V28,INDIRECT(Legend!$H$6,TRUE),16,FALSE), IFERROR(VLOOKUP(Blanco_Reserve!$V28,INDIRECT(Legend!$H$7,TRUE),16,FALSE), IFERROR(VLOOKUP(Blanco_Reserve!$V28,INDIRECT(Legend!$H$8,TRUE),16,FALSE), IFERROR(VLOOKUP(Blanco_Reserve!$V28,INDIRECT(Legend!$H$9,TRUE),16,FALSE), IFERROR(VLOOKUP(Blanco_Reserve!$V28,INDIRECT(Legend!$H$10,TRUE),16,FALSE), IFERROR(VLOOKUP(Blanco_Reserve!$V28,INDIRECT(Legend!$H$11,TRUE),16,FALSE), IFERROR(VLOOKUP(Blanco_Reserve!$V28,INDIRECT(Legend!$H$12,TRUE),16,FALSE), IFERROR(VLOOKUP(Blanco_Reserve!$V28,INDIRECT(Legend!$H$13,TRUE),16,FALSE), IFERROR(VLOOKUP(Blanco_Reserve!$V28,INDIRECT(Legend!$H$14,TRUE),16,FALSE), IFERROR(VLOOKUP(Blanco_Reserve!$V28,INDIRECT(Legend!$H$15,TRUE),16,FALSE), IFERROR(VLOOKUP(Blanco_Reserve!$V28,INDIRECT(Legend!$H$16,TRUE),16,FALSE), IFERROR(VLOOKUP(Blanco_Reserve!$V28,INDIRECT(Legend!$H$17,TRUE),16,FALSE), IFERROR(VLOOKUP(Blanco_Reserve!$V28,INDIRECT(Legend!$H$18,TRUE),16,FALSE), IFERROR(VLOOKUP(Blanco_Reserve!$V28,INDIRECT(Legend!$H$19,TRUE),16,FALSE), IFERROR(VLOOKUP(Blanco_Reserve!$V28,INDIRECT(Legend!$H$20,TRUE),16,FALSE), IFERROR(VLOOKUP(Blanco_Reserve!$V28,INDIRECT(Legend!$H$21,TRUE),16,FALSE), IFERROR(VLOOKUP(Blanco_Reserve!$V28,INDIRECT(Legend!$H$22,TRUE),16,FALSE), IFERROR(VLOOKUP(Blanco_Reserve!$V28,INDIRECT(Legend!$H$23,TRUE),16,FALSE), IFERROR(VLOOKUP(Blanco_Reserve!$V28,INDIRECT(Legend!$H$24,TRUE),16,FALSE), IFERROR(VLOOKUP(Blanco_Reserve!$V28,INDIRECT(Legend!$H$25,TRUE),16,FALSE),""))))))))))))))))))))))))</f>
        <v/>
      </c>
      <c r="AD28" s="37"/>
      <c r="AE28" s="3"/>
      <c r="AF28" s="15" t="str">
        <f ca="1">IFERROR(VLOOKUP(Blanco_Reserve!$V28,INDIRECT(Legend!$H$2,TRUE),9,FALSE), IFERROR(VLOOKUP(Blanco_Reserve!$V28,INDIRECT(Legend!$H$3,TRUE),9,FALSE), IFERROR(VLOOKUP(Blanco_Reserve!$V28,INDIRECT(Legend!$H$4,TRUE),9,FALSE), IFERROR(VLOOKUP(Blanco_Reserve!$V28,INDIRECT(Legend!$H$5,TRUE),9,FALSE), IFERROR(VLOOKUP(Blanco_Reserve!$V28,INDIRECT(Legend!$H$6,TRUE),9,FALSE), IFERROR(VLOOKUP(Blanco_Reserve!$V28,INDIRECT(Legend!$H$7,TRUE),9,FALSE), IFERROR(VLOOKUP(Blanco_Reserve!$V28,INDIRECT(Legend!$H$8,TRUE),9,FALSE), IFERROR(VLOOKUP(Blanco_Reserve!$V28,INDIRECT(Legend!$H$9,TRUE),9,FALSE), IFERROR(VLOOKUP(Blanco_Reserve!$V28,INDIRECT(Legend!$H$10,TRUE),9,FALSE), IFERROR(VLOOKUP(Blanco_Reserve!$V28,INDIRECT(Legend!$H$11,TRUE),9,FALSE), IFERROR(VLOOKUP(Blanco_Reserve!$V28,INDIRECT(Legend!$H$12,TRUE),9,FALSE), IFERROR(VLOOKUP(Blanco_Reserve!$V28,INDIRECT(Legend!$H$13,TRUE),9,FALSE), IFERROR(VLOOKUP(Blanco_Reserve!$V28,INDIRECT(Legend!$H$14,TRUE),9,FALSE), IFERROR(VLOOKUP(Blanco_Reserve!$V28,INDIRECT(Legend!$H$15,TRUE),9,FALSE), IFERROR(VLOOKUP(Blanco_Reserve!$V28,INDIRECT(Legend!$H$16,TRUE),9,FALSE), IFERROR(VLOOKUP(Blanco_Reserve!$V28,INDIRECT(Legend!$H$17,TRUE),9,FALSE), IFERROR(VLOOKUP(Blanco_Reserve!$V28,INDIRECT(Legend!$H$18,TRUE),9,FALSE), IFERROR(VLOOKUP(Blanco_Reserve!$V28,INDIRECT(Legend!$H$19,TRUE),9,FALSE), IFERROR(VLOOKUP(Blanco_Reserve!$V28,INDIRECT(Legend!$H$20,TRUE),9,FALSE), IFERROR(VLOOKUP(Blanco_Reserve!$V28,INDIRECT(Legend!$H$21,TRUE),9,FALSE), IFERROR(VLOOKUP(Blanco_Reserve!$V28,INDIRECT(Legend!$H$22,TRUE),9,FALSE), IFERROR(VLOOKUP(Blanco_Reserve!$V28,INDIRECT(Legend!$H$23,TRUE),9,FALSE), IFERROR(VLOOKUP(Blanco_Reserve!$V28,INDIRECT(Legend!$H$24,TRUE),9,FALSE), IFERROR(VLOOKUP(Blanco_Reserve!$V28,INDIRECT(Legend!$H$25,TRUE),9,FALSE),""))))))))))))))))))))))))</f>
        <v/>
      </c>
      <c r="AG28" s="15" t="str">
        <f ca="1">IFERROR(VLOOKUP(Blanco_Reserve!$V28,INDIRECT(Legend!$H$2,TRUE),10,FALSE), IFERROR(VLOOKUP(Blanco_Reserve!$V28,INDIRECT(Legend!$H$3,TRUE),10,FALSE), IFERROR(VLOOKUP(Blanco_Reserve!$V28,INDIRECT(Legend!$H$4,TRUE),10,FALSE), IFERROR(VLOOKUP(Blanco_Reserve!$V28,INDIRECT(Legend!$H$5,TRUE),10,FALSE), IFERROR(VLOOKUP(Blanco_Reserve!$V28,INDIRECT(Legend!$H$6,TRUE),10,FALSE), IFERROR(VLOOKUP(Blanco_Reserve!$V28,INDIRECT(Legend!$H$7,TRUE),10,FALSE), IFERROR(VLOOKUP(Blanco_Reserve!$V28,INDIRECT(Legend!$H$8,TRUE),10,FALSE), IFERROR(VLOOKUP(Blanco_Reserve!$V28,INDIRECT(Legend!$H$9,TRUE),10,FALSE), IFERROR(VLOOKUP(Blanco_Reserve!$V28,INDIRECT(Legend!$H$10,TRUE),10,FALSE), IFERROR(VLOOKUP(Blanco_Reserve!$V28,INDIRECT(Legend!$H$11,TRUE),10,FALSE), IFERROR(VLOOKUP(Blanco_Reserve!$V28,INDIRECT(Legend!$H$12,TRUE),10,FALSE), IFERROR(VLOOKUP(Blanco_Reserve!$V28,INDIRECT(Legend!$H$13,TRUE),10,FALSE), IFERROR(VLOOKUP(Blanco_Reserve!$V28,INDIRECT(Legend!$H$14,TRUE),10,FALSE), IFERROR(VLOOKUP(Blanco_Reserve!$V28,INDIRECT(Legend!$H$15,TRUE),10,FALSE), IFERROR(VLOOKUP(Blanco_Reserve!$V28,INDIRECT(Legend!$H$16,TRUE),10,FALSE), IFERROR(VLOOKUP(Blanco_Reserve!$V28,INDIRECT(Legend!$H$17,TRUE),10,FALSE), IFERROR(VLOOKUP(Blanco_Reserve!$V28,INDIRECT(Legend!$H$18,TRUE),10,FALSE), IFERROR(VLOOKUP(Blanco_Reserve!$V28,INDIRECT(Legend!$H$19,TRUE),10,FALSE), IFERROR(VLOOKUP(Blanco_Reserve!$V28,INDIRECT(Legend!$H$20,TRUE),10,FALSE), IFERROR(VLOOKUP(Blanco_Reserve!$V28,INDIRECT(Legend!$H$21,TRUE),10,FALSE), IFERROR(VLOOKUP(Blanco_Reserve!$V28,INDIRECT(Legend!$H$22,TRUE),10,FALSE), IFERROR(VLOOKUP(Blanco_Reserve!$V28,INDIRECT(Legend!$H$23,TRUE),10,FALSE), IFERROR(VLOOKUP(Blanco_Reserve!$V28,INDIRECT(Legend!$H$24,TRUE),10,FALSE), IFERROR(VLOOKUP(Blanco_Reserve!$V28,INDIRECT(Legend!$H$25,TRUE),10,FALSE),""))))))))))))))))))))))))</f>
        <v/>
      </c>
      <c r="AH28" s="15" t="str">
        <f ca="1">IFERROR(VLOOKUP(Blanco_Reserve!$V28,INDIRECT(Legend!$H$2,TRUE),11,FALSE), IFERROR(VLOOKUP(Blanco_Reserve!$V28,INDIRECT(Legend!$H$3,TRUE),11,FALSE), IFERROR(VLOOKUP(Blanco_Reserve!$V28,INDIRECT(Legend!$H$4,TRUE),11,FALSE), IFERROR(VLOOKUP(Blanco_Reserve!$V28,INDIRECT(Legend!$H$5,TRUE),11,FALSE), IFERROR(VLOOKUP(Blanco_Reserve!$V28,INDIRECT(Legend!$H$6,TRUE),11,FALSE), IFERROR(VLOOKUP(Blanco_Reserve!$V28,INDIRECT(Legend!$H$7,TRUE),11,FALSE), IFERROR(VLOOKUP(Blanco_Reserve!$V28,INDIRECT(Legend!$H$8,TRUE),11,FALSE), IFERROR(VLOOKUP(Blanco_Reserve!$V28,INDIRECT(Legend!$H$9,TRUE),11,FALSE), IFERROR(VLOOKUP(Blanco_Reserve!$V28,INDIRECT(Legend!$H$10,TRUE),11,FALSE), IFERROR(VLOOKUP(Blanco_Reserve!$V28,INDIRECT(Legend!$H$11,TRUE),11,FALSE), IFERROR(VLOOKUP(Blanco_Reserve!$V28,INDIRECT(Legend!$H$12,TRUE),11,FALSE), IFERROR(VLOOKUP(Blanco_Reserve!$V28,INDIRECT(Legend!$H$13,TRUE),11,FALSE), IFERROR(VLOOKUP(Blanco_Reserve!$V28,INDIRECT(Legend!$H$14,TRUE),11,FALSE), IFERROR(VLOOKUP(Blanco_Reserve!$V28,INDIRECT(Legend!$H$15,TRUE),11,FALSE), IFERROR(VLOOKUP(Blanco_Reserve!$V28,INDIRECT(Legend!$H$16,TRUE),11,FALSE), IFERROR(VLOOKUP(Blanco_Reserve!$V28,INDIRECT(Legend!$H$17,TRUE),11,FALSE), IFERROR(VLOOKUP(Blanco_Reserve!$V28,INDIRECT(Legend!$H$18,TRUE),11,FALSE), IFERROR(VLOOKUP(Blanco_Reserve!$V28,INDIRECT(Legend!$H$19,TRUE),11,FALSE), IFERROR(VLOOKUP(Blanco_Reserve!$V28,INDIRECT(Legend!$H$20,TRUE),11,FALSE), IFERROR(VLOOKUP(Blanco_Reserve!$V28,INDIRECT(Legend!$H$21,TRUE),11,FALSE), IFERROR(VLOOKUP(Blanco_Reserve!$V28,INDIRECT(Legend!$H$22,TRUE),11,FALSE), IFERROR(VLOOKUP(Blanco_Reserve!$V28,INDIRECT(Legend!$H$23,TRUE),11,FALSE), IFERROR(VLOOKUP(Blanco_Reserve!$V28,INDIRECT(Legend!$H$24,TRUE),11,FALSE), IFERROR(VLOOKUP(Blanco_Reserve!$V28,INDIRECT(Legend!$H$25,TRUE),11,FALSE),""))))))))))))))))))))))))</f>
        <v/>
      </c>
      <c r="AI28" s="15" t="str">
        <f ca="1">IFERROR(VLOOKUP(Blanco_Reserve!$V28,INDIRECT(Legend!$H$2,TRUE),15,FALSE), IFERROR(VLOOKUP(Blanco_Reserve!$V28,INDIRECT(Legend!$H$3,TRUE),15,FALSE), IFERROR(VLOOKUP(Blanco_Reserve!$V28,INDIRECT(Legend!$H$4,TRUE),15,FALSE), IFERROR(VLOOKUP(Blanco_Reserve!$V28,INDIRECT(Legend!$H$5,TRUE),15,FALSE), IFERROR(VLOOKUP(Blanco_Reserve!$V28,INDIRECT(Legend!$H$6,TRUE),15,FALSE), IFERROR(VLOOKUP(Blanco_Reserve!$V28,INDIRECT(Legend!$H$7,TRUE),15,FALSE), IFERROR(VLOOKUP(Blanco_Reserve!$V28,INDIRECT(Legend!$H$8,TRUE),15,FALSE), IFERROR(VLOOKUP(Blanco_Reserve!$V28,INDIRECT(Legend!$H$9,TRUE),15,FALSE), IFERROR(VLOOKUP(Blanco_Reserve!$V28,INDIRECT(Legend!$H$10,TRUE),15,FALSE), IFERROR(VLOOKUP(Blanco_Reserve!$V28,INDIRECT(Legend!$H$11,TRUE),15,FALSE), IFERROR(VLOOKUP(Blanco_Reserve!$V28,INDIRECT(Legend!$H$12,TRUE),15,FALSE), IFERROR(VLOOKUP(Blanco_Reserve!$V28,INDIRECT(Legend!$H$13,TRUE),15,FALSE), IFERROR(VLOOKUP(Blanco_Reserve!$V28,INDIRECT(Legend!$H$14,TRUE),15,FALSE), IFERROR(VLOOKUP(Blanco_Reserve!$V28,INDIRECT(Legend!$H$15,TRUE),15,FALSE), IFERROR(VLOOKUP(Blanco_Reserve!$V28,INDIRECT(Legend!$H$16,TRUE),15,FALSE), IFERROR(VLOOKUP(Blanco_Reserve!$V28,INDIRECT(Legend!$H$17,TRUE),15,FALSE), IFERROR(VLOOKUP(Blanco_Reserve!$V28,INDIRECT(Legend!$H$18,TRUE),15,FALSE), IFERROR(VLOOKUP(Blanco_Reserve!$V28,INDIRECT(Legend!$H$19,TRUE),15,FALSE), IFERROR(VLOOKUP(Blanco_Reserve!$V28,INDIRECT(Legend!$H$20,TRUE),15,FALSE), IFERROR(VLOOKUP(Blanco_Reserve!$V28,INDIRECT(Legend!$H$21,TRUE),15,FALSE), IFERROR(VLOOKUP(Blanco_Reserve!$V28,INDIRECT(Legend!$H$22,TRUE),15,FALSE), IFERROR(VLOOKUP(Blanco_Reserve!$V28,INDIRECT(Legend!$H$23,TRUE),15,FALSE), IFERROR(VLOOKUP(Blanco_Reserve!$V28,INDIRECT(Legend!$H$24,TRUE),15,FALSE), IFERROR(VLOOKUP(Blanco_Reserve!$V28,INDIRECT(Legend!$H$25,TRUE),15,FALSE),""))))))))))))))))))))))))</f>
        <v/>
      </c>
      <c r="AJ28" s="15" t="str">
        <f ca="1">IFERROR(VLOOKUP(Blanco_Reserve!$V28,INDIRECT(Legend!$H$2,TRUE),16,FALSE), IFERROR(VLOOKUP(Blanco_Reserve!$V28,INDIRECT(Legend!$H$3,TRUE),16,FALSE), IFERROR(VLOOKUP(Blanco_Reserve!$V28,INDIRECT(Legend!$H$4,TRUE),16,FALSE), IFERROR(VLOOKUP(Blanco_Reserve!$V28,INDIRECT(Legend!$H$5,TRUE),16,FALSE), IFERROR(VLOOKUP(Blanco_Reserve!$V28,INDIRECT(Legend!$H$6,TRUE),16,FALSE), IFERROR(VLOOKUP(Blanco_Reserve!$V28,INDIRECT(Legend!$H$7,TRUE),16,FALSE), IFERROR(VLOOKUP(Blanco_Reserve!$V28,INDIRECT(Legend!$H$8,TRUE),16,FALSE), IFERROR(VLOOKUP(Blanco_Reserve!$V28,INDIRECT(Legend!$H$9,TRUE),16,FALSE), IFERROR(VLOOKUP(Blanco_Reserve!$V28,INDIRECT(Legend!$H$10,TRUE),16,FALSE), IFERROR(VLOOKUP(Blanco_Reserve!$V28,INDIRECT(Legend!$H$11,TRUE),16,FALSE), IFERROR(VLOOKUP(Blanco_Reserve!$V28,INDIRECT(Legend!$H$12,TRUE),16,FALSE), IFERROR(VLOOKUP(Blanco_Reserve!$V28,INDIRECT(Legend!$H$13,TRUE),16,FALSE), IFERROR(VLOOKUP(Blanco_Reserve!$V28,INDIRECT(Legend!$H$14,TRUE),16,FALSE), IFERROR(VLOOKUP(Blanco_Reserve!$V28,INDIRECT(Legend!$H$15,TRUE),16,FALSE), IFERROR(VLOOKUP(Blanco_Reserve!$V28,INDIRECT(Legend!$H$16,TRUE),16,FALSE), IFERROR(VLOOKUP(Blanco_Reserve!$V28,INDIRECT(Legend!$H$17,TRUE),16,FALSE), IFERROR(VLOOKUP(Blanco_Reserve!$V28,INDIRECT(Legend!$H$18,TRUE),16,FALSE), IFERROR(VLOOKUP(Blanco_Reserve!$V28,INDIRECT(Legend!$H$19,TRUE),16,FALSE), IFERROR(VLOOKUP(Blanco_Reserve!$V28,INDIRECT(Legend!$H$20,TRUE),16,FALSE), IFERROR(VLOOKUP(Blanco_Reserve!$V28,INDIRECT(Legend!$H$21,TRUE),16,FALSE), IFERROR(VLOOKUP(Blanco_Reserve!$V28,INDIRECT(Legend!$H$22,TRUE),16,FALSE), IFERROR(VLOOKUP(Blanco_Reserve!$V28,INDIRECT(Legend!$H$23,TRUE),16,FALSE), IFERROR(VLOOKUP(Blanco_Reserve!$V28,INDIRECT(Legend!$H$24,TRUE),16,FALSE), IFERROR(VLOOKUP(Blanco_Reserve!$V28,INDIRECT(Legend!$H$25,TRUE),16,FALSE),""))))))))))))))))))))))))</f>
        <v/>
      </c>
      <c r="AK28" s="15" t="str">
        <f ca="1">IFERROR(VLOOKUP(Blanco_Reserve!$V28,INDIRECT(Legend!$H$2,TRUE),14,FALSE), IFERROR(VLOOKUP(Blanco_Reserve!$V28,INDIRECT(Legend!$H$3,TRUE),14,FALSE), IFERROR(VLOOKUP(Blanco_Reserve!$V28,INDIRECT(Legend!$H$4,TRUE),14,FALSE), IFERROR(VLOOKUP(Blanco_Reserve!$V28,INDIRECT(Legend!$H$5,TRUE),14,FALSE), IFERROR(VLOOKUP(Blanco_Reserve!$V28,INDIRECT(Legend!$H$6,TRUE),14,FALSE), IFERROR(VLOOKUP(Blanco_Reserve!$V28,INDIRECT(Legend!$H$7,TRUE),14,FALSE), IFERROR(VLOOKUP(Blanco_Reserve!$V28,INDIRECT(Legend!$H$8,TRUE),14,FALSE), IFERROR(VLOOKUP(Blanco_Reserve!$V28,INDIRECT(Legend!$H$9,TRUE),14,FALSE), IFERROR(VLOOKUP(Blanco_Reserve!$V28,INDIRECT(Legend!$H$10,TRUE),14,FALSE), IFERROR(VLOOKUP(Blanco_Reserve!$V28,INDIRECT(Legend!$H$11,TRUE),14,FALSE), IFERROR(VLOOKUP(Blanco_Reserve!$V28,INDIRECT(Legend!$H$12,TRUE),14,FALSE), IFERROR(VLOOKUP(Blanco_Reserve!$V28,INDIRECT(Legend!$H$13,TRUE),14,FALSE), IFERROR(VLOOKUP(Blanco_Reserve!$V28,INDIRECT(Legend!$H$14,TRUE),14,FALSE), IFERROR(VLOOKUP(Blanco_Reserve!$V28,INDIRECT(Legend!$H$15,TRUE),14,FALSE), IFERROR(VLOOKUP(Blanco_Reserve!$V28,INDIRECT(Legend!$H$16,TRUE),14,FALSE), IFERROR(VLOOKUP(Blanco_Reserve!$V28,INDIRECT(Legend!$H$17,TRUE),14,FALSE), IFERROR(VLOOKUP(Blanco_Reserve!$V28,INDIRECT(Legend!$H$18,TRUE),14,FALSE), IFERROR(VLOOKUP(Blanco_Reserve!$V28,INDIRECT(Legend!$H$19,TRUE),14,FALSE), IFERROR(VLOOKUP(Blanco_Reserve!$V28,INDIRECT(Legend!$H$20,TRUE),14,FALSE), IFERROR(VLOOKUP(Blanco_Reserve!$V28,INDIRECT(Legend!$H$21,TRUE),14,FALSE), IFERROR(VLOOKUP(Blanco_Reserve!$V28,INDIRECT(Legend!$H$22,TRUE),14,FALSE), IFERROR(VLOOKUP(Blanco_Reserve!$V28,INDIRECT(Legend!$H$23,TRUE),14,FALSE), IFERROR(VLOOKUP(Blanco_Reserve!$V28,INDIRECT(Legend!$H$24,TRUE),14,FALSE), IFERROR(VLOOKUP(Blanco_Reserve!$V28,INDIRECT(Legend!$H$25,TRUE),14,FALSE),""))))))))))))))))))))))))</f>
        <v/>
      </c>
      <c r="AT28" s="16" t="str">
        <f ca="1">IFERROR(VLOOKUP(Blanco_Reserve!$V28,INDIRECT(Legend!$H$2,TRUE),23,FALSE), IFERROR(VLOOKUP(Blanco_Reserve!$V28,INDIRECT(Legend!$H$3,TRUE),23,FALSE), IFERROR(VLOOKUP(Blanco_Reserve!$V28,INDIRECT(Legend!$H$4,TRUE),23,FALSE), IFERROR(VLOOKUP(Blanco_Reserve!$V28,INDIRECT(Legend!$H$5,TRUE),23,FALSE), IFERROR(VLOOKUP(Blanco_Reserve!$V28,INDIRECT(Legend!$H$6,TRUE),23,FALSE), IFERROR(VLOOKUP(Blanco_Reserve!$V28,INDIRECT(Legend!$H$7,TRUE),23,FALSE), IFERROR(VLOOKUP(Blanco_Reserve!$V28,INDIRECT(Legend!$H$8,TRUE),23,FALSE), IFERROR(VLOOKUP(Blanco_Reserve!$V28,INDIRECT(Legend!$H$9,TRUE),23,FALSE), IFERROR(VLOOKUP(Blanco_Reserve!$V28,INDIRECT(Legend!$H$10,TRUE),23,FALSE), IFERROR(VLOOKUP(Blanco_Reserve!$V28,INDIRECT(Legend!$H$11,TRUE),23,FALSE), IFERROR(VLOOKUP(Blanco_Reserve!$V28,INDIRECT(Legend!$H$12,TRUE),23,FALSE), IFERROR(VLOOKUP(Blanco_Reserve!$V28,INDIRECT(Legend!$H$13,TRUE),23,FALSE), IFERROR(VLOOKUP(Blanco_Reserve!$V28,INDIRECT(Legend!$H$14,TRUE),23,FALSE), IFERROR(VLOOKUP(Blanco_Reserve!$V28,INDIRECT(Legend!$H$15,TRUE),23,FALSE), IFERROR(VLOOKUP(Blanco_Reserve!$V28,INDIRECT(Legend!$H$16,TRUE),23,FALSE), IFERROR(VLOOKUP(Blanco_Reserve!$V28,INDIRECT(Legend!$H$17,TRUE),23,FALSE), IFERROR(VLOOKUP(Blanco_Reserve!$V28,INDIRECT(Legend!$H$18,TRUE),23,FALSE), IFERROR(VLOOKUP(Blanco_Reserve!$V28,INDIRECT(Legend!$H$19,TRUE),23,FALSE), IFERROR(VLOOKUP(Blanco_Reserve!$V28,INDIRECT(Legend!$H$20,TRUE),23,FALSE), IFERROR(VLOOKUP(Blanco_Reserve!$V28,INDIRECT(Legend!$H$21,TRUE),23,FALSE), IFERROR(VLOOKUP(Blanco_Reserve!$V28,INDIRECT(Legend!$H$22,TRUE),23,FALSE), IFERROR(VLOOKUP(Blanco_Reserve!$V28,INDIRECT(Legend!$H$23,TRUE),23,FALSE), IFERROR(VLOOKUP(Blanco_Reserve!$V28,INDIRECT(Legend!$H$24,TRUE),23,FALSE), IFERROR(VLOOKUP(Blanco_Reserve!$V28,INDIRECT(Legend!$H$25,TRUE),23,FALSE),""))))))))))))))))))))))))</f>
        <v/>
      </c>
      <c r="AW28" s="16" t="str">
        <f ca="1">IFERROR(VLOOKUP(Blanco_Reserve!$V28,INDIRECT(Legend!$H$2,TRUE),26,FALSE), IFERROR(VLOOKUP(Blanco_Reserve!$V28,INDIRECT(Legend!$H$3,TRUE),26,FALSE), IFERROR(VLOOKUP(Blanco_Reserve!$V28,INDIRECT(Legend!$H$4,TRUE),26,FALSE), IFERROR(VLOOKUP(Blanco_Reserve!$V28,INDIRECT(Legend!$H$5,TRUE),26,FALSE), IFERROR(VLOOKUP(Blanco_Reserve!$V28,INDIRECT(Legend!$H$6,TRUE),26,FALSE), IFERROR(VLOOKUP(Blanco_Reserve!$V28,INDIRECT(Legend!$H$7,TRUE),26,FALSE), IFERROR(VLOOKUP(Blanco_Reserve!$V28,INDIRECT(Legend!$H$8,TRUE),26,FALSE), IFERROR(VLOOKUP(Blanco_Reserve!$V28,INDIRECT(Legend!$H$9,TRUE),26,FALSE), IFERROR(VLOOKUP(Blanco_Reserve!$V28,INDIRECT(Legend!$H$10,TRUE),26,FALSE), IFERROR(VLOOKUP(Blanco_Reserve!$V28,INDIRECT(Legend!$H$11,TRUE),26,FALSE), IFERROR(VLOOKUP(Blanco_Reserve!$V28,INDIRECT(Legend!$H$12,TRUE),26,FALSE), IFERROR(VLOOKUP(Blanco_Reserve!$V28,INDIRECT(Legend!$H$13,TRUE),26,FALSE), IFERROR(VLOOKUP(Blanco_Reserve!$V28,INDIRECT(Legend!$H$14,TRUE),26,FALSE), IFERROR(VLOOKUP(Blanco_Reserve!$V28,INDIRECT(Legend!$H$15,TRUE),26,FALSE), IFERROR(VLOOKUP(Blanco_Reserve!$V28,INDIRECT(Legend!$H$16,TRUE),26,FALSE), IFERROR(VLOOKUP(Blanco_Reserve!$V28,INDIRECT(Legend!$H$17,TRUE),26,FALSE), IFERROR(VLOOKUP(Blanco_Reserve!$V28,INDIRECT(Legend!$H$18,TRUE),26,FALSE), IFERROR(VLOOKUP(Blanco_Reserve!$V28,INDIRECT(Legend!$H$19,TRUE),26,FALSE), IFERROR(VLOOKUP(Blanco_Reserve!$V28,INDIRECT(Legend!$H$20,TRUE),26,FALSE), IFERROR(VLOOKUP(Blanco_Reserve!$V28,INDIRECT(Legend!$H$21,TRUE),26,FALSE), IFERROR(VLOOKUP(Blanco_Reserve!$V28,INDIRECT(Legend!$H$22,TRUE),26,FALSE), IFERROR(VLOOKUP(Blanco_Reserve!$V28,INDIRECT(Legend!$H$23,TRUE),26,FALSE), IFERROR(VLOOKUP(Blanco_Reserve!$V28,INDIRECT(Legend!$H$24,TRUE),26,FALSE), IFERROR(VLOOKUP(Blanco_Reserve!$V28,INDIRECT(Legend!$H$25,TRUE),26,FALSE),""))))))))))))))))))))))))</f>
        <v/>
      </c>
      <c r="BC28" s="16" t="str">
        <f ca="1">IFERROR(VLOOKUP(Blanco_Reserve!$V28,INDIRECT(Legend!$H$2,TRUE),32,FALSE), IFERROR(VLOOKUP(Blanco_Reserve!$V28,INDIRECT(Legend!$H$3,TRUE),32,FALSE), IFERROR(VLOOKUP(Blanco_Reserve!$V28,INDIRECT(Legend!$H$4,TRUE),32,FALSE), IFERROR(VLOOKUP(Blanco_Reserve!$V28,INDIRECT(Legend!$H$5,TRUE),32,FALSE), IFERROR(VLOOKUP(Blanco_Reserve!$V28,INDIRECT(Legend!$H$6,TRUE),32,FALSE), IFERROR(VLOOKUP(Blanco_Reserve!$V28,INDIRECT(Legend!$H$7,TRUE),32,FALSE), IFERROR(VLOOKUP(Blanco_Reserve!$V28,INDIRECT(Legend!$H$8,TRUE),32,FALSE), IFERROR(VLOOKUP(Blanco_Reserve!$V28,INDIRECT(Legend!$H$9,TRUE),32,FALSE), IFERROR(VLOOKUP(Blanco_Reserve!$V28,INDIRECT(Legend!$H$10,TRUE),32,FALSE), IFERROR(VLOOKUP(Blanco_Reserve!$V28,INDIRECT(Legend!$H$11,TRUE),32,FALSE), IFERROR(VLOOKUP(Blanco_Reserve!$V28,INDIRECT(Legend!$H$12,TRUE),32,FALSE), IFERROR(VLOOKUP(Blanco_Reserve!$V28,INDIRECT(Legend!$H$13,TRUE),32,FALSE), IFERROR(VLOOKUP(Blanco_Reserve!$V28,INDIRECT(Legend!$H$14,TRUE),32,FALSE), IFERROR(VLOOKUP(Blanco_Reserve!$V28,INDIRECT(Legend!$H$15,TRUE),32,FALSE), IFERROR(VLOOKUP(Blanco_Reserve!$V28,INDIRECT(Legend!$H$16,TRUE),32,FALSE), IFERROR(VLOOKUP(Blanco_Reserve!$V28,INDIRECT(Legend!$H$17,TRUE),32,FALSE), IFERROR(VLOOKUP(Blanco_Reserve!$V28,INDIRECT(Legend!$H$18,TRUE),32,FALSE), IFERROR(VLOOKUP(Blanco_Reserve!$V28,INDIRECT(Legend!$H$19,TRUE),32,FALSE), IFERROR(VLOOKUP(Blanco_Reserve!$V28,INDIRECT(Legend!$H$20,TRUE),32,FALSE), IFERROR(VLOOKUP(Blanco_Reserve!$V28,INDIRECT(Legend!$H$21,TRUE),32,FALSE), IFERROR(VLOOKUP(Blanco_Reserve!$V28,INDIRECT(Legend!$H$22,TRUE),32,FALSE), IFERROR(VLOOKUP(Blanco_Reserve!$V28,INDIRECT(Legend!$H$23,TRUE),32,FALSE), IFERROR(VLOOKUP(Blanco_Reserve!$V28,INDIRECT(Legend!$H$24,TRUE),32,FALSE), IFERROR(VLOOKUP(Blanco_Reserve!$V28,INDIRECT(Legend!$H$25,TRUE),32,FALSE),""))))))))))))))))))))))))</f>
        <v/>
      </c>
    </row>
    <row r="29" spans="1:59" x14ac:dyDescent="0.25">
      <c r="O29" s="1"/>
      <c r="P29" s="2"/>
      <c r="Q29" s="2"/>
      <c r="Y29" s="3" t="s">
        <v>71</v>
      </c>
      <c r="Z29" s="17" t="str">
        <f ca="1">IFERROR(VLOOKUP(Blanco_Reserve!$V29,INDIRECT(Legend!$H$26,TRUE),3,FALSE), IFERROR(VLOOKUP(Blanco_Reserve!$V29,INDIRECT(Legend!$H$27,TRUE),3,FALSE), IFERROR(VLOOKUP(Blanco_Reserve!$V29,INDIRECT(Legend!$H$28,TRUE),3,FALSE), IFERROR(VLOOKUP(Blanco_Reserve!$V29,INDIRECT(Legend!$H$29,TRUE),3,FALSE), IFERROR(VLOOKUP(Blanco_Reserve!$V29,INDIRECT(Legend!$H$30,TRUE),3,FALSE), IFERROR(VLOOKUP(Blanco_Reserve!$V29,INDIRECT(Legend!$H$31,TRUE),3,FALSE), IFERROR(VLOOKUP(Blanco_Reserve!$V29,INDIRECT(Legend!$H$32,TRUE),3,FALSE), IFERROR(VLOOKUP(Blanco_Reserve!$V29,INDIRECT(Legend!$H$33,TRUE),3,FALSE), IFERROR(VLOOKUP(Blanco_Reserve!$V29,INDIRECT(Legend!$H$34,TRUE),3,FALSE), IFERROR(VLOOKUP(Blanco_Reserve!$V29,INDIRECT(Legend!$H$35,TRUE),3,FALSE), IFERROR(VLOOKUP(Blanco_Reserve!$V29,INDIRECT(Legend!$H$36,TRUE),3,FALSE), IFERROR(VLOOKUP(Blanco_Reserve!$V29,INDIRECT(Legend!$H$37,TRUE),3,FALSE), IFERROR(VLOOKUP(Blanco_Reserve!$V29,INDIRECT(Legend!$H$38,TRUE),3,FALSE), IFERROR(VLOOKUP(Blanco_Reserve!$V29,INDIRECT(Legend!$H$39,TRUE),3,FALSE), IFERROR(VLOOKUP(Blanco_Reserve!$V29,INDIRECT(Legend!$H$40,TRUE),3,FALSE), IFERROR(VLOOKUP(Blanco_Reserve!$V29,INDIRECT(Legend!$H$41,TRUE),3,FALSE), IFERROR(VLOOKUP(Blanco_Reserve!$V29,INDIRECT(Legend!$H$42,TRUE),3,FALSE), IFERROR(VLOOKUP(Blanco_Reserve!$V29,INDIRECT(Legend!$H$43,TRUE),3,FALSE), IFERROR(VLOOKUP(Blanco_Reserve!$V29,INDIRECT(Legend!$H$44,TRUE),3,FALSE), IFERROR(VLOOKUP(Blanco_Reserve!$V29,INDIRECT(Legend!$H$45,TRUE),3,FALSE), IFERROR(VLOOKUP(Blanco_Reserve!$V29,INDIRECT(Legend!$H$46,TRUE),3,FALSE), IFERROR(VLOOKUP(Blanco_Reserve!$V29,INDIRECT(Legend!$H$47,TRUE),3,FALSE), IFERROR(VLOOKUP(Blanco_Reserve!$V29,INDIRECT(Legend!$H$48,TRUE),3,FALSE), IFERROR(VLOOKUP(Blanco_Reserve!$V29,INDIRECT(Legend!$H$49,TRUE),3,FALSE), IFERROR(VLOOKUP(Blanco_Reserve!$V29,INDIRECT(Legend!$H$50,TRUE),3,FALSE),"")))))))))))))))))))))))))</f>
        <v/>
      </c>
      <c r="AA29" s="17" t="str">
        <f ca="1">IFERROR(VLOOKUP(Blanco_Reserve!$V29,INDIRECT(Legend!$H$26,TRUE),8,FALSE), IFERROR(VLOOKUP(Blanco_Reserve!$V29,INDIRECT(Legend!$H$27,TRUE),8,FALSE), IFERROR(VLOOKUP(Blanco_Reserve!$V29,INDIRECT(Legend!$H$28,TRUE),8,FALSE), IFERROR(VLOOKUP(Blanco_Reserve!$V29,INDIRECT(Legend!$H$29,TRUE),8,FALSE), IFERROR(VLOOKUP(Blanco_Reserve!$V29,INDIRECT(Legend!$H$30,TRUE),8,FALSE), IFERROR(VLOOKUP(Blanco_Reserve!$V29,INDIRECT(Legend!$H$31,TRUE),8,FALSE), IFERROR(VLOOKUP(Blanco_Reserve!$V29,INDIRECT(Legend!$H$32,TRUE),8,FALSE), IFERROR(VLOOKUP(Blanco_Reserve!$V29,INDIRECT(Legend!$H$33,TRUE),8,FALSE), IFERROR(VLOOKUP(Blanco_Reserve!$V29,INDIRECT(Legend!$H$34,TRUE),8,FALSE), IFERROR(VLOOKUP(Blanco_Reserve!$V29,INDIRECT(Legend!$H$35,TRUE),8,FALSE), IFERROR(VLOOKUP(Blanco_Reserve!$V29,INDIRECT(Legend!$H$36,TRUE),8,FALSE), IFERROR(VLOOKUP(Blanco_Reserve!$V29,INDIRECT(Legend!$H$37,TRUE),8,FALSE), IFERROR(VLOOKUP(Blanco_Reserve!$V29,INDIRECT(Legend!$H$38,TRUE),8,FALSE), IFERROR(VLOOKUP(Blanco_Reserve!$V29,INDIRECT(Legend!$H$39,TRUE),8,FALSE), IFERROR(VLOOKUP(Blanco_Reserve!$V29,INDIRECT(Legend!$H$40,TRUE),8,FALSE), IFERROR(VLOOKUP(Blanco_Reserve!$V29,INDIRECT(Legend!$H$41,TRUE),8,FALSE), IFERROR(VLOOKUP(Blanco_Reserve!$V29,INDIRECT(Legend!$H$42,TRUE),8,FALSE), IFERROR(VLOOKUP(Blanco_Reserve!$V29,INDIRECT(Legend!$H$43,TRUE),8,FALSE), IFERROR(VLOOKUP(Blanco_Reserve!$V29,INDIRECT(Legend!$H$44,TRUE),8,FALSE), IFERROR(VLOOKUP(Blanco_Reserve!$V29,INDIRECT(Legend!$H$45,TRUE),8,FALSE), IFERROR(VLOOKUP(Blanco_Reserve!$V29,INDIRECT(Legend!$H$46,TRUE),8,FALSE), IFERROR(VLOOKUP(Blanco_Reserve!$V29,INDIRECT(Legend!$H$47,TRUE),8,FALSE), IFERROR(VLOOKUP(Blanco_Reserve!$V29,INDIRECT(Legend!$H$48,TRUE),8,FALSE), IFERROR(VLOOKUP(Blanco_Reserve!$V29,INDIRECT(Legend!$H$49,TRUE),8,FALSE), IFERROR(VLOOKUP(Blanco_Reserve!$V29,INDIRECT(Legend!$H$50,TRUE),8,FALSE),"")))))))))))))))))))))))))</f>
        <v/>
      </c>
      <c r="AB29" s="17" t="str">
        <f ca="1">IFERROR(VLOOKUP(Blanco_Reserve!$V29,INDIRECT(Legend!$H$26,TRUE),15,FALSE), IFERROR(VLOOKUP(Blanco_Reserve!$V29,INDIRECT(Legend!$H$27,TRUE),15,FALSE), IFERROR(VLOOKUP(Blanco_Reserve!$V29,INDIRECT(Legend!$H$28,TRUE),15,FALSE), IFERROR(VLOOKUP(Blanco_Reserve!$V29,INDIRECT(Legend!$H$29,TRUE),15,FALSE), IFERROR(VLOOKUP(Blanco_Reserve!$V29,INDIRECT(Legend!$H$30,TRUE),15,FALSE), IFERROR(VLOOKUP(Blanco_Reserve!$V29,INDIRECT(Legend!$H$31,TRUE),15,FALSE), IFERROR(VLOOKUP(Blanco_Reserve!$V29,INDIRECT(Legend!$H$32,TRUE),15,FALSE), IFERROR(VLOOKUP(Blanco_Reserve!$V29,INDIRECT(Legend!$H$33,TRUE),15,FALSE), IFERROR(VLOOKUP(Blanco_Reserve!$V29,INDIRECT(Legend!$H$34,TRUE),15,FALSE), IFERROR(VLOOKUP(Blanco_Reserve!$V29,INDIRECT(Legend!$H$35,TRUE),15,FALSE), IFERROR(VLOOKUP(Blanco_Reserve!$V29,INDIRECT(Legend!$H$36,TRUE),15,FALSE), IFERROR(VLOOKUP(Blanco_Reserve!$V29,INDIRECT(Legend!$H$37,TRUE),15,FALSE), IFERROR(VLOOKUP(Blanco_Reserve!$V29,INDIRECT(Legend!$H$38,TRUE),15,FALSE), IFERROR(VLOOKUP(Blanco_Reserve!$V29,INDIRECT(Legend!$H$39,TRUE),15,FALSE), IFERROR(VLOOKUP(Blanco_Reserve!$V29,INDIRECT(Legend!$H$40,TRUE),15,FALSE), IFERROR(VLOOKUP(Blanco_Reserve!$V29,INDIRECT(Legend!$H$41,TRUE),15,FALSE), IFERROR(VLOOKUP(Blanco_Reserve!$V29,INDIRECT(Legend!$H$42,TRUE),15,FALSE), IFERROR(VLOOKUP(Blanco_Reserve!$V29,INDIRECT(Legend!$H$43,TRUE),15,FALSE), IFERROR(VLOOKUP(Blanco_Reserve!$V29,INDIRECT(Legend!$H$44,TRUE),15,FALSE), IFERROR(VLOOKUP(Blanco_Reserve!$V29,INDIRECT(Legend!$H$45,TRUE),15,FALSE), IFERROR(VLOOKUP(Blanco_Reserve!$V29,INDIRECT(Legend!$H$46,TRUE),15,FALSE), IFERROR(VLOOKUP(Blanco_Reserve!$V29,INDIRECT(Legend!$H$47,TRUE),15,FALSE), IFERROR(VLOOKUP(Blanco_Reserve!$V29,INDIRECT(Legend!$H$48,TRUE),15,FALSE), IFERROR(VLOOKUP(Blanco_Reserve!$V29,INDIRECT(Legend!$H$49,TRUE),15,FALSE), IFERROR(VLOOKUP(Blanco_Reserve!$V29,INDIRECT(Legend!$H$50,TRUE),15,FALSE),"")))))))))))))))))))))))))</f>
        <v/>
      </c>
      <c r="AC29" s="17" t="str">
        <f ca="1">IFERROR(VLOOKUP(Blanco_Reserve!$V29,INDIRECT(Legend!$H$26,TRUE),16,FALSE), IFERROR(VLOOKUP(Blanco_Reserve!$V29,INDIRECT(Legend!$H$27,TRUE),16,FALSE), IFERROR(VLOOKUP(Blanco_Reserve!$V29,INDIRECT(Legend!$H$28,TRUE),16,FALSE), IFERROR(VLOOKUP(Blanco_Reserve!$V29,INDIRECT(Legend!$H$29,TRUE),16,FALSE), IFERROR(VLOOKUP(Blanco_Reserve!$V29,INDIRECT(Legend!$H$30,TRUE),16,FALSE), IFERROR(VLOOKUP(Blanco_Reserve!$V29,INDIRECT(Legend!$H$31,TRUE),16,FALSE), IFERROR(VLOOKUP(Blanco_Reserve!$V29,INDIRECT(Legend!$H$32,TRUE),16,FALSE), IFERROR(VLOOKUP(Blanco_Reserve!$V29,INDIRECT(Legend!$H$33,TRUE),16,FALSE), IFERROR(VLOOKUP(Blanco_Reserve!$V29,INDIRECT(Legend!$H$34,TRUE),16,FALSE), IFERROR(VLOOKUP(Blanco_Reserve!$V29,INDIRECT(Legend!$H$35,TRUE),16,FALSE), IFERROR(VLOOKUP(Blanco_Reserve!$V29,INDIRECT(Legend!$H$36,TRUE),16,FALSE), IFERROR(VLOOKUP(Blanco_Reserve!$V29,INDIRECT(Legend!$H$37,TRUE),16,FALSE), IFERROR(VLOOKUP(Blanco_Reserve!$V29,INDIRECT(Legend!$H$38,TRUE),16,FALSE), IFERROR(VLOOKUP(Blanco_Reserve!$V29,INDIRECT(Legend!$H$39,TRUE),16,FALSE), IFERROR(VLOOKUP(Blanco_Reserve!$V29,INDIRECT(Legend!$H$40,TRUE),16,FALSE), IFERROR(VLOOKUP(Blanco_Reserve!$V29,INDIRECT(Legend!$H$41,TRUE),16,FALSE), IFERROR(VLOOKUP(Blanco_Reserve!$V29,INDIRECT(Legend!$H$42,TRUE),16,FALSE), IFERROR(VLOOKUP(Blanco_Reserve!$V29,INDIRECT(Legend!$H$43,TRUE),16,FALSE), IFERROR(VLOOKUP(Blanco_Reserve!$V29,INDIRECT(Legend!$H$44,TRUE),16,FALSE), IFERROR(VLOOKUP(Blanco_Reserve!$V29,INDIRECT(Legend!$H$45,TRUE),16,FALSE), IFERROR(VLOOKUP(Blanco_Reserve!$V29,INDIRECT(Legend!$H$46,TRUE),16,FALSE), IFERROR(VLOOKUP(Blanco_Reserve!$V29,INDIRECT(Legend!$H$47,TRUE),16,FALSE), IFERROR(VLOOKUP(Blanco_Reserve!$V29,INDIRECT(Legend!$H$48,TRUE),16,FALSE), IFERROR(VLOOKUP(Blanco_Reserve!$V29,INDIRECT(Legend!$H$49,TRUE),16,FALSE), IFERROR(VLOOKUP(Blanco_Reserve!$V29,INDIRECT(Legend!$H$50,TRUE),16,FALSE),"")))))))))))))))))))))))))</f>
        <v/>
      </c>
      <c r="AD29" s="37"/>
      <c r="AE29" s="3"/>
      <c r="AF29" s="17" t="str">
        <f ca="1">IFERROR(VLOOKUP(Blanco_Reserve!$V29,INDIRECT(Legend!$H$26,TRUE),9,FALSE), IFERROR(VLOOKUP(Blanco_Reserve!$V29,INDIRECT(Legend!$H$27,TRUE),9,FALSE), IFERROR(VLOOKUP(Blanco_Reserve!$V29,INDIRECT(Legend!$H$28,TRUE),9,FALSE), IFERROR(VLOOKUP(Blanco_Reserve!$V29,INDIRECT(Legend!$H$29,TRUE),9,FALSE), IFERROR(VLOOKUP(Blanco_Reserve!$V29,INDIRECT(Legend!$H$30,TRUE),9,FALSE), IFERROR(VLOOKUP(Blanco_Reserve!$V29,INDIRECT(Legend!$H$31,TRUE),9,FALSE), IFERROR(VLOOKUP(Blanco_Reserve!$V29,INDIRECT(Legend!$H$32,TRUE),9,FALSE), IFERROR(VLOOKUP(Blanco_Reserve!$V29,INDIRECT(Legend!$H$33,TRUE),9,FALSE), IFERROR(VLOOKUP(Blanco_Reserve!$V29,INDIRECT(Legend!$H$34,TRUE),9,FALSE), IFERROR(VLOOKUP(Blanco_Reserve!$V29,INDIRECT(Legend!$H$35,TRUE),9,FALSE), IFERROR(VLOOKUP(Blanco_Reserve!$V29,INDIRECT(Legend!$H$36,TRUE),9,FALSE), IFERROR(VLOOKUP(Blanco_Reserve!$V29,INDIRECT(Legend!$H$37,TRUE),9,FALSE), IFERROR(VLOOKUP(Blanco_Reserve!$V29,INDIRECT(Legend!$H$38,TRUE),9,FALSE), IFERROR(VLOOKUP(Blanco_Reserve!$V29,INDIRECT(Legend!$H$39,TRUE),9,FALSE), IFERROR(VLOOKUP(Blanco_Reserve!$V29,INDIRECT(Legend!$H$40,TRUE),9,FALSE), IFERROR(VLOOKUP(Blanco_Reserve!$V29,INDIRECT(Legend!$H$41,TRUE),9,FALSE), IFERROR(VLOOKUP(Blanco_Reserve!$V29,INDIRECT(Legend!$H$42,TRUE),9,FALSE), IFERROR(VLOOKUP(Blanco_Reserve!$V29,INDIRECT(Legend!$H$43,TRUE),9,FALSE), IFERROR(VLOOKUP(Blanco_Reserve!$V29,INDIRECT(Legend!$H$44,TRUE),9,FALSE), IFERROR(VLOOKUP(Blanco_Reserve!$V29,INDIRECT(Legend!$H$45,TRUE),9,FALSE), IFERROR(VLOOKUP(Blanco_Reserve!$V29,INDIRECT(Legend!$H$46,TRUE),9,FALSE), IFERROR(VLOOKUP(Blanco_Reserve!$V29,INDIRECT(Legend!$H$47,TRUE),9,FALSE), IFERROR(VLOOKUP(Blanco_Reserve!$V29,INDIRECT(Legend!$H$48,TRUE),9,FALSE), IFERROR(VLOOKUP(Blanco_Reserve!$V29,INDIRECT(Legend!$H$49,TRUE),9,FALSE), IFERROR(VLOOKUP(Blanco_Reserve!$V29,INDIRECT(Legend!$H$50,TRUE),9,FALSE),"")))))))))))))))))))))))))</f>
        <v/>
      </c>
      <c r="AG29" s="17" t="str">
        <f ca="1">IFERROR(VLOOKUP(Blanco_Reserve!$V29,INDIRECT(Legend!$H$26,TRUE),10,FALSE), IFERROR(VLOOKUP(Blanco_Reserve!$V29,INDIRECT(Legend!$H$27,TRUE),10,FALSE), IFERROR(VLOOKUP(Blanco_Reserve!$V29,INDIRECT(Legend!$H$28,TRUE),10,FALSE), IFERROR(VLOOKUP(Blanco_Reserve!$V29,INDIRECT(Legend!$H$29,TRUE),10,FALSE), IFERROR(VLOOKUP(Blanco_Reserve!$V29,INDIRECT(Legend!$H$30,TRUE),10,FALSE), IFERROR(VLOOKUP(Blanco_Reserve!$V29,INDIRECT(Legend!$H$31,TRUE),10,FALSE), IFERROR(VLOOKUP(Blanco_Reserve!$V29,INDIRECT(Legend!$H$32,TRUE),10,FALSE), IFERROR(VLOOKUP(Blanco_Reserve!$V29,INDIRECT(Legend!$H$33,TRUE),10,FALSE), IFERROR(VLOOKUP(Blanco_Reserve!$V29,INDIRECT(Legend!$H$34,TRUE),10,FALSE), IFERROR(VLOOKUP(Blanco_Reserve!$V29,INDIRECT(Legend!$H$35,TRUE),10,FALSE), IFERROR(VLOOKUP(Blanco_Reserve!$V29,INDIRECT(Legend!$H$36,TRUE),10,FALSE), IFERROR(VLOOKUP(Blanco_Reserve!$V29,INDIRECT(Legend!$H$37,TRUE),10,FALSE), IFERROR(VLOOKUP(Blanco_Reserve!$V29,INDIRECT(Legend!$H$38,TRUE),10,FALSE), IFERROR(VLOOKUP(Blanco_Reserve!$V29,INDIRECT(Legend!$H$39,TRUE),10,FALSE), IFERROR(VLOOKUP(Blanco_Reserve!$V29,INDIRECT(Legend!$H$40,TRUE),10,FALSE), IFERROR(VLOOKUP(Blanco_Reserve!$V29,INDIRECT(Legend!$H$41,TRUE),10,FALSE), IFERROR(VLOOKUP(Blanco_Reserve!$V29,INDIRECT(Legend!$H$42,TRUE),10,FALSE), IFERROR(VLOOKUP(Blanco_Reserve!$V29,INDIRECT(Legend!$H$43,TRUE),10,FALSE), IFERROR(VLOOKUP(Blanco_Reserve!$V29,INDIRECT(Legend!$H$44,TRUE),10,FALSE), IFERROR(VLOOKUP(Blanco_Reserve!$V29,INDIRECT(Legend!$H$45,TRUE),10,FALSE), IFERROR(VLOOKUP(Blanco_Reserve!$V29,INDIRECT(Legend!$H$46,TRUE),10,FALSE), IFERROR(VLOOKUP(Blanco_Reserve!$V29,INDIRECT(Legend!$H$47,TRUE),10,FALSE), IFERROR(VLOOKUP(Blanco_Reserve!$V29,INDIRECT(Legend!$H$48,TRUE),10,FALSE), IFERROR(VLOOKUP(Blanco_Reserve!$V29,INDIRECT(Legend!$H$49,TRUE),10,FALSE), IFERROR(VLOOKUP(Blanco_Reserve!$V29,INDIRECT(Legend!$H$50,TRUE),10,FALSE),"")))))))))))))))))))))))))</f>
        <v/>
      </c>
      <c r="AH29" s="17" t="str">
        <f ca="1">IFERROR(VLOOKUP(Blanco_Reserve!$V29,INDIRECT(Legend!$H$26,TRUE),11,FALSE), IFERROR(VLOOKUP(Blanco_Reserve!$V29,INDIRECT(Legend!$H$27,TRUE),11,FALSE), IFERROR(VLOOKUP(Blanco_Reserve!$V29,INDIRECT(Legend!$H$28,TRUE),11,FALSE), IFERROR(VLOOKUP(Blanco_Reserve!$V29,INDIRECT(Legend!$H$29,TRUE),11,FALSE), IFERROR(VLOOKUP(Blanco_Reserve!$V29,INDIRECT(Legend!$H$30,TRUE),11,FALSE), IFERROR(VLOOKUP(Blanco_Reserve!$V29,INDIRECT(Legend!$H$31,TRUE),11,FALSE), IFERROR(VLOOKUP(Blanco_Reserve!$V29,INDIRECT(Legend!$H$32,TRUE),11,FALSE), IFERROR(VLOOKUP(Blanco_Reserve!$V29,INDIRECT(Legend!$H$33,TRUE),11,FALSE), IFERROR(VLOOKUP(Blanco_Reserve!$V29,INDIRECT(Legend!$H$34,TRUE),11,FALSE), IFERROR(VLOOKUP(Blanco_Reserve!$V29,INDIRECT(Legend!$H$35,TRUE),11,FALSE), IFERROR(VLOOKUP(Blanco_Reserve!$V29,INDIRECT(Legend!$H$36,TRUE),11,FALSE), IFERROR(VLOOKUP(Blanco_Reserve!$V29,INDIRECT(Legend!$H$37,TRUE),11,FALSE), IFERROR(VLOOKUP(Blanco_Reserve!$V29,INDIRECT(Legend!$H$38,TRUE),11,FALSE), IFERROR(VLOOKUP(Blanco_Reserve!$V29,INDIRECT(Legend!$H$39,TRUE),11,FALSE), IFERROR(VLOOKUP(Blanco_Reserve!$V29,INDIRECT(Legend!$H$40,TRUE),11,FALSE), IFERROR(VLOOKUP(Blanco_Reserve!$V29,INDIRECT(Legend!$H$41,TRUE),11,FALSE), IFERROR(VLOOKUP(Blanco_Reserve!$V29,INDIRECT(Legend!$H$42,TRUE),11,FALSE), IFERROR(VLOOKUP(Blanco_Reserve!$V29,INDIRECT(Legend!$H$43,TRUE),11,FALSE), IFERROR(VLOOKUP(Blanco_Reserve!$V29,INDIRECT(Legend!$H$44,TRUE),11,FALSE), IFERROR(VLOOKUP(Blanco_Reserve!$V29,INDIRECT(Legend!$H$45,TRUE),11,FALSE), IFERROR(VLOOKUP(Blanco_Reserve!$V29,INDIRECT(Legend!$H$46,TRUE),11,FALSE), IFERROR(VLOOKUP(Blanco_Reserve!$V29,INDIRECT(Legend!$H$47,TRUE),11,FALSE), IFERROR(VLOOKUP(Blanco_Reserve!$V29,INDIRECT(Legend!$H$48,TRUE),11,FALSE), IFERROR(VLOOKUP(Blanco_Reserve!$V29,INDIRECT(Legend!$H$49,TRUE),11,FALSE), IFERROR(VLOOKUP(Blanco_Reserve!$V29,INDIRECT(Legend!$H$50,TRUE),11,FALSE),"")))))))))))))))))))))))))</f>
        <v/>
      </c>
      <c r="AI29" s="17" t="str">
        <f ca="1">IFERROR(VLOOKUP(Blanco_Reserve!$V29,INDIRECT(Legend!$H$26,TRUE),15,FALSE), IFERROR(VLOOKUP(Blanco_Reserve!$V29,INDIRECT(Legend!$H$27,TRUE),15,FALSE), IFERROR(VLOOKUP(Blanco_Reserve!$V29,INDIRECT(Legend!$H$28,TRUE),15,FALSE), IFERROR(VLOOKUP(Blanco_Reserve!$V29,INDIRECT(Legend!$H$29,TRUE),15,FALSE), IFERROR(VLOOKUP(Blanco_Reserve!$V29,INDIRECT(Legend!$H$30,TRUE),15,FALSE), IFERROR(VLOOKUP(Blanco_Reserve!$V29,INDIRECT(Legend!$H$31,TRUE),15,FALSE), IFERROR(VLOOKUP(Blanco_Reserve!$V29,INDIRECT(Legend!$H$32,TRUE),15,FALSE), IFERROR(VLOOKUP(Blanco_Reserve!$V29,INDIRECT(Legend!$H$33,TRUE),15,FALSE), IFERROR(VLOOKUP(Blanco_Reserve!$V29,INDIRECT(Legend!$H$34,TRUE),15,FALSE), IFERROR(VLOOKUP(Blanco_Reserve!$V29,INDIRECT(Legend!$H$35,TRUE),15,FALSE), IFERROR(VLOOKUP(Blanco_Reserve!$V29,INDIRECT(Legend!$H$36,TRUE),15,FALSE), IFERROR(VLOOKUP(Blanco_Reserve!$V29,INDIRECT(Legend!$H$37,TRUE),15,FALSE), IFERROR(VLOOKUP(Blanco_Reserve!$V29,INDIRECT(Legend!$H$38,TRUE),15,FALSE), IFERROR(VLOOKUP(Blanco_Reserve!$V29,INDIRECT(Legend!$H$39,TRUE),15,FALSE), IFERROR(VLOOKUP(Blanco_Reserve!$V29,INDIRECT(Legend!$H$40,TRUE),15,FALSE), IFERROR(VLOOKUP(Blanco_Reserve!$V29,INDIRECT(Legend!$H$41,TRUE),15,FALSE), IFERROR(VLOOKUP(Blanco_Reserve!$V29,INDIRECT(Legend!$H$42,TRUE),15,FALSE), IFERROR(VLOOKUP(Blanco_Reserve!$V29,INDIRECT(Legend!$H$43,TRUE),15,FALSE), IFERROR(VLOOKUP(Blanco_Reserve!$V29,INDIRECT(Legend!$H$44,TRUE),15,FALSE), IFERROR(VLOOKUP(Blanco_Reserve!$V29,INDIRECT(Legend!$H$45,TRUE),15,FALSE), IFERROR(VLOOKUP(Blanco_Reserve!$V29,INDIRECT(Legend!$H$46,TRUE),15,FALSE), IFERROR(VLOOKUP(Blanco_Reserve!$V29,INDIRECT(Legend!$H$47,TRUE),15,FALSE), IFERROR(VLOOKUP(Blanco_Reserve!$V29,INDIRECT(Legend!$H$48,TRUE),15,FALSE), IFERROR(VLOOKUP(Blanco_Reserve!$V29,INDIRECT(Legend!$H$49,TRUE),15,FALSE), IFERROR(VLOOKUP(Blanco_Reserve!$V29,INDIRECT(Legend!$H$50,TRUE),15,FALSE),"")))))))))))))))))))))))))</f>
        <v/>
      </c>
      <c r="AJ29" s="17" t="str">
        <f ca="1">IFERROR(VLOOKUP(Blanco_Reserve!$V29,INDIRECT(Legend!$H$26,TRUE),16,FALSE), IFERROR(VLOOKUP(Blanco_Reserve!$V29,INDIRECT(Legend!$H$27,TRUE),16,FALSE), IFERROR(VLOOKUP(Blanco_Reserve!$V29,INDIRECT(Legend!$H$28,TRUE),16,FALSE), IFERROR(VLOOKUP(Blanco_Reserve!$V29,INDIRECT(Legend!$H$29,TRUE),16,FALSE), IFERROR(VLOOKUP(Blanco_Reserve!$V29,INDIRECT(Legend!$H$30,TRUE),16,FALSE), IFERROR(VLOOKUP(Blanco_Reserve!$V29,INDIRECT(Legend!$H$31,TRUE),16,FALSE), IFERROR(VLOOKUP(Blanco_Reserve!$V29,INDIRECT(Legend!$H$32,TRUE),16,FALSE), IFERROR(VLOOKUP(Blanco_Reserve!$V29,INDIRECT(Legend!$H$33,TRUE),16,FALSE), IFERROR(VLOOKUP(Blanco_Reserve!$V29,INDIRECT(Legend!$H$34,TRUE),16,FALSE), IFERROR(VLOOKUP(Blanco_Reserve!$V29,INDIRECT(Legend!$H$35,TRUE),16,FALSE), IFERROR(VLOOKUP(Blanco_Reserve!$V29,INDIRECT(Legend!$H$36,TRUE),16,FALSE), IFERROR(VLOOKUP(Blanco_Reserve!$V29,INDIRECT(Legend!$H$37,TRUE),16,FALSE), IFERROR(VLOOKUP(Blanco_Reserve!$V29,INDIRECT(Legend!$H$38,TRUE),16,FALSE), IFERROR(VLOOKUP(Blanco_Reserve!$V29,INDIRECT(Legend!$H$39,TRUE),16,FALSE), IFERROR(VLOOKUP(Blanco_Reserve!$V29,INDIRECT(Legend!$H$40,TRUE),16,FALSE), IFERROR(VLOOKUP(Blanco_Reserve!$V29,INDIRECT(Legend!$H$41,TRUE),16,FALSE), IFERROR(VLOOKUP(Blanco_Reserve!$V29,INDIRECT(Legend!$H$42,TRUE),16,FALSE), IFERROR(VLOOKUP(Blanco_Reserve!$V29,INDIRECT(Legend!$H$43,TRUE),16,FALSE), IFERROR(VLOOKUP(Blanco_Reserve!$V29,INDIRECT(Legend!$H$44,TRUE),16,FALSE), IFERROR(VLOOKUP(Blanco_Reserve!$V29,INDIRECT(Legend!$H$45,TRUE),16,FALSE), IFERROR(VLOOKUP(Blanco_Reserve!$V29,INDIRECT(Legend!$H$46,TRUE),16,FALSE), IFERROR(VLOOKUP(Blanco_Reserve!$V29,INDIRECT(Legend!$H$47,TRUE),16,FALSE), IFERROR(VLOOKUP(Blanco_Reserve!$V29,INDIRECT(Legend!$H$48,TRUE),16,FALSE), IFERROR(VLOOKUP(Blanco_Reserve!$V29,INDIRECT(Legend!$H$49,TRUE),16,FALSE), IFERROR(VLOOKUP(Blanco_Reserve!$V29,INDIRECT(Legend!$H$50,TRUE),16,FALSE),"")))))))))))))))))))))))))</f>
        <v/>
      </c>
      <c r="AK29" s="17" t="str">
        <f ca="1">IFERROR(VLOOKUP(Blanco_Reserve!$V29,INDIRECT(Legend!$H$26,TRUE),14,FALSE), IFERROR(VLOOKUP(Blanco_Reserve!$V29,INDIRECT(Legend!$H$27,TRUE),14,FALSE), IFERROR(VLOOKUP(Blanco_Reserve!$V29,INDIRECT(Legend!$H$28,TRUE),14,FALSE), IFERROR(VLOOKUP(Blanco_Reserve!$V29,INDIRECT(Legend!$H$29,TRUE),14,FALSE), IFERROR(VLOOKUP(Blanco_Reserve!$V29,INDIRECT(Legend!$H$30,TRUE),14,FALSE), IFERROR(VLOOKUP(Blanco_Reserve!$V29,INDIRECT(Legend!$H$31,TRUE),14,FALSE), IFERROR(VLOOKUP(Blanco_Reserve!$V29,INDIRECT(Legend!$H$32,TRUE),14,FALSE), IFERROR(VLOOKUP(Blanco_Reserve!$V29,INDIRECT(Legend!$H$33,TRUE),14,FALSE), IFERROR(VLOOKUP(Blanco_Reserve!$V29,INDIRECT(Legend!$H$34,TRUE),14,FALSE), IFERROR(VLOOKUP(Blanco_Reserve!$V29,INDIRECT(Legend!$H$35,TRUE),14,FALSE), IFERROR(VLOOKUP(Blanco_Reserve!$V29,INDIRECT(Legend!$H$36,TRUE),14,FALSE), IFERROR(VLOOKUP(Blanco_Reserve!$V29,INDIRECT(Legend!$H$37,TRUE),14,FALSE), IFERROR(VLOOKUP(Blanco_Reserve!$V29,INDIRECT(Legend!$H$38,TRUE),14,FALSE), IFERROR(VLOOKUP(Blanco_Reserve!$V29,INDIRECT(Legend!$H$39,TRUE),14,FALSE), IFERROR(VLOOKUP(Blanco_Reserve!$V29,INDIRECT(Legend!$H$40,TRUE),14,FALSE), IFERROR(VLOOKUP(Blanco_Reserve!$V29,INDIRECT(Legend!$H$41,TRUE),14,FALSE), IFERROR(VLOOKUP(Blanco_Reserve!$V29,INDIRECT(Legend!$H$42,TRUE),14,FALSE), IFERROR(VLOOKUP(Blanco_Reserve!$V29,INDIRECT(Legend!$H$43,TRUE),14,FALSE), IFERROR(VLOOKUP(Blanco_Reserve!$V29,INDIRECT(Legend!$H$44,TRUE),14,FALSE), IFERROR(VLOOKUP(Blanco_Reserve!$V29,INDIRECT(Legend!$H$45,TRUE),14,FALSE), IFERROR(VLOOKUP(Blanco_Reserve!$V29,INDIRECT(Legend!$H$46,TRUE),14,FALSE), IFERROR(VLOOKUP(Blanco_Reserve!$V29,INDIRECT(Legend!$H$47,TRUE),14,FALSE), IFERROR(VLOOKUP(Blanco_Reserve!$V29,INDIRECT(Legend!$H$48,TRUE),14,FALSE), IFERROR(VLOOKUP(Blanco_Reserve!$V29,INDIRECT(Legend!$H$49,TRUE),14,FALSE), IFERROR(VLOOKUP(Blanco_Reserve!$V29,INDIRECT(Legend!$H$50,TRUE),14,FALSE),"")))))))))))))))))))))))))</f>
        <v/>
      </c>
      <c r="AT29" s="16" t="str">
        <f ca="1">IFERROR(VLOOKUP(Blanco_Reserve!$V29,INDIRECT(Legend!$H$26,TRUE),23,FALSE), IFERROR(VLOOKUP(Blanco_Reserve!$V29,INDIRECT(Legend!$H$27,TRUE),23,FALSE), IFERROR(VLOOKUP(Blanco_Reserve!$V29,INDIRECT(Legend!$H$28,TRUE),23,FALSE), IFERROR(VLOOKUP(Blanco_Reserve!$V29,INDIRECT(Legend!$H$29,TRUE),23,FALSE), IFERROR(VLOOKUP(Blanco_Reserve!$V29,INDIRECT(Legend!$H$30,TRUE),23,FALSE), IFERROR(VLOOKUP(Blanco_Reserve!$V29,INDIRECT(Legend!$H$31,TRUE),23,FALSE), IFERROR(VLOOKUP(Blanco_Reserve!$V29,INDIRECT(Legend!$H$32,TRUE),23,FALSE), IFERROR(VLOOKUP(Blanco_Reserve!$V29,INDIRECT(Legend!$H$33,TRUE),23,FALSE), IFERROR(VLOOKUP(Blanco_Reserve!$V29,INDIRECT(Legend!$H$34,TRUE),23,FALSE), IFERROR(VLOOKUP(Blanco_Reserve!$V29,INDIRECT(Legend!$H$35,TRUE),23,FALSE), IFERROR(VLOOKUP(Blanco_Reserve!$V29,INDIRECT(Legend!$H$36,TRUE),23,FALSE), IFERROR(VLOOKUP(Blanco_Reserve!$V29,INDIRECT(Legend!$H$37,TRUE),23,FALSE), IFERROR(VLOOKUP(Blanco_Reserve!$V29,INDIRECT(Legend!$H$38,TRUE),23,FALSE), IFERROR(VLOOKUP(Blanco_Reserve!$V29,INDIRECT(Legend!$H$39,TRUE),23,FALSE), IFERROR(VLOOKUP(Blanco_Reserve!$V29,INDIRECT(Legend!$H$40,TRUE),23,FALSE), IFERROR(VLOOKUP(Blanco_Reserve!$V29,INDIRECT(Legend!$H$41,TRUE),23,FALSE), IFERROR(VLOOKUP(Blanco_Reserve!$V29,INDIRECT(Legend!$H$42,TRUE),23,FALSE), IFERROR(VLOOKUP(Blanco_Reserve!$V29,INDIRECT(Legend!$H$43,TRUE),23,FALSE), IFERROR(VLOOKUP(Blanco_Reserve!$V29,INDIRECT(Legend!$H$44,TRUE),23,FALSE), IFERROR(VLOOKUP(Blanco_Reserve!$V29,INDIRECT(Legend!$H$45,TRUE),23,FALSE), IFERROR(VLOOKUP(Blanco_Reserve!$V29,INDIRECT(Legend!$H$46,TRUE),23,FALSE), IFERROR(VLOOKUP(Blanco_Reserve!$V29,INDIRECT(Legend!$H$47,TRUE),23,FALSE), IFERROR(VLOOKUP(Blanco_Reserve!$V29,INDIRECT(Legend!$H$48,TRUE),23,FALSE), IFERROR(VLOOKUP(Blanco_Reserve!$V29,INDIRECT(Legend!$H$49,TRUE),23,FALSE), IFERROR(VLOOKUP(Blanco_Reserve!$V29,INDIRECT(Legend!$H$50,TRUE),23,FALSE),"")))))))))))))))))))))))))</f>
        <v/>
      </c>
      <c r="AW29" s="16" t="str">
        <f ca="1">IFERROR(VLOOKUP(Blanco_Reserve!$V29,INDIRECT(Legend!$H$26,TRUE),26,FALSE), IFERROR(VLOOKUP(Blanco_Reserve!$V29,INDIRECT(Legend!$H$27,TRUE),26,FALSE), IFERROR(VLOOKUP(Blanco_Reserve!$V29,INDIRECT(Legend!$H$28,TRUE),26,FALSE), IFERROR(VLOOKUP(Blanco_Reserve!$V29,INDIRECT(Legend!$H$29,TRUE),26,FALSE), IFERROR(VLOOKUP(Blanco_Reserve!$V29,INDIRECT(Legend!$H$30,TRUE),26,FALSE), IFERROR(VLOOKUP(Blanco_Reserve!$V29,INDIRECT(Legend!$H$31,TRUE),26,FALSE), IFERROR(VLOOKUP(Blanco_Reserve!$V29,INDIRECT(Legend!$H$32,TRUE),26,FALSE), IFERROR(VLOOKUP(Blanco_Reserve!$V29,INDIRECT(Legend!$H$33,TRUE),26,FALSE), IFERROR(VLOOKUP(Blanco_Reserve!$V29,INDIRECT(Legend!$H$34,TRUE),26,FALSE), IFERROR(VLOOKUP(Blanco_Reserve!$V29,INDIRECT(Legend!$H$35,TRUE),26,FALSE), IFERROR(VLOOKUP(Blanco_Reserve!$V29,INDIRECT(Legend!$H$36,TRUE),26,FALSE), IFERROR(VLOOKUP(Blanco_Reserve!$V29,INDIRECT(Legend!$H$37,TRUE),26,FALSE), IFERROR(VLOOKUP(Blanco_Reserve!$V29,INDIRECT(Legend!$H$38,TRUE),26,FALSE), IFERROR(VLOOKUP(Blanco_Reserve!$V29,INDIRECT(Legend!$H$39,TRUE),26,FALSE), IFERROR(VLOOKUP(Blanco_Reserve!$V29,INDIRECT(Legend!$H$40,TRUE),26,FALSE), IFERROR(VLOOKUP(Blanco_Reserve!$V29,INDIRECT(Legend!$H$41,TRUE),26,FALSE), IFERROR(VLOOKUP(Blanco_Reserve!$V29,INDIRECT(Legend!$H$42,TRUE),26,FALSE), IFERROR(VLOOKUP(Blanco_Reserve!$V29,INDIRECT(Legend!$H$43,TRUE),26,FALSE), IFERROR(VLOOKUP(Blanco_Reserve!$V29,INDIRECT(Legend!$H$44,TRUE),26,FALSE), IFERROR(VLOOKUP(Blanco_Reserve!$V29,INDIRECT(Legend!$H$45,TRUE),26,FALSE), IFERROR(VLOOKUP(Blanco_Reserve!$V29,INDIRECT(Legend!$H$46,TRUE),26,FALSE), IFERROR(VLOOKUP(Blanco_Reserve!$V29,INDIRECT(Legend!$H$47,TRUE),26,FALSE), IFERROR(VLOOKUP(Blanco_Reserve!$V29,INDIRECT(Legend!$H$48,TRUE),26,FALSE), IFERROR(VLOOKUP(Blanco_Reserve!$V29,INDIRECT(Legend!$H$49,TRUE),26,FALSE), IFERROR(VLOOKUP(Blanco_Reserve!$V29,INDIRECT(Legend!$H$50,TRUE),26,FALSE),"")))))))))))))))))))))))))</f>
        <v/>
      </c>
      <c r="BC29" s="16" t="str">
        <f ca="1">IFERROR(VLOOKUP(Blanco_Reserve!$V29,INDIRECT(Legend!$H$26,TRUE),32,FALSE), IFERROR(VLOOKUP(Blanco_Reserve!$V29,INDIRECT(Legend!$H$27,TRUE),32,FALSE), IFERROR(VLOOKUP(Blanco_Reserve!$V29,INDIRECT(Legend!$H$28,TRUE),32,FALSE), IFERROR(VLOOKUP(Blanco_Reserve!$V29,INDIRECT(Legend!$H$29,TRUE),32,FALSE), IFERROR(VLOOKUP(Blanco_Reserve!$V29,INDIRECT(Legend!$H$30,TRUE),32,FALSE), IFERROR(VLOOKUP(Blanco_Reserve!$V29,INDIRECT(Legend!$H$31,TRUE),32,FALSE), IFERROR(VLOOKUP(Blanco_Reserve!$V29,INDIRECT(Legend!$H$32,TRUE),32,FALSE), IFERROR(VLOOKUP(Blanco_Reserve!$V29,INDIRECT(Legend!$H$33,TRUE),32,FALSE), IFERROR(VLOOKUP(Blanco_Reserve!$V29,INDIRECT(Legend!$H$34,TRUE),32,FALSE), IFERROR(VLOOKUP(Blanco_Reserve!$V29,INDIRECT(Legend!$H$35,TRUE),32,FALSE), IFERROR(VLOOKUP(Blanco_Reserve!$V29,INDIRECT(Legend!$H$36,TRUE),32,FALSE), IFERROR(VLOOKUP(Blanco_Reserve!$V29,INDIRECT(Legend!$H$37,TRUE),32,FALSE), IFERROR(VLOOKUP(Blanco_Reserve!$V29,INDIRECT(Legend!$H$38,TRUE),32,FALSE), IFERROR(VLOOKUP(Blanco_Reserve!$V29,INDIRECT(Legend!$H$39,TRUE),32,FALSE), IFERROR(VLOOKUP(Blanco_Reserve!$V29,INDIRECT(Legend!$H$40,TRUE),32,FALSE), IFERROR(VLOOKUP(Blanco_Reserve!$V29,INDIRECT(Legend!$H$41,TRUE),32,FALSE), IFERROR(VLOOKUP(Blanco_Reserve!$V29,INDIRECT(Legend!$H$42,TRUE),32,FALSE), IFERROR(VLOOKUP(Blanco_Reserve!$V29,INDIRECT(Legend!$H$43,TRUE),32,FALSE), IFERROR(VLOOKUP(Blanco_Reserve!$V29,INDIRECT(Legend!$H$44,TRUE),32,FALSE), IFERROR(VLOOKUP(Blanco_Reserve!$V29,INDIRECT(Legend!$H$45,TRUE),32,FALSE), IFERROR(VLOOKUP(Blanco_Reserve!$V29,INDIRECT(Legend!$H$46,TRUE),32,FALSE), IFERROR(VLOOKUP(Blanco_Reserve!$V29,INDIRECT(Legend!$H$47,TRUE),32,FALSE), IFERROR(VLOOKUP(Blanco_Reserve!$V29,INDIRECT(Legend!$H$48,TRUE),32,FALSE), IFERROR(VLOOKUP(Blanco_Reserve!$V29,INDIRECT(Legend!$H$49,TRUE),32,FALSE), IFERROR(VLOOKUP(Blanco_Reserve!$V29,INDIRECT(Legend!$H$50,TRUE),32,FALSE),"")))))))))))))))))))))))))</f>
        <v/>
      </c>
    </row>
    <row r="30" spans="1:59" x14ac:dyDescent="0.25">
      <c r="O30" s="1"/>
      <c r="P30" s="2"/>
      <c r="Q30" s="2"/>
      <c r="Y30" s="3" t="s">
        <v>72</v>
      </c>
      <c r="Z30" s="17" t="str">
        <f ca="1">IFERROR(VLOOKUP(Blanco_Reserve!$V30,INDIRECT(Legend!$H$51,TRUE),3,FALSE), IFERROR(VLOOKUP(Blanco_Reserve!$V30,INDIRECT(Legend!$H$52,TRUE),3,FALSE), IFERROR(VLOOKUP(Blanco_Reserve!$V30,INDIRECT(Legend!$H$53,TRUE),3,FALSE), IFERROR(VLOOKUP(Blanco_Reserve!$V30,INDIRECT(Legend!$H$54,TRUE),3,FALSE), IFERROR(VLOOKUP(Blanco_Reserve!$V30,INDIRECT(Legend!$H$55,TRUE),3,FALSE), IFERROR(VLOOKUP(Blanco_Reserve!$V30,INDIRECT(Legend!$H$56,TRUE),3,FALSE), IFERROR(VLOOKUP(Blanco_Reserve!$V30,INDIRECT(Legend!$H$57,TRUE),3,FALSE), IFERROR(VLOOKUP(Blanco_Reserve!$V30,INDIRECT(Legend!$H$58,TRUE),3,FALSE), IFERROR(VLOOKUP(Blanco_Reserve!$V30,INDIRECT(Legend!$H$59,TRUE),3,FALSE), IFERROR(VLOOKUP(Blanco_Reserve!$V30,INDIRECT(Legend!$H$60,TRUE),3,FALSE), IFERROR(VLOOKUP(Blanco_Reserve!$V30,INDIRECT(Legend!$H$61,TRUE),3,FALSE), IFERROR(VLOOKUP(Blanco_Reserve!$V30,INDIRECT(Legend!$H$62,TRUE),3,FALSE), IFERROR(VLOOKUP(Blanco_Reserve!$V30,INDIRECT(Legend!$H$63,TRUE),3,FALSE), IFERROR(VLOOKUP(Blanco_Reserve!$V30,INDIRECT(Legend!$H$64,TRUE),3,FALSE), IFERROR(VLOOKUP(Blanco_Reserve!$V30,INDIRECT(Legend!$H$65,TRUE),3,FALSE), IFERROR(VLOOKUP(Blanco_Reserve!$V30,INDIRECT(Legend!$H$66,TRUE),3,FALSE), IFERROR(VLOOKUP(Blanco_Reserve!$V30,INDIRECT(Legend!$H$67,TRUE),3,FALSE), IFERROR(VLOOKUP(Blanco_Reserve!$V30,INDIRECT(Legend!$H$68,TRUE),3,FALSE), IFERROR(VLOOKUP(Blanco_Reserve!$V30,INDIRECT(Legend!$H$69,TRUE),3,FALSE), IFERROR(VLOOKUP(Blanco_Reserve!$V30,INDIRECT(Legend!$H$70,TRUE),3,FALSE), IFERROR(VLOOKUP(Blanco_Reserve!$V30,INDIRECT(Legend!$H$71,TRUE),3,FALSE), IFERROR(VLOOKUP(Blanco_Reserve!$V30,INDIRECT(Legend!$H$72,TRUE),3,FALSE), IFERROR(VLOOKUP(Blanco_Reserve!$V30,INDIRECT(Legend!$H$73,TRUE),3,FALSE), IFERROR(VLOOKUP(Blanco_Reserve!$V30,INDIRECT(Legend!$H$74,TRUE),3,FALSE), IFERROR(VLOOKUP(Blanco_Reserve!$V30,INDIRECT(Legend!$H$75,TRUE),3,FALSE),"")))))))))))))))))))))))))</f>
        <v/>
      </c>
      <c r="AA30" s="17" t="str">
        <f ca="1">IFERROR(VLOOKUP(Blanco_Reserve!$V30,INDIRECT(Legend!$H$51,TRUE),8,FALSE), IFERROR(VLOOKUP(Blanco_Reserve!$V30,INDIRECT(Legend!$H$52,TRUE),8,FALSE), IFERROR(VLOOKUP(Blanco_Reserve!$V30,INDIRECT(Legend!$H$53,TRUE),8,FALSE), IFERROR(VLOOKUP(Blanco_Reserve!$V30,INDIRECT(Legend!$H$54,TRUE),8,FALSE), IFERROR(VLOOKUP(Blanco_Reserve!$V30,INDIRECT(Legend!$H$55,TRUE),8,FALSE), IFERROR(VLOOKUP(Blanco_Reserve!$V30,INDIRECT(Legend!$H$56,TRUE),8,FALSE), IFERROR(VLOOKUP(Blanco_Reserve!$V30,INDIRECT(Legend!$H$57,TRUE),8,FALSE), IFERROR(VLOOKUP(Blanco_Reserve!$V30,INDIRECT(Legend!$H$58,TRUE),8,FALSE), IFERROR(VLOOKUP(Blanco_Reserve!$V30,INDIRECT(Legend!$H$59,TRUE),8,FALSE), IFERROR(VLOOKUP(Blanco_Reserve!$V30,INDIRECT(Legend!$H$60,TRUE),8,FALSE), IFERROR(VLOOKUP(Blanco_Reserve!$V30,INDIRECT(Legend!$H$61,TRUE),8,FALSE), IFERROR(VLOOKUP(Blanco_Reserve!$V30,INDIRECT(Legend!$H$62,TRUE),8,FALSE), IFERROR(VLOOKUP(Blanco_Reserve!$V30,INDIRECT(Legend!$H$63,TRUE),8,FALSE), IFERROR(VLOOKUP(Blanco_Reserve!$V30,INDIRECT(Legend!$H$64,TRUE),8,FALSE), IFERROR(VLOOKUP(Blanco_Reserve!$V30,INDIRECT(Legend!$H$65,TRUE),8,FALSE), IFERROR(VLOOKUP(Blanco_Reserve!$V30,INDIRECT(Legend!$H$66,TRUE),8,FALSE), IFERROR(VLOOKUP(Blanco_Reserve!$V30,INDIRECT(Legend!$H$67,TRUE),8,FALSE), IFERROR(VLOOKUP(Blanco_Reserve!$V30,INDIRECT(Legend!$H$68,TRUE),8,FALSE), IFERROR(VLOOKUP(Blanco_Reserve!$V30,INDIRECT(Legend!$H$69,TRUE),8,FALSE), IFERROR(VLOOKUP(Blanco_Reserve!$V30,INDIRECT(Legend!$H$70,TRUE),8,FALSE), IFERROR(VLOOKUP(Blanco_Reserve!$V30,INDIRECT(Legend!$H$71,TRUE),8,FALSE), IFERROR(VLOOKUP(Blanco_Reserve!$V30,INDIRECT(Legend!$H$72,TRUE),8,FALSE), IFERROR(VLOOKUP(Blanco_Reserve!$V30,INDIRECT(Legend!$H$73,TRUE),8,FALSE), IFERROR(VLOOKUP(Blanco_Reserve!$V30,INDIRECT(Legend!$H$74,TRUE),8,FALSE), IFERROR(VLOOKUP(Blanco_Reserve!$V30,INDIRECT(Legend!$H$75,TRUE),8,FALSE),"")))))))))))))))))))))))))</f>
        <v/>
      </c>
      <c r="AB30" s="17" t="str">
        <f ca="1">IFERROR(VLOOKUP(Blanco_Reserve!$V30,INDIRECT(Legend!$H$51,TRUE),15,FALSE), IFERROR(VLOOKUP(Blanco_Reserve!$V30,INDIRECT(Legend!$H$52,TRUE),15,FALSE), IFERROR(VLOOKUP(Blanco_Reserve!$V30,INDIRECT(Legend!$H$53,TRUE),15,FALSE), IFERROR(VLOOKUP(Blanco_Reserve!$V30,INDIRECT(Legend!$H$54,TRUE),15,FALSE), IFERROR(VLOOKUP(Blanco_Reserve!$V30,INDIRECT(Legend!$H$55,TRUE),15,FALSE), IFERROR(VLOOKUP(Blanco_Reserve!$V30,INDIRECT(Legend!$H$56,TRUE),15,FALSE), IFERROR(VLOOKUP(Blanco_Reserve!$V30,INDIRECT(Legend!$H$57,TRUE),15,FALSE), IFERROR(VLOOKUP(Blanco_Reserve!$V30,INDIRECT(Legend!$H$58,TRUE),15,FALSE), IFERROR(VLOOKUP(Blanco_Reserve!$V30,INDIRECT(Legend!$H$59,TRUE),15,FALSE), IFERROR(VLOOKUP(Blanco_Reserve!$V30,INDIRECT(Legend!$H$60,TRUE),15,FALSE), IFERROR(VLOOKUP(Blanco_Reserve!$V30,INDIRECT(Legend!$H$61,TRUE),15,FALSE), IFERROR(VLOOKUP(Blanco_Reserve!$V30,INDIRECT(Legend!$H$62,TRUE),15,FALSE), IFERROR(VLOOKUP(Blanco_Reserve!$V30,INDIRECT(Legend!$H$63,TRUE),15,FALSE), IFERROR(VLOOKUP(Blanco_Reserve!$V30,INDIRECT(Legend!$H$64,TRUE),15,FALSE), IFERROR(VLOOKUP(Blanco_Reserve!$V30,INDIRECT(Legend!$H$65,TRUE),15,FALSE), IFERROR(VLOOKUP(Blanco_Reserve!$V30,INDIRECT(Legend!$H$66,TRUE),15,FALSE), IFERROR(VLOOKUP(Blanco_Reserve!$V30,INDIRECT(Legend!$H$67,TRUE),15,FALSE), IFERROR(VLOOKUP(Blanco_Reserve!$V30,INDIRECT(Legend!$H$68,TRUE),15,FALSE), IFERROR(VLOOKUP(Blanco_Reserve!$V30,INDIRECT(Legend!$H$69,TRUE),15,FALSE), IFERROR(VLOOKUP(Blanco_Reserve!$V30,INDIRECT(Legend!$H$70,TRUE),15,FALSE), IFERROR(VLOOKUP(Blanco_Reserve!$V30,INDIRECT(Legend!$H$71,TRUE),15,FALSE), IFERROR(VLOOKUP(Blanco_Reserve!$V30,INDIRECT(Legend!$H$72,TRUE),15,FALSE), IFERROR(VLOOKUP(Blanco_Reserve!$V30,INDIRECT(Legend!$H$73,TRUE),15,FALSE), IFERROR(VLOOKUP(Blanco_Reserve!$V30,INDIRECT(Legend!$H$74,TRUE),15,FALSE), IFERROR(VLOOKUP(Blanco_Reserve!$V30,INDIRECT(Legend!$H$75,TRUE),15,FALSE),"")))))))))))))))))))))))))</f>
        <v/>
      </c>
      <c r="AC30" s="17" t="str">
        <f ca="1">IFERROR(VLOOKUP(Blanco_Reserve!$V30,INDIRECT(Legend!$H$51,TRUE),16,FALSE), IFERROR(VLOOKUP(Blanco_Reserve!$V30,INDIRECT(Legend!$H$52,TRUE),16,FALSE), IFERROR(VLOOKUP(Blanco_Reserve!$V30,INDIRECT(Legend!$H$53,TRUE),16,FALSE), IFERROR(VLOOKUP(Blanco_Reserve!$V30,INDIRECT(Legend!$H$54,TRUE),16,FALSE), IFERROR(VLOOKUP(Blanco_Reserve!$V30,INDIRECT(Legend!$H$55,TRUE),16,FALSE), IFERROR(VLOOKUP(Blanco_Reserve!$V30,INDIRECT(Legend!$H$56,TRUE),16,FALSE), IFERROR(VLOOKUP(Blanco_Reserve!$V30,INDIRECT(Legend!$H$57,TRUE),16,FALSE), IFERROR(VLOOKUP(Blanco_Reserve!$V30,INDIRECT(Legend!$H$58,TRUE),16,FALSE), IFERROR(VLOOKUP(Blanco_Reserve!$V30,INDIRECT(Legend!$H$59,TRUE),16,FALSE), IFERROR(VLOOKUP(Blanco_Reserve!$V30,INDIRECT(Legend!$H$60,TRUE),16,FALSE), IFERROR(VLOOKUP(Blanco_Reserve!$V30,INDIRECT(Legend!$H$61,TRUE),16,FALSE), IFERROR(VLOOKUP(Blanco_Reserve!$V30,INDIRECT(Legend!$H$62,TRUE),16,FALSE), IFERROR(VLOOKUP(Blanco_Reserve!$V30,INDIRECT(Legend!$H$63,TRUE),16,FALSE), IFERROR(VLOOKUP(Blanco_Reserve!$V30,INDIRECT(Legend!$H$64,TRUE),16,FALSE), IFERROR(VLOOKUP(Blanco_Reserve!$V30,INDIRECT(Legend!$H$65,TRUE),16,FALSE), IFERROR(VLOOKUP(Blanco_Reserve!$V30,INDIRECT(Legend!$H$66,TRUE),16,FALSE), IFERROR(VLOOKUP(Blanco_Reserve!$V30,INDIRECT(Legend!$H$67,TRUE),16,FALSE), IFERROR(VLOOKUP(Blanco_Reserve!$V30,INDIRECT(Legend!$H$68,TRUE),16,FALSE), IFERROR(VLOOKUP(Blanco_Reserve!$V30,INDIRECT(Legend!$H$69,TRUE),16,FALSE), IFERROR(VLOOKUP(Blanco_Reserve!$V30,INDIRECT(Legend!$H$70,TRUE),16,FALSE), IFERROR(VLOOKUP(Blanco_Reserve!$V30,INDIRECT(Legend!$H$71,TRUE),16,FALSE), IFERROR(VLOOKUP(Blanco_Reserve!$V30,INDIRECT(Legend!$H$72,TRUE),16,FALSE), IFERROR(VLOOKUP(Blanco_Reserve!$V30,INDIRECT(Legend!$H$73,TRUE),16,FALSE), IFERROR(VLOOKUP(Blanco_Reserve!$V30,INDIRECT(Legend!$H$74,TRUE),16,FALSE), IFERROR(VLOOKUP(Blanco_Reserve!$V30,INDIRECT(Legend!$H$75,TRUE),16,FALSE),"")))))))))))))))))))))))))</f>
        <v/>
      </c>
      <c r="AD30" s="37"/>
      <c r="AE30" s="3"/>
      <c r="AF30" s="17" t="str">
        <f ca="1">IFERROR(VLOOKUP(Blanco_Reserve!$V30,INDIRECT(Legend!$H$51,TRUE),9,FALSE), IFERROR(VLOOKUP(Blanco_Reserve!$V30,INDIRECT(Legend!$H$52,TRUE),9,FALSE), IFERROR(VLOOKUP(Blanco_Reserve!$V30,INDIRECT(Legend!$H$53,TRUE),9,FALSE), IFERROR(VLOOKUP(Blanco_Reserve!$V30,INDIRECT(Legend!$H$54,TRUE),9,FALSE), IFERROR(VLOOKUP(Blanco_Reserve!$V30,INDIRECT(Legend!$H$55,TRUE),9,FALSE), IFERROR(VLOOKUP(Blanco_Reserve!$V30,INDIRECT(Legend!$H$56,TRUE),9,FALSE), IFERROR(VLOOKUP(Blanco_Reserve!$V30,INDIRECT(Legend!$H$57,TRUE),9,FALSE), IFERROR(VLOOKUP(Blanco_Reserve!$V30,INDIRECT(Legend!$H$58,TRUE),9,FALSE), IFERROR(VLOOKUP(Blanco_Reserve!$V30,INDIRECT(Legend!$H$59,TRUE),9,FALSE), IFERROR(VLOOKUP(Blanco_Reserve!$V30,INDIRECT(Legend!$H$60,TRUE),9,FALSE), IFERROR(VLOOKUP(Blanco_Reserve!$V30,INDIRECT(Legend!$H$61,TRUE),9,FALSE), IFERROR(VLOOKUP(Blanco_Reserve!$V30,INDIRECT(Legend!$H$62,TRUE),9,FALSE), IFERROR(VLOOKUP(Blanco_Reserve!$V30,INDIRECT(Legend!$H$63,TRUE),9,FALSE), IFERROR(VLOOKUP(Blanco_Reserve!$V30,INDIRECT(Legend!$H$64,TRUE),9,FALSE), IFERROR(VLOOKUP(Blanco_Reserve!$V30,INDIRECT(Legend!$H$65,TRUE),9,FALSE), IFERROR(VLOOKUP(Blanco_Reserve!$V30,INDIRECT(Legend!$H$66,TRUE),9,FALSE), IFERROR(VLOOKUP(Blanco_Reserve!$V30,INDIRECT(Legend!$H$67,TRUE),9,FALSE), IFERROR(VLOOKUP(Blanco_Reserve!$V30,INDIRECT(Legend!$H$68,TRUE),9,FALSE), IFERROR(VLOOKUP(Blanco_Reserve!$V30,INDIRECT(Legend!$H$69,TRUE),9,FALSE), IFERROR(VLOOKUP(Blanco_Reserve!$V30,INDIRECT(Legend!$H$70,TRUE),9,FALSE), IFERROR(VLOOKUP(Blanco_Reserve!$V30,INDIRECT(Legend!$H$71,TRUE),9,FALSE), IFERROR(VLOOKUP(Blanco_Reserve!$V30,INDIRECT(Legend!$H$72,TRUE),9,FALSE), IFERROR(VLOOKUP(Blanco_Reserve!$V30,INDIRECT(Legend!$H$73,TRUE),9,FALSE), IFERROR(VLOOKUP(Blanco_Reserve!$V30,INDIRECT(Legend!$H$74,TRUE),9,FALSE), IFERROR(VLOOKUP(Blanco_Reserve!$V30,INDIRECT(Legend!$H$75,TRUE),9,FALSE),"")))))))))))))))))))))))))</f>
        <v/>
      </c>
      <c r="AG30" s="17" t="str">
        <f ca="1">IFERROR(VLOOKUP(Blanco_Reserve!$V30,INDIRECT(Legend!$H$51,TRUE),10,FALSE), IFERROR(VLOOKUP(Blanco_Reserve!$V30,INDIRECT(Legend!$H$52,TRUE),10,FALSE), IFERROR(VLOOKUP(Blanco_Reserve!$V30,INDIRECT(Legend!$H$53,TRUE),10,FALSE), IFERROR(VLOOKUP(Blanco_Reserve!$V30,INDIRECT(Legend!$H$54,TRUE),10,FALSE), IFERROR(VLOOKUP(Blanco_Reserve!$V30,INDIRECT(Legend!$H$55,TRUE),10,FALSE), IFERROR(VLOOKUP(Blanco_Reserve!$V30,INDIRECT(Legend!$H$56,TRUE),10,FALSE), IFERROR(VLOOKUP(Blanco_Reserve!$V30,INDIRECT(Legend!$H$57,TRUE),10,FALSE), IFERROR(VLOOKUP(Blanco_Reserve!$V30,INDIRECT(Legend!$H$58,TRUE),10,FALSE), IFERROR(VLOOKUP(Blanco_Reserve!$V30,INDIRECT(Legend!$H$59,TRUE),10,FALSE), IFERROR(VLOOKUP(Blanco_Reserve!$V30,INDIRECT(Legend!$H$60,TRUE),10,FALSE), IFERROR(VLOOKUP(Blanco_Reserve!$V30,INDIRECT(Legend!$H$61,TRUE),10,FALSE), IFERROR(VLOOKUP(Blanco_Reserve!$V30,INDIRECT(Legend!$H$62,TRUE),10,FALSE), IFERROR(VLOOKUP(Blanco_Reserve!$V30,INDIRECT(Legend!$H$63,TRUE),10,FALSE), IFERROR(VLOOKUP(Blanco_Reserve!$V30,INDIRECT(Legend!$H$64,TRUE),10,FALSE), IFERROR(VLOOKUP(Blanco_Reserve!$V30,INDIRECT(Legend!$H$65,TRUE),10,FALSE), IFERROR(VLOOKUP(Blanco_Reserve!$V30,INDIRECT(Legend!$H$66,TRUE),10,FALSE), IFERROR(VLOOKUP(Blanco_Reserve!$V30,INDIRECT(Legend!$H$67,TRUE),10,FALSE), IFERROR(VLOOKUP(Blanco_Reserve!$V30,INDIRECT(Legend!$H$68,TRUE),10,FALSE), IFERROR(VLOOKUP(Blanco_Reserve!$V30,INDIRECT(Legend!$H$69,TRUE),10,FALSE), IFERROR(VLOOKUP(Blanco_Reserve!$V30,INDIRECT(Legend!$H$70,TRUE),10,FALSE), IFERROR(VLOOKUP(Blanco_Reserve!$V30,INDIRECT(Legend!$H$71,TRUE),10,FALSE), IFERROR(VLOOKUP(Blanco_Reserve!$V30,INDIRECT(Legend!$H$72,TRUE),10,FALSE), IFERROR(VLOOKUP(Blanco_Reserve!$V30,INDIRECT(Legend!$H$73,TRUE),10,FALSE), IFERROR(VLOOKUP(Blanco_Reserve!$V30,INDIRECT(Legend!$H$74,TRUE),10,FALSE), IFERROR(VLOOKUP(Blanco_Reserve!$V30,INDIRECT(Legend!$H$75,TRUE),10,FALSE),"")))))))))))))))))))))))))</f>
        <v/>
      </c>
      <c r="AH30" s="17" t="str">
        <f ca="1">IFERROR(VLOOKUP(Blanco_Reserve!$V30,INDIRECT(Legend!$H$51,TRUE),11,FALSE), IFERROR(VLOOKUP(Blanco_Reserve!$V30,INDIRECT(Legend!$H$52,TRUE),11,FALSE), IFERROR(VLOOKUP(Blanco_Reserve!$V30,INDIRECT(Legend!$H$53,TRUE),11,FALSE), IFERROR(VLOOKUP(Blanco_Reserve!$V30,INDIRECT(Legend!$H$54,TRUE),11,FALSE), IFERROR(VLOOKUP(Blanco_Reserve!$V30,INDIRECT(Legend!$H$55,TRUE),11,FALSE), IFERROR(VLOOKUP(Blanco_Reserve!$V30,INDIRECT(Legend!$H$56,TRUE),11,FALSE), IFERROR(VLOOKUP(Blanco_Reserve!$V30,INDIRECT(Legend!$H$57,TRUE),11,FALSE), IFERROR(VLOOKUP(Blanco_Reserve!$V30,INDIRECT(Legend!$H$58,TRUE),11,FALSE), IFERROR(VLOOKUP(Blanco_Reserve!$V30,INDIRECT(Legend!$H$59,TRUE),11,FALSE), IFERROR(VLOOKUP(Blanco_Reserve!$V30,INDIRECT(Legend!$H$60,TRUE),11,FALSE), IFERROR(VLOOKUP(Blanco_Reserve!$V30,INDIRECT(Legend!$H$61,TRUE),11,FALSE), IFERROR(VLOOKUP(Blanco_Reserve!$V30,INDIRECT(Legend!$H$62,TRUE),11,FALSE), IFERROR(VLOOKUP(Blanco_Reserve!$V30,INDIRECT(Legend!$H$63,TRUE),11,FALSE), IFERROR(VLOOKUP(Blanco_Reserve!$V30,INDIRECT(Legend!$H$64,TRUE),11,FALSE), IFERROR(VLOOKUP(Blanco_Reserve!$V30,INDIRECT(Legend!$H$65,TRUE),11,FALSE), IFERROR(VLOOKUP(Blanco_Reserve!$V30,INDIRECT(Legend!$H$66,TRUE),11,FALSE), IFERROR(VLOOKUP(Blanco_Reserve!$V30,INDIRECT(Legend!$H$67,TRUE),11,FALSE), IFERROR(VLOOKUP(Blanco_Reserve!$V30,INDIRECT(Legend!$H$68,TRUE),11,FALSE), IFERROR(VLOOKUP(Blanco_Reserve!$V30,INDIRECT(Legend!$H$69,TRUE),11,FALSE), IFERROR(VLOOKUP(Blanco_Reserve!$V30,INDIRECT(Legend!$H$70,TRUE),11,FALSE), IFERROR(VLOOKUP(Blanco_Reserve!$V30,INDIRECT(Legend!$H$71,TRUE),11,FALSE), IFERROR(VLOOKUP(Blanco_Reserve!$V30,INDIRECT(Legend!$H$72,TRUE),11,FALSE), IFERROR(VLOOKUP(Blanco_Reserve!$V30,INDIRECT(Legend!$H$73,TRUE),11,FALSE), IFERROR(VLOOKUP(Blanco_Reserve!$V30,INDIRECT(Legend!$H$74,TRUE),11,FALSE), IFERROR(VLOOKUP(Blanco_Reserve!$V30,INDIRECT(Legend!$H$75,TRUE),11,FALSE),"")))))))))))))))))))))))))</f>
        <v/>
      </c>
      <c r="AI30" s="17" t="str">
        <f ca="1">IFERROR(VLOOKUP(Blanco_Reserve!$V30,INDIRECT(Legend!$H$51,TRUE),15,FALSE), IFERROR(VLOOKUP(Blanco_Reserve!$V30,INDIRECT(Legend!$H$52,TRUE),15,FALSE), IFERROR(VLOOKUP(Blanco_Reserve!$V30,INDIRECT(Legend!$H$53,TRUE),15,FALSE), IFERROR(VLOOKUP(Blanco_Reserve!$V30,INDIRECT(Legend!$H$54,TRUE),15,FALSE), IFERROR(VLOOKUP(Blanco_Reserve!$V30,INDIRECT(Legend!$H$55,TRUE),15,FALSE), IFERROR(VLOOKUP(Blanco_Reserve!$V30,INDIRECT(Legend!$H$56,TRUE),15,FALSE), IFERROR(VLOOKUP(Blanco_Reserve!$V30,INDIRECT(Legend!$H$57,TRUE),15,FALSE), IFERROR(VLOOKUP(Blanco_Reserve!$V30,INDIRECT(Legend!$H$58,TRUE),15,FALSE), IFERROR(VLOOKUP(Blanco_Reserve!$V30,INDIRECT(Legend!$H$59,TRUE),15,FALSE), IFERROR(VLOOKUP(Blanco_Reserve!$V30,INDIRECT(Legend!$H$60,TRUE),15,FALSE), IFERROR(VLOOKUP(Blanco_Reserve!$V30,INDIRECT(Legend!$H$61,TRUE),15,FALSE), IFERROR(VLOOKUP(Blanco_Reserve!$V30,INDIRECT(Legend!$H$62,TRUE),15,FALSE), IFERROR(VLOOKUP(Blanco_Reserve!$V30,INDIRECT(Legend!$H$63,TRUE),15,FALSE), IFERROR(VLOOKUP(Blanco_Reserve!$V30,INDIRECT(Legend!$H$64,TRUE),15,FALSE), IFERROR(VLOOKUP(Blanco_Reserve!$V30,INDIRECT(Legend!$H$65,TRUE),15,FALSE), IFERROR(VLOOKUP(Blanco_Reserve!$V30,INDIRECT(Legend!$H$66,TRUE),15,FALSE), IFERROR(VLOOKUP(Blanco_Reserve!$V30,INDIRECT(Legend!$H$67,TRUE),15,FALSE), IFERROR(VLOOKUP(Blanco_Reserve!$V30,INDIRECT(Legend!$H$68,TRUE),15,FALSE), IFERROR(VLOOKUP(Blanco_Reserve!$V30,INDIRECT(Legend!$H$69,TRUE),15,FALSE), IFERROR(VLOOKUP(Blanco_Reserve!$V30,INDIRECT(Legend!$H$70,TRUE),15,FALSE), IFERROR(VLOOKUP(Blanco_Reserve!$V30,INDIRECT(Legend!$H$71,TRUE),15,FALSE), IFERROR(VLOOKUP(Blanco_Reserve!$V30,INDIRECT(Legend!$H$72,TRUE),15,FALSE), IFERROR(VLOOKUP(Blanco_Reserve!$V30,INDIRECT(Legend!$H$73,TRUE),15,FALSE), IFERROR(VLOOKUP(Blanco_Reserve!$V30,INDIRECT(Legend!$H$74,TRUE),15,FALSE), IFERROR(VLOOKUP(Blanco_Reserve!$V30,INDIRECT(Legend!$H$75,TRUE),15,FALSE),"")))))))))))))))))))))))))</f>
        <v/>
      </c>
      <c r="AJ30" s="17" t="str">
        <f ca="1">IFERROR(VLOOKUP(Blanco_Reserve!$V30,INDIRECT(Legend!$H$51,TRUE),16,FALSE), IFERROR(VLOOKUP(Blanco_Reserve!$V30,INDIRECT(Legend!$H$52,TRUE),16,FALSE), IFERROR(VLOOKUP(Blanco_Reserve!$V30,INDIRECT(Legend!$H$53,TRUE),16,FALSE), IFERROR(VLOOKUP(Blanco_Reserve!$V30,INDIRECT(Legend!$H$54,TRUE),16,FALSE), IFERROR(VLOOKUP(Blanco_Reserve!$V30,INDIRECT(Legend!$H$55,TRUE),16,FALSE), IFERROR(VLOOKUP(Blanco_Reserve!$V30,INDIRECT(Legend!$H$56,TRUE),16,FALSE), IFERROR(VLOOKUP(Blanco_Reserve!$V30,INDIRECT(Legend!$H$57,TRUE),16,FALSE), IFERROR(VLOOKUP(Blanco_Reserve!$V30,INDIRECT(Legend!$H$58,TRUE),16,FALSE), IFERROR(VLOOKUP(Blanco_Reserve!$V30,INDIRECT(Legend!$H$59,TRUE),16,FALSE), IFERROR(VLOOKUP(Blanco_Reserve!$V30,INDIRECT(Legend!$H$60,TRUE),16,FALSE), IFERROR(VLOOKUP(Blanco_Reserve!$V30,INDIRECT(Legend!$H$61,TRUE),16,FALSE), IFERROR(VLOOKUP(Blanco_Reserve!$V30,INDIRECT(Legend!$H$62,TRUE),16,FALSE), IFERROR(VLOOKUP(Blanco_Reserve!$V30,INDIRECT(Legend!$H$63,TRUE),16,FALSE), IFERROR(VLOOKUP(Blanco_Reserve!$V30,INDIRECT(Legend!$H$64,TRUE),16,FALSE), IFERROR(VLOOKUP(Blanco_Reserve!$V30,INDIRECT(Legend!$H$65,TRUE),16,FALSE), IFERROR(VLOOKUP(Blanco_Reserve!$V30,INDIRECT(Legend!$H$66,TRUE),16,FALSE), IFERROR(VLOOKUP(Blanco_Reserve!$V30,INDIRECT(Legend!$H$67,TRUE),16,FALSE), IFERROR(VLOOKUP(Blanco_Reserve!$V30,INDIRECT(Legend!$H$68,TRUE),16,FALSE), IFERROR(VLOOKUP(Blanco_Reserve!$V30,INDIRECT(Legend!$H$69,TRUE),16,FALSE), IFERROR(VLOOKUP(Blanco_Reserve!$V30,INDIRECT(Legend!$H$70,TRUE),16,FALSE), IFERROR(VLOOKUP(Blanco_Reserve!$V30,INDIRECT(Legend!$H$71,TRUE),16,FALSE), IFERROR(VLOOKUP(Blanco_Reserve!$V30,INDIRECT(Legend!$H$72,TRUE),16,FALSE), IFERROR(VLOOKUP(Blanco_Reserve!$V30,INDIRECT(Legend!$H$73,TRUE),16,FALSE), IFERROR(VLOOKUP(Blanco_Reserve!$V30,INDIRECT(Legend!$H$74,TRUE),16,FALSE), IFERROR(VLOOKUP(Blanco_Reserve!$V30,INDIRECT(Legend!$H$75,TRUE),16,FALSE),"")))))))))))))))))))))))))</f>
        <v/>
      </c>
      <c r="AK30" s="17" t="str">
        <f ca="1">IFERROR(VLOOKUP(Blanco_Reserve!$V30,INDIRECT(Legend!$H$51,TRUE),14,FALSE), IFERROR(VLOOKUP(Blanco_Reserve!$V30,INDIRECT(Legend!$H$52,TRUE),14,FALSE), IFERROR(VLOOKUP(Blanco_Reserve!$V30,INDIRECT(Legend!$H$53,TRUE),14,FALSE), IFERROR(VLOOKUP(Blanco_Reserve!$V30,INDIRECT(Legend!$H$54,TRUE),14,FALSE), IFERROR(VLOOKUP(Blanco_Reserve!$V30,INDIRECT(Legend!$H$55,TRUE),14,FALSE), IFERROR(VLOOKUP(Blanco_Reserve!$V30,INDIRECT(Legend!$H$56,TRUE),14,FALSE), IFERROR(VLOOKUP(Blanco_Reserve!$V30,INDIRECT(Legend!$H$57,TRUE),14,FALSE), IFERROR(VLOOKUP(Blanco_Reserve!$V30,INDIRECT(Legend!$H$58,TRUE),14,FALSE), IFERROR(VLOOKUP(Blanco_Reserve!$V30,INDIRECT(Legend!$H$59,TRUE),14,FALSE), IFERROR(VLOOKUP(Blanco_Reserve!$V30,INDIRECT(Legend!$H$60,TRUE),14,FALSE), IFERROR(VLOOKUP(Blanco_Reserve!$V30,INDIRECT(Legend!$H$61,TRUE),14,FALSE), IFERROR(VLOOKUP(Blanco_Reserve!$V30,INDIRECT(Legend!$H$62,TRUE),14,FALSE), IFERROR(VLOOKUP(Blanco_Reserve!$V30,INDIRECT(Legend!$H$63,TRUE),14,FALSE), IFERROR(VLOOKUP(Blanco_Reserve!$V30,INDIRECT(Legend!$H$64,TRUE),14,FALSE), IFERROR(VLOOKUP(Blanco_Reserve!$V30,INDIRECT(Legend!$H$65,TRUE),14,FALSE), IFERROR(VLOOKUP(Blanco_Reserve!$V30,INDIRECT(Legend!$H$66,TRUE),14,FALSE), IFERROR(VLOOKUP(Blanco_Reserve!$V30,INDIRECT(Legend!$H$67,TRUE),14,FALSE), IFERROR(VLOOKUP(Blanco_Reserve!$V30,INDIRECT(Legend!$H$68,TRUE),14,FALSE), IFERROR(VLOOKUP(Blanco_Reserve!$V30,INDIRECT(Legend!$H$69,TRUE),14,FALSE), IFERROR(VLOOKUP(Blanco_Reserve!$V30,INDIRECT(Legend!$H$70,TRUE),14,FALSE), IFERROR(VLOOKUP(Blanco_Reserve!$V30,INDIRECT(Legend!$H$71,TRUE),14,FALSE), IFERROR(VLOOKUP(Blanco_Reserve!$V30,INDIRECT(Legend!$H$72,TRUE),14,FALSE), IFERROR(VLOOKUP(Blanco_Reserve!$V30,INDIRECT(Legend!$H$73,TRUE),14,FALSE), IFERROR(VLOOKUP(Blanco_Reserve!$V30,INDIRECT(Legend!$H$74,TRUE),14,FALSE), IFERROR(VLOOKUP(Blanco_Reserve!$V30,INDIRECT(Legend!$H$75,TRUE),14,FALSE),"")))))))))))))))))))))))))</f>
        <v/>
      </c>
      <c r="AT30" s="16" t="str">
        <f ca="1">IFERROR(VLOOKUP(Blanco_Reserve!$V30,INDIRECT(Legend!$H$51,TRUE),23,FALSE), IFERROR(VLOOKUP(Blanco_Reserve!$V30,INDIRECT(Legend!$H$52,TRUE),23,FALSE), IFERROR(VLOOKUP(Blanco_Reserve!$V30,INDIRECT(Legend!$H$53,TRUE),23,FALSE), IFERROR(VLOOKUP(Blanco_Reserve!$V30,INDIRECT(Legend!$H$54,TRUE),23,FALSE), IFERROR(VLOOKUP(Blanco_Reserve!$V30,INDIRECT(Legend!$H$55,TRUE),23,FALSE), IFERROR(VLOOKUP(Blanco_Reserve!$V30,INDIRECT(Legend!$H$56,TRUE),23,FALSE), IFERROR(VLOOKUP(Blanco_Reserve!$V30,INDIRECT(Legend!$H$57,TRUE),23,FALSE), IFERROR(VLOOKUP(Blanco_Reserve!$V30,INDIRECT(Legend!$H$58,TRUE),23,FALSE), IFERROR(VLOOKUP(Blanco_Reserve!$V30,INDIRECT(Legend!$H$59,TRUE),23,FALSE), IFERROR(VLOOKUP(Blanco_Reserve!$V30,INDIRECT(Legend!$H$60,TRUE),23,FALSE), IFERROR(VLOOKUP(Blanco_Reserve!$V30,INDIRECT(Legend!$H$61,TRUE),23,FALSE), IFERROR(VLOOKUP(Blanco_Reserve!$V30,INDIRECT(Legend!$H$62,TRUE),23,FALSE), IFERROR(VLOOKUP(Blanco_Reserve!$V30,INDIRECT(Legend!$H$63,TRUE),23,FALSE), IFERROR(VLOOKUP(Blanco_Reserve!$V30,INDIRECT(Legend!$H$64,TRUE),23,FALSE), IFERROR(VLOOKUP(Blanco_Reserve!$V30,INDIRECT(Legend!$H$65,TRUE),23,FALSE), IFERROR(VLOOKUP(Blanco_Reserve!$V30,INDIRECT(Legend!$H$66,TRUE),23,FALSE), IFERROR(VLOOKUP(Blanco_Reserve!$V30,INDIRECT(Legend!$H$67,TRUE),23,FALSE), IFERROR(VLOOKUP(Blanco_Reserve!$V30,INDIRECT(Legend!$H$68,TRUE),23,FALSE), IFERROR(VLOOKUP(Blanco_Reserve!$V30,INDIRECT(Legend!$H$69,TRUE),23,FALSE), IFERROR(VLOOKUP(Blanco_Reserve!$V30,INDIRECT(Legend!$H$70,TRUE),23,FALSE), IFERROR(VLOOKUP(Blanco_Reserve!$V30,INDIRECT(Legend!$H$71,TRUE),23,FALSE), IFERROR(VLOOKUP(Blanco_Reserve!$V30,INDIRECT(Legend!$H$72,TRUE),23,FALSE), IFERROR(VLOOKUP(Blanco_Reserve!$V30,INDIRECT(Legend!$H$73,TRUE),23,FALSE), IFERROR(VLOOKUP(Blanco_Reserve!$V30,INDIRECT(Legend!$H$74,TRUE),23,FALSE), IFERROR(VLOOKUP(Blanco_Reserve!$V30,INDIRECT(Legend!$H$75,TRUE),23,FALSE),"")))))))))))))))))))))))))</f>
        <v/>
      </c>
      <c r="AW30" s="16" t="str">
        <f ca="1">IFERROR(VLOOKUP(Blanco_Reserve!$V30,INDIRECT(Legend!$H$51,TRUE),26,FALSE), IFERROR(VLOOKUP(Blanco_Reserve!$V30,INDIRECT(Legend!$H$52,TRUE),26,FALSE), IFERROR(VLOOKUP(Blanco_Reserve!$V30,INDIRECT(Legend!$H$53,TRUE),26,FALSE), IFERROR(VLOOKUP(Blanco_Reserve!$V30,INDIRECT(Legend!$H$54,TRUE),26,FALSE), IFERROR(VLOOKUP(Blanco_Reserve!$V30,INDIRECT(Legend!$H$55,TRUE),26,FALSE), IFERROR(VLOOKUP(Blanco_Reserve!$V30,INDIRECT(Legend!$H$56,TRUE),26,FALSE), IFERROR(VLOOKUP(Blanco_Reserve!$V30,INDIRECT(Legend!$H$57,TRUE),26,FALSE), IFERROR(VLOOKUP(Blanco_Reserve!$V30,INDIRECT(Legend!$H$58,TRUE),26,FALSE), IFERROR(VLOOKUP(Blanco_Reserve!$V30,INDIRECT(Legend!$H$59,TRUE),26,FALSE), IFERROR(VLOOKUP(Blanco_Reserve!$V30,INDIRECT(Legend!$H$60,TRUE),26,FALSE), IFERROR(VLOOKUP(Blanco_Reserve!$V30,INDIRECT(Legend!$H$61,TRUE),26,FALSE), IFERROR(VLOOKUP(Blanco_Reserve!$V30,INDIRECT(Legend!$H$62,TRUE),26,FALSE), IFERROR(VLOOKUP(Blanco_Reserve!$V30,INDIRECT(Legend!$H$63,TRUE),26,FALSE), IFERROR(VLOOKUP(Blanco_Reserve!$V30,INDIRECT(Legend!$H$64,TRUE),26,FALSE), IFERROR(VLOOKUP(Blanco_Reserve!$V30,INDIRECT(Legend!$H$65,TRUE),26,FALSE), IFERROR(VLOOKUP(Blanco_Reserve!$V30,INDIRECT(Legend!$H$66,TRUE),26,FALSE), IFERROR(VLOOKUP(Blanco_Reserve!$V30,INDIRECT(Legend!$H$67,TRUE),26,FALSE), IFERROR(VLOOKUP(Blanco_Reserve!$V30,INDIRECT(Legend!$H$68,TRUE),26,FALSE), IFERROR(VLOOKUP(Blanco_Reserve!$V30,INDIRECT(Legend!$H$69,TRUE),26,FALSE), IFERROR(VLOOKUP(Blanco_Reserve!$V30,INDIRECT(Legend!$H$70,TRUE),26,FALSE), IFERROR(VLOOKUP(Blanco_Reserve!$V30,INDIRECT(Legend!$H$71,TRUE),26,FALSE), IFERROR(VLOOKUP(Blanco_Reserve!$V30,INDIRECT(Legend!$H$72,TRUE),26,FALSE), IFERROR(VLOOKUP(Blanco_Reserve!$V30,INDIRECT(Legend!$H$73,TRUE),26,FALSE), IFERROR(VLOOKUP(Blanco_Reserve!$V30,INDIRECT(Legend!$H$74,TRUE),26,FALSE), IFERROR(VLOOKUP(Blanco_Reserve!$V30,INDIRECT(Legend!$H$75,TRUE),26,FALSE),"")))))))))))))))))))))))))</f>
        <v/>
      </c>
      <c r="BC30" s="16" t="str">
        <f ca="1">IFERROR(VLOOKUP(Blanco_Reserve!$V30,INDIRECT(Legend!$H$51,TRUE),32,FALSE), IFERROR(VLOOKUP(Blanco_Reserve!$V30,INDIRECT(Legend!$H$52,TRUE),32,FALSE), IFERROR(VLOOKUP(Blanco_Reserve!$V30,INDIRECT(Legend!$H$53,TRUE),32,FALSE), IFERROR(VLOOKUP(Blanco_Reserve!$V30,INDIRECT(Legend!$H$54,TRUE),32,FALSE), IFERROR(VLOOKUP(Blanco_Reserve!$V30,INDIRECT(Legend!$H$55,TRUE),32,FALSE), IFERROR(VLOOKUP(Blanco_Reserve!$V30,INDIRECT(Legend!$H$56,TRUE),32,FALSE), IFERROR(VLOOKUP(Blanco_Reserve!$V30,INDIRECT(Legend!$H$57,TRUE),32,FALSE), IFERROR(VLOOKUP(Blanco_Reserve!$V30,INDIRECT(Legend!$H$58,TRUE),32,FALSE), IFERROR(VLOOKUP(Blanco_Reserve!$V30,INDIRECT(Legend!$H$59,TRUE),32,FALSE), IFERROR(VLOOKUP(Blanco_Reserve!$V30,INDIRECT(Legend!$H$60,TRUE),32,FALSE), IFERROR(VLOOKUP(Blanco_Reserve!$V30,INDIRECT(Legend!$H$61,TRUE),32,FALSE), IFERROR(VLOOKUP(Blanco_Reserve!$V30,INDIRECT(Legend!$H$62,TRUE),32,FALSE), IFERROR(VLOOKUP(Blanco_Reserve!$V30,INDIRECT(Legend!$H$63,TRUE),32,FALSE), IFERROR(VLOOKUP(Blanco_Reserve!$V30,INDIRECT(Legend!$H$64,TRUE),32,FALSE), IFERROR(VLOOKUP(Blanco_Reserve!$V30,INDIRECT(Legend!$H$65,TRUE),32,FALSE), IFERROR(VLOOKUP(Blanco_Reserve!$V30,INDIRECT(Legend!$H$66,TRUE),32,FALSE), IFERROR(VLOOKUP(Blanco_Reserve!$V30,INDIRECT(Legend!$H$67,TRUE),32,FALSE), IFERROR(VLOOKUP(Blanco_Reserve!$V30,INDIRECT(Legend!$H$68,TRUE),32,FALSE), IFERROR(VLOOKUP(Blanco_Reserve!$V30,INDIRECT(Legend!$H$69,TRUE),32,FALSE), IFERROR(VLOOKUP(Blanco_Reserve!$V30,INDIRECT(Legend!$H$70,TRUE),32,FALSE), IFERROR(VLOOKUP(Blanco_Reserve!$V30,INDIRECT(Legend!$H$71,TRUE),32,FALSE), IFERROR(VLOOKUP(Blanco_Reserve!$V30,INDIRECT(Legend!$H$72,TRUE),32,FALSE), IFERROR(VLOOKUP(Blanco_Reserve!$V30,INDIRECT(Legend!$H$73,TRUE),32,FALSE), IFERROR(VLOOKUP(Blanco_Reserve!$V30,INDIRECT(Legend!$H$74,TRUE),32,FALSE), IFERROR(VLOOKUP(Blanco_Reserve!$V30,INDIRECT(Legend!$H$75,TRUE),32,FALSE),"")))))))))))))))))))))))))</f>
        <v/>
      </c>
    </row>
    <row r="31" spans="1:59" x14ac:dyDescent="0.25">
      <c r="O31" s="1"/>
      <c r="P31" s="2"/>
      <c r="Q31" s="2"/>
      <c r="Y31" s="3" t="s">
        <v>74</v>
      </c>
      <c r="Z31" s="17" t="str">
        <f ca="1">IFERROR(VLOOKUP(Blanco_Reserve!$V31,INDIRECT(Legend!$H$76,TRUE),3,FALSE), IFERROR(VLOOKUP(Blanco_Reserve!$V31,INDIRECT(Legend!$H$77,TRUE),3,FALSE), IFERROR(VLOOKUP(Blanco_Reserve!$V31,INDIRECT(Legend!$H$78,TRUE),3,FALSE), IFERROR(VLOOKUP(Blanco_Reserve!$V31,INDIRECT(Legend!$H$79,TRUE),3,FALSE), IFERROR(VLOOKUP(Blanco_Reserve!$V31,INDIRECT(Legend!$H$80,TRUE),3,FALSE), IFERROR(VLOOKUP(Blanco_Reserve!$V31,INDIRECT(Legend!$H$81,TRUE),3,FALSE), IFERROR(VLOOKUP(Blanco_Reserve!$V31,INDIRECT(Legend!$H$82,TRUE),3,FALSE), IFERROR(VLOOKUP(Blanco_Reserve!$V31,INDIRECT(Legend!$H$83,TRUE),3,FALSE), IFERROR(VLOOKUP(Blanco_Reserve!$V31,INDIRECT(Legend!$H$84,TRUE),3,FALSE), IFERROR(VLOOKUP(Blanco_Reserve!$V31,INDIRECT(Legend!$H$85,TRUE),3,FALSE), IFERROR(VLOOKUP(Blanco_Reserve!$V31,INDIRECT(Legend!$H$86,TRUE),3,FALSE), IFERROR(VLOOKUP(Blanco_Reserve!$V31,INDIRECT(Legend!$H$87,TRUE),3,FALSE), IFERROR(VLOOKUP(Blanco_Reserve!$V31,INDIRECT(Legend!$H$88,TRUE),3,FALSE), IFERROR(VLOOKUP(Blanco_Reserve!$V31,INDIRECT(Legend!$H$89,TRUE),3,FALSE), IFERROR(VLOOKUP(Blanco_Reserve!$V31,INDIRECT(Legend!$H$90,TRUE),3,FALSE), IFERROR(VLOOKUP(Blanco_Reserve!$V31,INDIRECT(Legend!$H$91,TRUE),3,FALSE), IFERROR(VLOOKUP(Blanco_Reserve!$V31,INDIRECT(Legend!$H$92,TRUE),3,FALSE), IFERROR(VLOOKUP(Blanco_Reserve!$V31,INDIRECT(Legend!$H$93,TRUE),3,FALSE), IFERROR(VLOOKUP(Blanco_Reserve!$V31,INDIRECT(Legend!$H$94,TRUE),3,FALSE), IFERROR(VLOOKUP(Blanco_Reserve!$V31,INDIRECT(Legend!$H$95,TRUE),3,FALSE), IFERROR(VLOOKUP(Blanco_Reserve!$V31,INDIRECT(Legend!$H$96,TRUE),3,FALSE), IFERROR(VLOOKUP(Blanco_Reserve!$V31,INDIRECT(Legend!$H$97,TRUE),3,FALSE), IFERROR(VLOOKUP(Blanco_Reserve!$V31,INDIRECT(Legend!$H$98,TRUE),3,FALSE), IFERROR(VLOOKUP(Blanco_Reserve!$V31,INDIRECT(Legend!$H$99,TRUE),3,FALSE), IFERROR(VLOOKUP(Blanco_Reserve!$V31,INDIRECT(Legend!$H$100,TRUE),3,FALSE),"")))))))))))))))))))))))))</f>
        <v/>
      </c>
      <c r="AA31" s="17" t="str">
        <f ca="1">IFERROR(VLOOKUP(Blanco_Reserve!$V31,INDIRECT(Legend!$H$76,TRUE),8,FALSE), IFERROR(VLOOKUP(Blanco_Reserve!$V31,INDIRECT(Legend!$H$77,TRUE),8,FALSE), IFERROR(VLOOKUP(Blanco_Reserve!$V31,INDIRECT(Legend!$H$78,TRUE),8,FALSE), IFERROR(VLOOKUP(Blanco_Reserve!$V31,INDIRECT(Legend!$H$79,TRUE),8,FALSE), IFERROR(VLOOKUP(Blanco_Reserve!$V31,INDIRECT(Legend!$H$80,TRUE),8,FALSE), IFERROR(VLOOKUP(Blanco_Reserve!$V31,INDIRECT(Legend!$H$81,TRUE),8,FALSE), IFERROR(VLOOKUP(Blanco_Reserve!$V31,INDIRECT(Legend!$H$82,TRUE),8,FALSE), IFERROR(VLOOKUP(Blanco_Reserve!$V31,INDIRECT(Legend!$H$83,TRUE),8,FALSE), IFERROR(VLOOKUP(Blanco_Reserve!$V31,INDIRECT(Legend!$H$84,TRUE),8,FALSE), IFERROR(VLOOKUP(Blanco_Reserve!$V31,INDIRECT(Legend!$H$85,TRUE),8,FALSE), IFERROR(VLOOKUP(Blanco_Reserve!$V31,INDIRECT(Legend!$H$86,TRUE),8,FALSE), IFERROR(VLOOKUP(Blanco_Reserve!$V31,INDIRECT(Legend!$H$87,TRUE),8,FALSE), IFERROR(VLOOKUP(Blanco_Reserve!$V31,INDIRECT(Legend!$H$88,TRUE),8,FALSE), IFERROR(VLOOKUP(Blanco_Reserve!$V31,INDIRECT(Legend!$H$89,TRUE),8,FALSE), IFERROR(VLOOKUP(Blanco_Reserve!$V31,INDIRECT(Legend!$H$90,TRUE),8,FALSE), IFERROR(VLOOKUP(Blanco_Reserve!$V31,INDIRECT(Legend!$H$91,TRUE),8,FALSE), IFERROR(VLOOKUP(Blanco_Reserve!$V31,INDIRECT(Legend!$H$92,TRUE),8,FALSE), IFERROR(VLOOKUP(Blanco_Reserve!$V31,INDIRECT(Legend!$H$93,TRUE),8,FALSE), IFERROR(VLOOKUP(Blanco_Reserve!$V31,INDIRECT(Legend!$H$94,TRUE),8,FALSE), IFERROR(VLOOKUP(Blanco_Reserve!$V31,INDIRECT(Legend!$H$95,TRUE),8,FALSE), IFERROR(VLOOKUP(Blanco_Reserve!$V31,INDIRECT(Legend!$H$96,TRUE),8,FALSE), IFERROR(VLOOKUP(Blanco_Reserve!$V31,INDIRECT(Legend!$H$97,TRUE),8,FALSE), IFERROR(VLOOKUP(Blanco_Reserve!$V31,INDIRECT(Legend!$H$98,TRUE),8,FALSE), IFERROR(VLOOKUP(Blanco_Reserve!$V31,INDIRECT(Legend!$H$99,TRUE),8,FALSE), IFERROR(VLOOKUP(Blanco_Reserve!$V31,INDIRECT(Legend!$H$100,TRUE),8,FALSE),"")))))))))))))))))))))))))</f>
        <v/>
      </c>
      <c r="AB31" s="17" t="str">
        <f ca="1">IFERROR(VLOOKUP(Blanco_Reserve!$V31,INDIRECT(Legend!$H$76,TRUE),15,FALSE), IFERROR(VLOOKUP(Blanco_Reserve!$V31,INDIRECT(Legend!$H$77,TRUE),15,FALSE), IFERROR(VLOOKUP(Blanco_Reserve!$V31,INDIRECT(Legend!$H$78,TRUE),15,FALSE), IFERROR(VLOOKUP(Blanco_Reserve!$V31,INDIRECT(Legend!$H$79,TRUE),15,FALSE), IFERROR(VLOOKUP(Blanco_Reserve!$V31,INDIRECT(Legend!$H$80,TRUE),15,FALSE), IFERROR(VLOOKUP(Blanco_Reserve!$V31,INDIRECT(Legend!$H$81,TRUE),15,FALSE), IFERROR(VLOOKUP(Blanco_Reserve!$V31,INDIRECT(Legend!$H$82,TRUE),15,FALSE), IFERROR(VLOOKUP(Blanco_Reserve!$V31,INDIRECT(Legend!$H$83,TRUE),15,FALSE), IFERROR(VLOOKUP(Blanco_Reserve!$V31,INDIRECT(Legend!$H$84,TRUE),15,FALSE), IFERROR(VLOOKUP(Blanco_Reserve!$V31,INDIRECT(Legend!$H$85,TRUE),15,FALSE), IFERROR(VLOOKUP(Blanco_Reserve!$V31,INDIRECT(Legend!$H$86,TRUE),15,FALSE), IFERROR(VLOOKUP(Blanco_Reserve!$V31,INDIRECT(Legend!$H$87,TRUE),15,FALSE), IFERROR(VLOOKUP(Blanco_Reserve!$V31,INDIRECT(Legend!$H$88,TRUE),15,FALSE), IFERROR(VLOOKUP(Blanco_Reserve!$V31,INDIRECT(Legend!$H$89,TRUE),15,FALSE), IFERROR(VLOOKUP(Blanco_Reserve!$V31,INDIRECT(Legend!$H$90,TRUE),15,FALSE), IFERROR(VLOOKUP(Blanco_Reserve!$V31,INDIRECT(Legend!$H$91,TRUE),15,FALSE), IFERROR(VLOOKUP(Blanco_Reserve!$V31,INDIRECT(Legend!$H$92,TRUE),15,FALSE), IFERROR(VLOOKUP(Blanco_Reserve!$V31,INDIRECT(Legend!$H$93,TRUE),15,FALSE), IFERROR(VLOOKUP(Blanco_Reserve!$V31,INDIRECT(Legend!$H$94,TRUE),15,FALSE), IFERROR(VLOOKUP(Blanco_Reserve!$V31,INDIRECT(Legend!$H$95,TRUE),15,FALSE), IFERROR(VLOOKUP(Blanco_Reserve!$V31,INDIRECT(Legend!$H$96,TRUE),15,FALSE), IFERROR(VLOOKUP(Blanco_Reserve!$V31,INDIRECT(Legend!$H$97,TRUE),15,FALSE), IFERROR(VLOOKUP(Blanco_Reserve!$V31,INDIRECT(Legend!$H$98,TRUE),15,FALSE), IFERROR(VLOOKUP(Blanco_Reserve!$V31,INDIRECT(Legend!$H$99,TRUE),15,FALSE), IFERROR(VLOOKUP(Blanco_Reserve!$V31,INDIRECT(Legend!$H$100,TRUE),15,FALSE),"")))))))))))))))))))))))))</f>
        <v/>
      </c>
      <c r="AC31" s="17" t="str">
        <f ca="1">IFERROR(VLOOKUP(Blanco_Reserve!$V31,INDIRECT(Legend!$H$76,TRUE),16,FALSE), IFERROR(VLOOKUP(Blanco_Reserve!$V31,INDIRECT(Legend!$H$77,TRUE),16,FALSE), IFERROR(VLOOKUP(Blanco_Reserve!$V31,INDIRECT(Legend!$H$78,TRUE),16,FALSE), IFERROR(VLOOKUP(Blanco_Reserve!$V31,INDIRECT(Legend!$H$79,TRUE),16,FALSE), IFERROR(VLOOKUP(Blanco_Reserve!$V31,INDIRECT(Legend!$H$80,TRUE),16,FALSE), IFERROR(VLOOKUP(Blanco_Reserve!$V31,INDIRECT(Legend!$H$81,TRUE),16,FALSE), IFERROR(VLOOKUP(Blanco_Reserve!$V31,INDIRECT(Legend!$H$82,TRUE),16,FALSE), IFERROR(VLOOKUP(Blanco_Reserve!$V31,INDIRECT(Legend!$H$83,TRUE),16,FALSE), IFERROR(VLOOKUP(Blanco_Reserve!$V31,INDIRECT(Legend!$H$84,TRUE),16,FALSE), IFERROR(VLOOKUP(Blanco_Reserve!$V31,INDIRECT(Legend!$H$85,TRUE),16,FALSE), IFERROR(VLOOKUP(Blanco_Reserve!$V31,INDIRECT(Legend!$H$86,TRUE),16,FALSE), IFERROR(VLOOKUP(Blanco_Reserve!$V31,INDIRECT(Legend!$H$87,TRUE),16,FALSE), IFERROR(VLOOKUP(Blanco_Reserve!$V31,INDIRECT(Legend!$H$88,TRUE),16,FALSE), IFERROR(VLOOKUP(Blanco_Reserve!$V31,INDIRECT(Legend!$H$89,TRUE),16,FALSE), IFERROR(VLOOKUP(Blanco_Reserve!$V31,INDIRECT(Legend!$H$90,TRUE),16,FALSE), IFERROR(VLOOKUP(Blanco_Reserve!$V31,INDIRECT(Legend!$H$91,TRUE),16,FALSE), IFERROR(VLOOKUP(Blanco_Reserve!$V31,INDIRECT(Legend!$H$92,TRUE),16,FALSE), IFERROR(VLOOKUP(Blanco_Reserve!$V31,INDIRECT(Legend!$H$93,TRUE),16,FALSE), IFERROR(VLOOKUP(Blanco_Reserve!$V31,INDIRECT(Legend!$H$94,TRUE),16,FALSE), IFERROR(VLOOKUP(Blanco_Reserve!$V31,INDIRECT(Legend!$H$95,TRUE),16,FALSE), IFERROR(VLOOKUP(Blanco_Reserve!$V31,INDIRECT(Legend!$H$96,TRUE),16,FALSE), IFERROR(VLOOKUP(Blanco_Reserve!$V31,INDIRECT(Legend!$H$97,TRUE),16,FALSE), IFERROR(VLOOKUP(Blanco_Reserve!$V31,INDIRECT(Legend!$H$98,TRUE),16,FALSE), IFERROR(VLOOKUP(Blanco_Reserve!$V31,INDIRECT(Legend!$H$99,TRUE),16,FALSE), IFERROR(VLOOKUP(Blanco_Reserve!$V31,INDIRECT(Legend!$H$100,TRUE),16,FALSE),"")))))))))))))))))))))))))</f>
        <v/>
      </c>
      <c r="AD31" s="37"/>
      <c r="AE31" s="3"/>
      <c r="AF31" s="17" t="str">
        <f ca="1">IFERROR(VLOOKUP(Blanco_Reserve!$V31,INDIRECT(Legend!$H$76,TRUE),9,FALSE), IFERROR(VLOOKUP(Blanco_Reserve!$V31,INDIRECT(Legend!$H$77,TRUE),9,FALSE), IFERROR(VLOOKUP(Blanco_Reserve!$V31,INDIRECT(Legend!$H$78,TRUE),9,FALSE), IFERROR(VLOOKUP(Blanco_Reserve!$V31,INDIRECT(Legend!$H$79,TRUE),9,FALSE), IFERROR(VLOOKUP(Blanco_Reserve!$V31,INDIRECT(Legend!$H$80,TRUE),9,FALSE), IFERROR(VLOOKUP(Blanco_Reserve!$V31,INDIRECT(Legend!$H$81,TRUE),9,FALSE), IFERROR(VLOOKUP(Blanco_Reserve!$V31,INDIRECT(Legend!$H$82,TRUE),9,FALSE), IFERROR(VLOOKUP(Blanco_Reserve!$V31,INDIRECT(Legend!$H$83,TRUE),9,FALSE), IFERROR(VLOOKUP(Blanco_Reserve!$V31,INDIRECT(Legend!$H$84,TRUE),9,FALSE), IFERROR(VLOOKUP(Blanco_Reserve!$V31,INDIRECT(Legend!$H$85,TRUE),9,FALSE), IFERROR(VLOOKUP(Blanco_Reserve!$V31,INDIRECT(Legend!$H$86,TRUE),9,FALSE), IFERROR(VLOOKUP(Blanco_Reserve!$V31,INDIRECT(Legend!$H$87,TRUE),9,FALSE), IFERROR(VLOOKUP(Blanco_Reserve!$V31,INDIRECT(Legend!$H$88,TRUE),9,FALSE), IFERROR(VLOOKUP(Blanco_Reserve!$V31,INDIRECT(Legend!$H$89,TRUE),9,FALSE), IFERROR(VLOOKUP(Blanco_Reserve!$V31,INDIRECT(Legend!$H$90,TRUE),9,FALSE), IFERROR(VLOOKUP(Blanco_Reserve!$V31,INDIRECT(Legend!$H$91,TRUE),9,FALSE), IFERROR(VLOOKUP(Blanco_Reserve!$V31,INDIRECT(Legend!$H$92,TRUE),9,FALSE), IFERROR(VLOOKUP(Blanco_Reserve!$V31,INDIRECT(Legend!$H$93,TRUE),9,FALSE), IFERROR(VLOOKUP(Blanco_Reserve!$V31,INDIRECT(Legend!$H$94,TRUE),9,FALSE), IFERROR(VLOOKUP(Blanco_Reserve!$V31,INDIRECT(Legend!$H$95,TRUE),9,FALSE), IFERROR(VLOOKUP(Blanco_Reserve!$V31,INDIRECT(Legend!$H$96,TRUE),9,FALSE), IFERROR(VLOOKUP(Blanco_Reserve!$V31,INDIRECT(Legend!$H$97,TRUE),9,FALSE), IFERROR(VLOOKUP(Blanco_Reserve!$V31,INDIRECT(Legend!$H$98,TRUE),9,FALSE), IFERROR(VLOOKUP(Blanco_Reserve!$V31,INDIRECT(Legend!$H$99,TRUE),9,FALSE), IFERROR(VLOOKUP(Blanco_Reserve!$V31,INDIRECT(Legend!$H$100,TRUE),9,FALSE),"")))))))))))))))))))))))))</f>
        <v/>
      </c>
      <c r="AG31" s="17" t="str">
        <f ca="1">IFERROR(VLOOKUP(Blanco_Reserve!$V31,INDIRECT(Legend!$H$76,TRUE),10,FALSE), IFERROR(VLOOKUP(Blanco_Reserve!$V31,INDIRECT(Legend!$H$77,TRUE),10,FALSE), IFERROR(VLOOKUP(Blanco_Reserve!$V31,INDIRECT(Legend!$H$78,TRUE),10,FALSE), IFERROR(VLOOKUP(Blanco_Reserve!$V31,INDIRECT(Legend!$H$79,TRUE),10,FALSE), IFERROR(VLOOKUP(Blanco_Reserve!$V31,INDIRECT(Legend!$H$80,TRUE),10,FALSE), IFERROR(VLOOKUP(Blanco_Reserve!$V31,INDIRECT(Legend!$H$81,TRUE),10,FALSE), IFERROR(VLOOKUP(Blanco_Reserve!$V31,INDIRECT(Legend!$H$82,TRUE),10,FALSE), IFERROR(VLOOKUP(Blanco_Reserve!$V31,INDIRECT(Legend!$H$83,TRUE),10,FALSE), IFERROR(VLOOKUP(Blanco_Reserve!$V31,INDIRECT(Legend!$H$84,TRUE),10,FALSE), IFERROR(VLOOKUP(Blanco_Reserve!$V31,INDIRECT(Legend!$H$85,TRUE),10,FALSE), IFERROR(VLOOKUP(Blanco_Reserve!$V31,INDIRECT(Legend!$H$86,TRUE),10,FALSE), IFERROR(VLOOKUP(Blanco_Reserve!$V31,INDIRECT(Legend!$H$87,TRUE),10,FALSE), IFERROR(VLOOKUP(Blanco_Reserve!$V31,INDIRECT(Legend!$H$88,TRUE),10,FALSE), IFERROR(VLOOKUP(Blanco_Reserve!$V31,INDIRECT(Legend!$H$89,TRUE),10,FALSE), IFERROR(VLOOKUP(Blanco_Reserve!$V31,INDIRECT(Legend!$H$90,TRUE),10,FALSE), IFERROR(VLOOKUP(Blanco_Reserve!$V31,INDIRECT(Legend!$H$91,TRUE),10,FALSE), IFERROR(VLOOKUP(Blanco_Reserve!$V31,INDIRECT(Legend!$H$92,TRUE),10,FALSE), IFERROR(VLOOKUP(Blanco_Reserve!$V31,INDIRECT(Legend!$H$93,TRUE),10,FALSE), IFERROR(VLOOKUP(Blanco_Reserve!$V31,INDIRECT(Legend!$H$94,TRUE),10,FALSE), IFERROR(VLOOKUP(Blanco_Reserve!$V31,INDIRECT(Legend!$H$95,TRUE),10,FALSE), IFERROR(VLOOKUP(Blanco_Reserve!$V31,INDIRECT(Legend!$H$96,TRUE),10,FALSE), IFERROR(VLOOKUP(Blanco_Reserve!$V31,INDIRECT(Legend!$H$97,TRUE),10,FALSE), IFERROR(VLOOKUP(Blanco_Reserve!$V31,INDIRECT(Legend!$H$98,TRUE),10,FALSE), IFERROR(VLOOKUP(Blanco_Reserve!$V31,INDIRECT(Legend!$H$99,TRUE),10,FALSE), IFERROR(VLOOKUP(Blanco_Reserve!$V31,INDIRECT(Legend!$H$100,TRUE),10,FALSE),"")))))))))))))))))))))))))</f>
        <v/>
      </c>
      <c r="AH31" s="17" t="str">
        <f ca="1">IFERROR(VLOOKUP(Blanco_Reserve!$V31,INDIRECT(Legend!$H$76,TRUE),11,FALSE), IFERROR(VLOOKUP(Blanco_Reserve!$V31,INDIRECT(Legend!$H$77,TRUE),11,FALSE), IFERROR(VLOOKUP(Blanco_Reserve!$V31,INDIRECT(Legend!$H$78,TRUE),11,FALSE), IFERROR(VLOOKUP(Blanco_Reserve!$V31,INDIRECT(Legend!$H$79,TRUE),11,FALSE), IFERROR(VLOOKUP(Blanco_Reserve!$V31,INDIRECT(Legend!$H$80,TRUE),11,FALSE), IFERROR(VLOOKUP(Blanco_Reserve!$V31,INDIRECT(Legend!$H$81,TRUE),11,FALSE), IFERROR(VLOOKUP(Blanco_Reserve!$V31,INDIRECT(Legend!$H$82,TRUE),11,FALSE), IFERROR(VLOOKUP(Blanco_Reserve!$V31,INDIRECT(Legend!$H$83,TRUE),11,FALSE), IFERROR(VLOOKUP(Blanco_Reserve!$V31,INDIRECT(Legend!$H$84,TRUE),11,FALSE), IFERROR(VLOOKUP(Blanco_Reserve!$V31,INDIRECT(Legend!$H$85,TRUE),11,FALSE), IFERROR(VLOOKUP(Blanco_Reserve!$V31,INDIRECT(Legend!$H$86,TRUE),11,FALSE), IFERROR(VLOOKUP(Blanco_Reserve!$V31,INDIRECT(Legend!$H$87,TRUE),11,FALSE), IFERROR(VLOOKUP(Blanco_Reserve!$V31,INDIRECT(Legend!$H$88,TRUE),11,FALSE), IFERROR(VLOOKUP(Blanco_Reserve!$V31,INDIRECT(Legend!$H$89,TRUE),11,FALSE), IFERROR(VLOOKUP(Blanco_Reserve!$V31,INDIRECT(Legend!$H$90,TRUE),11,FALSE), IFERROR(VLOOKUP(Blanco_Reserve!$V31,INDIRECT(Legend!$H$91,TRUE),11,FALSE), IFERROR(VLOOKUP(Blanco_Reserve!$V31,INDIRECT(Legend!$H$92,TRUE),11,FALSE), IFERROR(VLOOKUP(Blanco_Reserve!$V31,INDIRECT(Legend!$H$93,TRUE),11,FALSE), IFERROR(VLOOKUP(Blanco_Reserve!$V31,INDIRECT(Legend!$H$94,TRUE),11,FALSE), IFERROR(VLOOKUP(Blanco_Reserve!$V31,INDIRECT(Legend!$H$95,TRUE),11,FALSE), IFERROR(VLOOKUP(Blanco_Reserve!$V31,INDIRECT(Legend!$H$96,TRUE),11,FALSE), IFERROR(VLOOKUP(Blanco_Reserve!$V31,INDIRECT(Legend!$H$97,TRUE),11,FALSE), IFERROR(VLOOKUP(Blanco_Reserve!$V31,INDIRECT(Legend!$H$98,TRUE),11,FALSE), IFERROR(VLOOKUP(Blanco_Reserve!$V31,INDIRECT(Legend!$H$99,TRUE),11,FALSE), IFERROR(VLOOKUP(Blanco_Reserve!$V31,INDIRECT(Legend!$H$100,TRUE),11,FALSE),"")))))))))))))))))))))))))</f>
        <v/>
      </c>
      <c r="AI31" s="17" t="str">
        <f ca="1">IFERROR(VLOOKUP(Blanco_Reserve!$V31,INDIRECT(Legend!$H$76,TRUE),15,FALSE), IFERROR(VLOOKUP(Blanco_Reserve!$V31,INDIRECT(Legend!$H$77,TRUE),15,FALSE), IFERROR(VLOOKUP(Blanco_Reserve!$V31,INDIRECT(Legend!$H$78,TRUE),15,FALSE), IFERROR(VLOOKUP(Blanco_Reserve!$V31,INDIRECT(Legend!$H$79,TRUE),15,FALSE), IFERROR(VLOOKUP(Blanco_Reserve!$V31,INDIRECT(Legend!$H$80,TRUE),15,FALSE), IFERROR(VLOOKUP(Blanco_Reserve!$V31,INDIRECT(Legend!$H$81,TRUE),15,FALSE), IFERROR(VLOOKUP(Blanco_Reserve!$V31,INDIRECT(Legend!$H$82,TRUE),15,FALSE), IFERROR(VLOOKUP(Blanco_Reserve!$V31,INDIRECT(Legend!$H$83,TRUE),15,FALSE), IFERROR(VLOOKUP(Blanco_Reserve!$V31,INDIRECT(Legend!$H$84,TRUE),15,FALSE), IFERROR(VLOOKUP(Blanco_Reserve!$V31,INDIRECT(Legend!$H$85,TRUE),15,FALSE), IFERROR(VLOOKUP(Blanco_Reserve!$V31,INDIRECT(Legend!$H$86,TRUE),15,FALSE), IFERROR(VLOOKUP(Blanco_Reserve!$V31,INDIRECT(Legend!$H$87,TRUE),15,FALSE), IFERROR(VLOOKUP(Blanco_Reserve!$V31,INDIRECT(Legend!$H$88,TRUE),15,FALSE), IFERROR(VLOOKUP(Blanco_Reserve!$V31,INDIRECT(Legend!$H$89,TRUE),15,FALSE), IFERROR(VLOOKUP(Blanco_Reserve!$V31,INDIRECT(Legend!$H$90,TRUE),15,FALSE), IFERROR(VLOOKUP(Blanco_Reserve!$V31,INDIRECT(Legend!$H$91,TRUE),15,FALSE), IFERROR(VLOOKUP(Blanco_Reserve!$V31,INDIRECT(Legend!$H$92,TRUE),15,FALSE), IFERROR(VLOOKUP(Blanco_Reserve!$V31,INDIRECT(Legend!$H$93,TRUE),15,FALSE), IFERROR(VLOOKUP(Blanco_Reserve!$V31,INDIRECT(Legend!$H$94,TRUE),15,FALSE), IFERROR(VLOOKUP(Blanco_Reserve!$V31,INDIRECT(Legend!$H$95,TRUE),15,FALSE), IFERROR(VLOOKUP(Blanco_Reserve!$V31,INDIRECT(Legend!$H$96,TRUE),15,FALSE), IFERROR(VLOOKUP(Blanco_Reserve!$V31,INDIRECT(Legend!$H$97,TRUE),15,FALSE), IFERROR(VLOOKUP(Blanco_Reserve!$V31,INDIRECT(Legend!$H$98,TRUE),15,FALSE), IFERROR(VLOOKUP(Blanco_Reserve!$V31,INDIRECT(Legend!$H$99,TRUE),15,FALSE), IFERROR(VLOOKUP(Blanco_Reserve!$V31,INDIRECT(Legend!$H$100,TRUE),15,FALSE),"")))))))))))))))))))))))))</f>
        <v/>
      </c>
      <c r="AJ31" s="17" t="str">
        <f ca="1">IFERROR(VLOOKUP(Blanco_Reserve!$V31,INDIRECT(Legend!$H$76,TRUE),16,FALSE), IFERROR(VLOOKUP(Blanco_Reserve!$V31,INDIRECT(Legend!$H$77,TRUE),16,FALSE), IFERROR(VLOOKUP(Blanco_Reserve!$V31,INDIRECT(Legend!$H$78,TRUE),16,FALSE), IFERROR(VLOOKUP(Blanco_Reserve!$V31,INDIRECT(Legend!$H$79,TRUE),16,FALSE), IFERROR(VLOOKUP(Blanco_Reserve!$V31,INDIRECT(Legend!$H$80,TRUE),16,FALSE), IFERROR(VLOOKUP(Blanco_Reserve!$V31,INDIRECT(Legend!$H$81,TRUE),16,FALSE), IFERROR(VLOOKUP(Blanco_Reserve!$V31,INDIRECT(Legend!$H$82,TRUE),16,FALSE), IFERROR(VLOOKUP(Blanco_Reserve!$V31,INDIRECT(Legend!$H$83,TRUE),16,FALSE), IFERROR(VLOOKUP(Blanco_Reserve!$V31,INDIRECT(Legend!$H$84,TRUE),16,FALSE), IFERROR(VLOOKUP(Blanco_Reserve!$V31,INDIRECT(Legend!$H$85,TRUE),16,FALSE), IFERROR(VLOOKUP(Blanco_Reserve!$V31,INDIRECT(Legend!$H$86,TRUE),16,FALSE), IFERROR(VLOOKUP(Blanco_Reserve!$V31,INDIRECT(Legend!$H$87,TRUE),16,FALSE), IFERROR(VLOOKUP(Blanco_Reserve!$V31,INDIRECT(Legend!$H$88,TRUE),16,FALSE), IFERROR(VLOOKUP(Blanco_Reserve!$V31,INDIRECT(Legend!$H$89,TRUE),16,FALSE), IFERROR(VLOOKUP(Blanco_Reserve!$V31,INDIRECT(Legend!$H$90,TRUE),16,FALSE), IFERROR(VLOOKUP(Blanco_Reserve!$V31,INDIRECT(Legend!$H$91,TRUE),16,FALSE), IFERROR(VLOOKUP(Blanco_Reserve!$V31,INDIRECT(Legend!$H$92,TRUE),16,FALSE), IFERROR(VLOOKUP(Blanco_Reserve!$V31,INDIRECT(Legend!$H$93,TRUE),16,FALSE), IFERROR(VLOOKUP(Blanco_Reserve!$V31,INDIRECT(Legend!$H$94,TRUE),16,FALSE), IFERROR(VLOOKUP(Blanco_Reserve!$V31,INDIRECT(Legend!$H$95,TRUE),16,FALSE), IFERROR(VLOOKUP(Blanco_Reserve!$V31,INDIRECT(Legend!$H$96,TRUE),16,FALSE), IFERROR(VLOOKUP(Blanco_Reserve!$V31,INDIRECT(Legend!$H$97,TRUE),16,FALSE), IFERROR(VLOOKUP(Blanco_Reserve!$V31,INDIRECT(Legend!$H$98,TRUE),16,FALSE), IFERROR(VLOOKUP(Blanco_Reserve!$V31,INDIRECT(Legend!$H$99,TRUE),16,FALSE), IFERROR(VLOOKUP(Blanco_Reserve!$V31,INDIRECT(Legend!$H$100,TRUE),16,FALSE),"")))))))))))))))))))))))))</f>
        <v/>
      </c>
      <c r="AK31" s="17" t="str">
        <f ca="1">IFERROR(VLOOKUP(Blanco_Reserve!$V31,INDIRECT(Legend!$H$76,TRUE),14,FALSE), IFERROR(VLOOKUP(Blanco_Reserve!$V31,INDIRECT(Legend!$H$77,TRUE),14,FALSE), IFERROR(VLOOKUP(Blanco_Reserve!$V31,INDIRECT(Legend!$H$78,TRUE),14,FALSE), IFERROR(VLOOKUP(Blanco_Reserve!$V31,INDIRECT(Legend!$H$79,TRUE),14,FALSE), IFERROR(VLOOKUP(Blanco_Reserve!$V31,INDIRECT(Legend!$H$80,TRUE),14,FALSE), IFERROR(VLOOKUP(Blanco_Reserve!$V31,INDIRECT(Legend!$H$81,TRUE),14,FALSE), IFERROR(VLOOKUP(Blanco_Reserve!$V31,INDIRECT(Legend!$H$82,TRUE),14,FALSE), IFERROR(VLOOKUP(Blanco_Reserve!$V31,INDIRECT(Legend!$H$83,TRUE),14,FALSE), IFERROR(VLOOKUP(Blanco_Reserve!$V31,INDIRECT(Legend!$H$84,TRUE),14,FALSE), IFERROR(VLOOKUP(Blanco_Reserve!$V31,INDIRECT(Legend!$H$85,TRUE),14,FALSE), IFERROR(VLOOKUP(Blanco_Reserve!$V31,INDIRECT(Legend!$H$86,TRUE),14,FALSE), IFERROR(VLOOKUP(Blanco_Reserve!$V31,INDIRECT(Legend!$H$87,TRUE),14,FALSE), IFERROR(VLOOKUP(Blanco_Reserve!$V31,INDIRECT(Legend!$H$88,TRUE),14,FALSE), IFERROR(VLOOKUP(Blanco_Reserve!$V31,INDIRECT(Legend!$H$89,TRUE),14,FALSE), IFERROR(VLOOKUP(Blanco_Reserve!$V31,INDIRECT(Legend!$H$90,TRUE),14,FALSE), IFERROR(VLOOKUP(Blanco_Reserve!$V31,INDIRECT(Legend!$H$91,TRUE),14,FALSE), IFERROR(VLOOKUP(Blanco_Reserve!$V31,INDIRECT(Legend!$H$92,TRUE),14,FALSE), IFERROR(VLOOKUP(Blanco_Reserve!$V31,INDIRECT(Legend!$H$93,TRUE),14,FALSE), IFERROR(VLOOKUP(Blanco_Reserve!$V31,INDIRECT(Legend!$H$94,TRUE),14,FALSE), IFERROR(VLOOKUP(Blanco_Reserve!$V31,INDIRECT(Legend!$H$95,TRUE),14,FALSE), IFERROR(VLOOKUP(Blanco_Reserve!$V31,INDIRECT(Legend!$H$96,TRUE),14,FALSE), IFERROR(VLOOKUP(Blanco_Reserve!$V31,INDIRECT(Legend!$H$97,TRUE),14,FALSE), IFERROR(VLOOKUP(Blanco_Reserve!$V31,INDIRECT(Legend!$H$98,TRUE),14,FALSE), IFERROR(VLOOKUP(Blanco_Reserve!$V31,INDIRECT(Legend!$H$99,TRUE),14,FALSE), IFERROR(VLOOKUP(Blanco_Reserve!$V31,INDIRECT(Legend!$H$100,TRUE),14,FALSE),"")))))))))))))))))))))))))</f>
        <v/>
      </c>
      <c r="AT31" s="16" t="str">
        <f ca="1">IFERROR(VLOOKUP(Blanco_Reserve!$V31,INDIRECT(Legend!$H$76,TRUE),23,FALSE), IFERROR(VLOOKUP(Blanco_Reserve!$V31,INDIRECT(Legend!$H$77,TRUE),23,FALSE), IFERROR(VLOOKUP(Blanco_Reserve!$V31,INDIRECT(Legend!$H$78,TRUE),23,FALSE), IFERROR(VLOOKUP(Blanco_Reserve!$V31,INDIRECT(Legend!$H$79,TRUE),23,FALSE), IFERROR(VLOOKUP(Blanco_Reserve!$V31,INDIRECT(Legend!$H$80,TRUE),23,FALSE), IFERROR(VLOOKUP(Blanco_Reserve!$V31,INDIRECT(Legend!$H$81,TRUE),23,FALSE), IFERROR(VLOOKUP(Blanco_Reserve!$V31,INDIRECT(Legend!$H$82,TRUE),23,FALSE), IFERROR(VLOOKUP(Blanco_Reserve!$V31,INDIRECT(Legend!$H$83,TRUE),23,FALSE), IFERROR(VLOOKUP(Blanco_Reserve!$V31,INDIRECT(Legend!$H$84,TRUE),23,FALSE), IFERROR(VLOOKUP(Blanco_Reserve!$V31,INDIRECT(Legend!$H$85,TRUE),23,FALSE), IFERROR(VLOOKUP(Blanco_Reserve!$V31,INDIRECT(Legend!$H$86,TRUE),23,FALSE), IFERROR(VLOOKUP(Blanco_Reserve!$V31,INDIRECT(Legend!$H$87,TRUE),23,FALSE), IFERROR(VLOOKUP(Blanco_Reserve!$V31,INDIRECT(Legend!$H$88,TRUE),23,FALSE), IFERROR(VLOOKUP(Blanco_Reserve!$V31,INDIRECT(Legend!$H$89,TRUE),23,FALSE), IFERROR(VLOOKUP(Blanco_Reserve!$V31,INDIRECT(Legend!$H$90,TRUE),23,FALSE), IFERROR(VLOOKUP(Blanco_Reserve!$V31,INDIRECT(Legend!$H$91,TRUE),23,FALSE), IFERROR(VLOOKUP(Blanco_Reserve!$V31,INDIRECT(Legend!$H$92,TRUE),23,FALSE), IFERROR(VLOOKUP(Blanco_Reserve!$V31,INDIRECT(Legend!$H$93,TRUE),23,FALSE), IFERROR(VLOOKUP(Blanco_Reserve!$V31,INDIRECT(Legend!$H$94,TRUE),23,FALSE), IFERROR(VLOOKUP(Blanco_Reserve!$V31,INDIRECT(Legend!$H$95,TRUE),23,FALSE), IFERROR(VLOOKUP(Blanco_Reserve!$V31,INDIRECT(Legend!$H$96,TRUE),23,FALSE), IFERROR(VLOOKUP(Blanco_Reserve!$V31,INDIRECT(Legend!$H$97,TRUE),23,FALSE), IFERROR(VLOOKUP(Blanco_Reserve!$V31,INDIRECT(Legend!$H$98,TRUE),23,FALSE), IFERROR(VLOOKUP(Blanco_Reserve!$V31,INDIRECT(Legend!$H$99,TRUE),23,FALSE), IFERROR(VLOOKUP(Blanco_Reserve!$V31,INDIRECT(Legend!$H$100,TRUE),23,FALSE),"")))))))))))))))))))))))))</f>
        <v/>
      </c>
      <c r="AW31" s="16" t="str">
        <f ca="1">IFERROR(VLOOKUP(Blanco_Reserve!$V31,INDIRECT(Legend!$H$76,TRUE),26,FALSE), IFERROR(VLOOKUP(Blanco_Reserve!$V31,INDIRECT(Legend!$H$77,TRUE),26,FALSE), IFERROR(VLOOKUP(Blanco_Reserve!$V31,INDIRECT(Legend!$H$78,TRUE),26,FALSE), IFERROR(VLOOKUP(Blanco_Reserve!$V31,INDIRECT(Legend!$H$79,TRUE),26,FALSE), IFERROR(VLOOKUP(Blanco_Reserve!$V31,INDIRECT(Legend!$H$80,TRUE),26,FALSE), IFERROR(VLOOKUP(Blanco_Reserve!$V31,INDIRECT(Legend!$H$81,TRUE),26,FALSE), IFERROR(VLOOKUP(Blanco_Reserve!$V31,INDIRECT(Legend!$H$82,TRUE),26,FALSE), IFERROR(VLOOKUP(Blanco_Reserve!$V31,INDIRECT(Legend!$H$83,TRUE),26,FALSE), IFERROR(VLOOKUP(Blanco_Reserve!$V31,INDIRECT(Legend!$H$84,TRUE),26,FALSE), IFERROR(VLOOKUP(Blanco_Reserve!$V31,INDIRECT(Legend!$H$85,TRUE),26,FALSE), IFERROR(VLOOKUP(Blanco_Reserve!$V31,INDIRECT(Legend!$H$86,TRUE),26,FALSE), IFERROR(VLOOKUP(Blanco_Reserve!$V31,INDIRECT(Legend!$H$87,TRUE),26,FALSE), IFERROR(VLOOKUP(Blanco_Reserve!$V31,INDIRECT(Legend!$H$88,TRUE),26,FALSE), IFERROR(VLOOKUP(Blanco_Reserve!$V31,INDIRECT(Legend!$H$89,TRUE),26,FALSE), IFERROR(VLOOKUP(Blanco_Reserve!$V31,INDIRECT(Legend!$H$90,TRUE),26,FALSE), IFERROR(VLOOKUP(Blanco_Reserve!$V31,INDIRECT(Legend!$H$91,TRUE),26,FALSE), IFERROR(VLOOKUP(Blanco_Reserve!$V31,INDIRECT(Legend!$H$92,TRUE),26,FALSE), IFERROR(VLOOKUP(Blanco_Reserve!$V31,INDIRECT(Legend!$H$93,TRUE),26,FALSE), IFERROR(VLOOKUP(Blanco_Reserve!$V31,INDIRECT(Legend!$H$94,TRUE),26,FALSE), IFERROR(VLOOKUP(Blanco_Reserve!$V31,INDIRECT(Legend!$H$95,TRUE),26,FALSE), IFERROR(VLOOKUP(Blanco_Reserve!$V31,INDIRECT(Legend!$H$96,TRUE),26,FALSE), IFERROR(VLOOKUP(Blanco_Reserve!$V31,INDIRECT(Legend!$H$97,TRUE),26,FALSE), IFERROR(VLOOKUP(Blanco_Reserve!$V31,INDIRECT(Legend!$H$98,TRUE),26,FALSE), IFERROR(VLOOKUP(Blanco_Reserve!$V31,INDIRECT(Legend!$H$99,TRUE),26,FALSE), IFERROR(VLOOKUP(Blanco_Reserve!$V31,INDIRECT(Legend!$H$100,TRUE),26,FALSE),"")))))))))))))))))))))))))</f>
        <v/>
      </c>
      <c r="BC31" s="16" t="str">
        <f ca="1">IFERROR(VLOOKUP(Blanco_Reserve!$V31,INDIRECT(Legend!$H$76,TRUE),32,FALSE), IFERROR(VLOOKUP(Blanco_Reserve!$V31,INDIRECT(Legend!$H$77,TRUE),32,FALSE), IFERROR(VLOOKUP(Blanco_Reserve!$V31,INDIRECT(Legend!$H$78,TRUE),32,FALSE), IFERROR(VLOOKUP(Blanco_Reserve!$V31,INDIRECT(Legend!$H$79,TRUE),32,FALSE), IFERROR(VLOOKUP(Blanco_Reserve!$V31,INDIRECT(Legend!$H$80,TRUE),32,FALSE), IFERROR(VLOOKUP(Blanco_Reserve!$V31,INDIRECT(Legend!$H$81,TRUE),32,FALSE), IFERROR(VLOOKUP(Blanco_Reserve!$V31,INDIRECT(Legend!$H$82,TRUE),32,FALSE), IFERROR(VLOOKUP(Blanco_Reserve!$V31,INDIRECT(Legend!$H$83,TRUE),32,FALSE), IFERROR(VLOOKUP(Blanco_Reserve!$V31,INDIRECT(Legend!$H$84,TRUE),32,FALSE), IFERROR(VLOOKUP(Blanco_Reserve!$V31,INDIRECT(Legend!$H$85,TRUE),32,FALSE), IFERROR(VLOOKUP(Blanco_Reserve!$V31,INDIRECT(Legend!$H$86,TRUE),32,FALSE), IFERROR(VLOOKUP(Blanco_Reserve!$V31,INDIRECT(Legend!$H$87,TRUE),32,FALSE), IFERROR(VLOOKUP(Blanco_Reserve!$V31,INDIRECT(Legend!$H$88,TRUE),32,FALSE), IFERROR(VLOOKUP(Blanco_Reserve!$V31,INDIRECT(Legend!$H$89,TRUE),32,FALSE), IFERROR(VLOOKUP(Blanco_Reserve!$V31,INDIRECT(Legend!$H$90,TRUE),32,FALSE), IFERROR(VLOOKUP(Blanco_Reserve!$V31,INDIRECT(Legend!$H$91,TRUE),32,FALSE), IFERROR(VLOOKUP(Blanco_Reserve!$V31,INDIRECT(Legend!$H$92,TRUE),32,FALSE), IFERROR(VLOOKUP(Blanco_Reserve!$V31,INDIRECT(Legend!$H$93,TRUE),32,FALSE), IFERROR(VLOOKUP(Blanco_Reserve!$V31,INDIRECT(Legend!$H$94,TRUE),32,FALSE), IFERROR(VLOOKUP(Blanco_Reserve!$V31,INDIRECT(Legend!$H$95,TRUE),32,FALSE), IFERROR(VLOOKUP(Blanco_Reserve!$V31,INDIRECT(Legend!$H$96,TRUE),32,FALSE), IFERROR(VLOOKUP(Blanco_Reserve!$V31,INDIRECT(Legend!$H$97,TRUE),32,FALSE), IFERROR(VLOOKUP(Blanco_Reserve!$V31,INDIRECT(Legend!$H$98,TRUE),32,FALSE), IFERROR(VLOOKUP(Blanco_Reserve!$V31,INDIRECT(Legend!$H$99,TRUE),32,FALSE), IFERROR(VLOOKUP(Blanco_Reserve!$V31,INDIRECT(Legend!$H$100,TRUE),32,FALSE),"")))))))))))))))))))))))))</f>
        <v/>
      </c>
    </row>
    <row r="32" spans="1:59" x14ac:dyDescent="0.25">
      <c r="O32" s="1"/>
      <c r="P32" s="2"/>
      <c r="Q32" s="2"/>
      <c r="Y32" s="3" t="s">
        <v>73</v>
      </c>
      <c r="Z32" s="16" t="str">
        <f ca="1">IFERROR(VLOOKUP(Blanco_Reserve!$V32,INDIRECT(Legend!$H$101,TRUE),3,FALSE), IFERROR(VLOOKUP(Blanco_Reserve!$V32,INDIRECT(Legend!$H$102,TRUE),3,FALSE), IFERROR(VLOOKUP(Blanco_Reserve!$V32,INDIRECT(Legend!$H$103,TRUE),3,FALSE), IFERROR(VLOOKUP(Blanco_Reserve!$V32,INDIRECT(Legend!$H$104,TRUE),3,FALSE), IFERROR(VLOOKUP(Blanco_Reserve!$V32,INDIRECT(Legend!$H$105,TRUE),3,FALSE), IFERROR(VLOOKUP(Blanco_Reserve!$V32,INDIRECT(Legend!$H$106,TRUE),3,FALSE), IFERROR(VLOOKUP(Blanco_Reserve!$V32,INDIRECT(Legend!$H$107,TRUE),3,FALSE), IFERROR(VLOOKUP(Blanco_Reserve!$V32,INDIRECT(Legend!$H$108,TRUE),3,FALSE), IFERROR(VLOOKUP(Blanco_Reserve!$V32,INDIRECT(Legend!$H$109,TRUE),3,FALSE), IFERROR(VLOOKUP(Blanco_Reserve!$V32,INDIRECT(Legend!$H$110,TRUE),3,FALSE), IFERROR(VLOOKUP(Blanco_Reserve!$V32,INDIRECT(Legend!$H$111,TRUE),3,FALSE), IFERROR(VLOOKUP(Blanco_Reserve!$V32,INDIRECT(Legend!$H$112,TRUE),3,FALSE), IFERROR(VLOOKUP(Blanco_Reserve!$V32,INDIRECT(Legend!$H$113,TRUE),3,FALSE), IFERROR(VLOOKUP(Blanco_Reserve!$V32,INDIRECT(Legend!$H$114,TRUE),3,FALSE), IFERROR(VLOOKUP(Blanco_Reserve!$V32,INDIRECT(Legend!$H$115,TRUE),3,FALSE), IFERROR(VLOOKUP(Blanco_Reserve!$V32,INDIRECT(Legend!$H$116,TRUE),3,FALSE), IFERROR(VLOOKUP(Blanco_Reserve!$V32,INDIRECT(Legend!$H$117,TRUE),3,FALSE), IFERROR(VLOOKUP(Blanco_Reserve!$V32,INDIRECT(Legend!$H$118,TRUE),3,FALSE), IFERROR(VLOOKUP(Blanco_Reserve!$V32,INDIRECT(Legend!$H$119,TRUE),3,FALSE), IFERROR(VLOOKUP(Blanco_Reserve!$V32,INDIRECT(Legend!$H$120,TRUE),3,FALSE), IFERROR(VLOOKUP(Blanco_Reserve!$V32,INDIRECT(Legend!$H$121,TRUE),3,FALSE), IFERROR(VLOOKUP(Blanco_Reserve!$V32,INDIRECT(Legend!$H$122,TRUE),3,FALSE), IFERROR(VLOOKUP(Blanco_Reserve!$V32,INDIRECT(Legend!$H$123,TRUE),3,FALSE), IFERROR(VLOOKUP(Blanco_Reserve!$V32,INDIRECT(Legend!$H$124,TRUE),3,FALSE), IFERROR(VLOOKUP(Blanco_Reserve!$V32,INDIRECT(Legend!$H$125,TRUE),3,FALSE),"")))))))))))))))))))))))))</f>
        <v/>
      </c>
      <c r="AA32" s="16" t="str">
        <f ca="1">IFERROR(VLOOKUP(Blanco_Reserve!$V32,INDIRECT(Legend!$H$101,TRUE),8,FALSE), IFERROR(VLOOKUP(Blanco_Reserve!$V32,INDIRECT(Legend!$H$102,TRUE),8,FALSE), IFERROR(VLOOKUP(Blanco_Reserve!$V32,INDIRECT(Legend!$H$103,TRUE),8,FALSE), IFERROR(VLOOKUP(Blanco_Reserve!$V32,INDIRECT(Legend!$H$104,TRUE),8,FALSE), IFERROR(VLOOKUP(Blanco_Reserve!$V32,INDIRECT(Legend!$H$105,TRUE),8,FALSE), IFERROR(VLOOKUP(Blanco_Reserve!$V32,INDIRECT(Legend!$H$106,TRUE),8,FALSE), IFERROR(VLOOKUP(Blanco_Reserve!$V32,INDIRECT(Legend!$H$107,TRUE),8,FALSE), IFERROR(VLOOKUP(Blanco_Reserve!$V32,INDIRECT(Legend!$H$108,TRUE),8,FALSE), IFERROR(VLOOKUP(Blanco_Reserve!$V32,INDIRECT(Legend!$H$109,TRUE),8,FALSE), IFERROR(VLOOKUP(Blanco_Reserve!$V32,INDIRECT(Legend!$H$110,TRUE),8,FALSE), IFERROR(VLOOKUP(Blanco_Reserve!$V32,INDIRECT(Legend!$H$111,TRUE),8,FALSE), IFERROR(VLOOKUP(Blanco_Reserve!$V32,INDIRECT(Legend!$H$112,TRUE),8,FALSE), IFERROR(VLOOKUP(Blanco_Reserve!$V32,INDIRECT(Legend!$H$113,TRUE),8,FALSE), IFERROR(VLOOKUP(Blanco_Reserve!$V32,INDIRECT(Legend!$H$114,TRUE),8,FALSE), IFERROR(VLOOKUP(Blanco_Reserve!$V32,INDIRECT(Legend!$H$115,TRUE),8,FALSE), IFERROR(VLOOKUP(Blanco_Reserve!$V32,INDIRECT(Legend!$H$116,TRUE),8,FALSE), IFERROR(VLOOKUP(Blanco_Reserve!$V32,INDIRECT(Legend!$H$117,TRUE),8,FALSE), IFERROR(VLOOKUP(Blanco_Reserve!$V32,INDIRECT(Legend!$H$118,TRUE),8,FALSE), IFERROR(VLOOKUP(Blanco_Reserve!$V32,INDIRECT(Legend!$H$119,TRUE),8,FALSE), IFERROR(VLOOKUP(Blanco_Reserve!$V32,INDIRECT(Legend!$H$120,TRUE),8,FALSE), IFERROR(VLOOKUP(Blanco_Reserve!$V32,INDIRECT(Legend!$H$121,TRUE),8,FALSE), IFERROR(VLOOKUP(Blanco_Reserve!$V32,INDIRECT(Legend!$H$122,TRUE),8,FALSE), IFERROR(VLOOKUP(Blanco_Reserve!$V32,INDIRECT(Legend!$H$123,TRUE),8,FALSE), IFERROR(VLOOKUP(Blanco_Reserve!$V32,INDIRECT(Legend!$H$124,TRUE),8,FALSE), IFERROR(VLOOKUP(Blanco_Reserve!$V32,INDIRECT(Legend!$H$125,TRUE),8,FALSE),"")))))))))))))))))))))))))</f>
        <v/>
      </c>
      <c r="AB32" s="16" t="str">
        <f ca="1">IFERROR(VLOOKUP(Blanco_Reserve!$V32,INDIRECT(Legend!$H$101,TRUE),15,FALSE), IFERROR(VLOOKUP(Blanco_Reserve!$V32,INDIRECT(Legend!$H$102,TRUE),15,FALSE), IFERROR(VLOOKUP(Blanco_Reserve!$V32,INDIRECT(Legend!$H$103,TRUE),15,FALSE), IFERROR(VLOOKUP(Blanco_Reserve!$V32,INDIRECT(Legend!$H$104,TRUE),15,FALSE), IFERROR(VLOOKUP(Blanco_Reserve!$V32,INDIRECT(Legend!$H$105,TRUE),15,FALSE), IFERROR(VLOOKUP(Blanco_Reserve!$V32,INDIRECT(Legend!$H$106,TRUE),15,FALSE), IFERROR(VLOOKUP(Blanco_Reserve!$V32,INDIRECT(Legend!$H$107,TRUE),15,FALSE), IFERROR(VLOOKUP(Blanco_Reserve!$V32,INDIRECT(Legend!$H$108,TRUE),15,FALSE), IFERROR(VLOOKUP(Blanco_Reserve!$V32,INDIRECT(Legend!$H$109,TRUE),15,FALSE), IFERROR(VLOOKUP(Blanco_Reserve!$V32,INDIRECT(Legend!$H$110,TRUE),15,FALSE), IFERROR(VLOOKUP(Blanco_Reserve!$V32,INDIRECT(Legend!$H$111,TRUE),15,FALSE), IFERROR(VLOOKUP(Blanco_Reserve!$V32,INDIRECT(Legend!$H$112,TRUE),15,FALSE), IFERROR(VLOOKUP(Blanco_Reserve!$V32,INDIRECT(Legend!$H$113,TRUE),15,FALSE), IFERROR(VLOOKUP(Blanco_Reserve!$V32,INDIRECT(Legend!$H$114,TRUE),15,FALSE), IFERROR(VLOOKUP(Blanco_Reserve!$V32,INDIRECT(Legend!$H$115,TRUE),15,FALSE), IFERROR(VLOOKUP(Blanco_Reserve!$V32,INDIRECT(Legend!$H$116,TRUE),15,FALSE), IFERROR(VLOOKUP(Blanco_Reserve!$V32,INDIRECT(Legend!$H$117,TRUE),15,FALSE), IFERROR(VLOOKUP(Blanco_Reserve!$V32,INDIRECT(Legend!$H$118,TRUE),15,FALSE), IFERROR(VLOOKUP(Blanco_Reserve!$V32,INDIRECT(Legend!$H$119,TRUE),15,FALSE), IFERROR(VLOOKUP(Blanco_Reserve!$V32,INDIRECT(Legend!$H$120,TRUE),15,FALSE), IFERROR(VLOOKUP(Blanco_Reserve!$V32,INDIRECT(Legend!$H$121,TRUE),15,FALSE), IFERROR(VLOOKUP(Blanco_Reserve!$V32,INDIRECT(Legend!$H$122,TRUE),15,FALSE), IFERROR(VLOOKUP(Blanco_Reserve!$V32,INDIRECT(Legend!$H$123,TRUE),15,FALSE), IFERROR(VLOOKUP(Blanco_Reserve!$V32,INDIRECT(Legend!$H$124,TRUE),15,FALSE), IFERROR(VLOOKUP(Blanco_Reserve!$V32,INDIRECT(Legend!$H$125,TRUE),15,FALSE),"")))))))))))))))))))))))))</f>
        <v/>
      </c>
      <c r="AC32" s="16" t="str">
        <f ca="1">IFERROR(VLOOKUP(Blanco_Reserve!$V32,INDIRECT(Legend!$H$101,TRUE),16,FALSE), IFERROR(VLOOKUP(Blanco_Reserve!$V32,INDIRECT(Legend!$H$102,TRUE),16,FALSE), IFERROR(VLOOKUP(Blanco_Reserve!$V32,INDIRECT(Legend!$H$103,TRUE),16,FALSE), IFERROR(VLOOKUP(Blanco_Reserve!$V32,INDIRECT(Legend!$H$104,TRUE),16,FALSE), IFERROR(VLOOKUP(Blanco_Reserve!$V32,INDIRECT(Legend!$H$105,TRUE),16,FALSE), IFERROR(VLOOKUP(Blanco_Reserve!$V32,INDIRECT(Legend!$H$106,TRUE),16,FALSE), IFERROR(VLOOKUP(Blanco_Reserve!$V32,INDIRECT(Legend!$H$107,TRUE),16,FALSE), IFERROR(VLOOKUP(Blanco_Reserve!$V32,INDIRECT(Legend!$H$108,TRUE),16,FALSE), IFERROR(VLOOKUP(Blanco_Reserve!$V32,INDIRECT(Legend!$H$109,TRUE),16,FALSE), IFERROR(VLOOKUP(Blanco_Reserve!$V32,INDIRECT(Legend!$H$110,TRUE),16,FALSE), IFERROR(VLOOKUP(Blanco_Reserve!$V32,INDIRECT(Legend!$H$111,TRUE),16,FALSE), IFERROR(VLOOKUP(Blanco_Reserve!$V32,INDIRECT(Legend!$H$112,TRUE),16,FALSE), IFERROR(VLOOKUP(Blanco_Reserve!$V32,INDIRECT(Legend!$H$113,TRUE),16,FALSE), IFERROR(VLOOKUP(Blanco_Reserve!$V32,INDIRECT(Legend!$H$114,TRUE),16,FALSE), IFERROR(VLOOKUP(Blanco_Reserve!$V32,INDIRECT(Legend!$H$115,TRUE),16,FALSE), IFERROR(VLOOKUP(Blanco_Reserve!$V32,INDIRECT(Legend!$H$116,TRUE),16,FALSE), IFERROR(VLOOKUP(Blanco_Reserve!$V32,INDIRECT(Legend!$H$117,TRUE),16,FALSE), IFERROR(VLOOKUP(Blanco_Reserve!$V32,INDIRECT(Legend!$H$118,TRUE),16,FALSE), IFERROR(VLOOKUP(Blanco_Reserve!$V32,INDIRECT(Legend!$H$119,TRUE),16,FALSE), IFERROR(VLOOKUP(Blanco_Reserve!$V32,INDIRECT(Legend!$H$120,TRUE),16,FALSE), IFERROR(VLOOKUP(Blanco_Reserve!$V32,INDIRECT(Legend!$H$121,TRUE),16,FALSE), IFERROR(VLOOKUP(Blanco_Reserve!$V32,INDIRECT(Legend!$H$122,TRUE),16,FALSE), IFERROR(VLOOKUP(Blanco_Reserve!$V32,INDIRECT(Legend!$H$123,TRUE),16,FALSE), IFERROR(VLOOKUP(Blanco_Reserve!$V32,INDIRECT(Legend!$H$124,TRUE),16,FALSE), IFERROR(VLOOKUP(Blanco_Reserve!$V32,INDIRECT(Legend!$H$125,TRUE),16,FALSE),"")))))))))))))))))))))))))</f>
        <v/>
      </c>
      <c r="AF32" s="16" t="str">
        <f ca="1">IFERROR(VLOOKUP(Blanco_Reserve!$V32,INDIRECT(Legend!$H$101,TRUE),9,FALSE), IFERROR(VLOOKUP(Blanco_Reserve!$V32,INDIRECT(Legend!$H$102,TRUE),9,FALSE), IFERROR(VLOOKUP(Blanco_Reserve!$V32,INDIRECT(Legend!$H$103,TRUE),9,FALSE), IFERROR(VLOOKUP(Blanco_Reserve!$V32,INDIRECT(Legend!$H$104,TRUE),9,FALSE), IFERROR(VLOOKUP(Blanco_Reserve!$V32,INDIRECT(Legend!$H$105,TRUE),9,FALSE), IFERROR(VLOOKUP(Blanco_Reserve!$V32,INDIRECT(Legend!$H$106,TRUE),9,FALSE), IFERROR(VLOOKUP(Blanco_Reserve!$V32,INDIRECT(Legend!$H$107,TRUE),9,FALSE), IFERROR(VLOOKUP(Blanco_Reserve!$V32,INDIRECT(Legend!$H$108,TRUE),9,FALSE), IFERROR(VLOOKUP(Blanco_Reserve!$V32,INDIRECT(Legend!$H$109,TRUE),9,FALSE), IFERROR(VLOOKUP(Blanco_Reserve!$V32,INDIRECT(Legend!$H$110,TRUE),9,FALSE), IFERROR(VLOOKUP(Blanco_Reserve!$V32,INDIRECT(Legend!$H$111,TRUE),9,FALSE), IFERROR(VLOOKUP(Blanco_Reserve!$V32,INDIRECT(Legend!$H$112,TRUE),9,FALSE), IFERROR(VLOOKUP(Blanco_Reserve!$V32,INDIRECT(Legend!$H$113,TRUE),9,FALSE), IFERROR(VLOOKUP(Blanco_Reserve!$V32,INDIRECT(Legend!$H$114,TRUE),9,FALSE), IFERROR(VLOOKUP(Blanco_Reserve!$V32,INDIRECT(Legend!$H$115,TRUE),9,FALSE), IFERROR(VLOOKUP(Blanco_Reserve!$V32,INDIRECT(Legend!$H$116,TRUE),9,FALSE), IFERROR(VLOOKUP(Blanco_Reserve!$V32,INDIRECT(Legend!$H$117,TRUE),9,FALSE), IFERROR(VLOOKUP(Blanco_Reserve!$V32,INDIRECT(Legend!$H$118,TRUE),9,FALSE), IFERROR(VLOOKUP(Blanco_Reserve!$V32,INDIRECT(Legend!$H$119,TRUE),9,FALSE), IFERROR(VLOOKUP(Blanco_Reserve!$V32,INDIRECT(Legend!$H$120,TRUE),9,FALSE), IFERROR(VLOOKUP(Blanco_Reserve!$V32,INDIRECT(Legend!$H$121,TRUE),9,FALSE), IFERROR(VLOOKUP(Blanco_Reserve!$V32,INDIRECT(Legend!$H$122,TRUE),9,FALSE), IFERROR(VLOOKUP(Blanco_Reserve!$V32,INDIRECT(Legend!$H$123,TRUE),9,FALSE), IFERROR(VLOOKUP(Blanco_Reserve!$V32,INDIRECT(Legend!$H$124,TRUE),9,FALSE), IFERROR(VLOOKUP(Blanco_Reserve!$V32,INDIRECT(Legend!$H$125,TRUE),9,FALSE),"")))))))))))))))))))))))))</f>
        <v/>
      </c>
      <c r="AG32" s="16" t="str">
        <f ca="1">IFERROR(VLOOKUP(Blanco_Reserve!$V32,INDIRECT(Legend!$H$101,TRUE),10,FALSE), IFERROR(VLOOKUP(Blanco_Reserve!$V32,INDIRECT(Legend!$H$102,TRUE),10,FALSE), IFERROR(VLOOKUP(Blanco_Reserve!$V32,INDIRECT(Legend!$H$103,TRUE),10,FALSE), IFERROR(VLOOKUP(Blanco_Reserve!$V32,INDIRECT(Legend!$H$104,TRUE),10,FALSE), IFERROR(VLOOKUP(Blanco_Reserve!$V32,INDIRECT(Legend!$H$105,TRUE),10,FALSE), IFERROR(VLOOKUP(Blanco_Reserve!$V32,INDIRECT(Legend!$H$106,TRUE),10,FALSE), IFERROR(VLOOKUP(Blanco_Reserve!$V32,INDIRECT(Legend!$H$107,TRUE),10,FALSE), IFERROR(VLOOKUP(Blanco_Reserve!$V32,INDIRECT(Legend!$H$108,TRUE),10,FALSE), IFERROR(VLOOKUP(Blanco_Reserve!$V32,INDIRECT(Legend!$H$109,TRUE),10,FALSE), IFERROR(VLOOKUP(Blanco_Reserve!$V32,INDIRECT(Legend!$H$110,TRUE),10,FALSE), IFERROR(VLOOKUP(Blanco_Reserve!$V32,INDIRECT(Legend!$H$111,TRUE),10,FALSE), IFERROR(VLOOKUP(Blanco_Reserve!$V32,INDIRECT(Legend!$H$112,TRUE),10,FALSE), IFERROR(VLOOKUP(Blanco_Reserve!$V32,INDIRECT(Legend!$H$113,TRUE),10,FALSE), IFERROR(VLOOKUP(Blanco_Reserve!$V32,INDIRECT(Legend!$H$114,TRUE),10,FALSE), IFERROR(VLOOKUP(Blanco_Reserve!$V32,INDIRECT(Legend!$H$115,TRUE),10,FALSE), IFERROR(VLOOKUP(Blanco_Reserve!$V32,INDIRECT(Legend!$H$116,TRUE),10,FALSE), IFERROR(VLOOKUP(Blanco_Reserve!$V32,INDIRECT(Legend!$H$117,TRUE),10,FALSE), IFERROR(VLOOKUP(Blanco_Reserve!$V32,INDIRECT(Legend!$H$118,TRUE),10,FALSE), IFERROR(VLOOKUP(Blanco_Reserve!$V32,INDIRECT(Legend!$H$119,TRUE),10,FALSE), IFERROR(VLOOKUP(Blanco_Reserve!$V32,INDIRECT(Legend!$H$120,TRUE),10,FALSE), IFERROR(VLOOKUP(Blanco_Reserve!$V32,INDIRECT(Legend!$H$121,TRUE),10,FALSE), IFERROR(VLOOKUP(Blanco_Reserve!$V32,INDIRECT(Legend!$H$122,TRUE),10,FALSE), IFERROR(VLOOKUP(Blanco_Reserve!$V32,INDIRECT(Legend!$H$123,TRUE),10,FALSE), IFERROR(VLOOKUP(Blanco_Reserve!$V32,INDIRECT(Legend!$H$124,TRUE),10,FALSE), IFERROR(VLOOKUP(Blanco_Reserve!$V32,INDIRECT(Legend!$H$125,TRUE),10,FALSE),"")))))))))))))))))))))))))</f>
        <v/>
      </c>
      <c r="AH32" s="16" t="str">
        <f ca="1">IFERROR(VLOOKUP(Blanco_Reserve!$V32,INDIRECT(Legend!$H$101,TRUE),11,FALSE), IFERROR(VLOOKUP(Blanco_Reserve!$V32,INDIRECT(Legend!$H$102,TRUE),11,FALSE), IFERROR(VLOOKUP(Blanco_Reserve!$V32,INDIRECT(Legend!$H$103,TRUE),11,FALSE), IFERROR(VLOOKUP(Blanco_Reserve!$V32,INDIRECT(Legend!$H$104,TRUE),11,FALSE), IFERROR(VLOOKUP(Blanco_Reserve!$V32,INDIRECT(Legend!$H$105,TRUE),11,FALSE), IFERROR(VLOOKUP(Blanco_Reserve!$V32,INDIRECT(Legend!$H$106,TRUE),11,FALSE), IFERROR(VLOOKUP(Blanco_Reserve!$V32,INDIRECT(Legend!$H$107,TRUE),11,FALSE), IFERROR(VLOOKUP(Blanco_Reserve!$V32,INDIRECT(Legend!$H$108,TRUE),11,FALSE), IFERROR(VLOOKUP(Blanco_Reserve!$V32,INDIRECT(Legend!$H$109,TRUE),11,FALSE), IFERROR(VLOOKUP(Blanco_Reserve!$V32,INDIRECT(Legend!$H$110,TRUE),11,FALSE), IFERROR(VLOOKUP(Blanco_Reserve!$V32,INDIRECT(Legend!$H$111,TRUE),11,FALSE), IFERROR(VLOOKUP(Blanco_Reserve!$V32,INDIRECT(Legend!$H$112,TRUE),11,FALSE), IFERROR(VLOOKUP(Blanco_Reserve!$V32,INDIRECT(Legend!$H$113,TRUE),11,FALSE), IFERROR(VLOOKUP(Blanco_Reserve!$V32,INDIRECT(Legend!$H$114,TRUE),11,FALSE), IFERROR(VLOOKUP(Blanco_Reserve!$V32,INDIRECT(Legend!$H$115,TRUE),11,FALSE), IFERROR(VLOOKUP(Blanco_Reserve!$V32,INDIRECT(Legend!$H$116,TRUE),11,FALSE), IFERROR(VLOOKUP(Blanco_Reserve!$V32,INDIRECT(Legend!$H$117,TRUE),11,FALSE), IFERROR(VLOOKUP(Blanco_Reserve!$V32,INDIRECT(Legend!$H$118,TRUE),11,FALSE), IFERROR(VLOOKUP(Blanco_Reserve!$V32,INDIRECT(Legend!$H$119,TRUE),11,FALSE), IFERROR(VLOOKUP(Blanco_Reserve!$V32,INDIRECT(Legend!$H$120,TRUE),11,FALSE), IFERROR(VLOOKUP(Blanco_Reserve!$V32,INDIRECT(Legend!$H$121,TRUE),11,FALSE), IFERROR(VLOOKUP(Blanco_Reserve!$V32,INDIRECT(Legend!$H$122,TRUE),11,FALSE), IFERROR(VLOOKUP(Blanco_Reserve!$V32,INDIRECT(Legend!$H$123,TRUE),11,FALSE), IFERROR(VLOOKUP(Blanco_Reserve!$V32,INDIRECT(Legend!$H$124,TRUE),11,FALSE), IFERROR(VLOOKUP(Blanco_Reserve!$V32,INDIRECT(Legend!$H$125,TRUE),11,FALSE),"")))))))))))))))))))))))))</f>
        <v/>
      </c>
      <c r="AI32" s="16" t="str">
        <f ca="1">IFERROR(VLOOKUP(Blanco_Reserve!$V32,INDIRECT(Legend!$H$101,TRUE),15,FALSE), IFERROR(VLOOKUP(Blanco_Reserve!$V32,INDIRECT(Legend!$H$102,TRUE),15,FALSE), IFERROR(VLOOKUP(Blanco_Reserve!$V32,INDIRECT(Legend!$H$103,TRUE),15,FALSE), IFERROR(VLOOKUP(Blanco_Reserve!$V32,INDIRECT(Legend!$H$104,TRUE),15,FALSE), IFERROR(VLOOKUP(Blanco_Reserve!$V32,INDIRECT(Legend!$H$105,TRUE),15,FALSE), IFERROR(VLOOKUP(Blanco_Reserve!$V32,INDIRECT(Legend!$H$106,TRUE),15,FALSE), IFERROR(VLOOKUP(Blanco_Reserve!$V32,INDIRECT(Legend!$H$107,TRUE),15,FALSE), IFERROR(VLOOKUP(Blanco_Reserve!$V32,INDIRECT(Legend!$H$108,TRUE),15,FALSE), IFERROR(VLOOKUP(Blanco_Reserve!$V32,INDIRECT(Legend!$H$109,TRUE),15,FALSE), IFERROR(VLOOKUP(Blanco_Reserve!$V32,INDIRECT(Legend!$H$110,TRUE),15,FALSE), IFERROR(VLOOKUP(Blanco_Reserve!$V32,INDIRECT(Legend!$H$111,TRUE),15,FALSE), IFERROR(VLOOKUP(Blanco_Reserve!$V32,INDIRECT(Legend!$H$112,TRUE),15,FALSE), IFERROR(VLOOKUP(Blanco_Reserve!$V32,INDIRECT(Legend!$H$113,TRUE),15,FALSE), IFERROR(VLOOKUP(Blanco_Reserve!$V32,INDIRECT(Legend!$H$114,TRUE),15,FALSE), IFERROR(VLOOKUP(Blanco_Reserve!$V32,INDIRECT(Legend!$H$115,TRUE),15,FALSE), IFERROR(VLOOKUP(Blanco_Reserve!$V32,INDIRECT(Legend!$H$116,TRUE),15,FALSE), IFERROR(VLOOKUP(Blanco_Reserve!$V32,INDIRECT(Legend!$H$117,TRUE),15,FALSE), IFERROR(VLOOKUP(Blanco_Reserve!$V32,INDIRECT(Legend!$H$118,TRUE),15,FALSE), IFERROR(VLOOKUP(Blanco_Reserve!$V32,INDIRECT(Legend!$H$119,TRUE),15,FALSE), IFERROR(VLOOKUP(Blanco_Reserve!$V32,INDIRECT(Legend!$H$120,TRUE),15,FALSE), IFERROR(VLOOKUP(Blanco_Reserve!$V32,INDIRECT(Legend!$H$121,TRUE),15,FALSE), IFERROR(VLOOKUP(Blanco_Reserve!$V32,INDIRECT(Legend!$H$122,TRUE),15,FALSE), IFERROR(VLOOKUP(Blanco_Reserve!$V32,INDIRECT(Legend!$H$123,TRUE),15,FALSE), IFERROR(VLOOKUP(Blanco_Reserve!$V32,INDIRECT(Legend!$H$124,TRUE),15,FALSE), IFERROR(VLOOKUP(Blanco_Reserve!$V32,INDIRECT(Legend!$H$125,TRUE),15,FALSE),"")))))))))))))))))))))))))</f>
        <v/>
      </c>
      <c r="AJ32" s="16" t="str">
        <f ca="1">IFERROR(VLOOKUP(Blanco_Reserve!$V32,INDIRECT(Legend!$H$101,TRUE),16,FALSE), IFERROR(VLOOKUP(Blanco_Reserve!$V32,INDIRECT(Legend!$H$102,TRUE),16,FALSE), IFERROR(VLOOKUP(Blanco_Reserve!$V32,INDIRECT(Legend!$H$103,TRUE),16,FALSE), IFERROR(VLOOKUP(Blanco_Reserve!$V32,INDIRECT(Legend!$H$104,TRUE),16,FALSE), IFERROR(VLOOKUP(Blanco_Reserve!$V32,INDIRECT(Legend!$H$105,TRUE),16,FALSE), IFERROR(VLOOKUP(Blanco_Reserve!$V32,INDIRECT(Legend!$H$106,TRUE),16,FALSE), IFERROR(VLOOKUP(Blanco_Reserve!$V32,INDIRECT(Legend!$H$107,TRUE),16,FALSE), IFERROR(VLOOKUP(Blanco_Reserve!$V32,INDIRECT(Legend!$H$108,TRUE),16,FALSE), IFERROR(VLOOKUP(Blanco_Reserve!$V32,INDIRECT(Legend!$H$109,TRUE),16,FALSE), IFERROR(VLOOKUP(Blanco_Reserve!$V32,INDIRECT(Legend!$H$110,TRUE),16,FALSE), IFERROR(VLOOKUP(Blanco_Reserve!$V32,INDIRECT(Legend!$H$111,TRUE),16,FALSE), IFERROR(VLOOKUP(Blanco_Reserve!$V32,INDIRECT(Legend!$H$112,TRUE),16,FALSE), IFERROR(VLOOKUP(Blanco_Reserve!$V32,INDIRECT(Legend!$H$113,TRUE),16,FALSE), IFERROR(VLOOKUP(Blanco_Reserve!$V32,INDIRECT(Legend!$H$114,TRUE),16,FALSE), IFERROR(VLOOKUP(Blanco_Reserve!$V32,INDIRECT(Legend!$H$115,TRUE),16,FALSE), IFERROR(VLOOKUP(Blanco_Reserve!$V32,INDIRECT(Legend!$H$116,TRUE),16,FALSE), IFERROR(VLOOKUP(Blanco_Reserve!$V32,INDIRECT(Legend!$H$117,TRUE),16,FALSE), IFERROR(VLOOKUP(Blanco_Reserve!$V32,INDIRECT(Legend!$H$118,TRUE),16,FALSE), IFERROR(VLOOKUP(Blanco_Reserve!$V32,INDIRECT(Legend!$H$119,TRUE),16,FALSE), IFERROR(VLOOKUP(Blanco_Reserve!$V32,INDIRECT(Legend!$H$120,TRUE),16,FALSE), IFERROR(VLOOKUP(Blanco_Reserve!$V32,INDIRECT(Legend!$H$121,TRUE),16,FALSE), IFERROR(VLOOKUP(Blanco_Reserve!$V32,INDIRECT(Legend!$H$122,TRUE),16,FALSE), IFERROR(VLOOKUP(Blanco_Reserve!$V32,INDIRECT(Legend!$H$123,TRUE),16,FALSE), IFERROR(VLOOKUP(Blanco_Reserve!$V32,INDIRECT(Legend!$H$124,TRUE),16,FALSE), IFERROR(VLOOKUP(Blanco_Reserve!$V32,INDIRECT(Legend!$H$125,TRUE),16,FALSE),"")))))))))))))))))))))))))</f>
        <v/>
      </c>
      <c r="AK32" s="16" t="str">
        <f ca="1">IFERROR(VLOOKUP(Blanco_Reserve!$V32,INDIRECT(Legend!$H$101,TRUE),14,FALSE), IFERROR(VLOOKUP(Blanco_Reserve!$V32,INDIRECT(Legend!$H$102,TRUE),14,FALSE), IFERROR(VLOOKUP(Blanco_Reserve!$V32,INDIRECT(Legend!$H$103,TRUE),14,FALSE), IFERROR(VLOOKUP(Blanco_Reserve!$V32,INDIRECT(Legend!$H$104,TRUE),14,FALSE), IFERROR(VLOOKUP(Blanco_Reserve!$V32,INDIRECT(Legend!$H$105,TRUE),14,FALSE), IFERROR(VLOOKUP(Blanco_Reserve!$V32,INDIRECT(Legend!$H$106,TRUE),14,FALSE), IFERROR(VLOOKUP(Blanco_Reserve!$V32,INDIRECT(Legend!$H$107,TRUE),14,FALSE), IFERROR(VLOOKUP(Blanco_Reserve!$V32,INDIRECT(Legend!$H$108,TRUE),14,FALSE), IFERROR(VLOOKUP(Blanco_Reserve!$V32,INDIRECT(Legend!$H$109,TRUE),14,FALSE), IFERROR(VLOOKUP(Blanco_Reserve!$V32,INDIRECT(Legend!$H$110,TRUE),14,FALSE), IFERROR(VLOOKUP(Blanco_Reserve!$V32,INDIRECT(Legend!$H$111,TRUE),14,FALSE), IFERROR(VLOOKUP(Blanco_Reserve!$V32,INDIRECT(Legend!$H$112,TRUE),14,FALSE), IFERROR(VLOOKUP(Blanco_Reserve!$V32,INDIRECT(Legend!$H$113,TRUE),14,FALSE), IFERROR(VLOOKUP(Blanco_Reserve!$V32,INDIRECT(Legend!$H$114,TRUE),14,FALSE), IFERROR(VLOOKUP(Blanco_Reserve!$V32,INDIRECT(Legend!$H$115,TRUE),14,FALSE), IFERROR(VLOOKUP(Blanco_Reserve!$V32,INDIRECT(Legend!$H$116,TRUE),14,FALSE), IFERROR(VLOOKUP(Blanco_Reserve!$V32,INDIRECT(Legend!$H$117,TRUE),14,FALSE), IFERROR(VLOOKUP(Blanco_Reserve!$V32,INDIRECT(Legend!$H$118,TRUE),14,FALSE), IFERROR(VLOOKUP(Blanco_Reserve!$V32,INDIRECT(Legend!$H$119,TRUE),14,FALSE), IFERROR(VLOOKUP(Blanco_Reserve!$V32,INDIRECT(Legend!$H$120,TRUE),14,FALSE), IFERROR(VLOOKUP(Blanco_Reserve!$V32,INDIRECT(Legend!$H$121,TRUE),14,FALSE), IFERROR(VLOOKUP(Blanco_Reserve!$V32,INDIRECT(Legend!$H$122,TRUE),14,FALSE), IFERROR(VLOOKUP(Blanco_Reserve!$V32,INDIRECT(Legend!$H$123,TRUE),14,FALSE), IFERROR(VLOOKUP(Blanco_Reserve!$V32,INDIRECT(Legend!$H$124,TRUE),14,FALSE), IFERROR(VLOOKUP(Blanco_Reserve!$V32,INDIRECT(Legend!$H$125,TRUE),14,FALSE),"")))))))))))))))))))))))))</f>
        <v/>
      </c>
      <c r="AT32" s="16" t="str">
        <f ca="1">IFERROR(VLOOKUP(Blanco_Reserve!$V32,INDIRECT(Legend!$H$101,TRUE),23,FALSE), IFERROR(VLOOKUP(Blanco_Reserve!$V32,INDIRECT(Legend!$H$102,TRUE),23,FALSE), IFERROR(VLOOKUP(Blanco_Reserve!$V32,INDIRECT(Legend!$H$103,TRUE),23,FALSE), IFERROR(VLOOKUP(Blanco_Reserve!$V32,INDIRECT(Legend!$H$104,TRUE),23,FALSE), IFERROR(VLOOKUP(Blanco_Reserve!$V32,INDIRECT(Legend!$H$105,TRUE),23,FALSE), IFERROR(VLOOKUP(Blanco_Reserve!$V32,INDIRECT(Legend!$H$106,TRUE),23,FALSE), IFERROR(VLOOKUP(Blanco_Reserve!$V32,INDIRECT(Legend!$H$107,TRUE),23,FALSE), IFERROR(VLOOKUP(Blanco_Reserve!$V32,INDIRECT(Legend!$H$108,TRUE),23,FALSE), IFERROR(VLOOKUP(Blanco_Reserve!$V32,INDIRECT(Legend!$H$109,TRUE),23,FALSE), IFERROR(VLOOKUP(Blanco_Reserve!$V32,INDIRECT(Legend!$H$110,TRUE),23,FALSE), IFERROR(VLOOKUP(Blanco_Reserve!$V32,INDIRECT(Legend!$H$111,TRUE),23,FALSE), IFERROR(VLOOKUP(Blanco_Reserve!$V32,INDIRECT(Legend!$H$112,TRUE),23,FALSE), IFERROR(VLOOKUP(Blanco_Reserve!$V32,INDIRECT(Legend!$H$113,TRUE),23,FALSE), IFERROR(VLOOKUP(Blanco_Reserve!$V32,INDIRECT(Legend!$H$114,TRUE),23,FALSE), IFERROR(VLOOKUP(Blanco_Reserve!$V32,INDIRECT(Legend!$H$115,TRUE),23,FALSE), IFERROR(VLOOKUP(Blanco_Reserve!$V32,INDIRECT(Legend!$H$116,TRUE),23,FALSE), IFERROR(VLOOKUP(Blanco_Reserve!$V32,INDIRECT(Legend!$H$117,TRUE),23,FALSE), IFERROR(VLOOKUP(Blanco_Reserve!$V32,INDIRECT(Legend!$H$118,TRUE),23,FALSE), IFERROR(VLOOKUP(Blanco_Reserve!$V32,INDIRECT(Legend!$H$119,TRUE),23,FALSE), IFERROR(VLOOKUP(Blanco_Reserve!$V32,INDIRECT(Legend!$H$120,TRUE),23,FALSE), IFERROR(VLOOKUP(Blanco_Reserve!$V32,INDIRECT(Legend!$H$121,TRUE),23,FALSE), IFERROR(VLOOKUP(Blanco_Reserve!$V32,INDIRECT(Legend!$H$122,TRUE),23,FALSE), IFERROR(VLOOKUP(Blanco_Reserve!$V32,INDIRECT(Legend!$H$123,TRUE),23,FALSE), IFERROR(VLOOKUP(Blanco_Reserve!$V32,INDIRECT(Legend!$H$124,TRUE),23,FALSE), IFERROR(VLOOKUP(Blanco_Reserve!$V32,INDIRECT(Legend!$H$125,TRUE),23,FALSE),"")))))))))))))))))))))))))</f>
        <v/>
      </c>
      <c r="AW32" s="16" t="str">
        <f ca="1">IFERROR(VLOOKUP(Blanco_Reserve!$V32,INDIRECT(Legend!$H$101,TRUE),26,FALSE), IFERROR(VLOOKUP(Blanco_Reserve!$V32,INDIRECT(Legend!$H$102,TRUE),26,FALSE), IFERROR(VLOOKUP(Blanco_Reserve!$V32,INDIRECT(Legend!$H$103,TRUE),26,FALSE), IFERROR(VLOOKUP(Blanco_Reserve!$V32,INDIRECT(Legend!$H$104,TRUE),26,FALSE), IFERROR(VLOOKUP(Blanco_Reserve!$V32,INDIRECT(Legend!$H$105,TRUE),26,FALSE), IFERROR(VLOOKUP(Blanco_Reserve!$V32,INDIRECT(Legend!$H$106,TRUE),26,FALSE), IFERROR(VLOOKUP(Blanco_Reserve!$V32,INDIRECT(Legend!$H$107,TRUE),26,FALSE), IFERROR(VLOOKUP(Blanco_Reserve!$V32,INDIRECT(Legend!$H$108,TRUE),26,FALSE), IFERROR(VLOOKUP(Blanco_Reserve!$V32,INDIRECT(Legend!$H$109,TRUE),26,FALSE), IFERROR(VLOOKUP(Blanco_Reserve!$V32,INDIRECT(Legend!$H$110,TRUE),26,FALSE), IFERROR(VLOOKUP(Blanco_Reserve!$V32,INDIRECT(Legend!$H$111,TRUE),26,FALSE), IFERROR(VLOOKUP(Blanco_Reserve!$V32,INDIRECT(Legend!$H$112,TRUE),26,FALSE), IFERROR(VLOOKUP(Blanco_Reserve!$V32,INDIRECT(Legend!$H$113,TRUE),26,FALSE), IFERROR(VLOOKUP(Blanco_Reserve!$V32,INDIRECT(Legend!$H$114,TRUE),26,FALSE), IFERROR(VLOOKUP(Blanco_Reserve!$V32,INDIRECT(Legend!$H$115,TRUE),26,FALSE), IFERROR(VLOOKUP(Blanco_Reserve!$V32,INDIRECT(Legend!$H$116,TRUE),26,FALSE), IFERROR(VLOOKUP(Blanco_Reserve!$V32,INDIRECT(Legend!$H$117,TRUE),26,FALSE), IFERROR(VLOOKUP(Blanco_Reserve!$V32,INDIRECT(Legend!$H$118,TRUE),26,FALSE), IFERROR(VLOOKUP(Blanco_Reserve!$V32,INDIRECT(Legend!$H$119,TRUE),26,FALSE), IFERROR(VLOOKUP(Blanco_Reserve!$V32,INDIRECT(Legend!$H$120,TRUE),26,FALSE), IFERROR(VLOOKUP(Blanco_Reserve!$V32,INDIRECT(Legend!$H$121,TRUE),26,FALSE), IFERROR(VLOOKUP(Blanco_Reserve!$V32,INDIRECT(Legend!$H$122,TRUE),26,FALSE), IFERROR(VLOOKUP(Blanco_Reserve!$V32,INDIRECT(Legend!$H$123,TRUE),26,FALSE), IFERROR(VLOOKUP(Blanco_Reserve!$V32,INDIRECT(Legend!$H$124,TRUE),26,FALSE), IFERROR(VLOOKUP(Blanco_Reserve!$V32,INDIRECT(Legend!$H$125,TRUE),26,FALSE),"")))))))))))))))))))))))))</f>
        <v/>
      </c>
      <c r="BC32" s="16" t="str">
        <f ca="1">IFERROR(VLOOKUP(Blanco_Reserve!$V32,INDIRECT(Legend!$H$101,TRUE),32,FALSE), IFERROR(VLOOKUP(Blanco_Reserve!$V32,INDIRECT(Legend!$H$102,TRUE),32,FALSE), IFERROR(VLOOKUP(Blanco_Reserve!$V32,INDIRECT(Legend!$H$103,TRUE),32,FALSE), IFERROR(VLOOKUP(Blanco_Reserve!$V32,INDIRECT(Legend!$H$104,TRUE),32,FALSE), IFERROR(VLOOKUP(Blanco_Reserve!$V32,INDIRECT(Legend!$H$105,TRUE),32,FALSE), IFERROR(VLOOKUP(Blanco_Reserve!$V32,INDIRECT(Legend!$H$106,TRUE),32,FALSE), IFERROR(VLOOKUP(Blanco_Reserve!$V32,INDIRECT(Legend!$H$107,TRUE),32,FALSE), IFERROR(VLOOKUP(Blanco_Reserve!$V32,INDIRECT(Legend!$H$108,TRUE),32,FALSE), IFERROR(VLOOKUP(Blanco_Reserve!$V32,INDIRECT(Legend!$H$109,TRUE),32,FALSE), IFERROR(VLOOKUP(Blanco_Reserve!$V32,INDIRECT(Legend!$H$110,TRUE),32,FALSE), IFERROR(VLOOKUP(Blanco_Reserve!$V32,INDIRECT(Legend!$H$111,TRUE),32,FALSE), IFERROR(VLOOKUP(Blanco_Reserve!$V32,INDIRECT(Legend!$H$112,TRUE),32,FALSE), IFERROR(VLOOKUP(Blanco_Reserve!$V32,INDIRECT(Legend!$H$113,TRUE),32,FALSE), IFERROR(VLOOKUP(Blanco_Reserve!$V32,INDIRECT(Legend!$H$114,TRUE),32,FALSE), IFERROR(VLOOKUP(Blanco_Reserve!$V32,INDIRECT(Legend!$H$115,TRUE),32,FALSE), IFERROR(VLOOKUP(Blanco_Reserve!$V32,INDIRECT(Legend!$H$116,TRUE),32,FALSE), IFERROR(VLOOKUP(Blanco_Reserve!$V32,INDIRECT(Legend!$H$117,TRUE),32,FALSE), IFERROR(VLOOKUP(Blanco_Reserve!$V32,INDIRECT(Legend!$H$118,TRUE),32,FALSE), IFERROR(VLOOKUP(Blanco_Reserve!$V32,INDIRECT(Legend!$H$119,TRUE),32,FALSE), IFERROR(VLOOKUP(Blanco_Reserve!$V32,INDIRECT(Legend!$H$120,TRUE),32,FALSE), IFERROR(VLOOKUP(Blanco_Reserve!$V32,INDIRECT(Legend!$H$121,TRUE),32,FALSE), IFERROR(VLOOKUP(Blanco_Reserve!$V32,INDIRECT(Legend!$H$122,TRUE),32,FALSE), IFERROR(VLOOKUP(Blanco_Reserve!$V32,INDIRECT(Legend!$H$123,TRUE),32,FALSE), IFERROR(VLOOKUP(Blanco_Reserve!$V32,INDIRECT(Legend!$H$124,TRUE),32,FALSE), IFERROR(VLOOKUP(Blanco_Reserve!$V32,INDIRECT(Legend!$H$125,TRUE),32,FALSE),"")))))))))))))))))))))))))</f>
        <v/>
      </c>
    </row>
    <row r="33" spans="15:55" x14ac:dyDescent="0.25">
      <c r="O33" s="1"/>
      <c r="P33" s="2"/>
      <c r="Q33" s="2"/>
      <c r="Y33" s="3" t="s">
        <v>87</v>
      </c>
      <c r="Z33" s="16"/>
      <c r="AA33" s="16" t="str" cm="1">
        <f t="array" aca="1" ref="AA33" ca="1">IF(C_T_Look_002_025&lt;&gt;"",C_T_Look_002_025,IF(C_T_Look_026_050&lt;&gt;"-",C_T_Look_026_050,IF(C_T_Look_051_075&lt;&gt;"",C_T_Look_051_075,IF(C_T_Look_076_100&lt;&gt;"",C_T_Look_076_100,IF(C_T_Look_101_125&lt;&gt;"",C_T_Look_101_125,"-")))))</f>
        <v/>
      </c>
      <c r="AB33" s="16" t="str" cm="1">
        <f t="array" aca="1" ref="AB33" ca="1">IF(C_WC_Look_002_025&lt;&gt;"",C_WC_Look_002_025,IF(C_WC_Look_026_050&lt;&gt;"-",C_WC_Look_026_050,IF(C_WC_Look_051_075&lt;&gt;"",C_WC_Look_051_075,IF(C_WC_Look_076_100&lt;&gt;"",C_WC_Look_076_100,IF(C_WC_Look_101_125&lt;&gt;"",C_WC_Look_101_125,"-")))))</f>
        <v/>
      </c>
      <c r="AC33" s="16" t="str" cm="1">
        <f t="array" aca="1" ref="AC33" ca="1">IF(C_F_Look_002_025&lt;&gt;"",C_F_Look_002_025,IF(C_F_Look_026_050&lt;&gt;"-",C_F_Look_026_050,IF(C_F_Look_051_075&lt;&gt;"",C_F_Look_051_075,IF(C_F_Look_076_100&lt;&gt;"",C_F_Look_076_100,IF(C_F_Look_101_125&lt;&gt;"",C_F_Look_101_125,"-")))))</f>
        <v/>
      </c>
      <c r="AF33" s="16" t="str" cm="1">
        <f t="array" aca="1" ref="AF33" ca="1">IF(P_Pop_Look_002_025&lt;&gt;"",P_Pop_Look_002_025,IF(P_Pop_Look_026_050&lt;&gt;"-",P_Pop_Look_026_050,IF(P_Pop_Look_051_075&lt;&gt;"",P_Pop_Look_051_075,IF(P_Pop_Look_076_100&lt;&gt;"",P_Pop_Look_076_100,IF(P_Pop_Look_101_125&lt;&gt;"",P_Pop_Look_101_125,"-")))))</f>
        <v/>
      </c>
      <c r="AG33" s="16" t="str" cm="1">
        <f t="array" aca="1" ref="AG33" ca="1">IF(P_P_Look_002_025&lt;&gt;"",P_P_Look_002_025,IF(P_P_Look_026_050&lt;&gt;"-",P_P_Look_026_050,IF(P_P_Look_051_075&lt;&gt;"",P_P_Look_051_075,IF(P_P_Look_076_100&lt;&gt;"",P_P_Look_076_100,IF(P_P_Look_101_125&lt;&gt;"",P_P_Look_101_125,"-")))))</f>
        <v/>
      </c>
      <c r="AH33" s="16" t="str" cm="1">
        <f t="array" aca="1" ref="AH33" ca="1">IF(P_LB_Look_002_025&lt;&gt;"",P_LB_Look_002_025,IF(P_LB_Look_026_050&lt;&gt;"-",P_LB_Look_026_050,IF(P_LB_Look_051_075&lt;&gt;"",P_LB_Look_051_075,IF(P_LB_Look_076_100&lt;&gt;"",P_LB_Look_076_100,IF(P_LB_Look_101_125&lt;&gt;"",P_LB_Look_101_125,"-")))))</f>
        <v/>
      </c>
      <c r="AI33" s="16" t="str" cm="1">
        <f t="array" aca="1" ref="AI33" ca="1">IF(P_WC_Look_002_025&lt;&gt;"",P_WC_Look_002_025,IF(P_WC_Look_026_050&lt;&gt;"-",P_WC_Look_026_050,IF(P_WC_Look_051_075&lt;&gt;"",P_WC_Look_051_075,IF(P_WC_Look_076_100&lt;&gt;"",P_WC_Look_076_100,IF(P_WC_Look_101_125&lt;&gt;"",P_WC_Look_101_125,"-")))))</f>
        <v/>
      </c>
      <c r="AJ33" s="16" t="str" cm="1">
        <f t="array" aca="1" ref="AJ33" ca="1">IF(P_F_Look_002_025&lt;&gt;"",P_F_Look_002_025,IF(P_F_Look_026_050&lt;&gt;"-",P_F_Look_026_050,IF(P_F_Look_051_075&lt;&gt;"",P_F_Look_051_075,IF(P_F_Look_076_100&lt;&gt;"",P_F_Look_076_100,IF(P_F_Look_101_125&lt;&gt;"",P_F_Look_101_125,"-")))))</f>
        <v/>
      </c>
      <c r="AK33" s="16" t="str" cm="1">
        <f t="array" aca="1" ref="AK33" ca="1">IF(P_PN_Look_002_025&lt;&gt;"",P_PN_Look_002_025,IF(P_PN_Look_026_050&lt;&gt;"-",P_PN_Look_026_050,IF(P_PN_Look_051_075&lt;&gt;"",P_PN_Look_051_075,IF(P_PN_Look_076_100&lt;&gt;"",P_PN_Look_076_100,IF(P_PN_Look_101_125&lt;&gt;"",P_PN_Look_101_125,"-")))))</f>
        <v/>
      </c>
      <c r="AT33" s="16" t="str" cm="1">
        <f t="array" aca="1" ref="AT33" ca="1">IF(COM_Look_002_to_025&lt;&gt;"",COM_Look_002_to_025,IF(COM_Look_026_to_050&lt;&gt;"-",COM_Look_026_to_050,IF(COM_Look_051_to_075&lt;&gt;"",COM_Look_051_to_075,IF(COM_Look_076_to_100&lt;&gt;"",COM_Look_076_to_100,IF(COM_Look_101_to_125&lt;&gt;"",COM_Look_101_to_125,"-")))))</f>
        <v/>
      </c>
      <c r="AW33" s="16" t="str" cm="1">
        <f t="array" aca="1" ref="AW33" ca="1">IF(PIE_Look_002_to_025&lt;&gt;"",PIE_Look_002_to_025,IF(PIE_Look_026_to_050&lt;&gt;"-",PIE_Look_026_to_050,IF(PIE_Look_051_to_075&lt;&gt;"",PIE_Look_051_to_075,IF(PIE_Look_076_to_100&lt;&gt;"",PIE_Look_076_to_100,IF(PIE_Look_101_to_125&lt;&gt;"",PIE_Look_101_to_125,"-")))))</f>
        <v/>
      </c>
      <c r="BC33" s="16" t="str" cm="1">
        <f t="array" aca="1" ref="BC33" ca="1">IF(COM_C_Look_002_025&lt;&gt;"",COM_C_Look_002_025,IF(COM_C_Look_026_050&lt;&gt;"-",COM_C_Look_026_050,IF(COM_C_Look_051_075&lt;&gt;"",COM_C_Look_051_075,IF(COM_C_Look_076_100&lt;&gt;"",COM_C_Look_076_100,IF(COM_C_Look_101_125&lt;&gt;"",COM_C_Look_101_125,"-")))))</f>
        <v/>
      </c>
    </row>
    <row r="34" spans="15:55" x14ac:dyDescent="0.25">
      <c r="P34" s="2"/>
      <c r="Q34" s="2"/>
      <c r="X34">
        <v>1</v>
      </c>
      <c r="Y34">
        <v>2</v>
      </c>
      <c r="Z34">
        <v>3</v>
      </c>
      <c r="AA34">
        <v>4</v>
      </c>
      <c r="AB34">
        <v>5</v>
      </c>
      <c r="AC34">
        <v>6</v>
      </c>
      <c r="AD34" s="36">
        <v>7</v>
      </c>
      <c r="AE34">
        <v>8</v>
      </c>
      <c r="AF34" s="3">
        <v>9</v>
      </c>
      <c r="AG34">
        <v>10</v>
      </c>
      <c r="AH34">
        <v>11</v>
      </c>
      <c r="AI34">
        <v>12</v>
      </c>
      <c r="AJ34">
        <v>13</v>
      </c>
      <c r="AK34">
        <v>14</v>
      </c>
      <c r="AL34">
        <v>15</v>
      </c>
      <c r="AM34">
        <v>16</v>
      </c>
      <c r="AN34">
        <v>17</v>
      </c>
      <c r="AO34">
        <v>18</v>
      </c>
      <c r="AP34">
        <v>19</v>
      </c>
      <c r="AQ34">
        <v>20</v>
      </c>
      <c r="AR34">
        <v>21</v>
      </c>
      <c r="AS34">
        <v>22</v>
      </c>
      <c r="AT34">
        <v>23</v>
      </c>
      <c r="AU34" s="36">
        <v>24</v>
      </c>
      <c r="AV34" s="3">
        <v>25</v>
      </c>
      <c r="AW34">
        <v>26</v>
      </c>
      <c r="AX34" s="3">
        <v>27</v>
      </c>
      <c r="AY34">
        <v>28</v>
      </c>
      <c r="AZ34" s="3">
        <v>29</v>
      </c>
      <c r="BA34">
        <v>30</v>
      </c>
      <c r="BB34" s="3">
        <v>31</v>
      </c>
      <c r="BC34">
        <v>32</v>
      </c>
    </row>
    <row r="35" spans="15:55" x14ac:dyDescent="0.25">
      <c r="O35" s="1"/>
      <c r="P35" s="2"/>
      <c r="Q35" s="2"/>
    </row>
    <row r="36" spans="15:55" x14ac:dyDescent="0.25">
      <c r="O36" s="1"/>
      <c r="P36" s="2"/>
      <c r="Q36" s="2"/>
      <c r="AA36" s="3"/>
      <c r="AC36" s="23"/>
    </row>
    <row r="37" spans="15:55" x14ac:dyDescent="0.25">
      <c r="O37" s="1"/>
      <c r="P37" s="2"/>
      <c r="Q37" s="2"/>
    </row>
    <row r="38" spans="15:55" x14ac:dyDescent="0.25">
      <c r="O38" s="1"/>
      <c r="P38" s="2"/>
      <c r="Q38" s="2"/>
    </row>
    <row r="39" spans="15:55" x14ac:dyDescent="0.25">
      <c r="O39" s="1"/>
      <c r="P39" s="2"/>
      <c r="Q39" s="2"/>
    </row>
    <row r="40" spans="15:55" x14ac:dyDescent="0.25">
      <c r="O40" s="1"/>
      <c r="P40" s="2"/>
      <c r="Q40" s="2"/>
    </row>
    <row r="41" spans="15:55" x14ac:dyDescent="0.25">
      <c r="O41" s="1"/>
      <c r="P41" s="2"/>
      <c r="Q41" s="2"/>
    </row>
    <row r="42" spans="15:55" x14ac:dyDescent="0.25">
      <c r="O42" s="1"/>
      <c r="P42" s="2"/>
      <c r="Q42" s="2"/>
    </row>
    <row r="43" spans="15:55" x14ac:dyDescent="0.25">
      <c r="P43" s="2"/>
      <c r="Q43" s="2"/>
    </row>
    <row r="44" spans="15:55" x14ac:dyDescent="0.25">
      <c r="P44" s="2"/>
      <c r="Q44" s="2"/>
    </row>
    <row r="45" spans="15:55" x14ac:dyDescent="0.25">
      <c r="O45" s="1"/>
      <c r="P45" s="2"/>
      <c r="Q45" s="2"/>
    </row>
    <row r="46" spans="15:55" x14ac:dyDescent="0.25">
      <c r="O46" s="1"/>
      <c r="P46" s="2"/>
      <c r="Q46" s="2"/>
    </row>
    <row r="47" spans="15:55" x14ac:dyDescent="0.25">
      <c r="O47" s="1"/>
      <c r="P47" s="2"/>
      <c r="Q47" s="2"/>
    </row>
    <row r="48" spans="15:55" x14ac:dyDescent="0.25">
      <c r="O48" s="1"/>
      <c r="P48" s="2"/>
      <c r="Q48" s="2"/>
    </row>
    <row r="49" spans="15:17" x14ac:dyDescent="0.25">
      <c r="O49" s="1"/>
      <c r="P49" s="2"/>
      <c r="Q49" s="2"/>
    </row>
    <row r="50" spans="15:17" x14ac:dyDescent="0.25">
      <c r="O50" s="1"/>
      <c r="P50" s="2"/>
      <c r="Q50" s="2"/>
    </row>
  </sheetData>
  <mergeCells count="8">
    <mergeCell ref="BA1:BC1"/>
    <mergeCell ref="BE1:BG1"/>
    <mergeCell ref="AO1:AQ1"/>
    <mergeCell ref="A1:T1"/>
    <mergeCell ref="Y1:AC1"/>
    <mergeCell ref="AF1:AK1"/>
    <mergeCell ref="AR1:AT1"/>
    <mergeCell ref="AV1:AW1"/>
  </mergeCells>
  <conditionalFormatting sqref="A3:T24 A27:T300">
    <cfRule type="expression" dxfId="11" priority="9">
      <formula>$Z3&lt;&gt;""</formula>
    </cfRule>
  </conditionalFormatting>
  <conditionalFormatting sqref="Y3:Y33">
    <cfRule type="expression" dxfId="10" priority="10">
      <formula>LEFT(N3,1)="0"</formula>
    </cfRule>
    <cfRule type="expression" dxfId="9" priority="11">
      <formula>LEFT(N3,1)="2"</formula>
    </cfRule>
    <cfRule type="expression" dxfId="8" priority="12">
      <formula>LEFT(N3,1)="1"</formula>
    </cfRule>
  </conditionalFormatting>
  <conditionalFormatting sqref="AR3:AR33 AR35:AR150">
    <cfRule type="containsText" dxfId="7" priority="7" operator="containsText" text="Yes">
      <formula>NOT(ISERROR(SEARCH("Yes",AR3)))</formula>
    </cfRule>
  </conditionalFormatting>
  <conditionalFormatting sqref="AS3:AS33 AS35:AS300">
    <cfRule type="notContainsBlanks" dxfId="6" priority="13">
      <formula>LEN(TRIM(AS3))&gt;0</formula>
    </cfRule>
  </conditionalFormatting>
  <conditionalFormatting sqref="AW1:AW26">
    <cfRule type="containsText" dxfId="5" priority="4" operator="containsText" text="Yes">
      <formula>NOT(ISERROR(SEARCH("Yes",AW1)))</formula>
    </cfRule>
  </conditionalFormatting>
  <conditionalFormatting sqref="BA3:BA26">
    <cfRule type="containsText" dxfId="4" priority="6" operator="containsText" text="Yes">
      <formula>NOT(ISERROR(SEARCH("Yes",BA3)))</formula>
    </cfRule>
  </conditionalFormatting>
  <conditionalFormatting sqref="BB3:BB26">
    <cfRule type="notContainsBlanks" dxfId="3" priority="5">
      <formula>LEN(TRIM(BB3))&gt;0</formula>
    </cfRule>
  </conditionalFormatting>
  <conditionalFormatting sqref="AV3:AV26">
    <cfRule type="notContainsText" dxfId="2" priority="3" operator="notContains" text="No">
      <formula>ISERROR(SEARCH("No",AV3))</formula>
    </cfRule>
  </conditionalFormatting>
  <conditionalFormatting sqref="A25:T26">
    <cfRule type="expression" dxfId="1" priority="2">
      <formula>$Z25&lt;&gt;""</formula>
    </cfRule>
  </conditionalFormatting>
  <conditionalFormatting sqref="AQ3:AQ26">
    <cfRule type="notContainsBlanks" dxfId="0" priority="1">
      <formula>LEN(TRIM(AQ3))&gt;0</formula>
    </cfRule>
  </conditionalFormatting>
  <dataValidations count="1">
    <dataValidation allowBlank="1" showErrorMessage="1" sqref="Y2:AC2" xr:uid="{935E1E52-C3AE-4BF9-8ED0-FD22545622C5}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Blanco</vt:lpstr>
      <vt:lpstr>Legend</vt:lpstr>
      <vt:lpstr>Blanco_Reserve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Buonsenso</dc:creator>
  <cp:lastModifiedBy>Didier Buonsenso</cp:lastModifiedBy>
  <dcterms:created xsi:type="dcterms:W3CDTF">2015-06-05T18:17:20Z</dcterms:created>
  <dcterms:modified xsi:type="dcterms:W3CDTF">2023-06-20T11:19:35Z</dcterms:modified>
</cp:coreProperties>
</file>