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20" windowWidth="24240" windowHeight="13740" tabRatio="960" activeTab="14"/>
  </bookViews>
  <sheets>
    <sheet name="Novembre 2021" sheetId="2" r:id="rId1"/>
    <sheet name="Décembre 2021" sheetId="4" r:id="rId2"/>
    <sheet name="Janvier 2022" sheetId="5" r:id="rId3"/>
    <sheet name="Février 2022" sheetId="6" r:id="rId4"/>
    <sheet name="Mars 2022" sheetId="7" r:id="rId5"/>
    <sheet name="Avril 2022" sheetId="8" r:id="rId6"/>
    <sheet name="Mai 2022" sheetId="9" r:id="rId7"/>
    <sheet name="Juin 2022" sheetId="10" r:id="rId8"/>
    <sheet name="Juillet 2022" sheetId="11" r:id="rId9"/>
    <sheet name="Août 2022" sheetId="12" r:id="rId10"/>
    <sheet name="Septembre 2022" sheetId="13" r:id="rId11"/>
    <sheet name="Octobre 2022" sheetId="14" r:id="rId12"/>
    <sheet name="Novembre 2022" sheetId="15" r:id="rId13"/>
    <sheet name="Bilan Financier 2022" sheetId="19" r:id="rId14"/>
    <sheet name="Data" sheetId="1" r:id="rId15"/>
  </sheets>
  <definedNames>
    <definedName name="d.comptes" localSheetId="9">t_Comptes[CODES]</definedName>
    <definedName name="d.comptes" localSheetId="5">t_Comptes[CODES]</definedName>
    <definedName name="d.comptes" localSheetId="13">t_Comptes[CODES]</definedName>
    <definedName name="d.comptes" localSheetId="1">t_Comptes[CODES]</definedName>
    <definedName name="d.comptes" localSheetId="3">t_Comptes[CODES]</definedName>
    <definedName name="d.comptes" localSheetId="2">t_Comptes[CODES]</definedName>
    <definedName name="d.comptes" localSheetId="8">t_Comptes[CODES]</definedName>
    <definedName name="d.comptes" localSheetId="7">t_Comptes[CODES]</definedName>
    <definedName name="d.comptes" localSheetId="6">t_Comptes[CODES]</definedName>
    <definedName name="d.comptes" localSheetId="4">t_Comptes[CODES]</definedName>
    <definedName name="d.comptes" localSheetId="12">t_Comptes[CODES]</definedName>
    <definedName name="d.comptes" localSheetId="11">t_Comptes[CODES]</definedName>
    <definedName name="d.comptes" localSheetId="10">t_Comptes[CODES]</definedName>
    <definedName name="d.comptes">t_Comptes[CODES]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39" i="15" l="1"/>
  <c r="V39" i="15"/>
  <c r="U39" i="15"/>
  <c r="T39" i="15"/>
  <c r="S39" i="15"/>
  <c r="R39" i="15"/>
  <c r="Q39" i="15"/>
  <c r="P39" i="15"/>
  <c r="O39" i="15"/>
  <c r="N39" i="15"/>
  <c r="M39" i="15"/>
  <c r="L39" i="15"/>
  <c r="K39" i="15"/>
  <c r="J39" i="15"/>
  <c r="I39" i="15"/>
  <c r="H38" i="15"/>
  <c r="G38" i="15"/>
  <c r="G39" i="15" s="1"/>
  <c r="F38" i="15"/>
  <c r="E38" i="15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C2" i="15"/>
  <c r="W39" i="14"/>
  <c r="V39" i="14"/>
  <c r="U39" i="14"/>
  <c r="T39" i="14"/>
  <c r="S39" i="14"/>
  <c r="R39" i="14"/>
  <c r="Q39" i="14"/>
  <c r="P39" i="14"/>
  <c r="O39" i="14"/>
  <c r="N39" i="14"/>
  <c r="M39" i="14"/>
  <c r="L39" i="14"/>
  <c r="K39" i="14"/>
  <c r="J39" i="14"/>
  <c r="I39" i="14"/>
  <c r="H38" i="14"/>
  <c r="G38" i="14"/>
  <c r="F38" i="14"/>
  <c r="E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C2" i="14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8" i="13"/>
  <c r="G38" i="13"/>
  <c r="F38" i="13"/>
  <c r="E38" i="13"/>
  <c r="B37" i="13"/>
  <c r="B36" i="13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C2" i="13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8" i="12"/>
  <c r="G38" i="12"/>
  <c r="F38" i="12"/>
  <c r="E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C2" i="12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8" i="11"/>
  <c r="G38" i="11"/>
  <c r="F38" i="11"/>
  <c r="E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C2" i="11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8" i="10"/>
  <c r="G38" i="10"/>
  <c r="F38" i="10"/>
  <c r="E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C2" i="10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8" i="9"/>
  <c r="G38" i="9"/>
  <c r="F38" i="9"/>
  <c r="E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C2" i="9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8" i="8"/>
  <c r="G38" i="8"/>
  <c r="F38" i="8"/>
  <c r="E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C2" i="8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8" i="7"/>
  <c r="G38" i="7"/>
  <c r="F38" i="7"/>
  <c r="E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C2" i="7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8" i="6"/>
  <c r="G39" i="6" s="1"/>
  <c r="G38" i="6"/>
  <c r="F38" i="6"/>
  <c r="E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C2" i="6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8" i="5"/>
  <c r="G38" i="5"/>
  <c r="G39" i="5" s="1"/>
  <c r="F38" i="5"/>
  <c r="E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C2" i="5"/>
  <c r="G39" i="8" l="1"/>
  <c r="G39" i="9"/>
  <c r="G39" i="10"/>
  <c r="G39" i="11"/>
  <c r="G39" i="12"/>
  <c r="G39" i="13"/>
  <c r="G39" i="14"/>
  <c r="G39" i="7"/>
  <c r="L33" i="2" l="1"/>
  <c r="M33" i="2"/>
  <c r="L39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W39" i="4" l="1"/>
  <c r="V39" i="4"/>
  <c r="U39" i="4"/>
  <c r="T39" i="4"/>
  <c r="S39" i="4"/>
  <c r="R39" i="4"/>
  <c r="Q39" i="4"/>
  <c r="P39" i="4"/>
  <c r="O39" i="4"/>
  <c r="N39" i="4"/>
  <c r="M39" i="4"/>
  <c r="K39" i="4"/>
  <c r="J39" i="4"/>
  <c r="I39" i="4"/>
  <c r="H38" i="4"/>
  <c r="G38" i="4"/>
  <c r="F38" i="4"/>
  <c r="E38" i="4"/>
  <c r="C2" i="4"/>
  <c r="E47" i="19" l="1"/>
  <c r="C47" i="19"/>
  <c r="A1" i="19"/>
  <c r="C49" i="19" l="1"/>
  <c r="T33" i="2" l="1"/>
  <c r="U33" i="2"/>
  <c r="V33" i="2"/>
  <c r="G32" i="2" l="1"/>
  <c r="H32" i="2"/>
  <c r="F32" i="2"/>
  <c r="E32" i="2"/>
  <c r="G33" i="2" l="1"/>
  <c r="G6" i="4" s="1"/>
  <c r="G39" i="4" s="1"/>
  <c r="E33" i="2"/>
  <c r="E6" i="4" s="1"/>
  <c r="E39" i="4" s="1"/>
  <c r="E6" i="5" l="1"/>
  <c r="E39" i="5" s="1"/>
  <c r="E6" i="7" l="1"/>
  <c r="E6" i="6"/>
  <c r="E39" i="6" s="1"/>
  <c r="P40" i="6"/>
  <c r="O40" i="6"/>
  <c r="N40" i="6"/>
  <c r="M40" i="6"/>
  <c r="L40" i="6"/>
  <c r="K40" i="6"/>
  <c r="J40" i="6"/>
  <c r="I40" i="6"/>
  <c r="H40" i="6"/>
  <c r="G40" i="6"/>
  <c r="F40" i="6"/>
  <c r="B9" i="2" l="1"/>
  <c r="B7" i="2"/>
  <c r="B8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C2" i="2" l="1"/>
  <c r="W33" i="2" l="1"/>
  <c r="S33" i="2"/>
  <c r="R33" i="2"/>
  <c r="Q33" i="2"/>
  <c r="P33" i="2"/>
  <c r="O33" i="2"/>
  <c r="N33" i="2"/>
  <c r="K33" i="2"/>
  <c r="J33" i="2"/>
  <c r="I33" i="2" l="1"/>
  <c r="E39" i="7"/>
  <c r="E6" i="8" s="1"/>
  <c r="E39" i="8" s="1"/>
  <c r="E6" i="9" s="1"/>
  <c r="E39" i="9" s="1"/>
  <c r="E6" i="10" s="1"/>
  <c r="E39" i="10" s="1"/>
  <c r="E6" i="11" s="1"/>
  <c r="E39" i="11" s="1"/>
  <c r="E6" i="12" s="1"/>
  <c r="E39" i="12" s="1"/>
  <c r="E6" i="13" s="1"/>
  <c r="E39" i="13" s="1"/>
  <c r="E6" i="14" s="1"/>
  <c r="E39" i="14" s="1"/>
  <c r="E6" i="15" s="1"/>
  <c r="E39" i="15" s="1"/>
</calcChain>
</file>

<file path=xl/sharedStrings.xml><?xml version="1.0" encoding="utf-8"?>
<sst xmlns="http://schemas.openxmlformats.org/spreadsheetml/2006/main" count="409" uniqueCount="89">
  <si>
    <t>CODES</t>
  </si>
  <si>
    <t>Recettes manifestations</t>
  </si>
  <si>
    <t>Licences - Cartes</t>
  </si>
  <si>
    <t>Produits exceptionnels</t>
  </si>
  <si>
    <t>Dons</t>
  </si>
  <si>
    <t>Intérêts bancaires</t>
  </si>
  <si>
    <t>Achats matières premières</t>
  </si>
  <si>
    <t>Achats matériels</t>
  </si>
  <si>
    <t>Ecole formation</t>
  </si>
  <si>
    <t>Fournitures administratives</t>
  </si>
  <si>
    <t>Organisations sous-traitées</t>
  </si>
  <si>
    <t>Locations</t>
  </si>
  <si>
    <t>Entretien matériels</t>
  </si>
  <si>
    <t>Assurances</t>
  </si>
  <si>
    <t>Frais postaux</t>
  </si>
  <si>
    <t>Relations publiques</t>
  </si>
  <si>
    <t>Frais restauration-déplacements-Meetings</t>
  </si>
  <si>
    <t>Hébergement</t>
  </si>
  <si>
    <t>Frais bancaires</t>
  </si>
  <si>
    <t>Frais divers</t>
  </si>
  <si>
    <t>Achats licences</t>
  </si>
  <si>
    <t>Charges exeptionnelles</t>
  </si>
  <si>
    <t xml:space="preserve">Mois de : </t>
  </si>
  <si>
    <t>T R E S O R E R I E</t>
  </si>
  <si>
    <t>PRODUITS</t>
  </si>
  <si>
    <t>CHARGES</t>
  </si>
  <si>
    <t>DATES</t>
  </si>
  <si>
    <t>LIBELLES</t>
  </si>
  <si>
    <t>BANQUE</t>
  </si>
  <si>
    <t>CAISSE</t>
  </si>
  <si>
    <t>cotisations</t>
  </si>
  <si>
    <t>subventions</t>
  </si>
  <si>
    <t>dons</t>
  </si>
  <si>
    <t>Fourn. admin.</t>
  </si>
  <si>
    <t>SOLDE FIN DE PERIODE</t>
  </si>
  <si>
    <t>TOTAUX</t>
  </si>
  <si>
    <t>Recettes guichet</t>
  </si>
  <si>
    <t>Cadeaux-récompenses</t>
  </si>
  <si>
    <t>DESIGNATION</t>
  </si>
  <si>
    <t>RECETTES</t>
  </si>
  <si>
    <t>DEPENSES</t>
  </si>
  <si>
    <t xml:space="preserve">Recettes manifestation </t>
  </si>
  <si>
    <t>Recette guichets</t>
  </si>
  <si>
    <t>Subvention Conseil Régional</t>
  </si>
  <si>
    <t>Subvention Conseil Général</t>
  </si>
  <si>
    <t>Licences</t>
  </si>
  <si>
    <t>Achats matériels Club</t>
  </si>
  <si>
    <t xml:space="preserve">Ecole de formation </t>
  </si>
  <si>
    <t>Organisation sous-traitées</t>
  </si>
  <si>
    <t>Locations terrain</t>
  </si>
  <si>
    <t xml:space="preserve">Assurances </t>
  </si>
  <si>
    <t xml:space="preserve">Frais restauration-déplacement  </t>
  </si>
  <si>
    <t xml:space="preserve"> SITE INTERNET</t>
  </si>
  <si>
    <t xml:space="preserve">Charges exceptionnelles </t>
  </si>
  <si>
    <t xml:space="preserve">ENCOURS subventions </t>
  </si>
  <si>
    <t xml:space="preserve">ENCOURS charges </t>
  </si>
  <si>
    <t>Régularisations</t>
  </si>
  <si>
    <t>Divers</t>
  </si>
  <si>
    <t xml:space="preserve">Report à nouveau année + n-1 </t>
  </si>
  <si>
    <t>Solde Compte courant</t>
  </si>
  <si>
    <t xml:space="preserve">Caisse numéraires </t>
  </si>
  <si>
    <t>d°</t>
  </si>
  <si>
    <t>Compte épargne</t>
  </si>
  <si>
    <t>Actions sociales</t>
  </si>
  <si>
    <r>
      <t xml:space="preserve">Subvention </t>
    </r>
    <r>
      <rPr>
        <b/>
        <sz val="10"/>
        <color theme="1"/>
        <rFont val="Calibri"/>
        <family val="2"/>
        <scheme val="minor"/>
      </rPr>
      <t xml:space="preserve">Mairie </t>
    </r>
  </si>
  <si>
    <r>
      <t xml:space="preserve">Cartes </t>
    </r>
    <r>
      <rPr>
        <sz val="10"/>
        <color rgb="FF00B0F0"/>
        <rFont val="Calibri"/>
        <family val="2"/>
        <scheme val="minor"/>
      </rPr>
      <t>(45 Adherants)</t>
    </r>
    <r>
      <rPr>
        <sz val="10"/>
        <color rgb="FFFF0000"/>
        <rFont val="Calibri"/>
        <family val="2"/>
        <scheme val="minor"/>
      </rPr>
      <t xml:space="preserve"> </t>
    </r>
  </si>
  <si>
    <t>Désignations</t>
  </si>
  <si>
    <t>Subvention Mairie</t>
  </si>
  <si>
    <t>Déplacements</t>
  </si>
  <si>
    <t xml:space="preserve"> </t>
  </si>
  <si>
    <t>COMPTE D'EXPLOITATION    2022</t>
  </si>
  <si>
    <t xml:space="preserve">BILAN CONSOLIDE 2022  </t>
  </si>
  <si>
    <t xml:space="preserve">Cadeaux et récompenses </t>
  </si>
  <si>
    <t>Cotisations</t>
  </si>
  <si>
    <t>Subventions</t>
  </si>
  <si>
    <t>Licences  adhérents  club</t>
  </si>
  <si>
    <t>Subvention COM</t>
  </si>
  <si>
    <t>FF</t>
  </si>
  <si>
    <t>Cotisation FF  CR CD</t>
  </si>
  <si>
    <t xml:space="preserve">Achats matériels Club </t>
  </si>
  <si>
    <t xml:space="preserve">Entretien matériel </t>
  </si>
  <si>
    <t>Cotis FF-CR-CD</t>
  </si>
  <si>
    <r>
      <t xml:space="preserve">Subvention </t>
    </r>
    <r>
      <rPr>
        <b/>
        <sz val="10"/>
        <color theme="1"/>
        <rFont val="Calibri"/>
        <family val="2"/>
        <scheme val="minor"/>
      </rPr>
      <t>COM</t>
    </r>
  </si>
  <si>
    <t>ABCD</t>
  </si>
  <si>
    <t>Publicité</t>
  </si>
  <si>
    <t>Achat</t>
  </si>
  <si>
    <t>Mise en opposition</t>
  </si>
  <si>
    <t>CARREFOUR</t>
  </si>
  <si>
    <t>Subvention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</si>
</sst>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/mm/yy;@"/>
    <numFmt numFmtId="165" formatCode="dd/mm/yyyy;@"/>
    <numFmt numFmtId="169" formatCode="#,##0.00\ &quot;€&quot;"/>
    <numFmt numFmtId="170" formatCode="[$-40C]d\ mmmm\ yyyy;@"/>
    <numFmt numFmtId="171" formatCode="#,##0.00\ &quot;€&quot;;[Red]#,##0.00\ &quot;€&quot;"/>
    <numFmt numFmtId="172" formatCode="0.00;[Red]0.00"/>
    <numFmt numFmtId="173" formatCode="\-0.00&quot;€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theme="1"/>
      <name val="Arial Unicode MS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48"/>
      <name val="Arial"/>
      <family val="2"/>
    </font>
    <font>
      <b/>
      <sz val="20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B0F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rgb="FF0000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73">
    <xf numFmtId="0" fontId="0" fillId="0" borderId="0" xfId="0"/>
    <xf numFmtId="164" fontId="2" fillId="0" borderId="0" xfId="0" applyNumberFormat="1" applyFont="1"/>
    <xf numFmtId="0" fontId="4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44" fontId="2" fillId="2" borderId="19" xfId="0" applyNumberFormat="1" applyFont="1" applyFill="1" applyBorder="1"/>
    <xf numFmtId="44" fontId="2" fillId="2" borderId="20" xfId="0" applyNumberFormat="1" applyFont="1" applyFill="1" applyBorder="1"/>
    <xf numFmtId="0" fontId="0" fillId="0" borderId="0" xfId="0" applyAlignment="1">
      <alignment horizontal="center" vertical="center"/>
    </xf>
    <xf numFmtId="1" fontId="2" fillId="0" borderId="12" xfId="0" applyNumberFormat="1" applyFont="1" applyBorder="1" applyAlignment="1" applyProtection="1">
      <alignment horizontal="center" vertical="center"/>
      <protection locked="0"/>
    </xf>
    <xf numFmtId="164" fontId="2" fillId="0" borderId="6" xfId="0" applyNumberFormat="1" applyFont="1" applyBorder="1" applyProtection="1">
      <protection locked="0"/>
    </xf>
    <xf numFmtId="0" fontId="0" fillId="7" borderId="27" xfId="0" applyFont="1" applyFill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" fillId="0" borderId="29" xfId="0" applyFont="1" applyBorder="1"/>
    <xf numFmtId="0" fontId="2" fillId="0" borderId="0" xfId="0" applyFont="1" applyProtection="1">
      <protection hidden="1"/>
    </xf>
    <xf numFmtId="0" fontId="6" fillId="2" borderId="30" xfId="0" applyFont="1" applyFill="1" applyBorder="1" applyProtection="1">
      <protection hidden="1"/>
    </xf>
    <xf numFmtId="44" fontId="2" fillId="4" borderId="21" xfId="0" applyNumberFormat="1" applyFont="1" applyFill="1" applyBorder="1" applyAlignment="1" applyProtection="1">
      <alignment horizontal="center"/>
      <protection hidden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33" xfId="0" applyFont="1" applyBorder="1"/>
    <xf numFmtId="0" fontId="8" fillId="0" borderId="34" xfId="0" applyFont="1" applyBorder="1"/>
    <xf numFmtId="170" fontId="13" fillId="0" borderId="0" xfId="0" quotePrefix="1" applyNumberFormat="1" applyFont="1" applyAlignment="1">
      <alignment horizontal="right" vertical="center"/>
    </xf>
    <xf numFmtId="0" fontId="8" fillId="0" borderId="35" xfId="0" applyFont="1" applyBorder="1"/>
    <xf numFmtId="2" fontId="13" fillId="0" borderId="0" xfId="0" applyNumberFormat="1" applyFont="1"/>
    <xf numFmtId="2" fontId="8" fillId="0" borderId="0" xfId="0" applyNumberFormat="1" applyFont="1"/>
    <xf numFmtId="0" fontId="13" fillId="0" borderId="37" xfId="0" applyFont="1" applyBorder="1" applyAlignment="1">
      <alignment horizontal="center"/>
    </xf>
    <xf numFmtId="0" fontId="13" fillId="0" borderId="38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8" fillId="0" borderId="41" xfId="0" applyFont="1" applyBorder="1"/>
    <xf numFmtId="1" fontId="8" fillId="0" borderId="43" xfId="0" applyNumberFormat="1" applyFont="1" applyBorder="1" applyAlignment="1">
      <alignment horizontal="center"/>
    </xf>
    <xf numFmtId="0" fontId="8" fillId="0" borderId="45" xfId="0" applyFont="1" applyBorder="1"/>
    <xf numFmtId="0" fontId="13" fillId="0" borderId="31" xfId="0" applyFont="1" applyBorder="1" applyAlignment="1">
      <alignment horizontal="center"/>
    </xf>
    <xf numFmtId="169" fontId="14" fillId="8" borderId="39" xfId="1" applyNumberFormat="1" applyFont="1" applyFill="1" applyBorder="1" applyAlignment="1" applyProtection="1">
      <alignment horizontal="center" vertical="center"/>
    </xf>
    <xf numFmtId="1" fontId="15" fillId="0" borderId="43" xfId="0" applyNumberFormat="1" applyFont="1" applyBorder="1" applyAlignment="1">
      <alignment horizontal="center"/>
    </xf>
    <xf numFmtId="169" fontId="14" fillId="8" borderId="46" xfId="1" applyNumberFormat="1" applyFont="1" applyFill="1" applyBorder="1" applyAlignment="1" applyProtection="1">
      <alignment horizontal="center" vertical="center"/>
    </xf>
    <xf numFmtId="0" fontId="8" fillId="0" borderId="45" xfId="0" applyFont="1" applyBorder="1" applyAlignment="1">
      <alignment wrapText="1"/>
    </xf>
    <xf numFmtId="0" fontId="13" fillId="0" borderId="23" xfId="0" applyFont="1" applyBorder="1" applyAlignment="1">
      <alignment horizontal="center"/>
    </xf>
    <xf numFmtId="2" fontId="8" fillId="0" borderId="44" xfId="0" applyNumberFormat="1" applyFont="1" applyBorder="1"/>
    <xf numFmtId="0" fontId="8" fillId="0" borderId="45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2" fontId="8" fillId="0" borderId="44" xfId="0" applyNumberFormat="1" applyFont="1" applyBorder="1" applyAlignment="1">
      <alignment vertical="center"/>
    </xf>
    <xf numFmtId="1" fontId="13" fillId="0" borderId="48" xfId="0" applyNumberFormat="1" applyFont="1" applyBorder="1" applyAlignment="1">
      <alignment horizontal="center" vertical="center"/>
    </xf>
    <xf numFmtId="1" fontId="13" fillId="6" borderId="48" xfId="0" applyNumberFormat="1" applyFont="1" applyFill="1" applyBorder="1" applyAlignment="1">
      <alignment horizontal="center"/>
    </xf>
    <xf numFmtId="1" fontId="13" fillId="0" borderId="48" xfId="0" applyNumberFormat="1" applyFont="1" applyBorder="1" applyAlignment="1">
      <alignment horizontal="center"/>
    </xf>
    <xf numFmtId="1" fontId="13" fillId="0" borderId="49" xfId="0" applyNumberFormat="1" applyFont="1" applyBorder="1" applyAlignment="1">
      <alignment horizontal="center"/>
    </xf>
    <xf numFmtId="0" fontId="8" fillId="0" borderId="45" xfId="0" applyFont="1" applyBorder="1" applyAlignment="1">
      <alignment horizontal="left" vertical="center" wrapText="1"/>
    </xf>
    <xf numFmtId="1" fontId="13" fillId="0" borderId="49" xfId="0" applyNumberFormat="1" applyFont="1" applyBorder="1" applyAlignment="1">
      <alignment horizontal="center" vertical="center"/>
    </xf>
    <xf numFmtId="1" fontId="13" fillId="0" borderId="43" xfId="0" applyNumberFormat="1" applyFont="1" applyBorder="1" applyAlignment="1">
      <alignment horizontal="center"/>
    </xf>
    <xf numFmtId="169" fontId="8" fillId="5" borderId="0" xfId="0" applyNumberFormat="1" applyFont="1" applyFill="1" applyAlignment="1">
      <alignment horizontal="center" vertical="center"/>
    </xf>
    <xf numFmtId="0" fontId="8" fillId="0" borderId="50" xfId="0" applyFont="1" applyBorder="1"/>
    <xf numFmtId="0" fontId="8" fillId="0" borderId="40" xfId="0" applyFont="1" applyBorder="1"/>
    <xf numFmtId="0" fontId="8" fillId="0" borderId="38" xfId="0" applyFont="1" applyBorder="1"/>
    <xf numFmtId="2" fontId="8" fillId="0" borderId="51" xfId="0" applyNumberFormat="1" applyFont="1" applyBorder="1"/>
    <xf numFmtId="169" fontId="13" fillId="0" borderId="42" xfId="0" applyNumberFormat="1" applyFont="1" applyBorder="1"/>
    <xf numFmtId="0" fontId="13" fillId="0" borderId="0" xfId="0" applyFont="1"/>
    <xf numFmtId="169" fontId="13" fillId="9" borderId="54" xfId="0" applyNumberFormat="1" applyFont="1" applyFill="1" applyBorder="1" applyAlignment="1">
      <alignment horizontal="right" vertical="center"/>
    </xf>
    <xf numFmtId="0" fontId="13" fillId="0" borderId="35" xfId="0" applyFont="1" applyBorder="1" applyAlignment="1">
      <alignment horizontal="right" vertical="center"/>
    </xf>
    <xf numFmtId="0" fontId="13" fillId="8" borderId="46" xfId="0" applyFont="1" applyFill="1" applyBorder="1"/>
    <xf numFmtId="169" fontId="13" fillId="8" borderId="55" xfId="0" applyNumberFormat="1" applyFont="1" applyFill="1" applyBorder="1" applyAlignment="1">
      <alignment horizontal="right" vertical="center"/>
    </xf>
    <xf numFmtId="8" fontId="13" fillId="0" borderId="35" xfId="0" applyNumberFormat="1" applyFont="1" applyBorder="1" applyAlignment="1">
      <alignment horizontal="right"/>
    </xf>
    <xf numFmtId="172" fontId="8" fillId="5" borderId="46" xfId="0" applyNumberFormat="1" applyFont="1" applyFill="1" applyBorder="1"/>
    <xf numFmtId="169" fontId="8" fillId="5" borderId="56" xfId="0" applyNumberFormat="1" applyFont="1" applyFill="1" applyBorder="1" applyAlignment="1">
      <alignment horizontal="right" vertical="center"/>
    </xf>
    <xf numFmtId="0" fontId="13" fillId="0" borderId="35" xfId="0" applyFont="1" applyBorder="1" applyAlignment="1">
      <alignment horizontal="right"/>
    </xf>
    <xf numFmtId="172" fontId="7" fillId="10" borderId="46" xfId="0" applyNumberFormat="1" applyFont="1" applyFill="1" applyBorder="1" applyAlignment="1">
      <alignment vertical="center"/>
    </xf>
    <xf numFmtId="169" fontId="7" fillId="10" borderId="56" xfId="0" applyNumberFormat="1" applyFont="1" applyFill="1" applyBorder="1" applyAlignment="1">
      <alignment horizontal="right" vertical="center"/>
    </xf>
    <xf numFmtId="172" fontId="8" fillId="5" borderId="57" xfId="0" applyNumberFormat="1" applyFont="1" applyFill="1" applyBorder="1" applyAlignment="1">
      <alignment vertical="center"/>
    </xf>
    <xf numFmtId="169" fontId="13" fillId="11" borderId="56" xfId="1" applyNumberFormat="1" applyFont="1" applyFill="1" applyBorder="1" applyAlignment="1" applyProtection="1">
      <alignment horizontal="right" vertical="center"/>
    </xf>
    <xf numFmtId="169" fontId="14" fillId="0" borderId="56" xfId="1" applyNumberFormat="1" applyFont="1" applyFill="1" applyBorder="1" applyAlignment="1" applyProtection="1">
      <alignment horizontal="right" vertical="center"/>
    </xf>
    <xf numFmtId="0" fontId="13" fillId="0" borderId="49" xfId="0" applyFont="1" applyBorder="1" applyAlignment="1">
      <alignment horizontal="right"/>
    </xf>
    <xf numFmtId="164" fontId="7" fillId="0" borderId="60" xfId="0" applyNumberFormat="1" applyFont="1" applyBorder="1" applyAlignment="1">
      <alignment horizontal="center"/>
    </xf>
    <xf numFmtId="169" fontId="13" fillId="8" borderId="61" xfId="0" applyNumberFormat="1" applyFont="1" applyFill="1" applyBorder="1"/>
    <xf numFmtId="172" fontId="8" fillId="0" borderId="46" xfId="0" applyNumberFormat="1" applyFont="1" applyBorder="1" applyAlignment="1">
      <alignment horizontal="center" vertical="center"/>
    </xf>
    <xf numFmtId="169" fontId="14" fillId="0" borderId="62" xfId="1" applyNumberFormat="1" applyFont="1" applyBorder="1" applyAlignment="1" applyProtection="1">
      <alignment horizontal="right" vertical="center"/>
    </xf>
    <xf numFmtId="169" fontId="14" fillId="0" borderId="56" xfId="1" applyNumberFormat="1" applyFont="1" applyBorder="1" applyAlignment="1" applyProtection="1">
      <alignment horizontal="right" vertical="center"/>
    </xf>
    <xf numFmtId="169" fontId="20" fillId="0" borderId="63" xfId="0" applyNumberFormat="1" applyFont="1" applyBorder="1" applyAlignment="1">
      <alignment horizontal="right" vertical="center"/>
    </xf>
    <xf numFmtId="0" fontId="8" fillId="0" borderId="36" xfId="0" applyFont="1" applyBorder="1"/>
    <xf numFmtId="0" fontId="8" fillId="0" borderId="66" xfId="0" applyFont="1" applyBorder="1"/>
    <xf numFmtId="169" fontId="14" fillId="8" borderId="47" xfId="1" applyNumberFormat="1" applyFont="1" applyFill="1" applyBorder="1" applyAlignment="1" applyProtection="1">
      <alignment horizontal="center" vertical="center"/>
    </xf>
    <xf numFmtId="1" fontId="2" fillId="0" borderId="16" xfId="0" applyNumberFormat="1" applyFont="1" applyBorder="1" applyAlignment="1" applyProtection="1">
      <alignment horizontal="center" vertical="center"/>
      <protection locked="0"/>
    </xf>
    <xf numFmtId="1" fontId="2" fillId="0" borderId="26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44" fontId="2" fillId="4" borderId="14" xfId="0" applyNumberFormat="1" applyFont="1" applyFill="1" applyBorder="1" applyAlignment="1" applyProtection="1">
      <alignment horizontal="center" vertical="center"/>
      <protection locked="0" hidden="1"/>
    </xf>
    <xf numFmtId="44" fontId="2" fillId="4" borderId="16" xfId="0" applyNumberFormat="1" applyFont="1" applyFill="1" applyBorder="1" applyAlignment="1" applyProtection="1">
      <alignment horizontal="center" vertical="center"/>
      <protection locked="0" hidden="1"/>
    </xf>
    <xf numFmtId="0" fontId="2" fillId="0" borderId="14" xfId="0" applyFont="1" applyBorder="1" applyAlignment="1" applyProtection="1">
      <alignment horizontal="center" vertical="center"/>
      <protection hidden="1"/>
    </xf>
    <xf numFmtId="44" fontId="2" fillId="0" borderId="12" xfId="0" applyNumberFormat="1" applyFont="1" applyBorder="1" applyAlignment="1" applyProtection="1">
      <alignment horizontal="center" vertical="center"/>
      <protection locked="0" hidden="1"/>
    </xf>
    <xf numFmtId="44" fontId="2" fillId="0" borderId="13" xfId="0" applyNumberFormat="1" applyFont="1" applyBorder="1" applyAlignment="1" applyProtection="1">
      <alignment horizontal="center" vertical="center"/>
      <protection locked="0" hidden="1"/>
    </xf>
    <xf numFmtId="44" fontId="2" fillId="0" borderId="14" xfId="0" applyNumberFormat="1" applyFont="1" applyBorder="1" applyAlignment="1" applyProtection="1">
      <alignment horizontal="center" vertical="center"/>
      <protection locked="0" hidden="1"/>
    </xf>
    <xf numFmtId="165" fontId="2" fillId="0" borderId="12" xfId="0" applyNumberFormat="1" applyFont="1" applyBorder="1" applyAlignment="1" applyProtection="1">
      <alignment horizontal="center" vertical="center"/>
      <protection locked="0" hidden="1"/>
    </xf>
    <xf numFmtId="0" fontId="1" fillId="0" borderId="25" xfId="0" applyFont="1" applyBorder="1" applyAlignment="1" applyProtection="1">
      <alignment horizontal="center" vertical="center"/>
      <protection hidden="1"/>
    </xf>
    <xf numFmtId="44" fontId="2" fillId="4" borderId="18" xfId="0" applyNumberFormat="1" applyFont="1" applyFill="1" applyBorder="1" applyAlignment="1" applyProtection="1">
      <alignment horizontal="center" vertical="center"/>
      <protection locked="0" hidden="1"/>
    </xf>
    <xf numFmtId="0" fontId="6" fillId="2" borderId="30" xfId="0" applyFont="1" applyFill="1" applyBorder="1" applyAlignment="1" applyProtection="1">
      <alignment horizontal="center" vertical="center"/>
      <protection hidden="1"/>
    </xf>
    <xf numFmtId="164" fontId="2" fillId="4" borderId="6" xfId="0" applyNumberFormat="1" applyFont="1" applyFill="1" applyBorder="1" applyAlignment="1" applyProtection="1">
      <alignment horizontal="center" vertical="center"/>
      <protection locked="0" hidden="1"/>
    </xf>
    <xf numFmtId="44" fontId="2" fillId="4" borderId="71" xfId="0" applyNumberFormat="1" applyFont="1" applyFill="1" applyBorder="1" applyAlignment="1" applyProtection="1">
      <alignment horizontal="center" vertical="center"/>
      <protection locked="0" hidden="1"/>
    </xf>
    <xf numFmtId="44" fontId="2" fillId="4" borderId="28" xfId="0" applyNumberFormat="1" applyFont="1" applyFill="1" applyBorder="1" applyAlignment="1" applyProtection="1">
      <alignment horizontal="center" vertical="center"/>
      <protection locked="0" hidden="1"/>
    </xf>
    <xf numFmtId="44" fontId="2" fillId="4" borderId="70" xfId="0" applyNumberFormat="1" applyFont="1" applyFill="1" applyBorder="1" applyAlignment="1" applyProtection="1">
      <alignment horizontal="center" vertical="center"/>
      <protection locked="0" hidden="1"/>
    </xf>
    <xf numFmtId="44" fontId="2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2" fillId="4" borderId="6" xfId="0" applyFont="1" applyFill="1" applyBorder="1" applyAlignment="1" applyProtection="1">
      <alignment horizontal="center" vertical="center"/>
      <protection locked="0" hidden="1"/>
    </xf>
    <xf numFmtId="7" fontId="6" fillId="0" borderId="17" xfId="0" applyNumberFormat="1" applyFont="1" applyBorder="1" applyAlignment="1" applyProtection="1">
      <alignment horizontal="center" vertical="center"/>
      <protection locked="0" hidden="1"/>
    </xf>
    <xf numFmtId="169" fontId="2" fillId="0" borderId="13" xfId="0" applyNumberFormat="1" applyFont="1" applyBorder="1" applyAlignment="1" applyProtection="1">
      <alignment horizontal="center" vertical="center"/>
      <protection locked="0" hidden="1"/>
    </xf>
    <xf numFmtId="7" fontId="6" fillId="0" borderId="9" xfId="0" applyNumberFormat="1" applyFont="1" applyBorder="1" applyAlignment="1" applyProtection="1">
      <alignment horizontal="center" vertical="center"/>
      <protection locked="0" hidden="1"/>
    </xf>
    <xf numFmtId="173" fontId="2" fillId="0" borderId="14" xfId="0" applyNumberFormat="1" applyFont="1" applyBorder="1" applyAlignment="1" applyProtection="1">
      <alignment horizontal="center" vertical="center"/>
      <protection locked="0" hidden="1"/>
    </xf>
    <xf numFmtId="0" fontId="1" fillId="0" borderId="5" xfId="0" applyFont="1" applyBorder="1" applyAlignment="1">
      <alignment horizontal="center" vertical="center"/>
    </xf>
    <xf numFmtId="173" fontId="2" fillId="0" borderId="16" xfId="0" applyNumberFormat="1" applyFont="1" applyBorder="1" applyAlignment="1" applyProtection="1">
      <alignment horizontal="center" vertical="center"/>
      <protection locked="0" hidden="1"/>
    </xf>
    <xf numFmtId="173" fontId="2" fillId="0" borderId="26" xfId="0" applyNumberFormat="1" applyFont="1" applyBorder="1" applyAlignment="1" applyProtection="1">
      <alignment horizontal="center" vertical="center"/>
      <protection locked="0" hidden="1"/>
    </xf>
    <xf numFmtId="7" fontId="6" fillId="0" borderId="1" xfId="0" applyNumberFormat="1" applyFont="1" applyBorder="1" applyAlignment="1" applyProtection="1">
      <alignment horizontal="center" vertical="center"/>
      <protection locked="0" hidden="1"/>
    </xf>
    <xf numFmtId="169" fontId="2" fillId="2" borderId="19" xfId="0" applyNumberFormat="1" applyFont="1" applyFill="1" applyBorder="1" applyAlignment="1">
      <alignment horizontal="center" vertical="center"/>
    </xf>
    <xf numFmtId="173" fontId="2" fillId="0" borderId="13" xfId="0" applyNumberFormat="1" applyFont="1" applyBorder="1" applyAlignment="1" applyProtection="1">
      <alignment horizontal="center" vertical="center"/>
      <protection locked="0" hidden="1"/>
    </xf>
    <xf numFmtId="173" fontId="2" fillId="0" borderId="0" xfId="0" applyNumberFormat="1" applyFont="1" applyBorder="1" applyAlignment="1" applyProtection="1">
      <alignment horizontal="center" vertical="center"/>
      <protection locked="0" hidden="1"/>
    </xf>
    <xf numFmtId="169" fontId="2" fillId="2" borderId="2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vertical="center"/>
      <protection hidden="1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4" borderId="12" xfId="0" applyNumberFormat="1" applyFont="1" applyFill="1" applyBorder="1" applyAlignment="1" applyProtection="1">
      <alignment horizontal="center" vertical="center"/>
      <protection locked="0" hidden="1"/>
    </xf>
    <xf numFmtId="0" fontId="2" fillId="3" borderId="6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173" fontId="2" fillId="0" borderId="15" xfId="0" applyNumberFormat="1" applyFont="1" applyBorder="1" applyAlignment="1" applyProtection="1">
      <alignment horizontal="center" vertical="center"/>
      <protection locked="0" hidden="1"/>
    </xf>
    <xf numFmtId="44" fontId="2" fillId="4" borderId="74" xfId="0" applyNumberFormat="1" applyFont="1" applyFill="1" applyBorder="1" applyAlignment="1" applyProtection="1">
      <alignment horizontal="center" vertical="center"/>
      <protection locked="0" hidden="1"/>
    </xf>
    <xf numFmtId="44" fontId="2" fillId="4" borderId="67" xfId="0" applyNumberFormat="1" applyFont="1" applyFill="1" applyBorder="1" applyAlignment="1" applyProtection="1">
      <alignment horizontal="center" vertical="center"/>
      <protection locked="0" hidden="1"/>
    </xf>
    <xf numFmtId="0" fontId="13" fillId="0" borderId="0" xfId="0" applyFont="1" applyAlignment="1">
      <alignment horizontal="center"/>
    </xf>
    <xf numFmtId="169" fontId="2" fillId="2" borderId="19" xfId="0" applyNumberFormat="1" applyFont="1" applyFill="1" applyBorder="1" applyAlignment="1">
      <alignment horizontal="center" vertical="center"/>
    </xf>
    <xf numFmtId="169" fontId="2" fillId="2" borderId="19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4" fontId="2" fillId="0" borderId="0" xfId="0" applyNumberFormat="1" applyFont="1" applyBorder="1" applyAlignment="1" applyProtection="1">
      <alignment horizontal="center" vertical="center"/>
      <protection locked="0" hidden="1"/>
    </xf>
    <xf numFmtId="0" fontId="2" fillId="2" borderId="11" xfId="0" applyFont="1" applyFill="1" applyBorder="1" applyAlignment="1">
      <alignment horizontal="center" vertical="center"/>
    </xf>
    <xf numFmtId="44" fontId="2" fillId="4" borderId="75" xfId="0" applyNumberFormat="1" applyFont="1" applyFill="1" applyBorder="1" applyAlignment="1" applyProtection="1">
      <alignment horizontal="center" vertical="center"/>
      <protection locked="0" hidden="1"/>
    </xf>
    <xf numFmtId="44" fontId="2" fillId="0" borderId="16" xfId="0" applyNumberFormat="1" applyFont="1" applyBorder="1" applyAlignment="1" applyProtection="1">
      <alignment horizontal="center" vertical="center"/>
      <protection locked="0" hidden="1"/>
    </xf>
    <xf numFmtId="44" fontId="2" fillId="4" borderId="76" xfId="0" applyNumberFormat="1" applyFont="1" applyFill="1" applyBorder="1" applyAlignment="1" applyProtection="1">
      <alignment horizontal="center" vertical="center"/>
      <protection locked="0" hidden="1"/>
    </xf>
    <xf numFmtId="44" fontId="2" fillId="4" borderId="26" xfId="0" applyNumberFormat="1" applyFont="1" applyFill="1" applyBorder="1" applyAlignment="1" applyProtection="1">
      <alignment horizontal="center" vertical="center"/>
      <protection locked="0" hidden="1"/>
    </xf>
    <xf numFmtId="173" fontId="6" fillId="0" borderId="9" xfId="0" applyNumberFormat="1" applyFont="1" applyBorder="1" applyAlignment="1" applyProtection="1">
      <alignment horizontal="center" vertical="center"/>
      <protection locked="0" hidden="1"/>
    </xf>
    <xf numFmtId="173" fontId="2" fillId="2" borderId="19" xfId="0" applyNumberFormat="1" applyFont="1" applyFill="1" applyBorder="1" applyAlignment="1">
      <alignment horizontal="center" vertical="center"/>
    </xf>
    <xf numFmtId="173" fontId="2" fillId="2" borderId="2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3" fontId="2" fillId="4" borderId="18" xfId="0" applyNumberFormat="1" applyFont="1" applyFill="1" applyBorder="1" applyAlignment="1" applyProtection="1">
      <alignment horizontal="center" vertical="center"/>
      <protection locked="0" hidden="1"/>
    </xf>
    <xf numFmtId="173" fontId="2" fillId="4" borderId="14" xfId="0" applyNumberFormat="1" applyFont="1" applyFill="1" applyBorder="1" applyAlignment="1" applyProtection="1">
      <alignment horizontal="center" vertical="center"/>
      <protection locked="0" hidden="1"/>
    </xf>
    <xf numFmtId="173" fontId="2" fillId="4" borderId="12" xfId="0" applyNumberFormat="1" applyFont="1" applyFill="1" applyBorder="1" applyAlignment="1" applyProtection="1">
      <alignment horizontal="center" vertical="center"/>
      <protection locked="0" hidden="1"/>
    </xf>
    <xf numFmtId="173" fontId="2" fillId="4" borderId="16" xfId="0" applyNumberFormat="1" applyFont="1" applyFill="1" applyBorder="1" applyAlignment="1" applyProtection="1">
      <alignment horizontal="center" vertical="center"/>
      <protection locked="0" hidden="1"/>
    </xf>
    <xf numFmtId="169" fontId="2" fillId="2" borderId="19" xfId="0" applyNumberFormat="1" applyFont="1" applyFill="1" applyBorder="1" applyAlignment="1">
      <alignment horizontal="center" vertical="center"/>
    </xf>
    <xf numFmtId="173" fontId="2" fillId="0" borderId="12" xfId="0" applyNumberFormat="1" applyFont="1" applyBorder="1" applyAlignment="1" applyProtection="1">
      <alignment horizontal="center" vertical="center"/>
      <protection locked="0" hidden="1"/>
    </xf>
    <xf numFmtId="173" fontId="6" fillId="0" borderId="69" xfId="0" applyNumberFormat="1" applyFont="1" applyBorder="1" applyAlignment="1" applyProtection="1">
      <alignment horizontal="center" vertical="center"/>
      <protection locked="0" hidden="1"/>
    </xf>
    <xf numFmtId="44" fontId="2" fillId="0" borderId="79" xfId="0" applyNumberFormat="1" applyFont="1" applyBorder="1" applyAlignment="1" applyProtection="1">
      <alignment horizontal="center" vertical="center"/>
      <protection locked="0" hidden="1"/>
    </xf>
    <xf numFmtId="44" fontId="2" fillId="0" borderId="18" xfId="0" applyNumberFormat="1" applyFont="1" applyBorder="1" applyAlignment="1" applyProtection="1">
      <alignment horizontal="center" vertical="center"/>
      <protection locked="0" hidden="1"/>
    </xf>
    <xf numFmtId="7" fontId="6" fillId="0" borderId="80" xfId="0" applyNumberFormat="1" applyFont="1" applyBorder="1" applyAlignment="1" applyProtection="1">
      <alignment horizontal="center" vertical="center"/>
      <protection locked="0" hidden="1"/>
    </xf>
    <xf numFmtId="0" fontId="2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69" fontId="2" fillId="0" borderId="0" xfId="0" applyNumberFormat="1" applyFont="1" applyBorder="1" applyAlignment="1" applyProtection="1">
      <alignment horizontal="center" vertical="center"/>
      <protection locked="0" hidden="1"/>
    </xf>
    <xf numFmtId="0" fontId="1" fillId="4" borderId="81" xfId="0" applyFont="1" applyFill="1" applyBorder="1" applyAlignment="1" applyProtection="1">
      <alignment vertical="center"/>
      <protection hidden="1"/>
    </xf>
    <xf numFmtId="1" fontId="2" fillId="0" borderId="82" xfId="0" applyNumberFormat="1" applyFont="1" applyBorder="1" applyAlignment="1" applyProtection="1">
      <alignment horizontal="center" vertical="center"/>
      <protection locked="0"/>
    </xf>
    <xf numFmtId="1" fontId="2" fillId="0" borderId="83" xfId="0" applyNumberFormat="1" applyFont="1" applyBorder="1" applyAlignment="1" applyProtection="1">
      <alignment horizontal="center" vertical="center"/>
      <protection locked="0"/>
    </xf>
    <xf numFmtId="0" fontId="2" fillId="4" borderId="81" xfId="0" applyFont="1" applyFill="1" applyBorder="1" applyAlignment="1" applyProtection="1">
      <alignment horizontal="center" vertical="center"/>
      <protection locked="0" hidden="1"/>
    </xf>
    <xf numFmtId="0" fontId="2" fillId="0" borderId="82" xfId="0" applyFont="1" applyBorder="1" applyAlignment="1" applyProtection="1">
      <alignment horizontal="center" vertical="center"/>
      <protection hidden="1"/>
    </xf>
    <xf numFmtId="0" fontId="2" fillId="0" borderId="83" xfId="0" applyFont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>
      <alignment horizontal="center" vertical="center"/>
    </xf>
    <xf numFmtId="0" fontId="5" fillId="0" borderId="6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2" borderId="20" xfId="0" applyFont="1" applyFill="1" applyBorder="1" applyAlignment="1" applyProtection="1">
      <alignment horizontal="center" vertical="center"/>
      <protection hidden="1"/>
    </xf>
    <xf numFmtId="0" fontId="6" fillId="2" borderId="38" xfId="0" applyFont="1" applyFill="1" applyBorder="1" applyAlignment="1" applyProtection="1">
      <alignment horizontal="center" vertical="center"/>
      <protection hidden="1"/>
    </xf>
    <xf numFmtId="0" fontId="6" fillId="2" borderId="68" xfId="0" applyFont="1" applyFill="1" applyBorder="1" applyAlignment="1" applyProtection="1">
      <alignment horizontal="center" vertical="center"/>
      <protection hidden="1"/>
    </xf>
    <xf numFmtId="0" fontId="1" fillId="0" borderId="69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6" fillId="0" borderId="72" xfId="0" applyFont="1" applyBorder="1" applyAlignment="1" applyProtection="1">
      <alignment horizontal="center" vertical="center"/>
      <protection hidden="1"/>
    </xf>
    <xf numFmtId="0" fontId="6" fillId="0" borderId="73" xfId="0" applyFont="1" applyBorder="1" applyAlignment="1" applyProtection="1">
      <alignment horizontal="center" vertical="center"/>
      <protection hidden="1"/>
    </xf>
    <xf numFmtId="164" fontId="6" fillId="0" borderId="72" xfId="0" applyNumberFormat="1" applyFont="1" applyBorder="1" applyAlignment="1">
      <alignment horizontal="center" vertical="center"/>
    </xf>
    <xf numFmtId="164" fontId="6" fillId="0" borderId="73" xfId="0" applyNumberFormat="1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169" fontId="13" fillId="0" borderId="19" xfId="0" applyNumberFormat="1" applyFont="1" applyBorder="1" applyAlignment="1">
      <alignment horizontal="center" vertical="center"/>
    </xf>
    <xf numFmtId="169" fontId="13" fillId="0" borderId="68" xfId="0" applyNumberFormat="1" applyFont="1" applyBorder="1" applyAlignment="1">
      <alignment horizontal="center" vertical="center"/>
    </xf>
    <xf numFmtId="169" fontId="5" fillId="2" borderId="19" xfId="0" applyNumberFormat="1" applyFont="1" applyFill="1" applyBorder="1" applyAlignment="1">
      <alignment horizontal="center" vertical="center"/>
    </xf>
    <xf numFmtId="169" fontId="5" fillId="2" borderId="51" xfId="0" applyNumberFormat="1" applyFont="1" applyFill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169" fontId="5" fillId="2" borderId="38" xfId="0" applyNumberFormat="1" applyFont="1" applyFill="1" applyBorder="1" applyAlignment="1">
      <alignment horizontal="center" vertical="center"/>
    </xf>
    <xf numFmtId="169" fontId="5" fillId="2" borderId="68" xfId="0" applyNumberFormat="1" applyFont="1" applyFill="1" applyBorder="1" applyAlignment="1">
      <alignment horizontal="center" vertical="center"/>
    </xf>
    <xf numFmtId="169" fontId="13" fillId="12" borderId="19" xfId="0" applyNumberFormat="1" applyFont="1" applyFill="1" applyBorder="1" applyAlignment="1">
      <alignment horizontal="center" vertical="center"/>
    </xf>
    <xf numFmtId="169" fontId="13" fillId="12" borderId="68" xfId="0" applyNumberFormat="1" applyFont="1" applyFill="1" applyBorder="1" applyAlignment="1">
      <alignment horizontal="center" vertical="center"/>
    </xf>
    <xf numFmtId="169" fontId="2" fillId="2" borderId="19" xfId="0" applyNumberFormat="1" applyFont="1" applyFill="1" applyBorder="1" applyAlignment="1">
      <alignment horizontal="center" vertical="center"/>
    </xf>
    <xf numFmtId="169" fontId="2" fillId="2" borderId="51" xfId="0" applyNumberFormat="1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3" fillId="0" borderId="59" xfId="0" applyFont="1" applyBorder="1" applyAlignment="1">
      <alignment horizontal="right" vertical="center"/>
    </xf>
    <xf numFmtId="0" fontId="13" fillId="0" borderId="54" xfId="0" applyFont="1" applyBorder="1" applyAlignment="1">
      <alignment horizontal="right" vertical="center"/>
    </xf>
    <xf numFmtId="0" fontId="13" fillId="0" borderId="64" xfId="0" applyFont="1" applyBorder="1" applyAlignment="1">
      <alignment horizontal="right"/>
    </xf>
    <xf numFmtId="0" fontId="13" fillId="0" borderId="65" xfId="0" applyFont="1" applyBorder="1" applyAlignment="1">
      <alignment horizontal="right"/>
    </xf>
    <xf numFmtId="0" fontId="13" fillId="0" borderId="3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52" xfId="0" applyFont="1" applyBorder="1" applyAlignment="1">
      <alignment horizontal="right" vertical="center"/>
    </xf>
    <xf numFmtId="0" fontId="13" fillId="0" borderId="53" xfId="0" applyFont="1" applyBorder="1" applyAlignment="1">
      <alignment horizontal="right" vertical="center"/>
    </xf>
    <xf numFmtId="14" fontId="13" fillId="0" borderId="35" xfId="0" applyNumberFormat="1" applyFont="1" applyBorder="1" applyAlignment="1">
      <alignment horizontal="right" vertical="center"/>
    </xf>
    <xf numFmtId="0" fontId="13" fillId="0" borderId="15" xfId="0" applyFont="1" applyBorder="1" applyAlignment="1">
      <alignment horizontal="right" vertical="center"/>
    </xf>
    <xf numFmtId="0" fontId="13" fillId="0" borderId="58" xfId="0" applyFont="1" applyBorder="1" applyAlignment="1">
      <alignment horizontal="right" vertic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34" xfId="0" applyFont="1" applyBorder="1" applyAlignment="1"/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/>
    <xf numFmtId="0" fontId="8" fillId="0" borderId="12" xfId="0" applyFont="1" applyBorder="1" applyAlignment="1"/>
    <xf numFmtId="2" fontId="8" fillId="0" borderId="12" xfId="0" applyNumberFormat="1" applyFont="1" applyBorder="1" applyAlignment="1"/>
    <xf numFmtId="2" fontId="8" fillId="0" borderId="6" xfId="0" applyNumberFormat="1" applyFont="1" applyBorder="1" applyAlignment="1"/>
    <xf numFmtId="169" fontId="14" fillId="5" borderId="24" xfId="1" applyNumberFormat="1" applyFont="1" applyFill="1" applyBorder="1" applyAlignment="1" applyProtection="1">
      <alignment horizontal="center"/>
    </xf>
    <xf numFmtId="169" fontId="19" fillId="5" borderId="12" xfId="0" applyNumberFormat="1" applyFont="1" applyFill="1" applyBorder="1" applyAlignment="1">
      <alignment horizontal="center" vertical="center"/>
    </xf>
    <xf numFmtId="8" fontId="19" fillId="5" borderId="12" xfId="0" applyNumberFormat="1" applyFont="1" applyFill="1" applyBorder="1" applyAlignment="1">
      <alignment horizontal="center" vertical="top"/>
    </xf>
    <xf numFmtId="169" fontId="8" fillId="0" borderId="1" xfId="0" applyNumberFormat="1" applyFont="1" applyBorder="1" applyAlignment="1" applyProtection="1">
      <protection locked="0"/>
    </xf>
    <xf numFmtId="169" fontId="8" fillId="0" borderId="29" xfId="0" applyNumberFormat="1" applyFont="1" applyBorder="1" applyAlignment="1"/>
    <xf numFmtId="169" fontId="14" fillId="5" borderId="38" xfId="1" applyNumberFormat="1" applyFont="1" applyFill="1" applyBorder="1" applyAlignment="1" applyProtection="1">
      <alignment horizontal="center"/>
    </xf>
    <xf numFmtId="0" fontId="13" fillId="0" borderId="0" xfId="0" applyFont="1" applyBorder="1" applyAlignment="1"/>
    <xf numFmtId="169" fontId="8" fillId="0" borderId="0" xfId="0" applyNumberFormat="1" applyFont="1" applyBorder="1" applyAlignment="1"/>
    <xf numFmtId="8" fontId="13" fillId="0" borderId="0" xfId="0" applyNumberFormat="1" applyFont="1" applyBorder="1" applyAlignment="1">
      <alignment horizontal="right"/>
    </xf>
    <xf numFmtId="8" fontId="8" fillId="0" borderId="0" xfId="0" applyNumberFormat="1" applyFont="1" applyBorder="1" applyAlignment="1"/>
    <xf numFmtId="0" fontId="8" fillId="0" borderId="32" xfId="0" applyFont="1" applyBorder="1" applyAlignment="1"/>
    <xf numFmtId="0" fontId="11" fillId="0" borderId="0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169" fontId="13" fillId="0" borderId="0" xfId="0" applyNumberFormat="1" applyFont="1" applyFill="1" applyBorder="1" applyAlignment="1">
      <alignment horizontal="center"/>
    </xf>
    <xf numFmtId="2" fontId="13" fillId="0" borderId="0" xfId="0" applyNumberFormat="1" applyFont="1" applyFill="1" applyBorder="1"/>
    <xf numFmtId="2" fontId="8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/>
    <xf numFmtId="0" fontId="13" fillId="0" borderId="0" xfId="0" applyFont="1" applyFill="1" applyBorder="1" applyAlignment="1">
      <alignment horizontal="center"/>
    </xf>
    <xf numFmtId="169" fontId="8" fillId="0" borderId="0" xfId="0" applyNumberFormat="1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9" fontId="14" fillId="0" borderId="0" xfId="0" applyNumberFormat="1" applyFont="1" applyFill="1" applyBorder="1" applyAlignment="1" applyProtection="1">
      <alignment horizontal="center"/>
      <protection locked="0"/>
    </xf>
    <xf numFmtId="169" fontId="8" fillId="0" borderId="0" xfId="0" applyNumberFormat="1" applyFont="1" applyFill="1" applyBorder="1"/>
    <xf numFmtId="169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/>
    </xf>
    <xf numFmtId="169" fontId="8" fillId="0" borderId="0" xfId="0" applyNumberFormat="1" applyFont="1" applyFill="1" applyBorder="1" applyProtection="1">
      <protection locked="0"/>
    </xf>
    <xf numFmtId="169" fontId="8" fillId="0" borderId="0" xfId="0" applyNumberFormat="1" applyFont="1" applyFill="1" applyBorder="1" applyAlignment="1" applyProtection="1">
      <alignment horizontal="right" vertical="center"/>
      <protection locked="0"/>
    </xf>
    <xf numFmtId="0" fontId="18" fillId="0" borderId="0" xfId="0" applyFont="1" applyFill="1" applyBorder="1" applyAlignment="1">
      <alignment horizontal="center"/>
    </xf>
    <xf numFmtId="169" fontId="8" fillId="0" borderId="0" xfId="0" applyNumberFormat="1" applyFont="1" applyFill="1" applyBorder="1" applyAlignment="1" applyProtection="1">
      <alignment vertical="center"/>
      <protection locked="0"/>
    </xf>
    <xf numFmtId="169" fontId="13" fillId="0" borderId="0" xfId="0" applyNumberFormat="1" applyFont="1" applyFill="1" applyBorder="1"/>
    <xf numFmtId="0" fontId="13" fillId="0" borderId="0" xfId="0" applyFont="1" applyFill="1" applyBorder="1"/>
    <xf numFmtId="171" fontId="13" fillId="0" borderId="0" xfId="0" applyNumberFormat="1" applyFont="1" applyFill="1" applyBorder="1" applyAlignment="1">
      <alignment horizontal="center"/>
    </xf>
    <xf numFmtId="169" fontId="8" fillId="0" borderId="0" xfId="0" applyNumberFormat="1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/>
    </xf>
    <xf numFmtId="0" fontId="10" fillId="0" borderId="35" xfId="0" applyFont="1" applyFill="1" applyBorder="1" applyAlignment="1">
      <alignment horizontal="center" vertical="center"/>
    </xf>
    <xf numFmtId="0" fontId="8" fillId="0" borderId="35" xfId="0" applyFont="1" applyFill="1" applyBorder="1"/>
    <xf numFmtId="0" fontId="12" fillId="0" borderId="35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/>
    </xf>
    <xf numFmtId="0" fontId="13" fillId="0" borderId="35" xfId="0" applyFont="1" applyFill="1" applyBorder="1" applyAlignment="1">
      <alignment horizontal="center"/>
    </xf>
    <xf numFmtId="0" fontId="8" fillId="0" borderId="35" xfId="0" applyFont="1" applyFill="1" applyBorder="1" applyAlignment="1">
      <alignment vertical="center" wrapText="1"/>
    </xf>
    <xf numFmtId="0" fontId="8" fillId="0" borderId="35" xfId="0" applyFont="1" applyFill="1" applyBorder="1" applyAlignment="1">
      <alignment horizontal="left" vertical="center" wrapText="1"/>
    </xf>
    <xf numFmtId="0" fontId="13" fillId="0" borderId="35" xfId="0" applyFont="1" applyFill="1" applyBorder="1"/>
    <xf numFmtId="2" fontId="8" fillId="0" borderId="60" xfId="0" applyNumberFormat="1" applyFont="1" applyBorder="1"/>
    <xf numFmtId="0" fontId="19" fillId="5" borderId="12" xfId="0" applyFont="1" applyFill="1" applyBorder="1" applyAlignment="1"/>
    <xf numFmtId="0" fontId="19" fillId="5" borderId="46" xfId="0" applyFont="1" applyFill="1" applyBorder="1" applyAlignment="1"/>
    <xf numFmtId="0" fontId="8" fillId="5" borderId="12" xfId="0" applyFont="1" applyFill="1" applyBorder="1" applyAlignment="1"/>
    <xf numFmtId="8" fontId="19" fillId="5" borderId="0" xfId="0" applyNumberFormat="1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_Comptes" displayName="t_Comptes" ref="A1:B30" totalsRowShown="0" headerRowDxfId="3" dataDxfId="2">
  <autoFilter ref="A1:B30"/>
  <tableColumns count="2">
    <tableColumn id="1" name="CODES" dataDxfId="1"/>
    <tableColumn id="2" name="LIBEL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W38"/>
  <sheetViews>
    <sheetView topLeftCell="A4" zoomScale="115" zoomScaleNormal="115" workbookViewId="0">
      <selection activeCell="I21" sqref="I21"/>
    </sheetView>
  </sheetViews>
  <sheetFormatPr baseColWidth="10" defaultColWidth="11.42578125" defaultRowHeight="12" x14ac:dyDescent="0.2"/>
  <cols>
    <col min="1" max="1" width="9.28515625" style="80" bestFit="1" customWidth="1"/>
    <col min="2" max="2" width="11.85546875" style="82" bestFit="1" customWidth="1"/>
    <col min="3" max="3" width="23.7109375" style="83" bestFit="1" customWidth="1"/>
    <col min="4" max="4" width="31.140625" style="83" bestFit="1" customWidth="1"/>
    <col min="5" max="8" width="7.7109375" style="82" customWidth="1"/>
    <col min="9" max="12" width="11.42578125" style="82"/>
    <col min="13" max="23" width="10.7109375" style="82" customWidth="1"/>
    <col min="24" max="16384" width="11.42578125" style="3"/>
  </cols>
  <sheetData>
    <row r="2" spans="1:23" ht="20.25" x14ac:dyDescent="0.2">
      <c r="B2" s="81" t="s">
        <v>22</v>
      </c>
      <c r="C2" s="2" t="str">
        <f ca="1">MID(CELL("filename",A1),FIND("]",CELL("filename",A1))+1,32)</f>
        <v>Novembre 2021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</row>
    <row r="3" spans="1:23" ht="12.75" thickBot="1" x14ac:dyDescent="0.25"/>
    <row r="4" spans="1:23" ht="17.25" customHeight="1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3"/>
      <c r="H4" s="184"/>
      <c r="I4" s="151"/>
      <c r="J4" s="152" t="s">
        <v>24</v>
      </c>
      <c r="K4" s="180"/>
      <c r="L4" s="181"/>
      <c r="M4" s="160" t="s">
        <v>25</v>
      </c>
      <c r="N4" s="161"/>
      <c r="O4" s="161"/>
      <c r="P4" s="161"/>
      <c r="Q4" s="161"/>
      <c r="R4" s="161"/>
      <c r="S4" s="161"/>
      <c r="T4" s="161"/>
      <c r="U4" s="161"/>
      <c r="V4" s="161"/>
      <c r="W4" s="162"/>
    </row>
    <row r="5" spans="1:23" s="4" customFormat="1" ht="24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30</v>
      </c>
      <c r="J5" s="86" t="s">
        <v>31</v>
      </c>
      <c r="K5" s="130" t="s">
        <v>32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5">
        <v>753.59</v>
      </c>
      <c r="F6" s="176"/>
      <c r="G6" s="175">
        <v>40</v>
      </c>
      <c r="H6" s="176"/>
      <c r="I6" s="100"/>
      <c r="J6" s="101"/>
      <c r="K6" s="103"/>
      <c r="L6" s="136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>
        <v>44529</v>
      </c>
      <c r="B7" s="91">
        <f>IFERROR(INDEX(t_Comptes[LIBELLES],MATCH(C7,t_Comptes[CODES],0)),"")</f>
        <v>7443</v>
      </c>
      <c r="C7" s="8" t="s">
        <v>67</v>
      </c>
      <c r="D7" s="77" t="s">
        <v>67</v>
      </c>
      <c r="E7" s="94">
        <v>450</v>
      </c>
      <c r="F7" s="3"/>
      <c r="G7" s="148"/>
      <c r="H7" s="110"/>
      <c r="I7" s="93"/>
      <c r="J7" s="94">
        <v>450</v>
      </c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>
        <v>44529</v>
      </c>
      <c r="B8" s="91">
        <f>IFERROR(INDEX(t_Comptes[LIBELLES],MATCH(C8,t_Comptes[CODES],0)),"")</f>
        <v>7443</v>
      </c>
      <c r="C8" s="8" t="s">
        <v>67</v>
      </c>
      <c r="D8" s="77" t="s">
        <v>88</v>
      </c>
      <c r="E8" s="94">
        <v>170</v>
      </c>
      <c r="F8" s="3"/>
      <c r="G8" s="149"/>
      <c r="H8" s="110"/>
      <c r="I8" s="93"/>
      <c r="J8" s="94">
        <v>170</v>
      </c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>
        <v>44530</v>
      </c>
      <c r="B9" s="91">
        <f>IFERROR(INDEX(t_Comptes[LIBELLES],MATCH(C9,t_Comptes[CODES],0)),"")</f>
        <v>6064</v>
      </c>
      <c r="C9" s="8" t="s">
        <v>9</v>
      </c>
      <c r="D9" s="77" t="s">
        <v>87</v>
      </c>
      <c r="E9" s="106"/>
      <c r="F9" s="146"/>
      <c r="G9" s="149"/>
      <c r="H9" s="110">
        <v>11</v>
      </c>
      <c r="I9" s="93"/>
      <c r="J9" s="94"/>
      <c r="K9" s="131"/>
      <c r="L9" s="134"/>
      <c r="M9" s="114">
        <v>11</v>
      </c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46"/>
      <c r="G10" s="149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46"/>
      <c r="G11" s="149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46"/>
      <c r="G12" s="149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46"/>
      <c r="G13" s="149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46"/>
      <c r="G14" s="149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46"/>
      <c r="G15" s="149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46"/>
      <c r="G16" s="149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46"/>
      <c r="G17" s="149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46"/>
      <c r="G18" s="149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46"/>
      <c r="G19" s="149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46"/>
      <c r="G20" s="149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46"/>
      <c r="G21" s="149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46"/>
      <c r="G22" s="149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46"/>
      <c r="G23" s="149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46"/>
      <c r="G24" s="149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46"/>
      <c r="G25" s="149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46"/>
      <c r="G26" s="149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46"/>
      <c r="G27" s="149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46"/>
      <c r="G28" s="149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46"/>
      <c r="G29" s="149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46"/>
      <c r="G30" s="149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8"/>
      <c r="E31" s="106"/>
      <c r="F31" s="146"/>
      <c r="G31" s="149"/>
      <c r="H31" s="111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thickBot="1" x14ac:dyDescent="0.25">
      <c r="A32" s="166"/>
      <c r="B32" s="167"/>
      <c r="C32" s="168"/>
      <c r="D32" s="96" t="s">
        <v>34</v>
      </c>
      <c r="E32" s="105">
        <f>SUM(E7:E31)</f>
        <v>620</v>
      </c>
      <c r="F32" s="147">
        <f>SUM(F7:F31)</f>
        <v>0</v>
      </c>
      <c r="G32" s="150">
        <f>SUM(G7:G31)</f>
        <v>0</v>
      </c>
      <c r="H32" s="107">
        <f>SUM(H7:H31)</f>
        <v>11</v>
      </c>
      <c r="I32" s="97"/>
      <c r="J32" s="89"/>
      <c r="K32" s="121"/>
      <c r="L32" s="135"/>
      <c r="M32" s="97"/>
      <c r="N32" s="89"/>
      <c r="O32" s="89"/>
      <c r="P32" s="89"/>
      <c r="Q32" s="89"/>
      <c r="R32" s="89"/>
      <c r="S32" s="89"/>
      <c r="T32" s="121"/>
      <c r="U32" s="121"/>
      <c r="V32" s="121"/>
      <c r="W32" s="90"/>
    </row>
    <row r="33" spans="1:23" ht="15.95" customHeight="1" thickBot="1" x14ac:dyDescent="0.25">
      <c r="A33" s="163"/>
      <c r="B33" s="164"/>
      <c r="C33" s="165"/>
      <c r="D33" s="98" t="s">
        <v>35</v>
      </c>
      <c r="E33" s="177">
        <f>E6+E32-F32</f>
        <v>1373.5900000000001</v>
      </c>
      <c r="F33" s="178"/>
      <c r="G33" s="177">
        <f>G6+G32-H32</f>
        <v>29</v>
      </c>
      <c r="H33" s="178"/>
      <c r="I33" s="116">
        <f t="shared" ref="I33:W33" si="0">SUM(I7:I31)</f>
        <v>0</v>
      </c>
      <c r="J33" s="113">
        <f t="shared" si="0"/>
        <v>620</v>
      </c>
      <c r="K33" s="113">
        <f t="shared" si="0"/>
        <v>0</v>
      </c>
      <c r="L33" s="129">
        <f t="shared" si="0"/>
        <v>0</v>
      </c>
      <c r="M33" s="138">
        <f t="shared" si="0"/>
        <v>11</v>
      </c>
      <c r="N33" s="138">
        <f t="shared" si="0"/>
        <v>0</v>
      </c>
      <c r="O33" s="138">
        <f t="shared" si="0"/>
        <v>0</v>
      </c>
      <c r="P33" s="138">
        <f t="shared" si="0"/>
        <v>0</v>
      </c>
      <c r="Q33" s="138">
        <f t="shared" si="0"/>
        <v>0</v>
      </c>
      <c r="R33" s="138">
        <f t="shared" si="0"/>
        <v>0</v>
      </c>
      <c r="S33" s="138">
        <f t="shared" si="0"/>
        <v>0</v>
      </c>
      <c r="T33" s="138">
        <f t="shared" si="0"/>
        <v>0</v>
      </c>
      <c r="U33" s="138">
        <f t="shared" si="0"/>
        <v>0</v>
      </c>
      <c r="V33" s="138">
        <f t="shared" si="0"/>
        <v>0</v>
      </c>
      <c r="W33" s="139">
        <f t="shared" si="0"/>
        <v>0</v>
      </c>
    </row>
    <row r="34" spans="1:23" ht="15.95" customHeight="1" x14ac:dyDescent="0.2">
      <c r="E34" s="83"/>
      <c r="F34" s="83"/>
      <c r="G34" s="83"/>
      <c r="H34" s="83"/>
      <c r="I34" s="140"/>
    </row>
    <row r="35" spans="1:23" ht="15.95" customHeight="1" x14ac:dyDescent="0.2"/>
    <row r="36" spans="1:23" ht="15.95" customHeight="1" x14ac:dyDescent="0.2"/>
    <row r="37" spans="1:23" ht="15.95" customHeight="1" x14ac:dyDescent="0.2"/>
    <row r="38" spans="1:23" ht="15.95" customHeight="1" x14ac:dyDescent="0.2"/>
  </sheetData>
  <sheetProtection formatCells="0" formatColumns="0" formatRows="0" insertColumns="0" insertRows="0" insertHyperlinks="0" deleteColumns="0" deleteRows="0" sort="0" autoFilter="0" pivotTables="0"/>
  <mergeCells count="15">
    <mergeCell ref="M4:W4"/>
    <mergeCell ref="A33:C33"/>
    <mergeCell ref="A32:C32"/>
    <mergeCell ref="C4:C5"/>
    <mergeCell ref="B4:B5"/>
    <mergeCell ref="A4:A5"/>
    <mergeCell ref="D4:D5"/>
    <mergeCell ref="E5:F5"/>
    <mergeCell ref="E6:F6"/>
    <mergeCell ref="E33:F33"/>
    <mergeCell ref="G5:H5"/>
    <mergeCell ref="G6:H6"/>
    <mergeCell ref="G33:H33"/>
    <mergeCell ref="K4:L4"/>
    <mergeCell ref="E4:H4"/>
  </mergeCells>
  <conditionalFormatting sqref="A7:W31">
    <cfRule type="expression" dxfId="28" priority="1">
      <formula>MOD(ROW(),2)</formula>
    </cfRule>
  </conditionalFormatting>
  <dataValidations count="1">
    <dataValidation type="list" allowBlank="1" showInputMessage="1" showErrorMessage="1" sqref="C7:C31">
      <formula1>d.comptes</formula1>
    </dataValidation>
  </dataValidations>
  <pageMargins left="0.7" right="0.7" top="0.75" bottom="0.75" header="0.3" footer="0.3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W44"/>
  <sheetViews>
    <sheetView workbookViewId="0">
      <selection activeCell="C16" sqref="C16"/>
    </sheetView>
  </sheetViews>
  <sheetFormatPr baseColWidth="10" defaultColWidth="11.42578125" defaultRowHeight="12" x14ac:dyDescent="0.2"/>
  <cols>
    <col min="1" max="1" width="9.28515625" style="80" bestFit="1" customWidth="1"/>
    <col min="2" max="2" width="11.85546875" style="82" bestFit="1" customWidth="1"/>
    <col min="3" max="3" width="23.7109375" style="83" bestFit="1" customWidth="1"/>
    <col min="4" max="4" width="35" style="83" bestFit="1" customWidth="1"/>
    <col min="5" max="8" width="7.7109375" style="82" customWidth="1"/>
    <col min="9" max="12" width="11.42578125" style="82"/>
    <col min="13" max="14" width="10.7109375" style="82" customWidth="1"/>
    <col min="15" max="15" width="12.28515625" style="82" bestFit="1" customWidth="1"/>
    <col min="16" max="17" width="10.7109375" style="82" customWidth="1"/>
    <col min="18" max="18" width="9.7109375" style="82" customWidth="1"/>
    <col min="19" max="19" width="10" style="82" bestFit="1" customWidth="1"/>
    <col min="20" max="23" width="10.7109375" style="82" customWidth="1"/>
    <col min="24" max="16384" width="11.42578125" style="3"/>
  </cols>
  <sheetData>
    <row r="2" spans="1:23" ht="20.25" x14ac:dyDescent="0.2">
      <c r="B2" s="81" t="s">
        <v>22</v>
      </c>
      <c r="C2" s="2" t="str">
        <f ca="1">MID(CELL("filename",A1),FIND("]",CELL("filename",A1))+1,32)</f>
        <v>Décembre 2021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</row>
    <row r="3" spans="1:23" ht="12.75" thickBot="1" x14ac:dyDescent="0.25"/>
    <row r="4" spans="1:23" ht="17.25" customHeight="1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3"/>
      <c r="H4" s="184"/>
      <c r="I4" s="151"/>
      <c r="J4" s="161" t="s">
        <v>24</v>
      </c>
      <c r="K4" s="161"/>
      <c r="L4" s="162"/>
      <c r="M4" s="160" t="s">
        <v>25</v>
      </c>
      <c r="N4" s="161"/>
      <c r="O4" s="161"/>
      <c r="P4" s="161"/>
      <c r="Q4" s="161"/>
      <c r="R4" s="161"/>
      <c r="S4" s="161"/>
      <c r="T4" s="161"/>
      <c r="U4" s="161"/>
      <c r="V4" s="161"/>
      <c r="W4" s="162"/>
    </row>
    <row r="5" spans="1:23" s="4" customFormat="1" ht="24.75" customHeight="1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57"/>
      <c r="C6" s="154"/>
      <c r="D6" s="154"/>
      <c r="E6" s="185">
        <f>'Novembre 2021'!E33:F33</f>
        <v>1373.5900000000001</v>
      </c>
      <c r="F6" s="186"/>
      <c r="G6" s="187">
        <f>'Novembre 2021'!G33:H33</f>
        <v>29</v>
      </c>
      <c r="H6" s="188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>
        <v>44532</v>
      </c>
      <c r="B7" s="158">
        <f>IFERROR(INDEX(t_Comptes[LIBELLES],MATCH(C7,t_Comptes[CODES],0)),"")</f>
        <v>6270</v>
      </c>
      <c r="C7" s="155" t="s">
        <v>18</v>
      </c>
      <c r="D7" s="155" t="s">
        <v>86</v>
      </c>
      <c r="E7" s="153"/>
      <c r="F7" s="146"/>
      <c r="G7" s="148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>
        <v>11</v>
      </c>
      <c r="T7" s="108"/>
      <c r="U7" s="115"/>
      <c r="V7" s="108"/>
      <c r="W7" s="124"/>
    </row>
    <row r="8" spans="1:23" ht="15.95" customHeight="1" x14ac:dyDescent="0.2">
      <c r="A8" s="95">
        <v>44532</v>
      </c>
      <c r="B8" s="158">
        <f>IFERROR(INDEX(t_Comptes[LIBELLES],MATCH(C8,t_Comptes[CODES],0)),"")</f>
        <v>7510</v>
      </c>
      <c r="C8" s="155" t="s">
        <v>4</v>
      </c>
      <c r="D8" s="155" t="s">
        <v>84</v>
      </c>
      <c r="E8" s="153">
        <v>300</v>
      </c>
      <c r="F8" s="146"/>
      <c r="G8" s="149"/>
      <c r="H8" s="110"/>
      <c r="I8" s="93"/>
      <c r="J8" s="94"/>
      <c r="K8" s="131">
        <v>300</v>
      </c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>
        <v>44535</v>
      </c>
      <c r="B9" s="158">
        <f>IFERROR(INDEX(t_Comptes[LIBELLES],MATCH(C9,t_Comptes[CODES],0)),"")</f>
        <v>6050</v>
      </c>
      <c r="C9" s="155" t="s">
        <v>46</v>
      </c>
      <c r="D9" s="155" t="s">
        <v>85</v>
      </c>
      <c r="E9" s="153"/>
      <c r="F9" s="146"/>
      <c r="G9" s="149"/>
      <c r="H9" s="110"/>
      <c r="I9" s="93"/>
      <c r="J9" s="94"/>
      <c r="K9" s="131"/>
      <c r="L9" s="134"/>
      <c r="M9" s="114"/>
      <c r="N9" s="108"/>
      <c r="O9" s="115"/>
      <c r="P9" s="108"/>
      <c r="Q9" s="115">
        <v>528.36</v>
      </c>
      <c r="R9" s="108"/>
      <c r="S9" s="115"/>
      <c r="T9" s="108"/>
      <c r="U9" s="115"/>
      <c r="V9" s="108"/>
      <c r="W9" s="124"/>
    </row>
    <row r="10" spans="1:23" ht="15.95" customHeight="1" x14ac:dyDescent="0.2">
      <c r="A10" s="95">
        <v>44531</v>
      </c>
      <c r="B10" s="158">
        <f>IFERROR(INDEX(t_Comptes[LIBELLES],MATCH(C10,t_Comptes[CODES],0)),"")</f>
        <v>7560</v>
      </c>
      <c r="C10" s="155" t="s">
        <v>2</v>
      </c>
      <c r="D10" s="155" t="s">
        <v>75</v>
      </c>
      <c r="E10" s="153">
        <v>660</v>
      </c>
      <c r="F10" s="146"/>
      <c r="G10" s="149">
        <v>40</v>
      </c>
      <c r="H10" s="110"/>
      <c r="I10" s="93">
        <v>740</v>
      </c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158" t="str">
        <f>IFERROR(INDEX(t_Comptes[LIBELLES],MATCH(C11,t_Comptes[CODES],0)),"")</f>
        <v/>
      </c>
      <c r="C11" s="155"/>
      <c r="D11" s="155"/>
      <c r="E11" s="153"/>
      <c r="F11" s="146"/>
      <c r="G11" s="149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158" t="str">
        <f>IFERROR(INDEX(t_Comptes[LIBELLES],MATCH(C12,t_Comptes[CODES],0)),"")</f>
        <v/>
      </c>
      <c r="C12" s="155"/>
      <c r="D12" s="155"/>
      <c r="E12" s="153"/>
      <c r="F12" s="146"/>
      <c r="G12" s="149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158" t="str">
        <f>IFERROR(INDEX(t_Comptes[LIBELLES],MATCH(C13,t_Comptes[CODES],0)),"")</f>
        <v/>
      </c>
      <c r="C13" s="155"/>
      <c r="D13" s="155"/>
      <c r="E13" s="153"/>
      <c r="F13" s="146"/>
      <c r="G13" s="149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158" t="str">
        <f>IFERROR(INDEX(t_Comptes[LIBELLES],MATCH(C14,t_Comptes[CODES],0)),"")</f>
        <v/>
      </c>
      <c r="C14" s="155"/>
      <c r="D14" s="155"/>
      <c r="E14" s="153"/>
      <c r="F14" s="146"/>
      <c r="G14" s="149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158" t="str">
        <f>IFERROR(INDEX(t_Comptes[LIBELLES],MATCH(C15,t_Comptes[CODES],0)),"")</f>
        <v/>
      </c>
      <c r="C15" s="155"/>
      <c r="D15" s="155"/>
      <c r="E15" s="153"/>
      <c r="F15" s="146"/>
      <c r="G15" s="149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158" t="str">
        <f>IFERROR(INDEX(t_Comptes[LIBELLES],MATCH(C16,t_Comptes[CODES],0)),"")</f>
        <v/>
      </c>
      <c r="C16" s="155"/>
      <c r="D16" s="155"/>
      <c r="E16" s="153"/>
      <c r="F16" s="146"/>
      <c r="G16" s="149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158" t="str">
        <f>IFERROR(INDEX(t_Comptes[LIBELLES],MATCH(C17,t_Comptes[CODES],0)),"")</f>
        <v/>
      </c>
      <c r="C17" s="155"/>
      <c r="D17" s="155"/>
      <c r="E17" s="153"/>
      <c r="F17" s="146"/>
      <c r="G17" s="149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158" t="str">
        <f>IFERROR(INDEX(t_Comptes[LIBELLES],MATCH(C18,t_Comptes[CODES],0)),"")</f>
        <v/>
      </c>
      <c r="C18" s="155"/>
      <c r="D18" s="155"/>
      <c r="E18" s="153"/>
      <c r="F18" s="146"/>
      <c r="G18" s="149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158" t="str">
        <f>IFERROR(INDEX(t_Comptes[LIBELLES],MATCH(C19,t_Comptes[CODES],0)),"")</f>
        <v/>
      </c>
      <c r="C19" s="155"/>
      <c r="D19" s="155"/>
      <c r="E19" s="153"/>
      <c r="F19" s="146"/>
      <c r="G19" s="149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158" t="str">
        <f>IFERROR(INDEX(t_Comptes[LIBELLES],MATCH(C20,t_Comptes[CODES],0)),"")</f>
        <v/>
      </c>
      <c r="C20" s="155"/>
      <c r="D20" s="155"/>
      <c r="E20" s="153"/>
      <c r="F20" s="146"/>
      <c r="G20" s="149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158" t="str">
        <f>IFERROR(INDEX(t_Comptes[LIBELLES],MATCH(C21,t_Comptes[CODES],0)),"")</f>
        <v/>
      </c>
      <c r="C21" s="155"/>
      <c r="D21" s="155"/>
      <c r="E21" s="153"/>
      <c r="F21" s="146"/>
      <c r="G21" s="149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158" t="str">
        <f>IFERROR(INDEX(t_Comptes[LIBELLES],MATCH(C22,t_Comptes[CODES],0)),"")</f>
        <v/>
      </c>
      <c r="C22" s="155"/>
      <c r="D22" s="155"/>
      <c r="E22" s="153"/>
      <c r="F22" s="146"/>
      <c r="G22" s="149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158" t="str">
        <f>IFERROR(INDEX(t_Comptes[LIBELLES],MATCH(C23,t_Comptes[CODES],0)),"")</f>
        <v/>
      </c>
      <c r="C23" s="155"/>
      <c r="D23" s="155"/>
      <c r="E23" s="153"/>
      <c r="F23" s="146"/>
      <c r="G23" s="149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158" t="str">
        <f>IFERROR(INDEX(t_Comptes[LIBELLES],MATCH(C24,t_Comptes[CODES],0)),"")</f>
        <v/>
      </c>
      <c r="C24" s="155"/>
      <c r="D24" s="155"/>
      <c r="E24" s="153"/>
      <c r="F24" s="146"/>
      <c r="G24" s="149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158" t="str">
        <f>IFERROR(INDEX(t_Comptes[LIBELLES],MATCH(C25,t_Comptes[CODES],0)),"")</f>
        <v/>
      </c>
      <c r="C25" s="155"/>
      <c r="D25" s="155"/>
      <c r="E25" s="153"/>
      <c r="F25" s="146"/>
      <c r="G25" s="149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158" t="str">
        <f>IFERROR(INDEX(t_Comptes[LIBELLES],MATCH(C26,t_Comptes[CODES],0)),"")</f>
        <v/>
      </c>
      <c r="C26" s="155"/>
      <c r="D26" s="155"/>
      <c r="E26" s="153"/>
      <c r="F26" s="146"/>
      <c r="G26" s="149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158" t="str">
        <f>IFERROR(INDEX(t_Comptes[LIBELLES],MATCH(C27,t_Comptes[CODES],0)),"")</f>
        <v/>
      </c>
      <c r="C27" s="155"/>
      <c r="D27" s="155"/>
      <c r="E27" s="153"/>
      <c r="F27" s="146"/>
      <c r="G27" s="149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158" t="str">
        <f>IFERROR(INDEX(t_Comptes[LIBELLES],MATCH(C28,t_Comptes[CODES],0)),"")</f>
        <v/>
      </c>
      <c r="C28" s="155"/>
      <c r="D28" s="155"/>
      <c r="E28" s="153"/>
      <c r="F28" s="146"/>
      <c r="G28" s="149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158" t="str">
        <f>IFERROR(INDEX(t_Comptes[LIBELLES],MATCH(C29,t_Comptes[CODES],0)),"")</f>
        <v/>
      </c>
      <c r="C29" s="155"/>
      <c r="D29" s="155"/>
      <c r="E29" s="153"/>
      <c r="F29" s="146"/>
      <c r="G29" s="149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158" t="str">
        <f>IFERROR(INDEX(t_Comptes[LIBELLES],MATCH(C30,t_Comptes[CODES],0)),"")</f>
        <v/>
      </c>
      <c r="C30" s="155"/>
      <c r="D30" s="155"/>
      <c r="E30" s="153"/>
      <c r="F30" s="146"/>
      <c r="G30" s="149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158" t="str">
        <f>IFERROR(INDEX(t_Comptes[LIBELLES],MATCH(C31,t_Comptes[CODES],0)),"")</f>
        <v/>
      </c>
      <c r="C31" s="155"/>
      <c r="D31" s="155"/>
      <c r="E31" s="153"/>
      <c r="F31" s="146"/>
      <c r="G31" s="149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158" t="str">
        <f>IFERROR(INDEX(t_Comptes[LIBELLES],MATCH(C32,t_Comptes[CODES],0)),"")</f>
        <v/>
      </c>
      <c r="C32" s="155"/>
      <c r="D32" s="155"/>
      <c r="E32" s="153"/>
      <c r="F32" s="146"/>
      <c r="G32" s="149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158" t="str">
        <f>IFERROR(INDEX(t_Comptes[LIBELLES],MATCH(C33,t_Comptes[CODES],0)),"")</f>
        <v/>
      </c>
      <c r="C33" s="155"/>
      <c r="D33" s="155"/>
      <c r="E33" s="153"/>
      <c r="F33" s="146"/>
      <c r="G33" s="149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158" t="str">
        <f>IFERROR(INDEX(t_Comptes[LIBELLES],MATCH(C34,t_Comptes[CODES],0)),"")</f>
        <v/>
      </c>
      <c r="C34" s="155"/>
      <c r="D34" s="155"/>
      <c r="E34" s="153"/>
      <c r="F34" s="146"/>
      <c r="G34" s="149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158" t="str">
        <f>IFERROR(INDEX(t_Comptes[LIBELLES],MATCH(C35,t_Comptes[CODES],0)),"")</f>
        <v/>
      </c>
      <c r="C35" s="155"/>
      <c r="D35" s="155"/>
      <c r="E35" s="153"/>
      <c r="F35" s="146"/>
      <c r="G35" s="149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158" t="str">
        <f>IFERROR(INDEX(t_Comptes[LIBELLES],MATCH(C36,t_Comptes[CODES],0)),"")</f>
        <v/>
      </c>
      <c r="C36" s="155"/>
      <c r="D36" s="155"/>
      <c r="E36" s="153"/>
      <c r="F36" s="146"/>
      <c r="G36" s="149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159" t="str">
        <f>IFERROR(INDEX(t_Comptes[LIBELLES],MATCH(C37,t_Comptes[CODES],0)),"")</f>
        <v/>
      </c>
      <c r="C37" s="156"/>
      <c r="D37" s="156"/>
      <c r="E37" s="153"/>
      <c r="F37" s="146"/>
      <c r="G37" s="149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960</v>
      </c>
      <c r="F38" s="147">
        <f>SUM(F7:F37)</f>
        <v>0</v>
      </c>
      <c r="G38" s="150">
        <f>SUM(G7:G37)</f>
        <v>40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E6+E38+G38-H38-F38</f>
        <v>2373.59</v>
      </c>
      <c r="F39" s="178"/>
      <c r="G39" s="177">
        <f>G6+G38-H38</f>
        <v>69</v>
      </c>
      <c r="H39" s="178"/>
      <c r="I39" s="128">
        <f t="shared" ref="I39:W39" si="0">SUM(I7:I37)</f>
        <v>740</v>
      </c>
      <c r="J39" s="128">
        <f t="shared" si="0"/>
        <v>0</v>
      </c>
      <c r="K39" s="128">
        <f t="shared" si="0"/>
        <v>300</v>
      </c>
      <c r="L39" s="129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528.36</v>
      </c>
      <c r="R39" s="138">
        <f t="shared" si="0"/>
        <v>0</v>
      </c>
      <c r="S39" s="138">
        <f t="shared" si="0"/>
        <v>11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A38:C38"/>
    <mergeCell ref="A39:C39"/>
    <mergeCell ref="E39:F39"/>
    <mergeCell ref="G39:H39"/>
    <mergeCell ref="M4:W4"/>
    <mergeCell ref="E5:F5"/>
    <mergeCell ref="G5:H5"/>
    <mergeCell ref="E6:F6"/>
    <mergeCell ref="G6:H6"/>
    <mergeCell ref="C4:C5"/>
    <mergeCell ref="B4:B5"/>
    <mergeCell ref="A4:A5"/>
    <mergeCell ref="D4:D5"/>
    <mergeCell ref="J4:L4"/>
    <mergeCell ref="E4:H4"/>
  </mergeCells>
  <conditionalFormatting sqref="A9:W37 E8:W8 A8:C8 A7:W7">
    <cfRule type="expression" dxfId="27" priority="2">
      <formula>MOD(ROW(),2)</formula>
    </cfRule>
  </conditionalFormatting>
  <conditionalFormatting sqref="D8">
    <cfRule type="expression" dxfId="26" priority="1">
      <formula>MOD(ROW(),2)</formula>
    </cfRule>
  </conditionalFormatting>
  <dataValidations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44"/>
  <sheetViews>
    <sheetView workbookViewId="0">
      <selection activeCell="D2" sqref="D2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32.85546875" style="3" bestFit="1" customWidth="1"/>
    <col min="5" max="5" width="7.7109375" style="3" customWidth="1"/>
    <col min="6" max="6" width="11.42578125" style="3"/>
    <col min="7" max="8" width="0" style="3" hidden="1" customWidth="1"/>
    <col min="9" max="16" width="11.42578125" style="3"/>
    <col min="17" max="17" width="8.140625" style="13" bestFit="1" customWidth="1"/>
    <col min="18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Janvier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36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'Décembre 2021'!E39:F39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25" priority="2">
      <formula>MOD(ROW(),2)</formula>
    </cfRule>
  </conditionalFormatting>
  <conditionalFormatting sqref="D8">
    <cfRule type="expression" dxfId="24" priority="1">
      <formula>MOD(ROW(),2)</formula>
    </cfRule>
  </conditionalFormatting>
  <dataValidations disablePrompts="1"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45"/>
  <sheetViews>
    <sheetView workbookViewId="0">
      <selection activeCell="G1" sqref="G1:H1048576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20.85546875" style="3" bestFit="1" customWidth="1"/>
    <col min="5" max="5" width="7.7109375" style="3" customWidth="1"/>
    <col min="6" max="6" width="11.42578125" style="3"/>
    <col min="7" max="8" width="0" style="3" hidden="1" customWidth="1"/>
    <col min="9" max="16" width="11.42578125" style="3"/>
    <col min="17" max="17" width="10" style="13" customWidth="1"/>
    <col min="18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Février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24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'Janvier 2022'!E39:F39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thickBot="1" x14ac:dyDescent="0.25">
      <c r="A40" s="9"/>
      <c r="B40" s="12"/>
      <c r="C40" s="14" t="s">
        <v>35</v>
      </c>
      <c r="D40" s="5"/>
      <c r="E40" s="6"/>
      <c r="F40" s="5">
        <f>SUM(F7:F38)</f>
        <v>0</v>
      </c>
      <c r="G40" s="5">
        <f t="shared" ref="G40:P40" si="1">SUM(G7:G38)</f>
        <v>0</v>
      </c>
      <c r="H40" s="5">
        <f t="shared" si="1"/>
        <v>0</v>
      </c>
      <c r="I40" s="5">
        <f t="shared" si="1"/>
        <v>0</v>
      </c>
      <c r="J40" s="5">
        <f t="shared" si="1"/>
        <v>0</v>
      </c>
      <c r="K40" s="5">
        <f t="shared" si="1"/>
        <v>0</v>
      </c>
      <c r="L40" s="5">
        <f t="shared" si="1"/>
        <v>0</v>
      </c>
      <c r="M40" s="5">
        <f t="shared" si="1"/>
        <v>0</v>
      </c>
      <c r="N40" s="5">
        <f t="shared" si="1"/>
        <v>0</v>
      </c>
      <c r="O40" s="5">
        <f t="shared" si="1"/>
        <v>0</v>
      </c>
      <c r="P40" s="5">
        <f t="shared" si="1"/>
        <v>0</v>
      </c>
      <c r="Q40" s="15"/>
    </row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  <row r="45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23" priority="2">
      <formula>MOD(ROW(),2)</formula>
    </cfRule>
  </conditionalFormatting>
  <conditionalFormatting sqref="D8">
    <cfRule type="expression" dxfId="22" priority="1">
      <formula>MOD(ROW(),2)</formula>
    </cfRule>
  </conditionalFormatting>
  <dataValidations disablePrompts="1"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44"/>
  <sheetViews>
    <sheetView workbookViewId="0">
      <selection activeCell="I32" sqref="I32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20.85546875" style="3" bestFit="1" customWidth="1"/>
    <col min="5" max="5" width="7.7109375" style="3" customWidth="1"/>
    <col min="6" max="6" width="11.42578125" style="3"/>
    <col min="7" max="8" width="0" style="3" hidden="1" customWidth="1"/>
    <col min="9" max="16" width="11.42578125" style="3"/>
    <col min="17" max="17" width="10.140625" style="13" customWidth="1"/>
    <col min="18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Mars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24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'Janvier 2022'!E39:F39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21" priority="2">
      <formula>MOD(ROW(),2)</formula>
    </cfRule>
  </conditionalFormatting>
  <conditionalFormatting sqref="D8">
    <cfRule type="expression" dxfId="20" priority="1">
      <formula>MOD(ROW(),2)</formula>
    </cfRule>
  </conditionalFormatting>
  <dataValidations disablePrompts="1"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44"/>
  <sheetViews>
    <sheetView workbookViewId="0">
      <selection activeCell="G1" sqref="G1:H1048576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20.85546875" style="3" bestFit="1" customWidth="1"/>
    <col min="5" max="5" width="7.7109375" style="3" customWidth="1"/>
    <col min="6" max="6" width="11.42578125" style="3"/>
    <col min="7" max="8" width="0" style="3" hidden="1" customWidth="1"/>
    <col min="9" max="16" width="11.42578125" style="3"/>
    <col min="17" max="17" width="10.140625" style="13" customWidth="1"/>
    <col min="18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Avril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24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'Mars 2022'!E39:F39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19" priority="2">
      <formula>MOD(ROW(),2)</formula>
    </cfRule>
  </conditionalFormatting>
  <conditionalFormatting sqref="D8">
    <cfRule type="expression" dxfId="18" priority="1">
      <formula>MOD(ROW(),2)</formula>
    </cfRule>
  </conditionalFormatting>
  <dataValidations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44"/>
  <sheetViews>
    <sheetView workbookViewId="0">
      <selection activeCell="G1" sqref="G1:H1048576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20.85546875" style="3" bestFit="1" customWidth="1"/>
    <col min="5" max="5" width="7.7109375" style="3" customWidth="1"/>
    <col min="6" max="6" width="11.42578125" style="3"/>
    <col min="7" max="8" width="0" style="3" hidden="1" customWidth="1"/>
    <col min="9" max="16" width="11.42578125" style="3"/>
    <col min="17" max="17" width="11" style="13" customWidth="1"/>
    <col min="18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Mai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24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'Avril 2022'!E39:F39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17" priority="2">
      <formula>MOD(ROW(),2)</formula>
    </cfRule>
  </conditionalFormatting>
  <conditionalFormatting sqref="D8">
    <cfRule type="expression" dxfId="16" priority="1">
      <formula>MOD(ROW(),2)</formula>
    </cfRule>
  </conditionalFormatting>
  <dataValidations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44"/>
  <sheetViews>
    <sheetView workbookViewId="0">
      <selection activeCell="G1" sqref="G1:H1048576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20.85546875" style="3" bestFit="1" customWidth="1"/>
    <col min="5" max="5" width="7.7109375" style="3" customWidth="1"/>
    <col min="6" max="6" width="11.42578125" style="3"/>
    <col min="7" max="8" width="0" style="3" hidden="1" customWidth="1"/>
    <col min="9" max="16" width="11.42578125" style="3"/>
    <col min="17" max="17" width="10.85546875" style="13" customWidth="1"/>
    <col min="18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Juin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24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'Mai 2022'!E39:F39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15" priority="2">
      <formula>MOD(ROW(),2)</formula>
    </cfRule>
  </conditionalFormatting>
  <conditionalFormatting sqref="D8">
    <cfRule type="expression" dxfId="14" priority="1">
      <formula>MOD(ROW(),2)</formula>
    </cfRule>
  </conditionalFormatting>
  <dataValidations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W44"/>
  <sheetViews>
    <sheetView workbookViewId="0">
      <selection activeCell="G1" sqref="G1:H1048576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20.85546875" style="3" bestFit="1" customWidth="1"/>
    <col min="5" max="5" width="7.7109375" style="3" customWidth="1"/>
    <col min="6" max="6" width="11.42578125" style="3"/>
    <col min="7" max="8" width="0" style="3" hidden="1" customWidth="1"/>
    <col min="9" max="16" width="11.42578125" style="3"/>
    <col min="17" max="17" width="10.7109375" style="13" customWidth="1"/>
    <col min="18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Juillet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24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'Juin 2022'!E39:F39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13" priority="2">
      <formula>MOD(ROW(),2)</formula>
    </cfRule>
  </conditionalFormatting>
  <conditionalFormatting sqref="D8">
    <cfRule type="expression" dxfId="12" priority="1">
      <formula>MOD(ROW(),2)</formula>
    </cfRule>
  </conditionalFormatting>
  <dataValidations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W44"/>
  <sheetViews>
    <sheetView workbookViewId="0">
      <selection activeCell="Y9" sqref="Y9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20.85546875" style="3" bestFit="1" customWidth="1"/>
    <col min="5" max="5" width="7.7109375" style="3" customWidth="1"/>
    <col min="6" max="6" width="11.42578125" style="3"/>
    <col min="7" max="8" width="0" style="3" hidden="1" customWidth="1"/>
    <col min="9" max="12" width="11.42578125" style="3"/>
    <col min="13" max="13" width="13" style="3" customWidth="1"/>
    <col min="14" max="14" width="11.42578125" style="3"/>
    <col min="15" max="15" width="12.28515625" style="3" bestFit="1" customWidth="1"/>
    <col min="16" max="16" width="9.85546875" style="3" bestFit="1" customWidth="1"/>
    <col min="17" max="17" width="12.5703125" style="13" customWidth="1"/>
    <col min="18" max="18" width="8.42578125" style="3" bestFit="1" customWidth="1"/>
    <col min="19" max="19" width="10" style="3" bestFit="1" customWidth="1"/>
    <col min="20" max="23" width="5.42578125" style="3" bestFit="1" customWidth="1"/>
    <col min="24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Août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24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'Juillet 2022'!E39:F39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11" priority="2">
      <formula>MOD(ROW(),2)</formula>
    </cfRule>
  </conditionalFormatting>
  <conditionalFormatting sqref="D8">
    <cfRule type="expression" dxfId="10" priority="1">
      <formula>MOD(ROW(),2)</formula>
    </cfRule>
  </conditionalFormatting>
  <dataValidations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W44"/>
  <sheetViews>
    <sheetView workbookViewId="0">
      <selection activeCell="G1" sqref="G1:H1048576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20.85546875" style="3" bestFit="1" customWidth="1"/>
    <col min="5" max="5" width="7.7109375" style="3" customWidth="1"/>
    <col min="6" max="6" width="11.42578125" style="3"/>
    <col min="7" max="8" width="0" style="3" hidden="1" customWidth="1"/>
    <col min="9" max="16" width="11.42578125" style="3"/>
    <col min="17" max="17" width="10.7109375" style="13" customWidth="1"/>
    <col min="18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Septembre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24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'Août 2022'!E39:F39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9" priority="2">
      <formula>MOD(ROW(),2)</formula>
    </cfRule>
  </conditionalFormatting>
  <conditionalFormatting sqref="D8">
    <cfRule type="expression" dxfId="8" priority="1">
      <formula>MOD(ROW(),2)</formula>
    </cfRule>
  </conditionalFormatting>
  <dataValidations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W44"/>
  <sheetViews>
    <sheetView workbookViewId="0">
      <selection activeCell="D12" sqref="D12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20.85546875" style="3" bestFit="1" customWidth="1"/>
    <col min="5" max="5" width="7.7109375" style="3" customWidth="1"/>
    <col min="6" max="6" width="11.42578125" style="3"/>
    <col min="7" max="8" width="0" style="3" hidden="1" customWidth="1"/>
    <col min="9" max="14" width="11.42578125" style="3"/>
    <col min="15" max="15" width="12.28515625" style="3" bestFit="1" customWidth="1"/>
    <col min="16" max="16" width="11.42578125" style="3"/>
    <col min="17" max="17" width="12.28515625" style="13" customWidth="1"/>
    <col min="18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Octobre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24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'Septembre 2022'!E39:F39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7" priority="2">
      <formula>MOD(ROW(),2)</formula>
    </cfRule>
  </conditionalFormatting>
  <conditionalFormatting sqref="D8">
    <cfRule type="expression" dxfId="6" priority="1">
      <formula>MOD(ROW(),2)</formula>
    </cfRule>
  </conditionalFormatting>
  <dataValidations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W44"/>
  <sheetViews>
    <sheetView workbookViewId="0">
      <selection activeCell="G1" sqref="G1:H1048576"/>
    </sheetView>
  </sheetViews>
  <sheetFormatPr baseColWidth="10" defaultColWidth="11.42578125" defaultRowHeight="12" x14ac:dyDescent="0.2"/>
  <cols>
    <col min="1" max="1" width="11.28515625" style="1" customWidth="1"/>
    <col min="2" max="2" width="11.85546875" style="3" bestFit="1" customWidth="1"/>
    <col min="3" max="3" width="25.28515625" style="13" customWidth="1"/>
    <col min="4" max="4" width="9.42578125" style="3" bestFit="1" customWidth="1"/>
    <col min="5" max="5" width="7.7109375" style="3" customWidth="1"/>
    <col min="6" max="6" width="11.42578125" style="3"/>
    <col min="7" max="8" width="0" style="3" hidden="1" customWidth="1"/>
    <col min="9" max="16" width="11.42578125" style="3"/>
    <col min="17" max="17" width="8.140625" style="13" bestFit="1" customWidth="1"/>
    <col min="18" max="16384" width="11.42578125" style="3"/>
  </cols>
  <sheetData>
    <row r="1" spans="1:23" x14ac:dyDescent="0.2">
      <c r="A1" s="80"/>
      <c r="B1" s="82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0.25" x14ac:dyDescent="0.2">
      <c r="A2" s="80"/>
      <c r="B2" s="81" t="s">
        <v>22</v>
      </c>
      <c r="C2" s="2" t="str">
        <f ca="1">MID(CELL("filename",A1),FIND("]",CELL("filename",A1))+1,32)</f>
        <v>Novembre 2022</v>
      </c>
      <c r="D2" s="2"/>
      <c r="E2" s="2"/>
      <c r="F2" s="2"/>
      <c r="G2" s="79"/>
      <c r="H2" s="79"/>
      <c r="I2" s="79"/>
      <c r="J2" s="79"/>
      <c r="K2" s="79"/>
      <c r="L2" s="79"/>
      <c r="M2" s="79"/>
      <c r="N2" s="79"/>
      <c r="O2" s="82"/>
      <c r="P2" s="82"/>
      <c r="Q2" s="82"/>
      <c r="R2" s="82"/>
      <c r="S2" s="82"/>
      <c r="T2" s="82"/>
      <c r="U2" s="82"/>
      <c r="V2" s="82"/>
      <c r="W2" s="82"/>
    </row>
    <row r="3" spans="1:23" ht="12.75" thickBot="1" x14ac:dyDescent="0.25">
      <c r="A3" s="80"/>
      <c r="B3" s="82"/>
      <c r="C3" s="83"/>
      <c r="D3" s="83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</row>
    <row r="4" spans="1:23" ht="16.5" thickBot="1" x14ac:dyDescent="0.25">
      <c r="A4" s="171" t="s">
        <v>26</v>
      </c>
      <c r="B4" s="171" t="s">
        <v>0</v>
      </c>
      <c r="C4" s="169" t="s">
        <v>27</v>
      </c>
      <c r="D4" s="169" t="s">
        <v>66</v>
      </c>
      <c r="E4" s="182" t="s">
        <v>23</v>
      </c>
      <c r="F4" s="183"/>
      <c r="G4" s="184"/>
      <c r="H4" s="109"/>
      <c r="I4" s="84"/>
      <c r="J4" s="191" t="s">
        <v>24</v>
      </c>
      <c r="K4" s="191"/>
      <c r="L4" s="192"/>
      <c r="M4" s="193" t="s">
        <v>25</v>
      </c>
      <c r="N4" s="194"/>
      <c r="O4" s="194"/>
      <c r="P4" s="194"/>
      <c r="Q4" s="194"/>
      <c r="R4" s="194"/>
      <c r="S4" s="194"/>
      <c r="T4" s="194"/>
      <c r="U4" s="194"/>
      <c r="V4" s="194"/>
      <c r="W4" s="195"/>
    </row>
    <row r="5" spans="1:23" s="4" customFormat="1" ht="36.75" thickBot="1" x14ac:dyDescent="0.25">
      <c r="A5" s="172"/>
      <c r="B5" s="172"/>
      <c r="C5" s="170"/>
      <c r="D5" s="170"/>
      <c r="E5" s="173" t="s">
        <v>28</v>
      </c>
      <c r="F5" s="174"/>
      <c r="G5" s="173" t="s">
        <v>29</v>
      </c>
      <c r="H5" s="179"/>
      <c r="I5" s="85" t="s">
        <v>73</v>
      </c>
      <c r="J5" s="86" t="s">
        <v>74</v>
      </c>
      <c r="K5" s="130" t="s">
        <v>4</v>
      </c>
      <c r="L5" s="132" t="s">
        <v>57</v>
      </c>
      <c r="M5" s="118" t="s">
        <v>33</v>
      </c>
      <c r="N5" s="119" t="s">
        <v>14</v>
      </c>
      <c r="O5" s="88" t="s">
        <v>68</v>
      </c>
      <c r="P5" s="87" t="s">
        <v>13</v>
      </c>
      <c r="Q5" s="120" t="s">
        <v>7</v>
      </c>
      <c r="R5" s="122" t="s">
        <v>11</v>
      </c>
      <c r="S5" s="119" t="s">
        <v>19</v>
      </c>
      <c r="T5" s="119" t="s">
        <v>69</v>
      </c>
      <c r="U5" s="119"/>
      <c r="V5" s="119"/>
      <c r="W5" s="123"/>
    </row>
    <row r="6" spans="1:23" ht="15.95" customHeight="1" thickBot="1" x14ac:dyDescent="0.25">
      <c r="A6" s="99"/>
      <c r="B6" s="104"/>
      <c r="C6" s="117"/>
      <c r="D6" s="117"/>
      <c r="E6" s="177">
        <f>'Octobre 2022'!E39:F39</f>
        <v>2373.59</v>
      </c>
      <c r="F6" s="186"/>
      <c r="G6" s="175"/>
      <c r="H6" s="176"/>
      <c r="I6" s="100"/>
      <c r="J6" s="101"/>
      <c r="K6" s="103"/>
      <c r="L6" s="133"/>
      <c r="M6" s="100"/>
      <c r="N6" s="101"/>
      <c r="O6" s="103"/>
      <c r="P6" s="101"/>
      <c r="Q6" s="103"/>
      <c r="R6" s="101"/>
      <c r="S6" s="103"/>
      <c r="T6" s="125"/>
      <c r="U6" s="126"/>
      <c r="V6" s="125"/>
      <c r="W6" s="102"/>
    </row>
    <row r="7" spans="1:23" ht="15.95" customHeight="1" x14ac:dyDescent="0.2">
      <c r="A7" s="95"/>
      <c r="B7" s="91" t="str">
        <f>IFERROR(INDEX(t_Comptes[LIBELLES],MATCH(C7,t_Comptes[CODES],0)),"")</f>
        <v/>
      </c>
      <c r="C7" s="8"/>
      <c r="D7" s="77"/>
      <c r="E7" s="106"/>
      <c r="F7" s="108"/>
      <c r="G7" s="92"/>
      <c r="H7" s="110"/>
      <c r="I7" s="93"/>
      <c r="J7" s="94"/>
      <c r="K7" s="131"/>
      <c r="L7" s="134"/>
      <c r="M7" s="114"/>
      <c r="N7" s="108"/>
      <c r="O7" s="115"/>
      <c r="P7" s="108"/>
      <c r="Q7" s="115"/>
      <c r="R7" s="108"/>
      <c r="S7" s="115"/>
      <c r="T7" s="108"/>
      <c r="U7" s="115"/>
      <c r="V7" s="108"/>
      <c r="W7" s="124"/>
    </row>
    <row r="8" spans="1:23" ht="15.95" customHeight="1" x14ac:dyDescent="0.2">
      <c r="A8" s="95"/>
      <c r="B8" s="91" t="str">
        <f>IFERROR(INDEX(t_Comptes[LIBELLES],MATCH(C8,t_Comptes[CODES],0)),"")</f>
        <v/>
      </c>
      <c r="C8" s="8"/>
      <c r="D8" s="77"/>
      <c r="E8" s="106"/>
      <c r="F8" s="108"/>
      <c r="G8" s="92"/>
      <c r="H8" s="110"/>
      <c r="I8" s="93"/>
      <c r="J8" s="94"/>
      <c r="K8" s="131"/>
      <c r="L8" s="134"/>
      <c r="M8" s="114"/>
      <c r="N8" s="108"/>
      <c r="O8" s="115"/>
      <c r="P8" s="108"/>
      <c r="Q8" s="115"/>
      <c r="R8" s="108"/>
      <c r="S8" s="115"/>
      <c r="T8" s="108"/>
      <c r="U8" s="115"/>
      <c r="V8" s="108"/>
      <c r="W8" s="124"/>
    </row>
    <row r="9" spans="1:23" ht="15.95" customHeight="1" x14ac:dyDescent="0.2">
      <c r="A9" s="95"/>
      <c r="B9" s="91" t="str">
        <f>IFERROR(INDEX(t_Comptes[LIBELLES],MATCH(C9,t_Comptes[CODES],0)),"")</f>
        <v/>
      </c>
      <c r="C9" s="8"/>
      <c r="D9" s="77"/>
      <c r="E9" s="106"/>
      <c r="F9" s="108"/>
      <c r="G9" s="92"/>
      <c r="H9" s="110"/>
      <c r="I9" s="93"/>
      <c r="J9" s="94"/>
      <c r="K9" s="131"/>
      <c r="L9" s="134"/>
      <c r="M9" s="114"/>
      <c r="N9" s="108"/>
      <c r="O9" s="115"/>
      <c r="P9" s="108"/>
      <c r="Q9" s="115"/>
      <c r="R9" s="108"/>
      <c r="S9" s="115"/>
      <c r="T9" s="108"/>
      <c r="U9" s="115"/>
      <c r="V9" s="108"/>
      <c r="W9" s="124"/>
    </row>
    <row r="10" spans="1:23" ht="15.95" customHeight="1" x14ac:dyDescent="0.2">
      <c r="A10" s="95"/>
      <c r="B10" s="91" t="str">
        <f>IFERROR(INDEX(t_Comptes[LIBELLES],MATCH(C10,t_Comptes[CODES],0)),"")</f>
        <v/>
      </c>
      <c r="C10" s="8"/>
      <c r="D10" s="77"/>
      <c r="E10" s="106"/>
      <c r="F10" s="108"/>
      <c r="G10" s="92"/>
      <c r="H10" s="110"/>
      <c r="I10" s="93"/>
      <c r="J10" s="94"/>
      <c r="K10" s="131"/>
      <c r="L10" s="134"/>
      <c r="M10" s="114"/>
      <c r="N10" s="108"/>
      <c r="O10" s="115"/>
      <c r="P10" s="108"/>
      <c r="Q10" s="115"/>
      <c r="R10" s="108"/>
      <c r="S10" s="115"/>
      <c r="T10" s="108"/>
      <c r="U10" s="115"/>
      <c r="V10" s="108"/>
      <c r="W10" s="124"/>
    </row>
    <row r="11" spans="1:23" ht="15.95" customHeight="1" x14ac:dyDescent="0.2">
      <c r="A11" s="95"/>
      <c r="B11" s="91" t="str">
        <f>IFERROR(INDEX(t_Comptes[LIBELLES],MATCH(C11,t_Comptes[CODES],0)),"")</f>
        <v/>
      </c>
      <c r="C11" s="8"/>
      <c r="D11" s="77"/>
      <c r="E11" s="106"/>
      <c r="F11" s="108"/>
      <c r="G11" s="92"/>
      <c r="H11" s="110"/>
      <c r="I11" s="93"/>
      <c r="J11" s="94"/>
      <c r="K11" s="131"/>
      <c r="L11" s="134"/>
      <c r="M11" s="114"/>
      <c r="N11" s="108"/>
      <c r="O11" s="115"/>
      <c r="P11" s="108"/>
      <c r="Q11" s="115"/>
      <c r="R11" s="108"/>
      <c r="S11" s="115"/>
      <c r="T11" s="108"/>
      <c r="U11" s="115"/>
      <c r="V11" s="108"/>
      <c r="W11" s="124"/>
    </row>
    <row r="12" spans="1:23" ht="15.95" customHeight="1" x14ac:dyDescent="0.2">
      <c r="A12" s="95"/>
      <c r="B12" s="91" t="str">
        <f>IFERROR(INDEX(t_Comptes[LIBELLES],MATCH(C12,t_Comptes[CODES],0)),"")</f>
        <v/>
      </c>
      <c r="C12" s="8"/>
      <c r="D12" s="77"/>
      <c r="E12" s="106"/>
      <c r="F12" s="108"/>
      <c r="G12" s="92"/>
      <c r="H12" s="110"/>
      <c r="I12" s="93"/>
      <c r="J12" s="94"/>
      <c r="K12" s="131"/>
      <c r="L12" s="134"/>
      <c r="M12" s="114"/>
      <c r="N12" s="108"/>
      <c r="O12" s="115"/>
      <c r="P12" s="108"/>
      <c r="Q12" s="115"/>
      <c r="R12" s="108"/>
      <c r="S12" s="115"/>
      <c r="T12" s="108"/>
      <c r="U12" s="115"/>
      <c r="V12" s="108"/>
      <c r="W12" s="124"/>
    </row>
    <row r="13" spans="1:23" ht="15.95" customHeight="1" x14ac:dyDescent="0.2">
      <c r="A13" s="95"/>
      <c r="B13" s="91" t="str">
        <f>IFERROR(INDEX(t_Comptes[LIBELLES],MATCH(C13,t_Comptes[CODES],0)),"")</f>
        <v/>
      </c>
      <c r="C13" s="8"/>
      <c r="D13" s="77"/>
      <c r="E13" s="106"/>
      <c r="F13" s="108"/>
      <c r="G13" s="92"/>
      <c r="H13" s="110"/>
      <c r="I13" s="93"/>
      <c r="J13" s="94"/>
      <c r="K13" s="131"/>
      <c r="L13" s="134"/>
      <c r="M13" s="114"/>
      <c r="N13" s="108"/>
      <c r="O13" s="115"/>
      <c r="P13" s="108"/>
      <c r="Q13" s="115"/>
      <c r="R13" s="108"/>
      <c r="S13" s="115"/>
      <c r="T13" s="108"/>
      <c r="U13" s="115"/>
      <c r="V13" s="108"/>
      <c r="W13" s="124"/>
    </row>
    <row r="14" spans="1:23" ht="15.95" customHeight="1" x14ac:dyDescent="0.2">
      <c r="A14" s="95"/>
      <c r="B14" s="91" t="str">
        <f>IFERROR(INDEX(t_Comptes[LIBELLES],MATCH(C14,t_Comptes[CODES],0)),"")</f>
        <v/>
      </c>
      <c r="C14" s="8"/>
      <c r="D14" s="77"/>
      <c r="E14" s="106"/>
      <c r="F14" s="108"/>
      <c r="G14" s="92"/>
      <c r="H14" s="110"/>
      <c r="I14" s="93"/>
      <c r="J14" s="94"/>
      <c r="K14" s="131"/>
      <c r="L14" s="134"/>
      <c r="M14" s="114"/>
      <c r="N14" s="108"/>
      <c r="O14" s="115"/>
      <c r="P14" s="108"/>
      <c r="Q14" s="115"/>
      <c r="R14" s="108"/>
      <c r="S14" s="115"/>
      <c r="T14" s="108"/>
      <c r="U14" s="115"/>
      <c r="V14" s="108"/>
      <c r="W14" s="124"/>
    </row>
    <row r="15" spans="1:23" ht="15.95" customHeight="1" x14ac:dyDescent="0.2">
      <c r="A15" s="95"/>
      <c r="B15" s="91" t="str">
        <f>IFERROR(INDEX(t_Comptes[LIBELLES],MATCH(C15,t_Comptes[CODES],0)),"")</f>
        <v/>
      </c>
      <c r="C15" s="8"/>
      <c r="D15" s="77"/>
      <c r="E15" s="106"/>
      <c r="F15" s="108"/>
      <c r="G15" s="92"/>
      <c r="H15" s="110"/>
      <c r="I15" s="93"/>
      <c r="J15" s="94"/>
      <c r="K15" s="131"/>
      <c r="L15" s="134"/>
      <c r="M15" s="114"/>
      <c r="N15" s="108"/>
      <c r="O15" s="115"/>
      <c r="P15" s="108"/>
      <c r="Q15" s="115"/>
      <c r="R15" s="108"/>
      <c r="S15" s="115"/>
      <c r="T15" s="108"/>
      <c r="U15" s="115"/>
      <c r="V15" s="108"/>
      <c r="W15" s="124"/>
    </row>
    <row r="16" spans="1:23" ht="15.95" customHeight="1" x14ac:dyDescent="0.2">
      <c r="A16" s="95"/>
      <c r="B16" s="91" t="str">
        <f>IFERROR(INDEX(t_Comptes[LIBELLES],MATCH(C16,t_Comptes[CODES],0)),"")</f>
        <v/>
      </c>
      <c r="C16" s="8"/>
      <c r="D16" s="77"/>
      <c r="E16" s="106"/>
      <c r="F16" s="108"/>
      <c r="G16" s="92"/>
      <c r="H16" s="110"/>
      <c r="I16" s="93"/>
      <c r="J16" s="94"/>
      <c r="K16" s="131"/>
      <c r="L16" s="134"/>
      <c r="M16" s="114"/>
      <c r="N16" s="108"/>
      <c r="O16" s="115"/>
      <c r="P16" s="108"/>
      <c r="Q16" s="115"/>
      <c r="R16" s="108"/>
      <c r="S16" s="115"/>
      <c r="T16" s="108"/>
      <c r="U16" s="115"/>
      <c r="V16" s="108"/>
      <c r="W16" s="124"/>
    </row>
    <row r="17" spans="1:23" ht="15.95" customHeight="1" x14ac:dyDescent="0.2">
      <c r="A17" s="95"/>
      <c r="B17" s="91" t="str">
        <f>IFERROR(INDEX(t_Comptes[LIBELLES],MATCH(C17,t_Comptes[CODES],0)),"")</f>
        <v/>
      </c>
      <c r="C17" s="8"/>
      <c r="D17" s="77"/>
      <c r="E17" s="106"/>
      <c r="F17" s="108"/>
      <c r="G17" s="92"/>
      <c r="H17" s="110"/>
      <c r="I17" s="93"/>
      <c r="J17" s="94"/>
      <c r="K17" s="131"/>
      <c r="L17" s="134"/>
      <c r="M17" s="114"/>
      <c r="N17" s="108"/>
      <c r="O17" s="115"/>
      <c r="P17" s="108"/>
      <c r="Q17" s="115"/>
      <c r="R17" s="108"/>
      <c r="S17" s="115"/>
      <c r="T17" s="108"/>
      <c r="U17" s="115"/>
      <c r="V17" s="108"/>
      <c r="W17" s="124"/>
    </row>
    <row r="18" spans="1:23" ht="15.95" customHeight="1" x14ac:dyDescent="0.2">
      <c r="A18" s="95"/>
      <c r="B18" s="91" t="str">
        <f>IFERROR(INDEX(t_Comptes[LIBELLES],MATCH(C18,t_Comptes[CODES],0)),"")</f>
        <v/>
      </c>
      <c r="C18" s="8"/>
      <c r="D18" s="77"/>
      <c r="E18" s="106"/>
      <c r="F18" s="108"/>
      <c r="G18" s="92"/>
      <c r="H18" s="110"/>
      <c r="I18" s="93"/>
      <c r="J18" s="94"/>
      <c r="K18" s="131"/>
      <c r="L18" s="134"/>
      <c r="M18" s="114"/>
      <c r="N18" s="108"/>
      <c r="O18" s="115"/>
      <c r="P18" s="108"/>
      <c r="Q18" s="115"/>
      <c r="R18" s="108"/>
      <c r="S18" s="115"/>
      <c r="T18" s="108"/>
      <c r="U18" s="115"/>
      <c r="V18" s="108"/>
      <c r="W18" s="124"/>
    </row>
    <row r="19" spans="1:23" ht="15.95" customHeight="1" x14ac:dyDescent="0.2">
      <c r="A19" s="95"/>
      <c r="B19" s="91" t="str">
        <f>IFERROR(INDEX(t_Comptes[LIBELLES],MATCH(C19,t_Comptes[CODES],0)),"")</f>
        <v/>
      </c>
      <c r="C19" s="8"/>
      <c r="D19" s="77"/>
      <c r="E19" s="106"/>
      <c r="F19" s="108"/>
      <c r="G19" s="92"/>
      <c r="H19" s="110"/>
      <c r="I19" s="93"/>
      <c r="J19" s="94"/>
      <c r="K19" s="131"/>
      <c r="L19" s="134"/>
      <c r="M19" s="114"/>
      <c r="N19" s="108"/>
      <c r="O19" s="115"/>
      <c r="P19" s="108"/>
      <c r="Q19" s="115"/>
      <c r="R19" s="108"/>
      <c r="S19" s="115"/>
      <c r="T19" s="108"/>
      <c r="U19" s="115"/>
      <c r="V19" s="108"/>
      <c r="W19" s="124"/>
    </row>
    <row r="20" spans="1:23" ht="15.95" customHeight="1" x14ac:dyDescent="0.2">
      <c r="A20" s="95"/>
      <c r="B20" s="91" t="str">
        <f>IFERROR(INDEX(t_Comptes[LIBELLES],MATCH(C20,t_Comptes[CODES],0)),"")</f>
        <v/>
      </c>
      <c r="C20" s="8"/>
      <c r="D20" s="77"/>
      <c r="E20" s="106"/>
      <c r="F20" s="108"/>
      <c r="G20" s="92"/>
      <c r="H20" s="110"/>
      <c r="I20" s="93"/>
      <c r="J20" s="94"/>
      <c r="K20" s="131"/>
      <c r="L20" s="134"/>
      <c r="M20" s="114"/>
      <c r="N20" s="108"/>
      <c r="O20" s="115"/>
      <c r="P20" s="108"/>
      <c r="Q20" s="115"/>
      <c r="R20" s="108"/>
      <c r="S20" s="115"/>
      <c r="T20" s="108"/>
      <c r="U20" s="115"/>
      <c r="V20" s="108"/>
      <c r="W20" s="124"/>
    </row>
    <row r="21" spans="1:23" ht="15.95" customHeight="1" x14ac:dyDescent="0.2">
      <c r="A21" s="95"/>
      <c r="B21" s="91" t="str">
        <f>IFERROR(INDEX(t_Comptes[LIBELLES],MATCH(C21,t_Comptes[CODES],0)),"")</f>
        <v/>
      </c>
      <c r="C21" s="8"/>
      <c r="D21" s="77"/>
      <c r="E21" s="106"/>
      <c r="F21" s="108"/>
      <c r="G21" s="92"/>
      <c r="H21" s="110"/>
      <c r="I21" s="93"/>
      <c r="J21" s="94"/>
      <c r="K21" s="131"/>
      <c r="L21" s="134"/>
      <c r="M21" s="114"/>
      <c r="N21" s="108"/>
      <c r="O21" s="115"/>
      <c r="P21" s="108"/>
      <c r="Q21" s="115"/>
      <c r="R21" s="108"/>
      <c r="S21" s="115"/>
      <c r="T21" s="108"/>
      <c r="U21" s="115"/>
      <c r="V21" s="108"/>
      <c r="W21" s="124"/>
    </row>
    <row r="22" spans="1:23" ht="15.95" customHeight="1" x14ac:dyDescent="0.2">
      <c r="A22" s="95"/>
      <c r="B22" s="91" t="str">
        <f>IFERROR(INDEX(t_Comptes[LIBELLES],MATCH(C22,t_Comptes[CODES],0)),"")</f>
        <v/>
      </c>
      <c r="C22" s="8"/>
      <c r="D22" s="77"/>
      <c r="E22" s="106"/>
      <c r="F22" s="108"/>
      <c r="G22" s="92"/>
      <c r="H22" s="110"/>
      <c r="I22" s="93"/>
      <c r="J22" s="94"/>
      <c r="K22" s="131"/>
      <c r="L22" s="134"/>
      <c r="M22" s="114"/>
      <c r="N22" s="108"/>
      <c r="O22" s="115"/>
      <c r="P22" s="108"/>
      <c r="Q22" s="115"/>
      <c r="R22" s="108"/>
      <c r="S22" s="115"/>
      <c r="T22" s="108"/>
      <c r="U22" s="115"/>
      <c r="V22" s="108"/>
      <c r="W22" s="124"/>
    </row>
    <row r="23" spans="1:23" ht="15.95" customHeight="1" x14ac:dyDescent="0.2">
      <c r="A23" s="95"/>
      <c r="B23" s="91" t="str">
        <f>IFERROR(INDEX(t_Comptes[LIBELLES],MATCH(C23,t_Comptes[CODES],0)),"")</f>
        <v/>
      </c>
      <c r="C23" s="8"/>
      <c r="D23" s="77"/>
      <c r="E23" s="106"/>
      <c r="F23" s="108"/>
      <c r="G23" s="92"/>
      <c r="H23" s="110"/>
      <c r="I23" s="93"/>
      <c r="J23" s="94"/>
      <c r="K23" s="131"/>
      <c r="L23" s="134"/>
      <c r="M23" s="114"/>
      <c r="N23" s="108"/>
      <c r="O23" s="115"/>
      <c r="P23" s="108"/>
      <c r="Q23" s="115"/>
      <c r="R23" s="108"/>
      <c r="S23" s="115"/>
      <c r="T23" s="108"/>
      <c r="U23" s="115"/>
      <c r="V23" s="108"/>
      <c r="W23" s="124"/>
    </row>
    <row r="24" spans="1:23" ht="15.95" customHeight="1" x14ac:dyDescent="0.2">
      <c r="A24" s="95"/>
      <c r="B24" s="91" t="str">
        <f>IFERROR(INDEX(t_Comptes[LIBELLES],MATCH(C24,t_Comptes[CODES],0)),"")</f>
        <v/>
      </c>
      <c r="C24" s="8"/>
      <c r="D24" s="77"/>
      <c r="E24" s="106"/>
      <c r="F24" s="108"/>
      <c r="G24" s="92"/>
      <c r="H24" s="110"/>
      <c r="I24" s="93"/>
      <c r="J24" s="94"/>
      <c r="K24" s="131"/>
      <c r="L24" s="134"/>
      <c r="M24" s="114"/>
      <c r="N24" s="108"/>
      <c r="O24" s="115"/>
      <c r="P24" s="108"/>
      <c r="Q24" s="115"/>
      <c r="R24" s="108"/>
      <c r="S24" s="115"/>
      <c r="T24" s="108"/>
      <c r="U24" s="115"/>
      <c r="V24" s="108"/>
      <c r="W24" s="124"/>
    </row>
    <row r="25" spans="1:23" ht="15.95" customHeight="1" x14ac:dyDescent="0.2">
      <c r="A25" s="95"/>
      <c r="B25" s="91" t="str">
        <f>IFERROR(INDEX(t_Comptes[LIBELLES],MATCH(C25,t_Comptes[CODES],0)),"")</f>
        <v/>
      </c>
      <c r="C25" s="8"/>
      <c r="D25" s="77"/>
      <c r="E25" s="106"/>
      <c r="F25" s="108"/>
      <c r="G25" s="92"/>
      <c r="H25" s="110"/>
      <c r="I25" s="93"/>
      <c r="J25" s="94"/>
      <c r="K25" s="131"/>
      <c r="L25" s="134"/>
      <c r="M25" s="114"/>
      <c r="N25" s="108"/>
      <c r="O25" s="115"/>
      <c r="P25" s="108"/>
      <c r="Q25" s="115"/>
      <c r="R25" s="108"/>
      <c r="S25" s="115"/>
      <c r="T25" s="108"/>
      <c r="U25" s="115"/>
      <c r="V25" s="108"/>
      <c r="W25" s="124"/>
    </row>
    <row r="26" spans="1:23" ht="15.95" customHeight="1" x14ac:dyDescent="0.2">
      <c r="A26" s="95"/>
      <c r="B26" s="91" t="str">
        <f>IFERROR(INDEX(t_Comptes[LIBELLES],MATCH(C26,t_Comptes[CODES],0)),"")</f>
        <v/>
      </c>
      <c r="C26" s="8"/>
      <c r="D26" s="77"/>
      <c r="E26" s="106"/>
      <c r="F26" s="108"/>
      <c r="G26" s="92"/>
      <c r="H26" s="110"/>
      <c r="I26" s="93"/>
      <c r="J26" s="94"/>
      <c r="K26" s="131"/>
      <c r="L26" s="134"/>
      <c r="M26" s="114"/>
      <c r="N26" s="108"/>
      <c r="O26" s="115"/>
      <c r="P26" s="108"/>
      <c r="Q26" s="115"/>
      <c r="R26" s="108"/>
      <c r="S26" s="115"/>
      <c r="T26" s="108"/>
      <c r="U26" s="115"/>
      <c r="V26" s="108"/>
      <c r="W26" s="124"/>
    </row>
    <row r="27" spans="1:23" ht="15.95" customHeight="1" x14ac:dyDescent="0.2">
      <c r="A27" s="95"/>
      <c r="B27" s="91" t="str">
        <f>IFERROR(INDEX(t_Comptes[LIBELLES],MATCH(C27,t_Comptes[CODES],0)),"")</f>
        <v/>
      </c>
      <c r="C27" s="8"/>
      <c r="D27" s="77"/>
      <c r="E27" s="106"/>
      <c r="F27" s="108"/>
      <c r="G27" s="92"/>
      <c r="H27" s="110"/>
      <c r="I27" s="93"/>
      <c r="J27" s="94"/>
      <c r="K27" s="131"/>
      <c r="L27" s="134"/>
      <c r="M27" s="114"/>
      <c r="N27" s="108"/>
      <c r="O27" s="115"/>
      <c r="P27" s="108"/>
      <c r="Q27" s="115"/>
      <c r="R27" s="108"/>
      <c r="S27" s="115"/>
      <c r="T27" s="108"/>
      <c r="U27" s="115"/>
      <c r="V27" s="108"/>
      <c r="W27" s="124"/>
    </row>
    <row r="28" spans="1:23" ht="15.95" customHeight="1" x14ac:dyDescent="0.2">
      <c r="A28" s="95"/>
      <c r="B28" s="91" t="str">
        <f>IFERROR(INDEX(t_Comptes[LIBELLES],MATCH(C28,t_Comptes[CODES],0)),"")</f>
        <v/>
      </c>
      <c r="C28" s="8"/>
      <c r="D28" s="77"/>
      <c r="E28" s="106"/>
      <c r="F28" s="108"/>
      <c r="G28" s="92"/>
      <c r="H28" s="110"/>
      <c r="I28" s="93"/>
      <c r="J28" s="94"/>
      <c r="K28" s="131"/>
      <c r="L28" s="134"/>
      <c r="M28" s="114"/>
      <c r="N28" s="108"/>
      <c r="O28" s="115"/>
      <c r="P28" s="108"/>
      <c r="Q28" s="115"/>
      <c r="R28" s="108"/>
      <c r="S28" s="115"/>
      <c r="T28" s="108"/>
      <c r="U28" s="115"/>
      <c r="V28" s="108"/>
      <c r="W28" s="124"/>
    </row>
    <row r="29" spans="1:23" ht="15.95" customHeight="1" x14ac:dyDescent="0.2">
      <c r="A29" s="95"/>
      <c r="B29" s="91" t="str">
        <f>IFERROR(INDEX(t_Comptes[LIBELLES],MATCH(C29,t_Comptes[CODES],0)),"")</f>
        <v/>
      </c>
      <c r="C29" s="8"/>
      <c r="D29" s="77"/>
      <c r="E29" s="106"/>
      <c r="F29" s="108"/>
      <c r="G29" s="92"/>
      <c r="H29" s="110"/>
      <c r="I29" s="93"/>
      <c r="J29" s="94"/>
      <c r="K29" s="131"/>
      <c r="L29" s="134"/>
      <c r="M29" s="114"/>
      <c r="N29" s="108"/>
      <c r="O29" s="115"/>
      <c r="P29" s="108"/>
      <c r="Q29" s="115"/>
      <c r="R29" s="108"/>
      <c r="S29" s="115"/>
      <c r="T29" s="108"/>
      <c r="U29" s="115"/>
      <c r="V29" s="108"/>
      <c r="W29" s="124"/>
    </row>
    <row r="30" spans="1:23" ht="15.95" customHeight="1" x14ac:dyDescent="0.2">
      <c r="A30" s="95"/>
      <c r="B30" s="91" t="str">
        <f>IFERROR(INDEX(t_Comptes[LIBELLES],MATCH(C30,t_Comptes[CODES],0)),"")</f>
        <v/>
      </c>
      <c r="C30" s="8"/>
      <c r="D30" s="77"/>
      <c r="E30" s="106"/>
      <c r="F30" s="108"/>
      <c r="G30" s="92"/>
      <c r="H30" s="110"/>
      <c r="I30" s="93"/>
      <c r="J30" s="94"/>
      <c r="K30" s="131"/>
      <c r="L30" s="134"/>
      <c r="M30" s="114"/>
      <c r="N30" s="108"/>
      <c r="O30" s="115"/>
      <c r="P30" s="108"/>
      <c r="Q30" s="115"/>
      <c r="R30" s="108"/>
      <c r="S30" s="115"/>
      <c r="T30" s="108"/>
      <c r="U30" s="115"/>
      <c r="V30" s="108"/>
      <c r="W30" s="124"/>
    </row>
    <row r="31" spans="1:23" ht="15.95" customHeight="1" x14ac:dyDescent="0.2">
      <c r="A31" s="95"/>
      <c r="B31" s="91" t="str">
        <f>IFERROR(INDEX(t_Comptes[LIBELLES],MATCH(C31,t_Comptes[CODES],0)),"")</f>
        <v/>
      </c>
      <c r="C31" s="8"/>
      <c r="D31" s="77"/>
      <c r="E31" s="106"/>
      <c r="F31" s="108"/>
      <c r="G31" s="92"/>
      <c r="H31" s="110"/>
      <c r="I31" s="93"/>
      <c r="J31" s="94"/>
      <c r="K31" s="131"/>
      <c r="L31" s="134"/>
      <c r="M31" s="114"/>
      <c r="N31" s="108"/>
      <c r="O31" s="115"/>
      <c r="P31" s="108"/>
      <c r="Q31" s="115"/>
      <c r="R31" s="108"/>
      <c r="S31" s="115"/>
      <c r="T31" s="108"/>
      <c r="U31" s="115"/>
      <c r="V31" s="108"/>
      <c r="W31" s="124"/>
    </row>
    <row r="32" spans="1:23" ht="15.95" customHeight="1" x14ac:dyDescent="0.2">
      <c r="A32" s="95"/>
      <c r="B32" s="91" t="str">
        <f>IFERROR(INDEX(t_Comptes[LIBELLES],MATCH(C32,t_Comptes[CODES],0)),"")</f>
        <v/>
      </c>
      <c r="C32" s="8"/>
      <c r="D32" s="77"/>
      <c r="E32" s="106"/>
      <c r="F32" s="108"/>
      <c r="G32" s="92"/>
      <c r="H32" s="110"/>
      <c r="I32" s="93"/>
      <c r="J32" s="94"/>
      <c r="K32" s="131"/>
      <c r="L32" s="134"/>
      <c r="M32" s="114"/>
      <c r="N32" s="108"/>
      <c r="O32" s="115"/>
      <c r="P32" s="108"/>
      <c r="Q32" s="115"/>
      <c r="R32" s="108"/>
      <c r="S32" s="115"/>
      <c r="T32" s="108"/>
      <c r="U32" s="115"/>
      <c r="V32" s="108"/>
      <c r="W32" s="124"/>
    </row>
    <row r="33" spans="1:23" ht="15.95" customHeight="1" x14ac:dyDescent="0.2">
      <c r="A33" s="95"/>
      <c r="B33" s="91" t="str">
        <f>IFERROR(INDEX(t_Comptes[LIBELLES],MATCH(C33,t_Comptes[CODES],0)),"")</f>
        <v/>
      </c>
      <c r="C33" s="8"/>
      <c r="D33" s="77"/>
      <c r="E33" s="106"/>
      <c r="F33" s="108"/>
      <c r="G33" s="92"/>
      <c r="H33" s="110"/>
      <c r="I33" s="93"/>
      <c r="J33" s="94"/>
      <c r="K33" s="131"/>
      <c r="L33" s="134"/>
      <c r="M33" s="114"/>
      <c r="N33" s="108"/>
      <c r="O33" s="115"/>
      <c r="P33" s="108"/>
      <c r="Q33" s="115"/>
      <c r="R33" s="108"/>
      <c r="S33" s="115"/>
      <c r="T33" s="108"/>
      <c r="U33" s="115"/>
      <c r="V33" s="108"/>
      <c r="W33" s="124"/>
    </row>
    <row r="34" spans="1:23" ht="15.95" customHeight="1" x14ac:dyDescent="0.2">
      <c r="A34" s="95"/>
      <c r="B34" s="91" t="str">
        <f>IFERROR(INDEX(t_Comptes[LIBELLES],MATCH(C34,t_Comptes[CODES],0)),"")</f>
        <v/>
      </c>
      <c r="C34" s="8"/>
      <c r="D34" s="77"/>
      <c r="E34" s="106"/>
      <c r="F34" s="108"/>
      <c r="G34" s="92"/>
      <c r="H34" s="110"/>
      <c r="I34" s="93"/>
      <c r="J34" s="94"/>
      <c r="K34" s="131"/>
      <c r="L34" s="134"/>
      <c r="M34" s="114"/>
      <c r="N34" s="108"/>
      <c r="O34" s="115"/>
      <c r="P34" s="108"/>
      <c r="Q34" s="115"/>
      <c r="R34" s="108"/>
      <c r="S34" s="115"/>
      <c r="T34" s="108"/>
      <c r="U34" s="115"/>
      <c r="V34" s="108"/>
      <c r="W34" s="124"/>
    </row>
    <row r="35" spans="1:23" ht="15.95" customHeight="1" x14ac:dyDescent="0.2">
      <c r="A35" s="95"/>
      <c r="B35" s="91" t="str">
        <f>IFERROR(INDEX(t_Comptes[LIBELLES],MATCH(C35,t_Comptes[CODES],0)),"")</f>
        <v/>
      </c>
      <c r="C35" s="8"/>
      <c r="D35" s="77"/>
      <c r="E35" s="106"/>
      <c r="F35" s="108"/>
      <c r="G35" s="92"/>
      <c r="H35" s="110"/>
      <c r="I35" s="93"/>
      <c r="J35" s="94"/>
      <c r="K35" s="131"/>
      <c r="L35" s="134"/>
      <c r="M35" s="114"/>
      <c r="N35" s="108"/>
      <c r="O35" s="115"/>
      <c r="P35" s="108"/>
      <c r="Q35" s="115"/>
      <c r="R35" s="108"/>
      <c r="S35" s="115"/>
      <c r="T35" s="108"/>
      <c r="U35" s="115"/>
      <c r="V35" s="108"/>
      <c r="W35" s="124"/>
    </row>
    <row r="36" spans="1:23" ht="15.95" customHeight="1" x14ac:dyDescent="0.2">
      <c r="A36" s="95"/>
      <c r="B36" s="91" t="str">
        <f>IFERROR(INDEX(t_Comptes[LIBELLES],MATCH(C36,t_Comptes[CODES],0)),"")</f>
        <v/>
      </c>
      <c r="C36" s="8"/>
      <c r="D36" s="77"/>
      <c r="E36" s="106"/>
      <c r="F36" s="108"/>
      <c r="G36" s="92"/>
      <c r="H36" s="110"/>
      <c r="I36" s="93"/>
      <c r="J36" s="94"/>
      <c r="K36" s="131"/>
      <c r="L36" s="134"/>
      <c r="M36" s="114"/>
      <c r="N36" s="108"/>
      <c r="O36" s="115"/>
      <c r="P36" s="108"/>
      <c r="Q36" s="115"/>
      <c r="R36" s="108"/>
      <c r="S36" s="115"/>
      <c r="T36" s="108"/>
      <c r="U36" s="115"/>
      <c r="V36" s="108"/>
      <c r="W36" s="124"/>
    </row>
    <row r="37" spans="1:23" ht="15.95" customHeight="1" x14ac:dyDescent="0.2">
      <c r="A37" s="95"/>
      <c r="B37" s="91" t="str">
        <f>IFERROR(INDEX(t_Comptes[LIBELLES],MATCH(C37,t_Comptes[CODES],0)),"")</f>
        <v/>
      </c>
      <c r="C37" s="8"/>
      <c r="D37" s="78"/>
      <c r="E37" s="106"/>
      <c r="F37" s="108"/>
      <c r="G37" s="92"/>
      <c r="H37" s="111"/>
      <c r="I37" s="93"/>
      <c r="J37" s="94"/>
      <c r="K37" s="131"/>
      <c r="L37" s="134"/>
      <c r="M37" s="114"/>
      <c r="N37" s="108"/>
      <c r="O37" s="115"/>
      <c r="P37" s="108"/>
      <c r="Q37" s="115"/>
      <c r="R37" s="108"/>
      <c r="S37" s="115"/>
      <c r="T37" s="108"/>
      <c r="U37" s="115"/>
      <c r="V37" s="108"/>
      <c r="W37" s="124"/>
    </row>
    <row r="38" spans="1:23" ht="15.95" customHeight="1" thickBot="1" x14ac:dyDescent="0.25">
      <c r="A38" s="166"/>
      <c r="B38" s="167"/>
      <c r="C38" s="168"/>
      <c r="D38" s="96" t="s">
        <v>34</v>
      </c>
      <c r="E38" s="105">
        <f>SUM(E7:E37)</f>
        <v>0</v>
      </c>
      <c r="F38" s="137">
        <f>SUM(F7:F37)</f>
        <v>0</v>
      </c>
      <c r="G38" s="112">
        <f>SUM(G7:G37)</f>
        <v>0</v>
      </c>
      <c r="H38" s="107">
        <f>SUM(H7:H37)</f>
        <v>0</v>
      </c>
      <c r="I38" s="97"/>
      <c r="J38" s="89"/>
      <c r="K38" s="121"/>
      <c r="L38" s="135"/>
      <c r="M38" s="141"/>
      <c r="N38" s="142"/>
      <c r="O38" s="142"/>
      <c r="P38" s="142"/>
      <c r="Q38" s="142"/>
      <c r="R38" s="142"/>
      <c r="S38" s="142"/>
      <c r="T38" s="143"/>
      <c r="U38" s="143"/>
      <c r="V38" s="143"/>
      <c r="W38" s="144"/>
    </row>
    <row r="39" spans="1:23" ht="15.95" customHeight="1" thickBot="1" x14ac:dyDescent="0.25">
      <c r="A39" s="163"/>
      <c r="B39" s="164"/>
      <c r="C39" s="165"/>
      <c r="D39" s="98" t="s">
        <v>35</v>
      </c>
      <c r="E39" s="177">
        <f>E6+E38-F38</f>
        <v>2373.59</v>
      </c>
      <c r="F39" s="178"/>
      <c r="G39" s="189">
        <f>G6+G38-H38</f>
        <v>0</v>
      </c>
      <c r="H39" s="190"/>
      <c r="I39" s="145">
        <f t="shared" ref="I39:W39" si="0">SUM(I7:I37)</f>
        <v>0</v>
      </c>
      <c r="J39" s="145">
        <f t="shared" si="0"/>
        <v>0</v>
      </c>
      <c r="K39" s="145">
        <f t="shared" si="0"/>
        <v>0</v>
      </c>
      <c r="L39" s="145">
        <f t="shared" si="0"/>
        <v>0</v>
      </c>
      <c r="M39" s="138">
        <f t="shared" si="0"/>
        <v>0</v>
      </c>
      <c r="N39" s="138">
        <f t="shared" si="0"/>
        <v>0</v>
      </c>
      <c r="O39" s="138">
        <f t="shared" si="0"/>
        <v>0</v>
      </c>
      <c r="P39" s="138">
        <f t="shared" si="0"/>
        <v>0</v>
      </c>
      <c r="Q39" s="138">
        <f t="shared" si="0"/>
        <v>0</v>
      </c>
      <c r="R39" s="138">
        <f t="shared" si="0"/>
        <v>0</v>
      </c>
      <c r="S39" s="138">
        <f t="shared" si="0"/>
        <v>0</v>
      </c>
      <c r="T39" s="138">
        <f t="shared" si="0"/>
        <v>0</v>
      </c>
      <c r="U39" s="138">
        <f t="shared" si="0"/>
        <v>0</v>
      </c>
      <c r="V39" s="138">
        <f t="shared" si="0"/>
        <v>0</v>
      </c>
      <c r="W39" s="139">
        <f t="shared" si="0"/>
        <v>0</v>
      </c>
    </row>
    <row r="40" spans="1:23" ht="15.95" customHeight="1" x14ac:dyDescent="0.2"/>
    <row r="41" spans="1:23" ht="15.95" customHeight="1" x14ac:dyDescent="0.2"/>
    <row r="42" spans="1:23" ht="15.95" customHeight="1" x14ac:dyDescent="0.2"/>
    <row r="43" spans="1:23" ht="15.95" customHeight="1" x14ac:dyDescent="0.2"/>
    <row r="44" spans="1:23" ht="15.95" customHeight="1" x14ac:dyDescent="0.2"/>
  </sheetData>
  <mergeCells count="15">
    <mergeCell ref="M4:W4"/>
    <mergeCell ref="E5:F5"/>
    <mergeCell ref="G5:H5"/>
    <mergeCell ref="E6:F6"/>
    <mergeCell ref="G6:H6"/>
    <mergeCell ref="E4:G4"/>
    <mergeCell ref="A38:C38"/>
    <mergeCell ref="A39:C39"/>
    <mergeCell ref="E39:F39"/>
    <mergeCell ref="G39:H39"/>
    <mergeCell ref="J4:L4"/>
    <mergeCell ref="A4:A5"/>
    <mergeCell ref="B4:B5"/>
    <mergeCell ref="C4:C5"/>
    <mergeCell ref="D4:D5"/>
  </mergeCells>
  <conditionalFormatting sqref="A9:W37 E8:W8 A8:C8 A7:W7">
    <cfRule type="expression" dxfId="5" priority="2">
      <formula>MOD(ROW(),2)</formula>
    </cfRule>
  </conditionalFormatting>
  <conditionalFormatting sqref="D8">
    <cfRule type="expression" dxfId="4" priority="1">
      <formula>MOD(ROW(),2)</formula>
    </cfRule>
  </conditionalFormatting>
  <dataValidations count="1">
    <dataValidation type="list" allowBlank="1" showInputMessage="1" showErrorMessage="1" sqref="C7:C37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K62"/>
  <sheetViews>
    <sheetView topLeftCell="A13" workbookViewId="0">
      <selection activeCell="G23" sqref="G23"/>
    </sheetView>
  </sheetViews>
  <sheetFormatPr baseColWidth="10" defaultRowHeight="15" x14ac:dyDescent="0.25"/>
  <cols>
    <col min="1" max="1" width="53.85546875" bestFit="1" customWidth="1"/>
    <col min="2" max="3" width="20.140625" bestFit="1" customWidth="1"/>
    <col min="4" max="4" width="11.85546875" bestFit="1" customWidth="1"/>
    <col min="5" max="5" width="20.140625" bestFit="1" customWidth="1"/>
    <col min="6" max="6" width="50.42578125" bestFit="1" customWidth="1"/>
    <col min="7" max="7" width="11.85546875" bestFit="1" customWidth="1"/>
    <col min="8" max="8" width="20.140625" bestFit="1" customWidth="1"/>
    <col min="9" max="9" width="11.85546875" bestFit="1" customWidth="1"/>
    <col min="10" max="10" width="20.140625" bestFit="1" customWidth="1"/>
  </cols>
  <sheetData>
    <row r="1" spans="1:11" ht="26.25" x14ac:dyDescent="0.4">
      <c r="A1" s="207" t="str">
        <f ca="1">MID(CELL("filename",A1),FIND("]",CELL("filename",A1))+1,32)</f>
        <v>Bilan Financier 2022</v>
      </c>
      <c r="B1" s="207"/>
      <c r="C1" s="207"/>
      <c r="D1" s="207"/>
      <c r="E1" s="207"/>
      <c r="F1" s="259"/>
      <c r="G1" s="229"/>
      <c r="H1" s="229"/>
      <c r="I1" s="229"/>
      <c r="J1" s="229"/>
      <c r="K1" s="230"/>
    </row>
    <row r="2" spans="1:11" ht="15" customHeight="1" x14ac:dyDescent="0.25">
      <c r="A2" s="208" t="s">
        <v>83</v>
      </c>
      <c r="B2" s="208"/>
      <c r="C2" s="208"/>
      <c r="D2" s="208"/>
      <c r="E2" s="208"/>
      <c r="F2" s="260"/>
      <c r="G2" s="231"/>
      <c r="H2" s="231"/>
      <c r="I2" s="231"/>
      <c r="J2" s="231"/>
      <c r="K2" s="230"/>
    </row>
    <row r="3" spans="1:11" ht="15" customHeight="1" x14ac:dyDescent="0.25">
      <c r="A3" s="208"/>
      <c r="B3" s="208"/>
      <c r="C3" s="208"/>
      <c r="D3" s="208"/>
      <c r="E3" s="208"/>
      <c r="F3" s="260"/>
      <c r="G3" s="231"/>
      <c r="H3" s="231"/>
      <c r="I3" s="231"/>
      <c r="J3" s="231"/>
      <c r="K3" s="230"/>
    </row>
    <row r="4" spans="1:11" ht="15" customHeight="1" x14ac:dyDescent="0.25">
      <c r="A4" s="208"/>
      <c r="B4" s="208"/>
      <c r="C4" s="208"/>
      <c r="D4" s="208"/>
      <c r="E4" s="208"/>
      <c r="F4" s="260"/>
      <c r="G4" s="231"/>
      <c r="H4" s="231"/>
      <c r="I4" s="231"/>
      <c r="J4" s="231"/>
      <c r="K4" s="230"/>
    </row>
    <row r="5" spans="1:11" ht="15" customHeight="1" x14ac:dyDescent="0.25">
      <c r="A5" s="208"/>
      <c r="B5" s="208"/>
      <c r="C5" s="208"/>
      <c r="D5" s="208"/>
      <c r="E5" s="208"/>
      <c r="F5" s="260"/>
      <c r="G5" s="231"/>
      <c r="H5" s="231"/>
      <c r="I5" s="231"/>
      <c r="J5" s="231"/>
      <c r="K5" s="230"/>
    </row>
    <row r="6" spans="1:11" ht="15.75" thickBot="1" x14ac:dyDescent="0.3">
      <c r="A6" s="209"/>
      <c r="B6" s="209"/>
      <c r="C6" s="209"/>
      <c r="D6" s="209"/>
      <c r="E6" s="209"/>
      <c r="F6" s="260"/>
      <c r="G6" s="231"/>
      <c r="H6" s="231"/>
      <c r="I6" s="231"/>
      <c r="J6" s="231"/>
      <c r="K6" s="230"/>
    </row>
    <row r="7" spans="1:11" ht="15.75" thickTop="1" x14ac:dyDescent="0.25">
      <c r="A7" s="18"/>
      <c r="B7" s="19"/>
      <c r="C7" s="19"/>
      <c r="D7" s="19"/>
      <c r="E7" s="212"/>
      <c r="F7" s="261"/>
      <c r="G7" s="232"/>
      <c r="H7" s="233"/>
      <c r="I7" s="232"/>
      <c r="J7" s="232"/>
      <c r="K7" s="230"/>
    </row>
    <row r="8" spans="1:11" x14ac:dyDescent="0.25">
      <c r="A8" s="210" t="s">
        <v>70</v>
      </c>
      <c r="B8" s="211"/>
      <c r="C8" s="211"/>
      <c r="D8" s="211"/>
      <c r="E8" s="213"/>
      <c r="F8" s="262"/>
      <c r="G8" s="234"/>
      <c r="H8" s="234"/>
      <c r="I8" s="234"/>
      <c r="J8" s="234"/>
      <c r="K8" s="230"/>
    </row>
    <row r="9" spans="1:11" x14ac:dyDescent="0.25">
      <c r="A9" s="210"/>
      <c r="B9" s="211"/>
      <c r="C9" s="211"/>
      <c r="D9" s="211"/>
      <c r="E9" s="213"/>
      <c r="F9" s="262"/>
      <c r="G9" s="234"/>
      <c r="H9" s="234"/>
      <c r="I9" s="234"/>
      <c r="J9" s="234"/>
      <c r="K9" s="230"/>
    </row>
    <row r="10" spans="1:11" x14ac:dyDescent="0.25">
      <c r="A10" s="200"/>
      <c r="B10" s="201"/>
      <c r="C10" s="20"/>
      <c r="D10" s="16"/>
      <c r="E10" s="214"/>
      <c r="F10" s="261"/>
      <c r="G10" s="232"/>
      <c r="H10" s="233"/>
      <c r="I10" s="232"/>
      <c r="J10" s="232"/>
      <c r="K10" s="230"/>
    </row>
    <row r="11" spans="1:11" x14ac:dyDescent="0.25">
      <c r="A11" s="200"/>
      <c r="B11" s="201"/>
      <c r="C11" s="20"/>
      <c r="D11" s="22"/>
      <c r="E11" s="214"/>
      <c r="F11" s="263"/>
      <c r="G11" s="235"/>
      <c r="H11" s="236"/>
      <c r="I11" s="237"/>
      <c r="J11" s="232"/>
      <c r="K11" s="230"/>
    </row>
    <row r="12" spans="1:11" ht="15.75" thickBot="1" x14ac:dyDescent="0.3">
      <c r="A12" s="21"/>
      <c r="B12" s="16"/>
      <c r="C12" s="23"/>
      <c r="D12" s="23"/>
      <c r="E12" s="214"/>
      <c r="F12" s="261"/>
      <c r="G12" s="232"/>
      <c r="H12" s="238"/>
      <c r="I12" s="239"/>
      <c r="J12" s="232"/>
      <c r="K12" s="230"/>
    </row>
    <row r="13" spans="1:11" ht="15.75" thickBot="1" x14ac:dyDescent="0.3">
      <c r="A13" s="24" t="s">
        <v>38</v>
      </c>
      <c r="B13" s="25" t="s">
        <v>0</v>
      </c>
      <c r="C13" s="26" t="s">
        <v>39</v>
      </c>
      <c r="D13" s="24" t="s">
        <v>0</v>
      </c>
      <c r="E13" s="25" t="s">
        <v>40</v>
      </c>
      <c r="F13" s="264"/>
      <c r="G13" s="240"/>
      <c r="H13" s="240"/>
      <c r="I13" s="240"/>
      <c r="J13" s="240"/>
      <c r="K13" s="230"/>
    </row>
    <row r="14" spans="1:11" x14ac:dyDescent="0.25">
      <c r="A14" s="27"/>
      <c r="B14" s="16"/>
      <c r="C14" s="268"/>
      <c r="D14" s="28"/>
      <c r="E14" s="214"/>
      <c r="F14" s="261"/>
      <c r="G14" s="232"/>
      <c r="H14" s="241"/>
      <c r="I14" s="242"/>
      <c r="J14" s="232"/>
      <c r="K14" s="230"/>
    </row>
    <row r="15" spans="1:11" x14ac:dyDescent="0.25">
      <c r="A15" s="29" t="s">
        <v>41</v>
      </c>
      <c r="B15" s="30">
        <v>7020</v>
      </c>
      <c r="C15" s="76"/>
      <c r="D15" s="32"/>
      <c r="E15" s="215"/>
      <c r="F15" s="261"/>
      <c r="G15" s="243"/>
      <c r="H15" s="244"/>
      <c r="I15" s="242"/>
      <c r="J15" s="245"/>
      <c r="K15" s="230"/>
    </row>
    <row r="16" spans="1:11" x14ac:dyDescent="0.25">
      <c r="A16" s="29" t="s">
        <v>42</v>
      </c>
      <c r="B16" s="30">
        <v>7060</v>
      </c>
      <c r="C16" s="76"/>
      <c r="D16" s="28"/>
      <c r="E16" s="215"/>
      <c r="F16" s="261"/>
      <c r="G16" s="243"/>
      <c r="H16" s="244"/>
      <c r="I16" s="242"/>
      <c r="J16" s="232"/>
      <c r="K16" s="230"/>
    </row>
    <row r="17" spans="1:11" x14ac:dyDescent="0.25">
      <c r="A17" s="34" t="s">
        <v>82</v>
      </c>
      <c r="B17" s="30">
        <v>7417</v>
      </c>
      <c r="C17" s="33"/>
      <c r="D17" s="28"/>
      <c r="E17" s="215"/>
      <c r="F17" s="261"/>
      <c r="G17" s="243"/>
      <c r="H17" s="244"/>
      <c r="I17" s="242"/>
      <c r="J17" s="232"/>
      <c r="K17" s="230"/>
    </row>
    <row r="18" spans="1:11" x14ac:dyDescent="0.25">
      <c r="A18" s="29" t="s">
        <v>43</v>
      </c>
      <c r="B18" s="30">
        <v>7441</v>
      </c>
      <c r="C18" s="33"/>
      <c r="D18" s="28"/>
      <c r="E18" s="215"/>
      <c r="F18" s="261"/>
      <c r="G18" s="243"/>
      <c r="H18" s="244"/>
      <c r="I18" s="242"/>
      <c r="J18" s="232"/>
      <c r="K18" s="230"/>
    </row>
    <row r="19" spans="1:11" x14ac:dyDescent="0.25">
      <c r="A19" s="29" t="s">
        <v>44</v>
      </c>
      <c r="B19" s="35">
        <v>7542</v>
      </c>
      <c r="C19" s="33"/>
      <c r="D19" s="28"/>
      <c r="E19" s="215"/>
      <c r="F19" s="261"/>
      <c r="G19" s="243"/>
      <c r="H19" s="244"/>
      <c r="I19" s="242"/>
      <c r="J19" s="232"/>
      <c r="K19" s="230"/>
    </row>
    <row r="20" spans="1:11" x14ac:dyDescent="0.25">
      <c r="A20" s="29" t="s">
        <v>64</v>
      </c>
      <c r="B20" s="127">
        <v>7443</v>
      </c>
      <c r="C20" s="33"/>
      <c r="D20" s="28"/>
      <c r="E20" s="216"/>
      <c r="F20" s="261"/>
      <c r="G20" s="243"/>
      <c r="H20" s="244"/>
      <c r="I20" s="242"/>
      <c r="J20" s="239"/>
      <c r="K20" s="230"/>
    </row>
    <row r="21" spans="1:11" x14ac:dyDescent="0.25">
      <c r="A21" s="29" t="s">
        <v>77</v>
      </c>
      <c r="B21" s="35">
        <v>7460</v>
      </c>
      <c r="C21" s="33"/>
      <c r="D21" s="28"/>
      <c r="E21" s="215"/>
      <c r="F21" s="261"/>
      <c r="G21" s="243"/>
      <c r="H21" s="244"/>
      <c r="I21" s="242"/>
      <c r="J21" s="232"/>
      <c r="K21" s="230"/>
    </row>
    <row r="22" spans="1:11" x14ac:dyDescent="0.25">
      <c r="A22" s="29" t="s">
        <v>45</v>
      </c>
      <c r="B22" s="30">
        <v>7560</v>
      </c>
      <c r="C22" s="33"/>
      <c r="D22" s="28"/>
      <c r="E22" s="215"/>
      <c r="F22" s="261"/>
      <c r="G22" s="243"/>
      <c r="H22" s="246"/>
      <c r="I22" s="242"/>
      <c r="J22" s="232"/>
      <c r="K22" s="230"/>
    </row>
    <row r="23" spans="1:11" x14ac:dyDescent="0.25">
      <c r="A23" s="29" t="s">
        <v>65</v>
      </c>
      <c r="B23" s="35">
        <v>7560</v>
      </c>
      <c r="C23" s="33"/>
      <c r="D23" s="28"/>
      <c r="E23" s="215"/>
      <c r="F23" s="261"/>
      <c r="G23" s="243"/>
      <c r="H23" s="246"/>
      <c r="I23" s="242"/>
      <c r="J23" s="232"/>
      <c r="K23" s="230"/>
    </row>
    <row r="24" spans="1:11" x14ac:dyDescent="0.25">
      <c r="A24" s="29" t="s">
        <v>3</v>
      </c>
      <c r="B24" s="127">
        <v>7710</v>
      </c>
      <c r="C24" s="33"/>
      <c r="D24" s="28"/>
      <c r="E24" s="216"/>
      <c r="F24" s="261"/>
      <c r="G24" s="243"/>
      <c r="H24" s="246"/>
      <c r="I24" s="242"/>
      <c r="J24" s="239"/>
      <c r="K24" s="230"/>
    </row>
    <row r="25" spans="1:11" x14ac:dyDescent="0.25">
      <c r="A25" s="29" t="s">
        <v>4</v>
      </c>
      <c r="B25" s="35">
        <v>7510</v>
      </c>
      <c r="C25" s="33"/>
      <c r="D25" s="28"/>
      <c r="E25" s="215"/>
      <c r="F25" s="261"/>
      <c r="G25" s="243"/>
      <c r="H25" s="241"/>
      <c r="I25" s="242"/>
      <c r="J25" s="239"/>
      <c r="K25" s="230"/>
    </row>
    <row r="26" spans="1:11" x14ac:dyDescent="0.25">
      <c r="A26" s="29" t="s">
        <v>5</v>
      </c>
      <c r="B26" s="35">
        <v>7610</v>
      </c>
      <c r="C26" s="33"/>
      <c r="D26" s="28"/>
      <c r="E26" s="217"/>
      <c r="F26" s="261"/>
      <c r="G26" s="243"/>
      <c r="H26" s="241"/>
      <c r="I26" s="242"/>
      <c r="J26" s="239"/>
      <c r="K26" s="230"/>
    </row>
    <row r="27" spans="1:11" x14ac:dyDescent="0.25">
      <c r="A27" s="37" t="s">
        <v>6</v>
      </c>
      <c r="B27" s="38"/>
      <c r="C27" s="39"/>
      <c r="D27" s="40">
        <v>6010</v>
      </c>
      <c r="E27" s="271"/>
      <c r="F27" s="265"/>
      <c r="G27" s="247"/>
      <c r="H27" s="248"/>
      <c r="I27" s="249"/>
      <c r="J27" s="230"/>
      <c r="K27" s="230"/>
    </row>
    <row r="28" spans="1:11" x14ac:dyDescent="0.25">
      <c r="A28" s="34" t="s">
        <v>79</v>
      </c>
      <c r="B28" s="17"/>
      <c r="C28" s="36"/>
      <c r="D28" s="41">
        <v>6050</v>
      </c>
      <c r="E28" s="218"/>
      <c r="F28" s="261"/>
      <c r="G28" s="233"/>
      <c r="H28" s="238"/>
      <c r="I28" s="250"/>
      <c r="J28" s="251"/>
      <c r="K28" s="230"/>
    </row>
    <row r="29" spans="1:11" x14ac:dyDescent="0.25">
      <c r="A29" s="29" t="s">
        <v>47</v>
      </c>
      <c r="B29" s="17"/>
      <c r="C29" s="36"/>
      <c r="D29" s="42">
        <v>6063</v>
      </c>
      <c r="E29" s="269"/>
      <c r="F29" s="261"/>
      <c r="G29" s="233"/>
      <c r="H29" s="238"/>
      <c r="I29" s="250"/>
      <c r="J29" s="251"/>
      <c r="K29" s="230"/>
    </row>
    <row r="30" spans="1:11" x14ac:dyDescent="0.25">
      <c r="A30" s="29" t="s">
        <v>9</v>
      </c>
      <c r="B30" s="17"/>
      <c r="C30" s="36"/>
      <c r="D30" s="42">
        <v>6064</v>
      </c>
      <c r="E30" s="270"/>
      <c r="F30" s="261"/>
      <c r="G30" s="233"/>
      <c r="H30" s="238"/>
      <c r="I30" s="250"/>
      <c r="J30" s="251"/>
      <c r="K30" s="230"/>
    </row>
    <row r="31" spans="1:11" x14ac:dyDescent="0.25">
      <c r="A31" s="29" t="s">
        <v>48</v>
      </c>
      <c r="B31" s="17"/>
      <c r="C31" s="36"/>
      <c r="D31" s="42">
        <v>6110</v>
      </c>
      <c r="E31" s="271"/>
      <c r="F31" s="261"/>
      <c r="G31" s="233"/>
      <c r="H31" s="238"/>
      <c r="I31" s="250"/>
      <c r="J31" s="251"/>
      <c r="K31" s="230"/>
    </row>
    <row r="32" spans="1:11" x14ac:dyDescent="0.25">
      <c r="A32" s="29" t="s">
        <v>49</v>
      </c>
      <c r="B32" s="17"/>
      <c r="C32" s="36"/>
      <c r="D32" s="41">
        <v>6130</v>
      </c>
      <c r="E32" s="218"/>
      <c r="F32" s="261"/>
      <c r="G32" s="233"/>
      <c r="H32" s="238"/>
      <c r="I32" s="250"/>
      <c r="J32" s="251"/>
      <c r="K32" s="230"/>
    </row>
    <row r="33" spans="1:11" x14ac:dyDescent="0.25">
      <c r="A33" s="29" t="s">
        <v>80</v>
      </c>
      <c r="B33" s="17"/>
      <c r="C33" s="36"/>
      <c r="D33" s="42">
        <v>6150</v>
      </c>
      <c r="E33" s="219"/>
      <c r="F33" s="261"/>
      <c r="G33" s="233"/>
      <c r="H33" s="238"/>
      <c r="I33" s="250"/>
      <c r="J33" s="251"/>
      <c r="K33" s="230"/>
    </row>
    <row r="34" spans="1:11" x14ac:dyDescent="0.25">
      <c r="A34" s="29" t="s">
        <v>50</v>
      </c>
      <c r="B34" s="17"/>
      <c r="C34" s="36"/>
      <c r="D34" s="42">
        <v>6160</v>
      </c>
      <c r="E34" s="218"/>
      <c r="F34" s="261"/>
      <c r="G34" s="233"/>
      <c r="H34" s="238"/>
      <c r="I34" s="250"/>
      <c r="J34" s="251"/>
      <c r="K34" s="230"/>
    </row>
    <row r="35" spans="1:11" x14ac:dyDescent="0.25">
      <c r="A35" s="29" t="s">
        <v>14</v>
      </c>
      <c r="B35" s="17"/>
      <c r="C35" s="36"/>
      <c r="D35" s="42">
        <v>6260</v>
      </c>
      <c r="E35" s="271"/>
      <c r="F35" s="261"/>
      <c r="G35" s="233"/>
      <c r="H35" s="238"/>
      <c r="I35" s="250"/>
      <c r="J35" s="251"/>
      <c r="K35" s="230"/>
    </row>
    <row r="36" spans="1:11" x14ac:dyDescent="0.25">
      <c r="A36" s="34" t="s">
        <v>15</v>
      </c>
      <c r="B36" s="17"/>
      <c r="C36" s="36"/>
      <c r="D36" s="41">
        <v>6230</v>
      </c>
      <c r="E36" s="218"/>
      <c r="F36" s="261"/>
      <c r="G36" s="233"/>
      <c r="H36" s="238"/>
      <c r="I36" s="250"/>
      <c r="J36" s="251"/>
      <c r="K36" s="230"/>
    </row>
    <row r="37" spans="1:11" x14ac:dyDescent="0.25">
      <c r="A37" s="29" t="s">
        <v>72</v>
      </c>
      <c r="B37" s="17"/>
      <c r="C37" s="36"/>
      <c r="D37" s="43">
        <v>6234</v>
      </c>
      <c r="E37" s="220"/>
      <c r="F37" s="261"/>
      <c r="G37" s="233"/>
      <c r="H37" s="238"/>
      <c r="I37" s="250"/>
      <c r="J37" s="251"/>
      <c r="K37" s="230"/>
    </row>
    <row r="38" spans="1:11" x14ac:dyDescent="0.25">
      <c r="A38" s="44" t="s">
        <v>51</v>
      </c>
      <c r="B38" s="38"/>
      <c r="C38" s="36"/>
      <c r="D38" s="45">
        <v>6252</v>
      </c>
      <c r="E38" s="218"/>
      <c r="F38" s="266"/>
      <c r="G38" s="247"/>
      <c r="H38" s="248"/>
      <c r="I38" s="249"/>
      <c r="J38" s="252"/>
      <c r="K38" s="230"/>
    </row>
    <row r="39" spans="1:11" x14ac:dyDescent="0.25">
      <c r="A39" s="29" t="s">
        <v>52</v>
      </c>
      <c r="B39" s="17"/>
      <c r="C39" s="36"/>
      <c r="D39" s="43">
        <v>6253</v>
      </c>
      <c r="E39" s="218"/>
      <c r="F39" s="261"/>
      <c r="G39" s="233"/>
      <c r="H39" s="238"/>
      <c r="I39" s="250"/>
      <c r="J39" s="251"/>
      <c r="K39" s="230"/>
    </row>
    <row r="40" spans="1:11" x14ac:dyDescent="0.25">
      <c r="A40" s="29" t="s">
        <v>18</v>
      </c>
      <c r="B40" s="17"/>
      <c r="C40" s="36"/>
      <c r="D40" s="46">
        <v>6270</v>
      </c>
      <c r="E40" s="218"/>
      <c r="F40" s="261"/>
      <c r="G40" s="233"/>
      <c r="H40" s="238"/>
      <c r="I40" s="250"/>
      <c r="J40" s="251"/>
      <c r="K40" s="230"/>
    </row>
    <row r="41" spans="1:11" x14ac:dyDescent="0.25">
      <c r="A41" s="29" t="s">
        <v>19</v>
      </c>
      <c r="B41" s="17"/>
      <c r="C41" s="36"/>
      <c r="D41" s="42">
        <v>6280</v>
      </c>
      <c r="E41" s="47"/>
      <c r="F41" s="261"/>
      <c r="G41" s="233"/>
      <c r="H41" s="238"/>
      <c r="I41" s="250"/>
      <c r="J41" s="251"/>
      <c r="K41" s="230"/>
    </row>
    <row r="42" spans="1:11" x14ac:dyDescent="0.25">
      <c r="A42" s="29" t="s">
        <v>20</v>
      </c>
      <c r="B42" s="17"/>
      <c r="C42" s="36"/>
      <c r="D42" s="43">
        <v>6581</v>
      </c>
      <c r="E42" s="218"/>
      <c r="F42" s="261"/>
      <c r="G42" s="233"/>
      <c r="H42" s="238"/>
      <c r="I42" s="250"/>
      <c r="J42" s="251"/>
      <c r="K42" s="230"/>
    </row>
    <row r="43" spans="1:11" x14ac:dyDescent="0.25">
      <c r="A43" s="29" t="s">
        <v>81</v>
      </c>
      <c r="B43" s="17"/>
      <c r="C43" s="36"/>
      <c r="D43" s="43">
        <v>6584</v>
      </c>
      <c r="E43" s="218"/>
      <c r="F43" s="261"/>
      <c r="G43" s="233"/>
      <c r="H43" s="238"/>
      <c r="I43" s="250"/>
      <c r="J43" s="251"/>
      <c r="K43" s="230"/>
    </row>
    <row r="44" spans="1:11" x14ac:dyDescent="0.25">
      <c r="A44" s="34" t="s">
        <v>53</v>
      </c>
      <c r="B44" s="17"/>
      <c r="C44" s="36"/>
      <c r="D44" s="43">
        <v>6788</v>
      </c>
      <c r="E44" s="272"/>
      <c r="F44" s="261"/>
      <c r="G44" s="253"/>
      <c r="H44" s="238"/>
      <c r="I44" s="250"/>
      <c r="J44" s="254"/>
      <c r="K44" s="230"/>
    </row>
    <row r="45" spans="1:11" x14ac:dyDescent="0.25">
      <c r="A45" s="29"/>
      <c r="B45" s="17"/>
      <c r="C45" s="36"/>
      <c r="D45" s="28"/>
      <c r="E45" s="221"/>
      <c r="F45" s="261"/>
      <c r="G45" s="232"/>
      <c r="H45" s="241"/>
      <c r="I45" s="250"/>
      <c r="J45" s="251"/>
      <c r="K45" s="230"/>
    </row>
    <row r="46" spans="1:11" ht="15.75" thickBot="1" x14ac:dyDescent="0.3">
      <c r="A46" s="48"/>
      <c r="B46" s="17"/>
      <c r="C46" s="36"/>
      <c r="D46" s="28"/>
      <c r="E46" s="222"/>
      <c r="F46" s="261"/>
      <c r="G46" s="232"/>
      <c r="H46" s="238"/>
      <c r="I46" s="242"/>
      <c r="J46" s="239"/>
      <c r="K46" s="230"/>
    </row>
    <row r="47" spans="1:11" ht="15.75" thickBot="1" x14ac:dyDescent="0.3">
      <c r="A47" s="49" t="s">
        <v>35</v>
      </c>
      <c r="B47" s="50"/>
      <c r="C47" s="31">
        <f>SUM(C15:C46)</f>
        <v>0</v>
      </c>
      <c r="D47" s="51"/>
      <c r="E47" s="223">
        <f>SUM(E15:E46)</f>
        <v>0</v>
      </c>
      <c r="F47" s="261"/>
      <c r="G47" s="232"/>
      <c r="H47" s="236"/>
      <c r="I47" s="255"/>
      <c r="J47" s="255"/>
      <c r="K47" s="230"/>
    </row>
    <row r="48" spans="1:11" ht="15.75" thickBot="1" x14ac:dyDescent="0.3">
      <c r="A48" s="202"/>
      <c r="B48" s="203"/>
      <c r="C48" s="52"/>
      <c r="D48" s="53"/>
      <c r="E48" s="224"/>
      <c r="F48" s="267"/>
      <c r="G48" s="256"/>
      <c r="H48" s="236"/>
      <c r="I48" s="255"/>
      <c r="J48" s="255"/>
      <c r="K48" s="230"/>
    </row>
    <row r="49" spans="1:11" ht="15.75" thickBot="1" x14ac:dyDescent="0.3">
      <c r="A49" s="204">
        <v>44864</v>
      </c>
      <c r="B49" s="205"/>
      <c r="C49" s="54">
        <f>C47-E47</f>
        <v>0</v>
      </c>
      <c r="D49" s="53"/>
      <c r="E49" s="225"/>
      <c r="F49" s="267"/>
      <c r="G49" s="256"/>
      <c r="H49" s="257"/>
      <c r="I49" s="255"/>
      <c r="J49" s="245"/>
      <c r="K49" s="230"/>
    </row>
    <row r="50" spans="1:11" x14ac:dyDescent="0.25">
      <c r="A50" s="55" t="s">
        <v>54</v>
      </c>
      <c r="B50" s="56"/>
      <c r="C50" s="57"/>
      <c r="D50" s="21"/>
      <c r="E50" s="214"/>
      <c r="F50" s="267"/>
      <c r="G50" s="256"/>
      <c r="H50" s="257"/>
      <c r="I50" s="255"/>
      <c r="J50" s="245"/>
      <c r="K50" s="230"/>
    </row>
    <row r="51" spans="1:11" x14ac:dyDescent="0.25">
      <c r="A51" s="58" t="s">
        <v>55</v>
      </c>
      <c r="B51" s="59"/>
      <c r="C51" s="60"/>
      <c r="D51" s="16"/>
      <c r="E51" s="214"/>
      <c r="F51" s="267"/>
      <c r="G51" s="256"/>
      <c r="H51" s="257"/>
      <c r="I51" s="255"/>
      <c r="J51" s="245"/>
      <c r="K51" s="230"/>
    </row>
    <row r="52" spans="1:11" x14ac:dyDescent="0.25">
      <c r="A52" s="61" t="s">
        <v>56</v>
      </c>
      <c r="B52" s="62"/>
      <c r="C52" s="63"/>
      <c r="D52" s="16"/>
      <c r="E52" s="214"/>
      <c r="F52" s="267"/>
      <c r="G52" s="256"/>
      <c r="H52" s="257"/>
      <c r="I52" s="255"/>
      <c r="J52" s="245"/>
      <c r="K52" s="230"/>
    </row>
    <row r="53" spans="1:11" ht="15.75" thickBot="1" x14ac:dyDescent="0.3">
      <c r="A53" s="55" t="s">
        <v>57</v>
      </c>
      <c r="B53" s="64"/>
      <c r="C53" s="60"/>
      <c r="D53" s="16"/>
      <c r="E53" s="226"/>
      <c r="F53" s="267"/>
      <c r="G53" s="256"/>
      <c r="H53" s="257"/>
      <c r="I53" s="255"/>
      <c r="J53" s="245"/>
      <c r="K53" s="230"/>
    </row>
    <row r="54" spans="1:11" ht="15.75" thickBot="1" x14ac:dyDescent="0.3">
      <c r="A54" s="202" t="s">
        <v>58</v>
      </c>
      <c r="B54" s="206"/>
      <c r="C54" s="65"/>
      <c r="D54" s="16"/>
      <c r="E54" s="226"/>
      <c r="F54" s="267"/>
      <c r="G54" s="256"/>
      <c r="H54" s="257"/>
      <c r="I54" s="255"/>
      <c r="J54" s="245"/>
      <c r="K54" s="230"/>
    </row>
    <row r="55" spans="1:11" ht="15.75" thickBot="1" x14ac:dyDescent="0.3">
      <c r="A55" s="196"/>
      <c r="B55" s="197"/>
      <c r="C55" s="66"/>
      <c r="D55" s="16"/>
      <c r="E55" s="226"/>
      <c r="F55" s="267"/>
      <c r="G55" s="256"/>
      <c r="H55" s="257"/>
      <c r="I55" s="255"/>
      <c r="J55" s="245"/>
      <c r="K55" s="230"/>
    </row>
    <row r="56" spans="1:11" ht="16.5" thickTop="1" thickBot="1" x14ac:dyDescent="0.3">
      <c r="A56" s="67" t="s">
        <v>59</v>
      </c>
      <c r="B56" s="68">
        <v>44864</v>
      </c>
      <c r="C56" s="69"/>
      <c r="D56" s="53"/>
      <c r="E56" s="214"/>
      <c r="F56" s="267"/>
      <c r="G56" s="256"/>
      <c r="H56" s="257"/>
      <c r="I56" s="255"/>
      <c r="J56" s="258"/>
      <c r="K56" s="230"/>
    </row>
    <row r="57" spans="1:11" ht="15.75" thickTop="1" x14ac:dyDescent="0.25">
      <c r="A57" s="67" t="s">
        <v>60</v>
      </c>
      <c r="B57" s="70" t="s">
        <v>61</v>
      </c>
      <c r="C57" s="71"/>
      <c r="D57" s="53"/>
      <c r="E57" s="214"/>
      <c r="F57" s="267"/>
      <c r="G57" s="256"/>
      <c r="H57" s="257"/>
      <c r="I57" s="255"/>
      <c r="J57" s="245"/>
      <c r="K57" s="230"/>
    </row>
    <row r="58" spans="1:11" x14ac:dyDescent="0.25">
      <c r="A58" s="67" t="s">
        <v>62</v>
      </c>
      <c r="B58" s="70" t="s">
        <v>61</v>
      </c>
      <c r="C58" s="72"/>
      <c r="D58" s="53"/>
      <c r="E58" s="214"/>
      <c r="F58" s="267"/>
      <c r="G58" s="256"/>
      <c r="H58" s="257"/>
      <c r="I58" s="255"/>
      <c r="J58" s="245"/>
      <c r="K58" s="230"/>
    </row>
    <row r="59" spans="1:11" ht="15.75" thickBot="1" x14ac:dyDescent="0.3">
      <c r="A59" s="67" t="s">
        <v>63</v>
      </c>
      <c r="B59" s="70" t="s">
        <v>61</v>
      </c>
      <c r="C59" s="73">
        <v>0</v>
      </c>
      <c r="D59" s="53"/>
      <c r="E59" s="227"/>
      <c r="F59" s="267"/>
      <c r="G59" s="256"/>
      <c r="H59" s="257"/>
      <c r="I59" s="255"/>
      <c r="J59" s="245"/>
      <c r="K59" s="230"/>
    </row>
    <row r="60" spans="1:11" ht="16.5" thickTop="1" thickBot="1" x14ac:dyDescent="0.3">
      <c r="A60" s="74"/>
      <c r="B60" s="16"/>
      <c r="C60" s="16"/>
      <c r="D60" s="16"/>
      <c r="E60" s="214"/>
      <c r="F60" s="261"/>
      <c r="G60" s="232"/>
      <c r="H60" s="233"/>
      <c r="I60" s="232"/>
      <c r="J60" s="232"/>
      <c r="K60" s="230"/>
    </row>
    <row r="61" spans="1:11" ht="16.5" thickTop="1" thickBot="1" x14ac:dyDescent="0.3">
      <c r="A61" s="198" t="s">
        <v>71</v>
      </c>
      <c r="B61" s="199"/>
      <c r="C61" s="69"/>
      <c r="D61" s="75"/>
      <c r="E61" s="228"/>
      <c r="F61" s="261"/>
      <c r="G61" s="232"/>
      <c r="H61" s="233"/>
      <c r="I61" s="232"/>
      <c r="J61" s="232"/>
      <c r="K61" s="230"/>
    </row>
    <row r="62" spans="1:11" ht="15.75" thickTop="1" x14ac:dyDescent="0.25">
      <c r="F62" s="230"/>
      <c r="G62" s="230"/>
      <c r="H62" s="230"/>
      <c r="I62" s="230"/>
      <c r="J62" s="230"/>
      <c r="K62" s="230"/>
    </row>
  </sheetData>
  <mergeCells count="14">
    <mergeCell ref="A1:E1"/>
    <mergeCell ref="F1:J1"/>
    <mergeCell ref="A2:E6"/>
    <mergeCell ref="F2:J6"/>
    <mergeCell ref="A8:E9"/>
    <mergeCell ref="F8:J9"/>
    <mergeCell ref="A55:B55"/>
    <mergeCell ref="A61:B61"/>
    <mergeCell ref="A10:B10"/>
    <mergeCell ref="A11:B11"/>
    <mergeCell ref="F11:G11"/>
    <mergeCell ref="A48:B48"/>
    <mergeCell ref="A49:B49"/>
    <mergeCell ref="A54:B5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31"/>
  <sheetViews>
    <sheetView tabSelected="1" workbookViewId="0">
      <selection activeCell="I11" sqref="I11"/>
    </sheetView>
  </sheetViews>
  <sheetFormatPr baseColWidth="10" defaultColWidth="11.42578125" defaultRowHeight="15" x14ac:dyDescent="0.25"/>
  <cols>
    <col min="1" max="1" width="39.42578125" style="7" bestFit="1" customWidth="1"/>
    <col min="2" max="2" width="12.85546875" style="7" bestFit="1" customWidth="1"/>
  </cols>
  <sheetData>
    <row r="1" spans="1:2" x14ac:dyDescent="0.25">
      <c r="A1" s="7" t="s">
        <v>0</v>
      </c>
      <c r="B1" s="7" t="s">
        <v>27</v>
      </c>
    </row>
    <row r="2" spans="1:2" x14ac:dyDescent="0.25">
      <c r="A2" s="7" t="s">
        <v>1</v>
      </c>
      <c r="B2" s="10">
        <v>7020</v>
      </c>
    </row>
    <row r="3" spans="1:2" x14ac:dyDescent="0.25">
      <c r="A3" s="7" t="s">
        <v>36</v>
      </c>
      <c r="B3" s="11">
        <v>7060</v>
      </c>
    </row>
    <row r="4" spans="1:2" x14ac:dyDescent="0.25">
      <c r="A4" s="7" t="s">
        <v>76</v>
      </c>
      <c r="B4" s="10">
        <v>7417</v>
      </c>
    </row>
    <row r="5" spans="1:2" x14ac:dyDescent="0.25">
      <c r="A5" s="7" t="s">
        <v>43</v>
      </c>
      <c r="B5" s="11">
        <v>7441</v>
      </c>
    </row>
    <row r="6" spans="1:2" x14ac:dyDescent="0.25">
      <c r="A6" s="7" t="s">
        <v>44</v>
      </c>
      <c r="B6" s="10">
        <v>7542</v>
      </c>
    </row>
    <row r="7" spans="1:2" x14ac:dyDescent="0.25">
      <c r="A7" s="7" t="s">
        <v>67</v>
      </c>
      <c r="B7" s="11">
        <v>7443</v>
      </c>
    </row>
    <row r="8" spans="1:2" x14ac:dyDescent="0.25">
      <c r="A8" s="7" t="s">
        <v>77</v>
      </c>
      <c r="B8" s="10">
        <v>7460</v>
      </c>
    </row>
    <row r="9" spans="1:2" x14ac:dyDescent="0.25">
      <c r="A9" s="7" t="s">
        <v>2</v>
      </c>
      <c r="B9" s="11">
        <v>7560</v>
      </c>
    </row>
    <row r="10" spans="1:2" x14ac:dyDescent="0.25">
      <c r="A10" s="7" t="s">
        <v>3</v>
      </c>
      <c r="B10" s="10">
        <v>7710</v>
      </c>
    </row>
    <row r="11" spans="1:2" x14ac:dyDescent="0.25">
      <c r="A11" s="7" t="s">
        <v>4</v>
      </c>
      <c r="B11" s="11">
        <v>7510</v>
      </c>
    </row>
    <row r="12" spans="1:2" x14ac:dyDescent="0.25">
      <c r="A12" s="7" t="s">
        <v>5</v>
      </c>
      <c r="B12" s="10">
        <v>7610</v>
      </c>
    </row>
    <row r="13" spans="1:2" x14ac:dyDescent="0.25">
      <c r="A13" s="7" t="s">
        <v>6</v>
      </c>
      <c r="B13" s="11">
        <v>6010</v>
      </c>
    </row>
    <row r="14" spans="1:2" x14ac:dyDescent="0.25">
      <c r="A14" s="7" t="s">
        <v>46</v>
      </c>
      <c r="B14" s="10">
        <v>6050</v>
      </c>
    </row>
    <row r="15" spans="1:2" x14ac:dyDescent="0.25">
      <c r="A15" s="7" t="s">
        <v>8</v>
      </c>
      <c r="B15" s="11">
        <v>6063</v>
      </c>
    </row>
    <row r="16" spans="1:2" x14ac:dyDescent="0.25">
      <c r="A16" s="7" t="s">
        <v>9</v>
      </c>
      <c r="B16" s="10">
        <v>6064</v>
      </c>
    </row>
    <row r="17" spans="1:2" x14ac:dyDescent="0.25">
      <c r="A17" s="7" t="s">
        <v>10</v>
      </c>
      <c r="B17" s="11">
        <v>6110</v>
      </c>
    </row>
    <row r="18" spans="1:2" x14ac:dyDescent="0.25">
      <c r="A18" s="7" t="s">
        <v>11</v>
      </c>
      <c r="B18" s="10">
        <v>6130</v>
      </c>
    </row>
    <row r="19" spans="1:2" x14ac:dyDescent="0.25">
      <c r="A19" s="7" t="s">
        <v>12</v>
      </c>
      <c r="B19" s="11">
        <v>6150</v>
      </c>
    </row>
    <row r="20" spans="1:2" x14ac:dyDescent="0.25">
      <c r="A20" s="7" t="s">
        <v>13</v>
      </c>
      <c r="B20" s="10">
        <v>6160</v>
      </c>
    </row>
    <row r="21" spans="1:2" x14ac:dyDescent="0.25">
      <c r="A21" s="7" t="s">
        <v>14</v>
      </c>
      <c r="B21" s="11">
        <v>6260</v>
      </c>
    </row>
    <row r="22" spans="1:2" x14ac:dyDescent="0.25">
      <c r="A22" s="7" t="s">
        <v>15</v>
      </c>
      <c r="B22" s="10">
        <v>6230</v>
      </c>
    </row>
    <row r="23" spans="1:2" x14ac:dyDescent="0.25">
      <c r="A23" s="7" t="s">
        <v>37</v>
      </c>
      <c r="B23" s="11">
        <v>6234</v>
      </c>
    </row>
    <row r="24" spans="1:2" x14ac:dyDescent="0.25">
      <c r="A24" s="7" t="s">
        <v>16</v>
      </c>
      <c r="B24" s="10">
        <v>6252</v>
      </c>
    </row>
    <row r="25" spans="1:2" x14ac:dyDescent="0.25">
      <c r="A25" s="7" t="s">
        <v>17</v>
      </c>
      <c r="B25" s="11">
        <v>6253</v>
      </c>
    </row>
    <row r="26" spans="1:2" x14ac:dyDescent="0.25">
      <c r="A26" s="7" t="s">
        <v>18</v>
      </c>
      <c r="B26" s="10">
        <v>6270</v>
      </c>
    </row>
    <row r="27" spans="1:2" x14ac:dyDescent="0.25">
      <c r="A27" s="7" t="s">
        <v>19</v>
      </c>
      <c r="B27" s="11">
        <v>6280</v>
      </c>
    </row>
    <row r="28" spans="1:2" x14ac:dyDescent="0.25">
      <c r="A28" s="7" t="s">
        <v>20</v>
      </c>
      <c r="B28" s="10">
        <v>6581</v>
      </c>
    </row>
    <row r="29" spans="1:2" x14ac:dyDescent="0.25">
      <c r="A29" s="7" t="s">
        <v>78</v>
      </c>
      <c r="B29" s="11">
        <v>6584</v>
      </c>
    </row>
    <row r="30" spans="1:2" x14ac:dyDescent="0.25">
      <c r="A30" s="7" t="s">
        <v>21</v>
      </c>
      <c r="B30" s="10">
        <v>6788</v>
      </c>
    </row>
    <row r="31" spans="1:2" x14ac:dyDescent="0.25">
      <c r="A31"/>
      <c r="B3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14</vt:i4>
      </vt:variant>
    </vt:vector>
  </HeadingPairs>
  <TitlesOfParts>
    <vt:vector size="29" baseType="lpstr">
      <vt:lpstr>Novembre 2021</vt:lpstr>
      <vt:lpstr>Décembre 2021</vt:lpstr>
      <vt:lpstr>Janvier 2022</vt:lpstr>
      <vt:lpstr>Février 2022</vt:lpstr>
      <vt:lpstr>Mars 2022</vt:lpstr>
      <vt:lpstr>Avril 2022</vt:lpstr>
      <vt:lpstr>Mai 2022</vt:lpstr>
      <vt:lpstr>Juin 2022</vt:lpstr>
      <vt:lpstr>Juillet 2022</vt:lpstr>
      <vt:lpstr>Août 2022</vt:lpstr>
      <vt:lpstr>Septembre 2022</vt:lpstr>
      <vt:lpstr>Octobre 2022</vt:lpstr>
      <vt:lpstr>Novembre 2022</vt:lpstr>
      <vt:lpstr>Bilan Financier 2022</vt:lpstr>
      <vt:lpstr>Data</vt:lpstr>
      <vt:lpstr>'Août 2022'!d.comptes</vt:lpstr>
      <vt:lpstr>'Avril 2022'!d.comptes</vt:lpstr>
      <vt:lpstr>'Bilan Financier 2022'!d.comptes</vt:lpstr>
      <vt:lpstr>'Décembre 2021'!d.comptes</vt:lpstr>
      <vt:lpstr>'Février 2022'!d.comptes</vt:lpstr>
      <vt:lpstr>'Janvier 2022'!d.comptes</vt:lpstr>
      <vt:lpstr>'Juillet 2022'!d.comptes</vt:lpstr>
      <vt:lpstr>'Juin 2022'!d.comptes</vt:lpstr>
      <vt:lpstr>'Mai 2022'!d.comptes</vt:lpstr>
      <vt:lpstr>'Mars 2022'!d.comptes</vt:lpstr>
      <vt:lpstr>'Novembre 2022'!d.comptes</vt:lpstr>
      <vt:lpstr>'Octobre 2022'!d.comptes</vt:lpstr>
      <vt:lpstr>'Septembre 2022'!d.comptes</vt:lpstr>
      <vt:lpstr>d.comptes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BERTHAUD Jean-Charles</cp:lastModifiedBy>
  <cp:lastPrinted>2021-12-03T11:27:40Z</cp:lastPrinted>
  <dcterms:created xsi:type="dcterms:W3CDTF">2021-11-28T08:35:44Z</dcterms:created>
  <dcterms:modified xsi:type="dcterms:W3CDTF">2021-12-05T06:34:37Z</dcterms:modified>
</cp:coreProperties>
</file>