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2020" sheetId="1" r:id="rId1"/>
  </sheets>
  <externalReferences>
    <externalReference r:id="rId2"/>
  </externalReferences>
  <definedNames>
    <definedName name="HP" localSheetId="0">'2020'!$AY$1:$AZ$8</definedName>
    <definedName name="HP">'[1]2014'!$AY$1:$AZ$8</definedName>
  </definedNames>
  <calcPr calcId="145621"/>
</workbook>
</file>

<file path=xl/calcChain.xml><?xml version="1.0" encoding="utf-8"?>
<calcChain xmlns="http://schemas.openxmlformats.org/spreadsheetml/2006/main">
  <c r="AW3" i="1" l="1"/>
  <c r="AX3" i="1" s="1"/>
  <c r="N4" i="1"/>
  <c r="AD5" i="1"/>
  <c r="AF5" i="1" s="1"/>
  <c r="B10" i="1"/>
  <c r="B11" i="1"/>
  <c r="B9" i="1" s="1"/>
  <c r="C11" i="1"/>
  <c r="C10" i="1" s="1"/>
  <c r="AG13" i="1"/>
  <c r="AG14" i="1"/>
  <c r="AE15" i="1"/>
  <c r="AF15" i="1"/>
  <c r="B16" i="1"/>
  <c r="B17" i="1"/>
  <c r="C17" i="1"/>
  <c r="C16" i="1" s="1"/>
  <c r="D17" i="1"/>
  <c r="AG19" i="1"/>
  <c r="AG20" i="1"/>
  <c r="B22" i="1"/>
  <c r="B23" i="1"/>
  <c r="C23" i="1"/>
  <c r="AG25" i="1"/>
  <c r="AG26" i="1"/>
  <c r="B29" i="1"/>
  <c r="B28" i="1" s="1"/>
  <c r="AG31" i="1"/>
  <c r="AG32" i="1"/>
  <c r="B34" i="1"/>
  <c r="B35" i="1"/>
  <c r="C35" i="1"/>
  <c r="AG37" i="1"/>
  <c r="AF39" i="1"/>
  <c r="B40" i="1"/>
  <c r="C40" i="1"/>
  <c r="B41" i="1"/>
  <c r="C41" i="1"/>
  <c r="D41" i="1"/>
  <c r="D40" i="1" s="1"/>
  <c r="E41" i="1"/>
  <c r="AG43" i="1"/>
  <c r="B46" i="1"/>
  <c r="B47" i="1"/>
  <c r="C47" i="1"/>
  <c r="D47" i="1"/>
  <c r="AG49" i="1"/>
  <c r="B53" i="1"/>
  <c r="B52" i="1" s="1"/>
  <c r="AG55" i="1"/>
  <c r="AF57" i="1"/>
  <c r="B59" i="1"/>
  <c r="C59" i="1"/>
  <c r="AG61" i="1"/>
  <c r="B65" i="1"/>
  <c r="AG67" i="1"/>
  <c r="B71" i="1"/>
  <c r="C71" i="1" s="1"/>
  <c r="AG73" i="1"/>
  <c r="AG74" i="1"/>
  <c r="B77" i="1"/>
  <c r="AG79" i="1"/>
  <c r="AG80" i="1"/>
  <c r="AG82" i="1"/>
  <c r="B76" i="1" l="1"/>
  <c r="C77" i="1"/>
  <c r="C70" i="1"/>
  <c r="D71" i="1"/>
  <c r="B70" i="1"/>
  <c r="B64" i="1"/>
  <c r="C65" i="1"/>
  <c r="C46" i="1"/>
  <c r="D59" i="1"/>
  <c r="C58" i="1"/>
  <c r="F41" i="1"/>
  <c r="B58" i="1"/>
  <c r="D46" i="1"/>
  <c r="E47" i="1"/>
  <c r="E40" i="1"/>
  <c r="C53" i="1"/>
  <c r="C22" i="1"/>
  <c r="D23" i="1"/>
  <c r="D16" i="1"/>
  <c r="E17" i="1"/>
  <c r="C34" i="1"/>
  <c r="D35" i="1"/>
  <c r="C29" i="1"/>
  <c r="AG2" i="1"/>
  <c r="C9" i="1"/>
  <c r="D11" i="1"/>
  <c r="C28" i="1" l="1"/>
  <c r="D29" i="1"/>
  <c r="F17" i="1"/>
  <c r="E16" i="1"/>
  <c r="F40" i="1"/>
  <c r="G41" i="1"/>
  <c r="D9" i="1"/>
  <c r="D10" i="1"/>
  <c r="E11" i="1"/>
  <c r="D34" i="1"/>
  <c r="E35" i="1"/>
  <c r="E46" i="1"/>
  <c r="F47" i="1"/>
  <c r="C76" i="1"/>
  <c r="D77" i="1"/>
  <c r="D22" i="1"/>
  <c r="E23" i="1"/>
  <c r="C52" i="1"/>
  <c r="D53" i="1"/>
  <c r="C64" i="1"/>
  <c r="D65" i="1"/>
  <c r="E71" i="1"/>
  <c r="D70" i="1"/>
  <c r="E59" i="1"/>
  <c r="D58" i="1"/>
  <c r="E22" i="1" l="1"/>
  <c r="F23" i="1"/>
  <c r="F59" i="1"/>
  <c r="E58" i="1"/>
  <c r="D64" i="1"/>
  <c r="E65" i="1"/>
  <c r="D76" i="1"/>
  <c r="E77" i="1"/>
  <c r="E34" i="1"/>
  <c r="F35" i="1"/>
  <c r="D28" i="1"/>
  <c r="E29" i="1"/>
  <c r="D52" i="1"/>
  <c r="E53" i="1"/>
  <c r="F71" i="1"/>
  <c r="E70" i="1"/>
  <c r="F46" i="1"/>
  <c r="G47" i="1"/>
  <c r="E10" i="1"/>
  <c r="F11" i="1"/>
  <c r="E9" i="1"/>
  <c r="G40" i="1"/>
  <c r="H41" i="1"/>
  <c r="G17" i="1"/>
  <c r="F16" i="1"/>
  <c r="H40" i="1" l="1"/>
  <c r="I41" i="1"/>
  <c r="E52" i="1"/>
  <c r="F53" i="1"/>
  <c r="G16" i="1"/>
  <c r="H17" i="1"/>
  <c r="G46" i="1"/>
  <c r="H47" i="1"/>
  <c r="E76" i="1"/>
  <c r="F77" i="1"/>
  <c r="F22" i="1"/>
  <c r="G23" i="1"/>
  <c r="F70" i="1"/>
  <c r="G71" i="1"/>
  <c r="E28" i="1"/>
  <c r="F29" i="1"/>
  <c r="F34" i="1"/>
  <c r="G35" i="1"/>
  <c r="F10" i="1"/>
  <c r="G11" i="1"/>
  <c r="F9" i="1"/>
  <c r="E64" i="1"/>
  <c r="F65" i="1"/>
  <c r="F58" i="1"/>
  <c r="G59" i="1"/>
  <c r="G34" i="1" l="1"/>
  <c r="H35" i="1"/>
  <c r="F76" i="1"/>
  <c r="G77" i="1"/>
  <c r="J41" i="1"/>
  <c r="I40" i="1"/>
  <c r="G22" i="1"/>
  <c r="H23" i="1"/>
  <c r="H59" i="1"/>
  <c r="G58" i="1"/>
  <c r="F64" i="1"/>
  <c r="G65" i="1"/>
  <c r="G10" i="1"/>
  <c r="H11" i="1"/>
  <c r="G9" i="1"/>
  <c r="G70" i="1"/>
  <c r="H71" i="1"/>
  <c r="H16" i="1"/>
  <c r="I17" i="1"/>
  <c r="F52" i="1"/>
  <c r="G53" i="1"/>
  <c r="G29" i="1"/>
  <c r="F28" i="1"/>
  <c r="H46" i="1"/>
  <c r="I47" i="1"/>
  <c r="I46" i="1" l="1"/>
  <c r="J47" i="1"/>
  <c r="J17" i="1"/>
  <c r="I16" i="1"/>
  <c r="G76" i="1"/>
  <c r="H77" i="1"/>
  <c r="G52" i="1"/>
  <c r="H53" i="1"/>
  <c r="G64" i="1"/>
  <c r="H65" i="1"/>
  <c r="H29" i="1"/>
  <c r="G28" i="1"/>
  <c r="H9" i="1"/>
  <c r="H10" i="1"/>
  <c r="I11" i="1"/>
  <c r="J40" i="1"/>
  <c r="K41" i="1"/>
  <c r="H34" i="1"/>
  <c r="I35" i="1"/>
  <c r="I71" i="1"/>
  <c r="H70" i="1"/>
  <c r="H22" i="1"/>
  <c r="I23" i="1"/>
  <c r="I59" i="1"/>
  <c r="H58" i="1"/>
  <c r="I22" i="1" l="1"/>
  <c r="J23" i="1"/>
  <c r="I70" i="1"/>
  <c r="J71" i="1"/>
  <c r="K40" i="1"/>
  <c r="L41" i="1"/>
  <c r="H28" i="1"/>
  <c r="I29" i="1"/>
  <c r="J59" i="1"/>
  <c r="I58" i="1"/>
  <c r="I34" i="1"/>
  <c r="J35" i="1"/>
  <c r="H64" i="1"/>
  <c r="I65" i="1"/>
  <c r="I53" i="1"/>
  <c r="H52" i="1"/>
  <c r="K17" i="1"/>
  <c r="J16" i="1"/>
  <c r="I10" i="1"/>
  <c r="J11" i="1"/>
  <c r="I9" i="1"/>
  <c r="J46" i="1"/>
  <c r="K47" i="1"/>
  <c r="H76" i="1"/>
  <c r="I77" i="1"/>
  <c r="I52" i="1" l="1"/>
  <c r="J53" i="1"/>
  <c r="K16" i="1"/>
  <c r="L17" i="1"/>
  <c r="I76" i="1"/>
  <c r="J77" i="1"/>
  <c r="J10" i="1"/>
  <c r="K11" i="1"/>
  <c r="J9" i="1"/>
  <c r="I64" i="1"/>
  <c r="J65" i="1"/>
  <c r="J34" i="1"/>
  <c r="K35" i="1"/>
  <c r="J58" i="1"/>
  <c r="K59" i="1"/>
  <c r="K71" i="1"/>
  <c r="J70" i="1"/>
  <c r="I28" i="1"/>
  <c r="J29" i="1"/>
  <c r="J22" i="1"/>
  <c r="K23" i="1"/>
  <c r="L47" i="1"/>
  <c r="K46" i="1"/>
  <c r="L40" i="1"/>
  <c r="M41" i="1"/>
  <c r="K34" i="1" l="1"/>
  <c r="L35" i="1"/>
  <c r="N41" i="1"/>
  <c r="M40" i="1"/>
  <c r="L46" i="1"/>
  <c r="M47" i="1"/>
  <c r="J76" i="1"/>
  <c r="K77" i="1"/>
  <c r="K29" i="1"/>
  <c r="J28" i="1"/>
  <c r="K70" i="1"/>
  <c r="L71" i="1"/>
  <c r="K22" i="1"/>
  <c r="L23" i="1"/>
  <c r="L59" i="1"/>
  <c r="K58" i="1"/>
  <c r="L16" i="1"/>
  <c r="M17" i="1"/>
  <c r="J52" i="1"/>
  <c r="K53" i="1"/>
  <c r="J64" i="1"/>
  <c r="K65" i="1"/>
  <c r="K10" i="1"/>
  <c r="L11" i="1"/>
  <c r="K9" i="1"/>
  <c r="N17" i="1" l="1"/>
  <c r="M16" i="1"/>
  <c r="K52" i="1"/>
  <c r="L53" i="1"/>
  <c r="L70" i="1"/>
  <c r="M71" i="1"/>
  <c r="K28" i="1"/>
  <c r="L29" i="1"/>
  <c r="K64" i="1"/>
  <c r="L65" i="1"/>
  <c r="L22" i="1"/>
  <c r="M23" i="1"/>
  <c r="L9" i="1"/>
  <c r="L10" i="1"/>
  <c r="M11" i="1"/>
  <c r="K76" i="1"/>
  <c r="L77" i="1"/>
  <c r="M46" i="1"/>
  <c r="N47" i="1"/>
  <c r="N40" i="1"/>
  <c r="O41" i="1"/>
  <c r="M59" i="1"/>
  <c r="L58" i="1"/>
  <c r="L34" i="1"/>
  <c r="M35" i="1"/>
  <c r="L64" i="1" l="1"/>
  <c r="M65" i="1"/>
  <c r="M34" i="1"/>
  <c r="N35" i="1"/>
  <c r="O40" i="1"/>
  <c r="P41" i="1"/>
  <c r="M10" i="1"/>
  <c r="N11" i="1"/>
  <c r="M9" i="1"/>
  <c r="M22" i="1"/>
  <c r="N23" i="1"/>
  <c r="O17" i="1"/>
  <c r="N16" i="1"/>
  <c r="L76" i="1"/>
  <c r="M77" i="1"/>
  <c r="L28" i="1"/>
  <c r="M29" i="1"/>
  <c r="M70" i="1"/>
  <c r="N71" i="1"/>
  <c r="L52" i="1"/>
  <c r="M53" i="1"/>
  <c r="N59" i="1"/>
  <c r="M58" i="1"/>
  <c r="N46" i="1"/>
  <c r="O47" i="1"/>
  <c r="O46" i="1" l="1"/>
  <c r="P47" i="1"/>
  <c r="M76" i="1"/>
  <c r="N77" i="1"/>
  <c r="N70" i="1"/>
  <c r="O71" i="1"/>
  <c r="M28" i="1"/>
  <c r="N29" i="1"/>
  <c r="O16" i="1"/>
  <c r="P17" i="1"/>
  <c r="P40" i="1"/>
  <c r="Q41" i="1"/>
  <c r="M52" i="1"/>
  <c r="N53" i="1"/>
  <c r="N22" i="1"/>
  <c r="O23" i="1"/>
  <c r="N10" i="1"/>
  <c r="O11" i="1"/>
  <c r="N9" i="1"/>
  <c r="M64" i="1"/>
  <c r="N65" i="1"/>
  <c r="N58" i="1"/>
  <c r="O59" i="1"/>
  <c r="N34" i="1"/>
  <c r="O35" i="1"/>
  <c r="P16" i="1" l="1"/>
  <c r="Q17" i="1"/>
  <c r="R41" i="1"/>
  <c r="Q40" i="1"/>
  <c r="P59" i="1"/>
  <c r="O58" i="1"/>
  <c r="O70" i="1"/>
  <c r="P71" i="1"/>
  <c r="O34" i="1"/>
  <c r="P35" i="1"/>
  <c r="O22" i="1"/>
  <c r="P23" i="1"/>
  <c r="N52" i="1"/>
  <c r="O53" i="1"/>
  <c r="N28" i="1"/>
  <c r="O29" i="1"/>
  <c r="N64" i="1"/>
  <c r="O65" i="1"/>
  <c r="N76" i="1"/>
  <c r="O77" i="1"/>
  <c r="P46" i="1"/>
  <c r="Q47" i="1"/>
  <c r="O10" i="1"/>
  <c r="P11" i="1"/>
  <c r="O9" i="1"/>
  <c r="Q46" i="1" l="1"/>
  <c r="R47" i="1"/>
  <c r="O28" i="1"/>
  <c r="P29" i="1"/>
  <c r="P22" i="1"/>
  <c r="Q23" i="1"/>
  <c r="P9" i="1"/>
  <c r="P10" i="1"/>
  <c r="Q11" i="1"/>
  <c r="O52" i="1"/>
  <c r="P53" i="1"/>
  <c r="P70" i="1"/>
  <c r="Q71" i="1"/>
  <c r="O76" i="1"/>
  <c r="P77" i="1"/>
  <c r="O64" i="1"/>
  <c r="P65" i="1"/>
  <c r="Q59" i="1"/>
  <c r="P58" i="1"/>
  <c r="R17" i="1"/>
  <c r="Q16" i="1"/>
  <c r="P34" i="1"/>
  <c r="Q35" i="1"/>
  <c r="R40" i="1"/>
  <c r="S41" i="1"/>
  <c r="Q53" i="1" l="1"/>
  <c r="P52" i="1"/>
  <c r="S40" i="1"/>
  <c r="T41" i="1"/>
  <c r="Q34" i="1"/>
  <c r="R35" i="1"/>
  <c r="P64" i="1"/>
  <c r="Q65" i="1"/>
  <c r="Q10" i="1"/>
  <c r="R11" i="1"/>
  <c r="Q9" i="1"/>
  <c r="Q22" i="1"/>
  <c r="R23" i="1"/>
  <c r="R59" i="1"/>
  <c r="Q58" i="1"/>
  <c r="Q70" i="1"/>
  <c r="R71" i="1"/>
  <c r="P28" i="1"/>
  <c r="Q29" i="1"/>
  <c r="R46" i="1"/>
  <c r="S47" i="1"/>
  <c r="S17" i="1"/>
  <c r="R16" i="1"/>
  <c r="P76" i="1"/>
  <c r="Q77" i="1"/>
  <c r="R10" i="1" l="1"/>
  <c r="S11" i="1"/>
  <c r="R9" i="1"/>
  <c r="Q64" i="1"/>
  <c r="R65" i="1"/>
  <c r="R22" i="1"/>
  <c r="S23" i="1"/>
  <c r="R58" i="1"/>
  <c r="S59" i="1"/>
  <c r="Q52" i="1"/>
  <c r="R53" i="1"/>
  <c r="R29" i="1"/>
  <c r="Q28" i="1"/>
  <c r="R34" i="1"/>
  <c r="S35" i="1"/>
  <c r="S16" i="1"/>
  <c r="T17" i="1"/>
  <c r="S71" i="1"/>
  <c r="R70" i="1"/>
  <c r="T40" i="1"/>
  <c r="U41" i="1"/>
  <c r="Q76" i="1"/>
  <c r="R77" i="1"/>
  <c r="T47" i="1"/>
  <c r="S46" i="1"/>
  <c r="T46" i="1" l="1"/>
  <c r="U47" i="1"/>
  <c r="S70" i="1"/>
  <c r="T71" i="1"/>
  <c r="R52" i="1"/>
  <c r="S53" i="1"/>
  <c r="R76" i="1"/>
  <c r="S77" i="1"/>
  <c r="S22" i="1"/>
  <c r="T23" i="1"/>
  <c r="R64" i="1"/>
  <c r="S65" i="1"/>
  <c r="S10" i="1"/>
  <c r="T11" i="1"/>
  <c r="S9" i="1"/>
  <c r="V41" i="1"/>
  <c r="U40" i="1"/>
  <c r="S34" i="1"/>
  <c r="T35" i="1"/>
  <c r="T16" i="1"/>
  <c r="U17" i="1"/>
  <c r="S29" i="1"/>
  <c r="R28" i="1"/>
  <c r="T59" i="1"/>
  <c r="S58" i="1"/>
  <c r="V17" i="1" l="1"/>
  <c r="U16" i="1"/>
  <c r="S64" i="1"/>
  <c r="T65" i="1"/>
  <c r="U59" i="1"/>
  <c r="T58" i="1"/>
  <c r="T34" i="1"/>
  <c r="U35" i="1"/>
  <c r="V40" i="1"/>
  <c r="W41" i="1"/>
  <c r="T22" i="1"/>
  <c r="U23" i="1"/>
  <c r="T70" i="1"/>
  <c r="U71" i="1"/>
  <c r="U46" i="1"/>
  <c r="V47" i="1"/>
  <c r="S28" i="1"/>
  <c r="T29" i="1"/>
  <c r="T9" i="1"/>
  <c r="T10" i="1"/>
  <c r="U11" i="1"/>
  <c r="S76" i="1"/>
  <c r="T77" i="1"/>
  <c r="S52" i="1"/>
  <c r="T53" i="1"/>
  <c r="T76" i="1" l="1"/>
  <c r="U77" i="1"/>
  <c r="U70" i="1"/>
  <c r="V71" i="1"/>
  <c r="U22" i="1"/>
  <c r="V23" i="1"/>
  <c r="T52" i="1"/>
  <c r="U53" i="1"/>
  <c r="U34" i="1"/>
  <c r="V35" i="1"/>
  <c r="W17" i="1"/>
  <c r="V16" i="1"/>
  <c r="T28" i="1"/>
  <c r="U29" i="1"/>
  <c r="V46" i="1"/>
  <c r="W47" i="1"/>
  <c r="V59" i="1"/>
  <c r="U58" i="1"/>
  <c r="W40" i="1"/>
  <c r="X41" i="1"/>
  <c r="U10" i="1"/>
  <c r="V11" i="1"/>
  <c r="U9" i="1"/>
  <c r="T64" i="1"/>
  <c r="U65" i="1"/>
  <c r="V34" i="1" l="1"/>
  <c r="W35" i="1"/>
  <c r="U76" i="1"/>
  <c r="V77" i="1"/>
  <c r="V10" i="1"/>
  <c r="W11" i="1"/>
  <c r="V9" i="1"/>
  <c r="W46" i="1"/>
  <c r="X47" i="1"/>
  <c r="U52" i="1"/>
  <c r="V53" i="1"/>
  <c r="X40" i="1"/>
  <c r="Y41" i="1"/>
  <c r="V58" i="1"/>
  <c r="W59" i="1"/>
  <c r="U28" i="1"/>
  <c r="V29" i="1"/>
  <c r="W16" i="1"/>
  <c r="X17" i="1"/>
  <c r="V22" i="1"/>
  <c r="W23" i="1"/>
  <c r="W71" i="1"/>
  <c r="V70" i="1"/>
  <c r="U64" i="1"/>
  <c r="V65" i="1"/>
  <c r="X46" i="1" l="1"/>
  <c r="Y47" i="1"/>
  <c r="W10" i="1"/>
  <c r="X11" i="1"/>
  <c r="W9" i="1"/>
  <c r="W22" i="1"/>
  <c r="X23" i="1"/>
  <c r="W34" i="1"/>
  <c r="X35" i="1"/>
  <c r="V64" i="1"/>
  <c r="W65" i="1"/>
  <c r="W70" i="1"/>
  <c r="X71" i="1"/>
  <c r="Y40" i="1"/>
  <c r="Z41" i="1"/>
  <c r="V52" i="1"/>
  <c r="W53" i="1"/>
  <c r="V76" i="1"/>
  <c r="W77" i="1"/>
  <c r="W29" i="1"/>
  <c r="V28" i="1"/>
  <c r="X59" i="1"/>
  <c r="W58" i="1"/>
  <c r="X16" i="1"/>
  <c r="Y17" i="1"/>
  <c r="Y59" i="1" l="1"/>
  <c r="X58" i="1"/>
  <c r="AA41" i="1"/>
  <c r="Z40" i="1"/>
  <c r="X22" i="1"/>
  <c r="Y23" i="1"/>
  <c r="W76" i="1"/>
  <c r="X77" i="1"/>
  <c r="W52" i="1"/>
  <c r="X53" i="1"/>
  <c r="X34" i="1"/>
  <c r="Y35" i="1"/>
  <c r="Z17" i="1"/>
  <c r="Y16" i="1"/>
  <c r="X29" i="1"/>
  <c r="W28" i="1"/>
  <c r="X9" i="1"/>
  <c r="X10" i="1"/>
  <c r="Y11" i="1"/>
  <c r="Y71" i="1"/>
  <c r="X70" i="1"/>
  <c r="W64" i="1"/>
  <c r="X65" i="1"/>
  <c r="Y46" i="1"/>
  <c r="Z47" i="1"/>
  <c r="Y10" i="1" l="1"/>
  <c r="Z11" i="1"/>
  <c r="Y9" i="1"/>
  <c r="X28" i="1"/>
  <c r="Y29" i="1"/>
  <c r="X76" i="1"/>
  <c r="Y77" i="1"/>
  <c r="Y22" i="1"/>
  <c r="Z23" i="1"/>
  <c r="X64" i="1"/>
  <c r="Y65" i="1"/>
  <c r="Y70" i="1"/>
  <c r="Z71" i="1"/>
  <c r="Y53" i="1"/>
  <c r="X52" i="1"/>
  <c r="Y34" i="1"/>
  <c r="Z35" i="1"/>
  <c r="Z46" i="1"/>
  <c r="AA47" i="1"/>
  <c r="AA17" i="1"/>
  <c r="Z16" i="1"/>
  <c r="AA40" i="1"/>
  <c r="AB41" i="1"/>
  <c r="Z59" i="1"/>
  <c r="Y58" i="1"/>
  <c r="AB47" i="1" l="1"/>
  <c r="AA46" i="1"/>
  <c r="Y52" i="1"/>
  <c r="Z53" i="1"/>
  <c r="AB40" i="1"/>
  <c r="AC41" i="1"/>
  <c r="AA16" i="1"/>
  <c r="AB17" i="1"/>
  <c r="Z34" i="1"/>
  <c r="AA35" i="1"/>
  <c r="AA71" i="1"/>
  <c r="Z70" i="1"/>
  <c r="Y64" i="1"/>
  <c r="Z65" i="1"/>
  <c r="Z22" i="1"/>
  <c r="AA23" i="1"/>
  <c r="Y76" i="1"/>
  <c r="Z77" i="1"/>
  <c r="Y28" i="1"/>
  <c r="Z29" i="1"/>
  <c r="Z10" i="1"/>
  <c r="AA11" i="1"/>
  <c r="Z9" i="1"/>
  <c r="Z58" i="1"/>
  <c r="AA59" i="1"/>
  <c r="AA10" i="1" l="1"/>
  <c r="AB11" i="1"/>
  <c r="AA9" i="1"/>
  <c r="Z76" i="1"/>
  <c r="AA77" i="1"/>
  <c r="AA29" i="1"/>
  <c r="Z28" i="1"/>
  <c r="Z64" i="1"/>
  <c r="AA65" i="1"/>
  <c r="AA70" i="1"/>
  <c r="AB71" i="1"/>
  <c r="AB46" i="1"/>
  <c r="AC47" i="1"/>
  <c r="AA22" i="1"/>
  <c r="AB23" i="1"/>
  <c r="AB59" i="1"/>
  <c r="AA58" i="1"/>
  <c r="AA34" i="1"/>
  <c r="AB35" i="1"/>
  <c r="AB16" i="1"/>
  <c r="AC17" i="1"/>
  <c r="AC40" i="1"/>
  <c r="AD41" i="1"/>
  <c r="Z52" i="1"/>
  <c r="AA53" i="1"/>
  <c r="AA76" i="1" l="1"/>
  <c r="AB77" i="1"/>
  <c r="AA28" i="1"/>
  <c r="AB29" i="1"/>
  <c r="AA52" i="1"/>
  <c r="AB53" i="1"/>
  <c r="AB70" i="1"/>
  <c r="AC71" i="1"/>
  <c r="AA64" i="1"/>
  <c r="AB65" i="1"/>
  <c r="AB34" i="1"/>
  <c r="AC35" i="1"/>
  <c r="AC59" i="1"/>
  <c r="AB58" i="1"/>
  <c r="AD17" i="1"/>
  <c r="AC16" i="1"/>
  <c r="AG17" i="1" s="1"/>
  <c r="AC46" i="1"/>
  <c r="AD47" i="1"/>
  <c r="AB9" i="1"/>
  <c r="AB10" i="1"/>
  <c r="AC11" i="1"/>
  <c r="AD40" i="1"/>
  <c r="AE41" i="1"/>
  <c r="AB22" i="1"/>
  <c r="AC23" i="1"/>
  <c r="AC34" i="1" l="1"/>
  <c r="AD35" i="1"/>
  <c r="AC29" i="1"/>
  <c r="AB28" i="1"/>
  <c r="AE40" i="1"/>
  <c r="AC22" i="1"/>
  <c r="AD23" i="1"/>
  <c r="AG41" i="1"/>
  <c r="AD59" i="1"/>
  <c r="AC58" i="1"/>
  <c r="AC70" i="1"/>
  <c r="AD71" i="1"/>
  <c r="AC10" i="1"/>
  <c r="AD11" i="1"/>
  <c r="AC9" i="1"/>
  <c r="AB76" i="1"/>
  <c r="AC77" i="1"/>
  <c r="AD46" i="1"/>
  <c r="AE47" i="1"/>
  <c r="AB64" i="1"/>
  <c r="AC65" i="1"/>
  <c r="AB52" i="1"/>
  <c r="AC53" i="1"/>
  <c r="AD15" i="1"/>
  <c r="AD16" i="1"/>
  <c r="AC28" i="1" l="1"/>
  <c r="AD29" i="1"/>
  <c r="AD10" i="1"/>
  <c r="AE11" i="1"/>
  <c r="AD9" i="1"/>
  <c r="AD22" i="1"/>
  <c r="AE23" i="1"/>
  <c r="AC64" i="1"/>
  <c r="AD65" i="1"/>
  <c r="AD70" i="1"/>
  <c r="AE71" i="1"/>
  <c r="AD58" i="1"/>
  <c r="AE59" i="1"/>
  <c r="AD34" i="1"/>
  <c r="AG35" i="1" s="1"/>
  <c r="AE35" i="1"/>
  <c r="AC52" i="1"/>
  <c r="AD53" i="1"/>
  <c r="AC76" i="1"/>
  <c r="AD77" i="1"/>
  <c r="AE46" i="1"/>
  <c r="AF47" i="1"/>
  <c r="AE34" i="1" l="1"/>
  <c r="AF35" i="1"/>
  <c r="AD64" i="1"/>
  <c r="AE65" i="1"/>
  <c r="AE10" i="1"/>
  <c r="AF11" i="1"/>
  <c r="AE9" i="1"/>
  <c r="AF46" i="1"/>
  <c r="AG47" i="1" s="1"/>
  <c r="AD76" i="1"/>
  <c r="AE77" i="1"/>
  <c r="AD52" i="1"/>
  <c r="AE53" i="1"/>
  <c r="AE70" i="1"/>
  <c r="AG71" i="1" s="1"/>
  <c r="AE58" i="1"/>
  <c r="AG59" i="1" s="1"/>
  <c r="AE29" i="1"/>
  <c r="AD28" i="1"/>
  <c r="AE22" i="1"/>
  <c r="AF23" i="1"/>
  <c r="AF34" i="1" l="1"/>
  <c r="AF22" i="1"/>
  <c r="AE52" i="1"/>
  <c r="AF53" i="1"/>
  <c r="AF9" i="1"/>
  <c r="B15" i="1" s="1"/>
  <c r="C15" i="1" s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B21" i="1" s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B27" i="1" s="1"/>
  <c r="C27" i="1" s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B33" i="1" s="1"/>
  <c r="C33" i="1" s="1"/>
  <c r="D33" i="1" s="1"/>
  <c r="E33" i="1" s="1"/>
  <c r="F33" i="1" s="1"/>
  <c r="G33" i="1" s="1"/>
  <c r="H33" i="1" s="1"/>
  <c r="I33" i="1" s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B39" i="1" s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B45" i="1" s="1"/>
  <c r="C45" i="1" s="1"/>
  <c r="D45" i="1" s="1"/>
  <c r="E45" i="1" s="1"/>
  <c r="F45" i="1" s="1"/>
  <c r="G45" i="1" s="1"/>
  <c r="H45" i="1" s="1"/>
  <c r="I45" i="1" s="1"/>
  <c r="J45" i="1" s="1"/>
  <c r="K45" i="1" s="1"/>
  <c r="L45" i="1" s="1"/>
  <c r="M45" i="1" s="1"/>
  <c r="N45" i="1" s="1"/>
  <c r="O45" i="1" s="1"/>
  <c r="P45" i="1" s="1"/>
  <c r="Q45" i="1" s="1"/>
  <c r="R45" i="1" s="1"/>
  <c r="S45" i="1" s="1"/>
  <c r="T45" i="1" s="1"/>
  <c r="U45" i="1" s="1"/>
  <c r="V45" i="1" s="1"/>
  <c r="W45" i="1" s="1"/>
  <c r="X45" i="1" s="1"/>
  <c r="Y45" i="1" s="1"/>
  <c r="Z45" i="1" s="1"/>
  <c r="AA45" i="1" s="1"/>
  <c r="AB45" i="1" s="1"/>
  <c r="AC45" i="1" s="1"/>
  <c r="AD45" i="1" s="1"/>
  <c r="AE45" i="1" s="1"/>
  <c r="AF45" i="1" s="1"/>
  <c r="B51" i="1" s="1"/>
  <c r="C51" i="1" s="1"/>
  <c r="D51" i="1" s="1"/>
  <c r="E51" i="1" s="1"/>
  <c r="F51" i="1" s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10" i="1"/>
  <c r="AG11" i="1" s="1"/>
  <c r="AG23" i="1"/>
  <c r="AE28" i="1"/>
  <c r="AG29" i="1" s="1"/>
  <c r="AE64" i="1"/>
  <c r="AG65" i="1" s="1"/>
  <c r="AF65" i="1"/>
  <c r="AE76" i="1"/>
  <c r="AF77" i="1"/>
  <c r="AF51" i="1" l="1"/>
  <c r="B57" i="1" s="1"/>
  <c r="C57" i="1" s="1"/>
  <c r="D57" i="1" s="1"/>
  <c r="E57" i="1" s="1"/>
  <c r="F57" i="1" s="1"/>
  <c r="G57" i="1" s="1"/>
  <c r="H57" i="1" s="1"/>
  <c r="I57" i="1" s="1"/>
  <c r="J57" i="1" s="1"/>
  <c r="K57" i="1" s="1"/>
  <c r="L57" i="1" s="1"/>
  <c r="M57" i="1" s="1"/>
  <c r="N57" i="1" s="1"/>
  <c r="O57" i="1" s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AD57" i="1" s="1"/>
  <c r="AE57" i="1" s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B69" i="1" s="1"/>
  <c r="C69" i="1" s="1"/>
  <c r="D69" i="1" s="1"/>
  <c r="E69" i="1" s="1"/>
  <c r="F69" i="1" s="1"/>
  <c r="G69" i="1" s="1"/>
  <c r="H69" i="1" s="1"/>
  <c r="I69" i="1" s="1"/>
  <c r="J69" i="1" s="1"/>
  <c r="K69" i="1" s="1"/>
  <c r="L69" i="1" s="1"/>
  <c r="M69" i="1" s="1"/>
  <c r="N69" i="1" s="1"/>
  <c r="O69" i="1" s="1"/>
  <c r="P69" i="1" s="1"/>
  <c r="Q69" i="1" s="1"/>
  <c r="R69" i="1" s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52" i="1"/>
  <c r="AG53" i="1" s="1"/>
  <c r="AF64" i="1"/>
  <c r="AF76" i="1"/>
  <c r="AG77" i="1" s="1"/>
  <c r="AG81" i="1" s="1"/>
  <c r="AG83" i="1" s="1"/>
  <c r="AF69" i="1" l="1"/>
  <c r="B75" i="1"/>
  <c r="C75" i="1" s="1"/>
  <c r="D75" i="1" s="1"/>
  <c r="E75" i="1" s="1"/>
  <c r="F75" i="1" s="1"/>
  <c r="G75" i="1" s="1"/>
  <c r="H75" i="1" s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</calcChain>
</file>

<file path=xl/comments1.xml><?xml version="1.0" encoding="utf-8"?>
<comments xmlns="http://schemas.openxmlformats.org/spreadsheetml/2006/main">
  <authors>
    <author>cso-admin4</author>
  </authors>
  <commentList>
    <comment ref="C7" authorId="0">
      <text>
        <r>
          <rPr>
            <b/>
            <sz val="8"/>
            <color indexed="81"/>
            <rFont val="Tahoma"/>
            <family val="2"/>
          </rPr>
          <t>avec commentaire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<sst xmlns="http://schemas.openxmlformats.org/spreadsheetml/2006/main" count="81" uniqueCount="52">
  <si>
    <t>Ajout CET</t>
  </si>
  <si>
    <t xml:space="preserve"> Jrs/Chomés</t>
  </si>
  <si>
    <t xml:space="preserve"> Jrs/Travaillés</t>
  </si>
  <si>
    <t>Jrs/Année</t>
  </si>
  <si>
    <t>BERTHAUD</t>
  </si>
  <si>
    <t>Activité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</si>
  <si>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</si>
  <si>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</si>
  <si>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</si>
  <si>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</si>
  <si>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</si>
  <si>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</si>
  <si>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</si>
  <si>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</si>
  <si>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</si>
  <si>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</si>
  <si>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</si>
  <si>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</si>
  <si>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Accepté</t>
  </si>
  <si>
    <t>Posé</t>
  </si>
  <si>
    <t>RTT</t>
  </si>
  <si>
    <t>/RTT</t>
  </si>
  <si>
    <t>RTT Perso</t>
  </si>
  <si>
    <t>8,5 Jrs</t>
  </si>
  <si>
    <t>Adm</t>
  </si>
  <si>
    <t>/Adm</t>
  </si>
  <si>
    <t>RTT Adm</t>
  </si>
  <si>
    <t>8 Jrs</t>
  </si>
  <si>
    <t>CA</t>
  </si>
  <si>
    <t>1/2CA</t>
  </si>
  <si>
    <t>Congés</t>
  </si>
  <si>
    <t>22,5 Jrs</t>
  </si>
  <si>
    <t>C.E.T</t>
  </si>
  <si>
    <t>29 Jrs</t>
  </si>
  <si>
    <t>Anc</t>
  </si>
  <si>
    <t>Ancienneté</t>
  </si>
  <si>
    <t>1 Jour</t>
  </si>
  <si>
    <t>1/2 E</t>
  </si>
  <si>
    <t>E</t>
  </si>
  <si>
    <t>Exceptionel</t>
  </si>
  <si>
    <t>0 Jour</t>
  </si>
  <si>
    <t>M</t>
  </si>
  <si>
    <t>Maladie</t>
  </si>
  <si>
    <t>HP</t>
  </si>
  <si>
    <t>1/2HP</t>
  </si>
  <si>
    <t>Hors période</t>
  </si>
  <si>
    <t>Divers</t>
  </si>
  <si>
    <t>Reste Congés</t>
  </si>
  <si>
    <t>CET</t>
  </si>
  <si>
    <t>EXP</t>
  </si>
  <si>
    <t>ADM</t>
  </si>
  <si>
    <t>TOTAL jours 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</si>
</sst>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"/>
    <numFmt numFmtId="165" formatCode="000"/>
    <numFmt numFmtId="166" formatCode="00"/>
    <numFmt numFmtId="167" formatCode="ddd"/>
    <numFmt numFmtId="168" formatCode="0.0"/>
    <numFmt numFmtId="169" formatCode="dddd\ dd\ mmmm\ yyyy"/>
  </numFmts>
  <fonts count="35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9"/>
      <name val="Arial"/>
      <family val="2"/>
    </font>
    <font>
      <sz val="8"/>
      <color theme="0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Geneva"/>
    </font>
    <font>
      <sz val="9"/>
      <color theme="0"/>
      <name val="Times"/>
      <family val="1"/>
    </font>
    <font>
      <sz val="12"/>
      <color indexed="9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0"/>
      <color rgb="FFFF0000"/>
      <name val="Geneva"/>
    </font>
    <font>
      <b/>
      <sz val="8"/>
      <color theme="0"/>
      <name val="Arial"/>
      <family val="2"/>
    </font>
    <font>
      <b/>
      <sz val="6"/>
      <name val="Arial"/>
      <family val="2"/>
    </font>
    <font>
      <i/>
      <sz val="9"/>
      <name val="Arial"/>
      <family val="2"/>
    </font>
    <font>
      <b/>
      <sz val="8"/>
      <color indexed="22"/>
      <name val="Arial"/>
      <family val="2"/>
    </font>
    <font>
      <sz val="9"/>
      <name val="Times"/>
      <family val="1"/>
    </font>
    <font>
      <b/>
      <sz val="9"/>
      <name val="Arial"/>
      <family val="2"/>
    </font>
    <font>
      <b/>
      <sz val="12"/>
      <name val="Baskerville Old Face"/>
      <family val="1"/>
    </font>
    <font>
      <b/>
      <sz val="22"/>
      <name val="Baskerville Old Face"/>
      <family val="1"/>
    </font>
    <font>
      <b/>
      <sz val="14"/>
      <name val="Arial"/>
      <family val="2"/>
    </font>
    <font>
      <b/>
      <sz val="18"/>
      <name val="Baskerville Old Face"/>
      <family val="1"/>
    </font>
    <font>
      <b/>
      <sz val="14"/>
      <color theme="1"/>
      <name val="Arial"/>
      <family val="2"/>
    </font>
    <font>
      <b/>
      <sz val="8"/>
      <color rgb="FFFFFF99"/>
      <name val="Arial"/>
      <family val="2"/>
    </font>
    <font>
      <b/>
      <sz val="10"/>
      <color indexed="9"/>
      <name val="Arial"/>
      <family val="2"/>
    </font>
    <font>
      <b/>
      <sz val="10"/>
      <color indexed="43"/>
      <name val="Arial"/>
      <family val="2"/>
    </font>
    <font>
      <sz val="8"/>
      <color rgb="FFFFFF9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 tint="4.9989318521683403E-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/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</borders>
  <cellStyleXfs count="2">
    <xf numFmtId="0" fontId="0" fillId="0" borderId="0"/>
    <xf numFmtId="0" fontId="10" fillId="0" borderId="0"/>
  </cellStyleXfs>
  <cellXfs count="237">
    <xf numFmtId="0" fontId="0" fillId="0" borderId="0" xfId="0"/>
    <xf numFmtId="0" fontId="2" fillId="0" borderId="0" xfId="0" applyFont="1" applyFill="1"/>
    <xf numFmtId="0" fontId="2" fillId="0" borderId="0" xfId="0" applyFont="1" applyFill="1" applyAlignment="1" applyProtection="1">
      <alignment shrinkToFit="1"/>
    </xf>
    <xf numFmtId="0" fontId="2" fillId="0" borderId="0" xfId="0" applyFont="1" applyFill="1" applyAlignment="1">
      <alignment horizontal="center"/>
    </xf>
    <xf numFmtId="0" fontId="2" fillId="0" borderId="0" xfId="0" applyFont="1" applyFill="1" applyProtection="1"/>
    <xf numFmtId="0" fontId="2" fillId="0" borderId="0" xfId="0" applyFont="1" applyFill="1" applyBorder="1"/>
    <xf numFmtId="0" fontId="2" fillId="0" borderId="1" xfId="0" applyFont="1" applyFill="1" applyBorder="1"/>
    <xf numFmtId="0" fontId="2" fillId="2" borderId="1" xfId="0" applyFont="1" applyFill="1" applyBorder="1" applyProtection="1"/>
    <xf numFmtId="0" fontId="2" fillId="0" borderId="0" xfId="0" applyFont="1" applyFill="1" applyBorder="1" applyAlignment="1" applyProtection="1">
      <alignment shrinkToFit="1"/>
    </xf>
    <xf numFmtId="1" fontId="3" fillId="3" borderId="2" xfId="0" applyNumberFormat="1" applyFont="1" applyFill="1" applyBorder="1" applyAlignment="1" applyProtection="1">
      <alignment horizontal="center" vertical="center" shrinkToFit="1"/>
    </xf>
    <xf numFmtId="164" fontId="3" fillId="3" borderId="3" xfId="0" applyNumberFormat="1" applyFont="1" applyFill="1" applyBorder="1" applyAlignment="1" applyProtection="1">
      <alignment horizontal="center"/>
    </xf>
    <xf numFmtId="164" fontId="3" fillId="3" borderId="4" xfId="0" applyNumberFormat="1" applyFont="1" applyFill="1" applyBorder="1" applyAlignment="1" applyProtection="1">
      <alignment horizontal="center"/>
    </xf>
    <xf numFmtId="164" fontId="2" fillId="3" borderId="5" xfId="0" applyNumberFormat="1" applyFont="1" applyFill="1" applyBorder="1" applyAlignment="1" applyProtection="1">
      <alignment horizontal="center"/>
    </xf>
    <xf numFmtId="165" fontId="3" fillId="3" borderId="2" xfId="0" applyNumberFormat="1" applyFont="1" applyFill="1" applyBorder="1" applyAlignment="1" applyProtection="1">
      <alignment horizontal="center" vertical="center" shrinkToFit="1"/>
    </xf>
    <xf numFmtId="0" fontId="4" fillId="0" borderId="0" xfId="0" applyFont="1" applyFill="1" applyBorder="1"/>
    <xf numFmtId="0" fontId="4" fillId="0" borderId="0" xfId="0" applyFont="1" applyFill="1" applyBorder="1" applyAlignment="1" applyProtection="1">
      <alignment shrinkToFit="1"/>
    </xf>
    <xf numFmtId="0" fontId="2" fillId="0" borderId="0" xfId="0" applyFont="1"/>
    <xf numFmtId="0" fontId="2" fillId="0" borderId="0" xfId="0" applyFont="1" applyBorder="1"/>
    <xf numFmtId="0" fontId="4" fillId="0" borderId="0" xfId="0" applyFont="1" applyBorder="1"/>
    <xf numFmtId="0" fontId="4" fillId="0" borderId="0" xfId="0" applyFont="1" applyFill="1" applyBorder="1" applyProtection="1"/>
    <xf numFmtId="0" fontId="2" fillId="0" borderId="0" xfId="0" applyFont="1" applyFill="1" applyBorder="1" applyProtection="1"/>
    <xf numFmtId="1" fontId="5" fillId="0" borderId="6" xfId="0" applyNumberFormat="1" applyFont="1" applyFill="1" applyBorder="1" applyProtection="1"/>
    <xf numFmtId="166" fontId="6" fillId="4" borderId="7" xfId="0" applyNumberFormat="1" applyFont="1" applyFill="1" applyBorder="1" applyAlignment="1" applyProtection="1">
      <alignment horizontal="center"/>
      <protection locked="0"/>
    </xf>
    <xf numFmtId="166" fontId="6" fillId="4" borderId="10" xfId="0" applyNumberFormat="1" applyFont="1" applyFill="1" applyBorder="1" applyAlignment="1" applyProtection="1">
      <alignment horizontal="center"/>
      <protection locked="0"/>
    </xf>
    <xf numFmtId="164" fontId="2" fillId="3" borderId="11" xfId="0" applyNumberFormat="1" applyFont="1" applyFill="1" applyBorder="1" applyAlignment="1" applyProtection="1">
      <alignment horizontal="left"/>
    </xf>
    <xf numFmtId="164" fontId="6" fillId="0" borderId="12" xfId="0" applyNumberFormat="1" applyFont="1" applyBorder="1" applyAlignment="1" applyProtection="1">
      <alignment horizontal="center"/>
    </xf>
    <xf numFmtId="166" fontId="6" fillId="4" borderId="13" xfId="0" applyNumberFormat="1" applyFont="1" applyFill="1" applyBorder="1" applyAlignment="1" applyProtection="1">
      <alignment horizontal="center"/>
      <protection locked="0"/>
    </xf>
    <xf numFmtId="166" fontId="6" fillId="4" borderId="1" xfId="0" applyNumberFormat="1" applyFont="1" applyFill="1" applyBorder="1" applyAlignment="1" applyProtection="1">
      <alignment horizontal="center"/>
      <protection locked="0"/>
    </xf>
    <xf numFmtId="164" fontId="2" fillId="3" borderId="16" xfId="0" applyNumberFormat="1" applyFont="1" applyFill="1" applyBorder="1" applyAlignment="1" applyProtection="1">
      <alignment horizontal="left"/>
    </xf>
    <xf numFmtId="0" fontId="3" fillId="3" borderId="17" xfId="0" applyNumberFormat="1" applyFont="1" applyFill="1" applyBorder="1" applyAlignment="1" applyProtection="1">
      <alignment horizontal="center" vertical="center" shrinkToFit="1"/>
    </xf>
    <xf numFmtId="167" fontId="3" fillId="5" borderId="18" xfId="0" applyNumberFormat="1" applyFont="1" applyFill="1" applyBorder="1" applyAlignment="1" applyProtection="1">
      <alignment horizontal="center"/>
    </xf>
    <xf numFmtId="167" fontId="3" fillId="5" borderId="19" xfId="0" applyNumberFormat="1" applyFont="1" applyFill="1" applyBorder="1" applyAlignment="1" applyProtection="1">
      <alignment horizontal="center"/>
    </xf>
    <xf numFmtId="167" fontId="3" fillId="5" borderId="20" xfId="0" applyNumberFormat="1" applyFont="1" applyFill="1" applyBorder="1" applyAlignment="1" applyProtection="1">
      <alignment horizontal="center"/>
    </xf>
    <xf numFmtId="167" fontId="3" fillId="5" borderId="15" xfId="0" applyNumberFormat="1" applyFont="1" applyFill="1" applyBorder="1" applyAlignment="1" applyProtection="1">
      <alignment horizontal="center"/>
    </xf>
    <xf numFmtId="1" fontId="3" fillId="3" borderId="22" xfId="0" applyNumberFormat="1" applyFont="1" applyFill="1" applyBorder="1" applyAlignment="1" applyProtection="1">
      <alignment horizontal="center" vertical="center" shrinkToFit="1"/>
    </xf>
    <xf numFmtId="167" fontId="3" fillId="3" borderId="23" xfId="0" applyNumberFormat="1" applyFont="1" applyFill="1" applyBorder="1" applyAlignment="1" applyProtection="1">
      <alignment horizontal="center"/>
    </xf>
    <xf numFmtId="167" fontId="3" fillId="3" borderId="1" xfId="0" applyNumberFormat="1" applyFont="1" applyFill="1" applyBorder="1" applyAlignment="1" applyProtection="1">
      <alignment horizontal="center"/>
    </xf>
    <xf numFmtId="164" fontId="3" fillId="3" borderId="17" xfId="0" applyNumberFormat="1" applyFont="1" applyFill="1" applyBorder="1" applyAlignment="1" applyProtection="1">
      <alignment horizontal="center" vertical="center" shrinkToFit="1"/>
    </xf>
    <xf numFmtId="164" fontId="3" fillId="3" borderId="23" xfId="0" applyNumberFormat="1" applyFont="1" applyFill="1" applyBorder="1" applyAlignment="1" applyProtection="1">
      <alignment horizontal="center"/>
    </xf>
    <xf numFmtId="164" fontId="3" fillId="3" borderId="1" xfId="0" applyNumberFormat="1" applyFont="1" applyFill="1" applyBorder="1" applyAlignment="1" applyProtection="1">
      <alignment horizontal="center"/>
    </xf>
    <xf numFmtId="0" fontId="6" fillId="0" borderId="0" xfId="0" applyFont="1"/>
    <xf numFmtId="0" fontId="6" fillId="0" borderId="0" xfId="0" applyFont="1" applyBorder="1"/>
    <xf numFmtId="0" fontId="7" fillId="0" borderId="0" xfId="0" applyFont="1" applyBorder="1"/>
    <xf numFmtId="0" fontId="7" fillId="0" borderId="0" xfId="0" applyFont="1" applyFill="1" applyBorder="1" applyProtection="1"/>
    <xf numFmtId="0" fontId="6" fillId="0" borderId="0" xfId="0" applyFont="1" applyFill="1" applyBorder="1" applyProtection="1"/>
    <xf numFmtId="0" fontId="6" fillId="3" borderId="22" xfId="0" applyFont="1" applyFill="1" applyBorder="1" applyAlignment="1" applyProtection="1">
      <alignment horizontal="left"/>
    </xf>
    <xf numFmtId="0" fontId="8" fillId="3" borderId="3" xfId="0" applyNumberFormat="1" applyFont="1" applyFill="1" applyBorder="1" applyAlignment="1" applyProtection="1">
      <alignment horizontal="center"/>
    </xf>
    <xf numFmtId="164" fontId="3" fillId="3" borderId="25" xfId="0" applyNumberFormat="1" applyFont="1" applyFill="1" applyBorder="1" applyAlignment="1" applyProtection="1">
      <alignment horizontal="center"/>
    </xf>
    <xf numFmtId="164" fontId="2" fillId="3" borderId="27" xfId="0" applyNumberFormat="1" applyFont="1" applyFill="1" applyBorder="1" applyAlignment="1" applyProtection="1">
      <alignment horizontal="left"/>
    </xf>
    <xf numFmtId="167" fontId="3" fillId="3" borderId="0" xfId="0" applyNumberFormat="1" applyFont="1" applyFill="1" applyBorder="1" applyAlignment="1" applyProtection="1">
      <alignment horizontal="center"/>
    </xf>
    <xf numFmtId="164" fontId="2" fillId="3" borderId="24" xfId="0" applyNumberFormat="1" applyFont="1" applyFill="1" applyBorder="1" applyAlignment="1" applyProtection="1">
      <alignment horizontal="left"/>
    </xf>
    <xf numFmtId="0" fontId="4" fillId="0" borderId="0" xfId="0" applyFont="1"/>
    <xf numFmtId="167" fontId="3" fillId="3" borderId="29" xfId="0" applyNumberFormat="1" applyFont="1" applyFill="1" applyBorder="1" applyAlignment="1" applyProtection="1">
      <alignment horizontal="center"/>
    </xf>
    <xf numFmtId="164" fontId="3" fillId="3" borderId="15" xfId="0" applyNumberFormat="1" applyFont="1" applyFill="1" applyBorder="1" applyAlignment="1" applyProtection="1">
      <alignment horizontal="center"/>
    </xf>
    <xf numFmtId="0" fontId="7" fillId="0" borderId="0" xfId="0" applyFont="1"/>
    <xf numFmtId="164" fontId="7" fillId="0" borderId="12" xfId="0" applyNumberFormat="1" applyFont="1" applyBorder="1" applyAlignment="1" applyProtection="1">
      <alignment horizontal="center"/>
    </xf>
    <xf numFmtId="164" fontId="2" fillId="3" borderId="9" xfId="0" applyNumberFormat="1" applyFont="1" applyFill="1" applyBorder="1" applyAlignment="1" applyProtection="1">
      <alignment horizontal="left"/>
    </xf>
    <xf numFmtId="164" fontId="2" fillId="3" borderId="29" xfId="0" applyNumberFormat="1" applyFont="1" applyFill="1" applyBorder="1" applyAlignment="1" applyProtection="1">
      <alignment horizontal="left"/>
    </xf>
    <xf numFmtId="164" fontId="3" fillId="3" borderId="9" xfId="0" applyNumberFormat="1" applyFont="1" applyFill="1" applyBorder="1" applyAlignment="1" applyProtection="1">
      <alignment horizontal="center"/>
    </xf>
    <xf numFmtId="0" fontId="8" fillId="3" borderId="3" xfId="0" applyNumberFormat="1" applyFont="1" applyFill="1" applyBorder="1" applyAlignment="1" applyProtection="1">
      <alignment horizontal="left"/>
    </xf>
    <xf numFmtId="0" fontId="6" fillId="0" borderId="0" xfId="0" applyFont="1" applyProtection="1"/>
    <xf numFmtId="0" fontId="7" fillId="0" borderId="0" xfId="0" applyFont="1" applyProtection="1"/>
    <xf numFmtId="0" fontId="7" fillId="0" borderId="0" xfId="0" applyFont="1" applyBorder="1" applyProtection="1"/>
    <xf numFmtId="0" fontId="2" fillId="0" borderId="0" xfId="0" applyFont="1" applyProtection="1"/>
    <xf numFmtId="0" fontId="4" fillId="0" borderId="0" xfId="0" applyFont="1" applyProtection="1"/>
    <xf numFmtId="0" fontId="4" fillId="0" borderId="0" xfId="0" applyFont="1" applyBorder="1" applyProtection="1"/>
    <xf numFmtId="168" fontId="4" fillId="0" borderId="0" xfId="0" applyNumberFormat="1" applyFont="1" applyBorder="1" applyProtection="1"/>
    <xf numFmtId="167" fontId="3" fillId="5" borderId="23" xfId="0" applyNumberFormat="1" applyFont="1" applyFill="1" applyBorder="1" applyAlignment="1" applyProtection="1">
      <alignment horizontal="center"/>
    </xf>
    <xf numFmtId="167" fontId="3" fillId="3" borderId="25" xfId="0" applyNumberFormat="1" applyFont="1" applyFill="1" applyBorder="1" applyAlignment="1" applyProtection="1">
      <alignment horizontal="center"/>
    </xf>
    <xf numFmtId="0" fontId="6" fillId="3" borderId="12" xfId="0" applyFont="1" applyFill="1" applyBorder="1" applyAlignment="1" applyProtection="1">
      <alignment horizontal="left"/>
    </xf>
    <xf numFmtId="0" fontId="9" fillId="0" borderId="0" xfId="0" applyFont="1" applyBorder="1"/>
    <xf numFmtId="0" fontId="3" fillId="3" borderId="12" xfId="0" applyNumberFormat="1" applyFont="1" applyFill="1" applyBorder="1" applyAlignment="1" applyProtection="1">
      <alignment horizontal="center" vertical="center" shrinkToFit="1"/>
    </xf>
    <xf numFmtId="164" fontId="3" fillId="3" borderId="19" xfId="0" applyNumberFormat="1" applyFont="1" applyFill="1" applyBorder="1" applyAlignment="1" applyProtection="1">
      <alignment horizontal="center"/>
    </xf>
    <xf numFmtId="0" fontId="8" fillId="3" borderId="4" xfId="0" applyNumberFormat="1" applyFont="1" applyFill="1" applyBorder="1" applyAlignment="1" applyProtection="1">
      <alignment horizontal="center"/>
    </xf>
    <xf numFmtId="164" fontId="6" fillId="0" borderId="34" xfId="0" applyNumberFormat="1" applyFont="1" applyBorder="1" applyAlignment="1" applyProtection="1">
      <alignment horizontal="center"/>
    </xf>
    <xf numFmtId="0" fontId="4" fillId="4" borderId="0" xfId="0" applyFont="1" applyFill="1" applyBorder="1" applyProtection="1"/>
    <xf numFmtId="0" fontId="2" fillId="4" borderId="0" xfId="0" applyFont="1" applyFill="1" applyBorder="1" applyProtection="1"/>
    <xf numFmtId="0" fontId="7" fillId="0" borderId="0" xfId="0" applyFont="1" applyFill="1" applyProtection="1"/>
    <xf numFmtId="164" fontId="7" fillId="0" borderId="0" xfId="0" applyNumberFormat="1" applyFont="1" applyFill="1" applyBorder="1" applyProtection="1"/>
    <xf numFmtId="164" fontId="6" fillId="0" borderId="0" xfId="0" applyNumberFormat="1" applyFont="1" applyFill="1" applyBorder="1" applyProtection="1"/>
    <xf numFmtId="0" fontId="4" fillId="0" borderId="0" xfId="0" applyFont="1" applyFill="1" applyProtection="1"/>
    <xf numFmtId="164" fontId="4" fillId="4" borderId="0" xfId="0" applyNumberFormat="1" applyFont="1" applyFill="1" applyBorder="1" applyProtection="1"/>
    <xf numFmtId="164" fontId="2" fillId="4" borderId="0" xfId="0" applyNumberFormat="1" applyFont="1" applyFill="1" applyBorder="1" applyProtection="1"/>
    <xf numFmtId="164" fontId="3" fillId="3" borderId="33" xfId="0" applyNumberFormat="1" applyFont="1" applyFill="1" applyBorder="1" applyAlignment="1" applyProtection="1">
      <alignment horizontal="center"/>
    </xf>
    <xf numFmtId="167" fontId="3" fillId="3" borderId="34" xfId="0" applyNumberFormat="1" applyFont="1" applyFill="1" applyBorder="1" applyAlignment="1" applyProtection="1">
      <alignment horizontal="center"/>
    </xf>
    <xf numFmtId="164" fontId="3" fillId="3" borderId="18" xfId="0" applyNumberFormat="1" applyFont="1" applyFill="1" applyBorder="1" applyAlignment="1" applyProtection="1">
      <alignment horizontal="center"/>
    </xf>
    <xf numFmtId="0" fontId="9" fillId="0" borderId="0" xfId="0" applyFont="1" applyFill="1" applyBorder="1"/>
    <xf numFmtId="0" fontId="8" fillId="3" borderId="35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Alignment="1">
      <alignment horizontal="left"/>
    </xf>
    <xf numFmtId="0" fontId="2" fillId="4" borderId="0" xfId="0" applyFont="1" applyFill="1" applyProtection="1"/>
    <xf numFmtId="0" fontId="4" fillId="4" borderId="0" xfId="0" applyFont="1" applyFill="1" applyProtection="1"/>
    <xf numFmtId="1" fontId="3" fillId="3" borderId="17" xfId="0" applyNumberFormat="1" applyFont="1" applyFill="1" applyBorder="1" applyAlignment="1" applyProtection="1">
      <alignment horizontal="center" vertical="center" shrinkToFit="1"/>
    </xf>
    <xf numFmtId="0" fontId="6" fillId="4" borderId="0" xfId="0" applyFont="1" applyFill="1" applyAlignment="1">
      <alignment horizontal="left"/>
    </xf>
    <xf numFmtId="0" fontId="7" fillId="4" borderId="0" xfId="0" applyFont="1" applyFill="1" applyAlignment="1">
      <alignment horizontal="left"/>
    </xf>
    <xf numFmtId="0" fontId="7" fillId="0" borderId="0" xfId="0" applyFont="1" applyFill="1" applyAlignment="1">
      <alignment horizontal="left"/>
    </xf>
    <xf numFmtId="0" fontId="7" fillId="4" borderId="0" xfId="0" applyFont="1" applyFill="1" applyBorder="1" applyAlignment="1" applyProtection="1">
      <alignment horizontal="left" shrinkToFit="1"/>
    </xf>
    <xf numFmtId="0" fontId="6" fillId="4" borderId="0" xfId="0" applyFont="1" applyFill="1" applyBorder="1" applyAlignment="1" applyProtection="1">
      <alignment horizontal="left" shrinkToFit="1"/>
    </xf>
    <xf numFmtId="0" fontId="6" fillId="3" borderId="36" xfId="0" applyFont="1" applyFill="1" applyBorder="1" applyAlignment="1" applyProtection="1">
      <alignment horizontal="left"/>
    </xf>
    <xf numFmtId="0" fontId="2" fillId="4" borderId="0" xfId="0" applyFont="1" applyFill="1" applyBorder="1" applyAlignment="1">
      <alignment horizontal="left"/>
    </xf>
    <xf numFmtId="0" fontId="11" fillId="0" borderId="0" xfId="1" applyFont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left" shrinkToFit="1"/>
    </xf>
    <xf numFmtId="0" fontId="2" fillId="3" borderId="38" xfId="0" applyFont="1" applyFill="1" applyBorder="1" applyAlignment="1">
      <alignment horizontal="center"/>
    </xf>
    <xf numFmtId="0" fontId="2" fillId="4" borderId="39" xfId="0" applyFont="1" applyFill="1" applyBorder="1" applyAlignment="1" applyProtection="1">
      <alignment horizontal="left"/>
    </xf>
    <xf numFmtId="164" fontId="1" fillId="4" borderId="41" xfId="0" applyNumberFormat="1" applyFont="1" applyFill="1" applyBorder="1" applyAlignment="1" applyProtection="1"/>
    <xf numFmtId="0" fontId="2" fillId="3" borderId="0" xfId="0" applyFont="1" applyFill="1" applyAlignment="1">
      <alignment horizontal="center"/>
    </xf>
    <xf numFmtId="0" fontId="2" fillId="3" borderId="9" xfId="0" applyFont="1" applyFill="1" applyBorder="1" applyAlignment="1"/>
    <xf numFmtId="166" fontId="6" fillId="7" borderId="1" xfId="0" applyNumberFormat="1" applyFont="1" applyFill="1" applyBorder="1" applyAlignment="1" applyProtection="1">
      <alignment horizontal="center" shrinkToFit="1"/>
    </xf>
    <xf numFmtId="164" fontId="12" fillId="8" borderId="1" xfId="0" applyNumberFormat="1" applyFont="1" applyFill="1" applyBorder="1" applyAlignment="1" applyProtection="1">
      <alignment horizontal="center" vertical="center" shrinkToFit="1"/>
    </xf>
    <xf numFmtId="166" fontId="6" fillId="9" borderId="1" xfId="0" applyNumberFormat="1" applyFont="1" applyFill="1" applyBorder="1" applyAlignment="1" applyProtection="1">
      <alignment horizontal="center"/>
    </xf>
    <xf numFmtId="164" fontId="14" fillId="10" borderId="1" xfId="0" applyNumberFormat="1" applyFont="1" applyFill="1" applyBorder="1" applyAlignment="1" applyProtection="1">
      <alignment horizontal="center" vertical="center" shrinkToFit="1"/>
    </xf>
    <xf numFmtId="164" fontId="13" fillId="3" borderId="3" xfId="0" applyNumberFormat="1" applyFont="1" applyFill="1" applyBorder="1" applyAlignment="1" applyProtection="1">
      <alignment horizontal="center"/>
    </xf>
    <xf numFmtId="0" fontId="2" fillId="2" borderId="0" xfId="0" applyFont="1" applyFill="1" applyBorder="1" applyAlignment="1">
      <alignment horizontal="left"/>
    </xf>
    <xf numFmtId="0" fontId="6" fillId="11" borderId="1" xfId="0" applyFont="1" applyFill="1" applyBorder="1" applyAlignment="1" applyProtection="1">
      <alignment horizontal="center"/>
    </xf>
    <xf numFmtId="164" fontId="4" fillId="12" borderId="1" xfId="0" applyNumberFormat="1" applyFont="1" applyFill="1" applyBorder="1" applyAlignment="1" applyProtection="1">
      <alignment horizontal="center" vertical="center" shrinkToFit="1"/>
    </xf>
    <xf numFmtId="164" fontId="7" fillId="13" borderId="1" xfId="0" applyNumberFormat="1" applyFont="1" applyFill="1" applyBorder="1" applyAlignment="1" applyProtection="1">
      <alignment horizontal="center"/>
    </xf>
    <xf numFmtId="0" fontId="2" fillId="4" borderId="0" xfId="0" applyFont="1" applyFill="1" applyAlignment="1">
      <alignment horizontal="left"/>
    </xf>
    <xf numFmtId="0" fontId="2" fillId="0" borderId="0" xfId="0" applyFont="1" applyFill="1" applyAlignment="1" applyProtection="1">
      <alignment horizontal="left" shrinkToFit="1"/>
    </xf>
    <xf numFmtId="0" fontId="2" fillId="3" borderId="38" xfId="0" applyFont="1" applyFill="1" applyBorder="1" applyAlignment="1"/>
    <xf numFmtId="0" fontId="2" fillId="3" borderId="0" xfId="0" applyFont="1" applyFill="1" applyAlignment="1"/>
    <xf numFmtId="0" fontId="16" fillId="14" borderId="1" xfId="0" applyFont="1" applyFill="1" applyBorder="1" applyAlignment="1">
      <alignment horizontal="center" vertical="center"/>
    </xf>
    <xf numFmtId="0" fontId="6" fillId="15" borderId="1" xfId="0" applyFont="1" applyFill="1" applyBorder="1" applyAlignment="1">
      <alignment horizontal="center" shrinkToFit="1"/>
    </xf>
    <xf numFmtId="166" fontId="6" fillId="16" borderId="1" xfId="0" applyNumberFormat="1" applyFont="1" applyFill="1" applyBorder="1" applyAlignment="1" applyProtection="1">
      <alignment horizontal="center"/>
    </xf>
    <xf numFmtId="0" fontId="17" fillId="17" borderId="1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20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left"/>
    </xf>
    <xf numFmtId="166" fontId="6" fillId="18" borderId="1" xfId="0" applyNumberFormat="1" applyFont="1" applyFill="1" applyBorder="1" applyAlignment="1" applyProtection="1">
      <alignment horizontal="center"/>
    </xf>
    <xf numFmtId="166" fontId="18" fillId="19" borderId="1" xfId="0" applyNumberFormat="1" applyFont="1" applyFill="1" applyBorder="1" applyAlignment="1" applyProtection="1">
      <alignment horizontal="center"/>
    </xf>
    <xf numFmtId="166" fontId="20" fillId="20" borderId="1" xfId="0" applyNumberFormat="1" applyFont="1" applyFill="1" applyBorder="1" applyAlignment="1" applyProtection="1">
      <alignment horizontal="center"/>
    </xf>
    <xf numFmtId="0" fontId="2" fillId="4" borderId="0" xfId="0" applyFont="1" applyFill="1"/>
    <xf numFmtId="0" fontId="2" fillId="4" borderId="0" xfId="0" applyFont="1" applyFill="1" applyBorder="1"/>
    <xf numFmtId="166" fontId="7" fillId="4" borderId="0" xfId="0" applyNumberFormat="1" applyFont="1" applyFill="1" applyBorder="1" applyAlignment="1" applyProtection="1"/>
    <xf numFmtId="164" fontId="8" fillId="3" borderId="43" xfId="0" applyNumberFormat="1" applyFont="1" applyFill="1" applyBorder="1" applyAlignment="1" applyProtection="1"/>
    <xf numFmtId="164" fontId="8" fillId="3" borderId="44" xfId="0" applyNumberFormat="1" applyFont="1" applyFill="1" applyBorder="1" applyAlignment="1" applyProtection="1"/>
    <xf numFmtId="164" fontId="8" fillId="3" borderId="45" xfId="0" applyNumberFormat="1" applyFont="1" applyFill="1" applyBorder="1" applyAlignment="1" applyProtection="1"/>
    <xf numFmtId="0" fontId="21" fillId="0" borderId="0" xfId="1" applyFont="1" applyBorder="1" applyAlignment="1">
      <alignment horizontal="left" vertical="center"/>
    </xf>
    <xf numFmtId="166" fontId="7" fillId="4" borderId="0" xfId="0" applyNumberFormat="1" applyFont="1" applyFill="1" applyBorder="1" applyAlignment="1" applyProtection="1">
      <alignment horizontal="left"/>
    </xf>
    <xf numFmtId="0" fontId="2" fillId="3" borderId="38" xfId="0" applyFont="1" applyFill="1" applyBorder="1" applyProtection="1"/>
    <xf numFmtId="164" fontId="8" fillId="21" borderId="46" xfId="0" applyNumberFormat="1" applyFont="1" applyFill="1" applyBorder="1" applyAlignment="1" applyProtection="1">
      <alignment horizontal="left" vertical="center"/>
    </xf>
    <xf numFmtId="0" fontId="2" fillId="3" borderId="0" xfId="0" applyFont="1" applyFill="1" applyBorder="1" applyProtection="1"/>
    <xf numFmtId="0" fontId="2" fillId="3" borderId="25" xfId="0" applyFont="1" applyFill="1" applyBorder="1" applyProtection="1"/>
    <xf numFmtId="0" fontId="2" fillId="3" borderId="9" xfId="0" applyFont="1" applyFill="1" applyBorder="1" applyProtection="1"/>
    <xf numFmtId="0" fontId="21" fillId="0" borderId="0" xfId="1" applyFon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1" fontId="1" fillId="4" borderId="48" xfId="0" applyNumberFormat="1" applyFont="1" applyFill="1" applyBorder="1" applyAlignment="1" applyProtection="1">
      <alignment horizontal="center" vertical="center"/>
    </xf>
    <xf numFmtId="166" fontId="8" fillId="4" borderId="46" xfId="0" applyNumberFormat="1" applyFont="1" applyFill="1" applyBorder="1" applyAlignment="1" applyProtection="1">
      <alignment horizontal="center" vertical="center"/>
    </xf>
    <xf numFmtId="166" fontId="17" fillId="4" borderId="0" xfId="0" applyNumberFormat="1" applyFont="1" applyFill="1" applyBorder="1" applyAlignment="1" applyProtection="1">
      <alignment horizontal="left"/>
    </xf>
    <xf numFmtId="0" fontId="24" fillId="3" borderId="0" xfId="0" applyFont="1" applyFill="1" applyBorder="1" applyAlignment="1" applyProtection="1">
      <alignment vertical="center"/>
    </xf>
    <xf numFmtId="0" fontId="25" fillId="3" borderId="0" xfId="0" applyFont="1" applyFill="1" applyBorder="1" applyAlignment="1" applyProtection="1"/>
    <xf numFmtId="168" fontId="1" fillId="0" borderId="48" xfId="0" applyNumberFormat="1" applyFont="1" applyFill="1" applyBorder="1" applyAlignment="1">
      <alignment horizontal="center" vertical="center"/>
    </xf>
    <xf numFmtId="168" fontId="1" fillId="4" borderId="48" xfId="0" applyNumberFormat="1" applyFont="1" applyFill="1" applyBorder="1" applyAlignment="1">
      <alignment horizontal="center" vertical="center"/>
    </xf>
    <xf numFmtId="168" fontId="1" fillId="0" borderId="48" xfId="0" applyNumberFormat="1" applyFont="1" applyFill="1" applyBorder="1" applyAlignment="1" applyProtection="1">
      <alignment horizontal="center" vertical="center" shrinkToFit="1"/>
    </xf>
    <xf numFmtId="0" fontId="8" fillId="4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168" fontId="1" fillId="0" borderId="47" xfId="0" applyNumberFormat="1" applyFont="1" applyFill="1" applyBorder="1" applyAlignment="1">
      <alignment horizontal="center" vertical="center" shrinkToFit="1"/>
    </xf>
    <xf numFmtId="0" fontId="13" fillId="4" borderId="46" xfId="0" applyFont="1" applyFill="1" applyBorder="1" applyAlignment="1">
      <alignment horizontal="center" vertical="center"/>
    </xf>
    <xf numFmtId="168" fontId="17" fillId="4" borderId="0" xfId="0" applyNumberFormat="1" applyFont="1" applyFill="1" applyBorder="1" applyAlignment="1" applyProtection="1">
      <alignment horizontal="left"/>
    </xf>
    <xf numFmtId="0" fontId="26" fillId="3" borderId="0" xfId="0" applyFont="1" applyFill="1" applyBorder="1" applyAlignment="1" applyProtection="1">
      <alignment vertical="center"/>
    </xf>
    <xf numFmtId="1" fontId="28" fillId="2" borderId="38" xfId="0" applyNumberFormat="1" applyFont="1" applyFill="1" applyBorder="1" applyAlignment="1">
      <alignment horizontal="center"/>
    </xf>
    <xf numFmtId="0" fontId="26" fillId="3" borderId="57" xfId="0" applyFont="1" applyFill="1" applyBorder="1" applyAlignment="1" applyProtection="1">
      <alignment vertical="center"/>
    </xf>
    <xf numFmtId="164" fontId="29" fillId="4" borderId="0" xfId="0" applyNumberFormat="1" applyFont="1" applyFill="1" applyBorder="1" applyAlignment="1" applyProtection="1">
      <alignment horizontal="left"/>
    </xf>
    <xf numFmtId="0" fontId="6" fillId="4" borderId="0" xfId="0" applyFont="1" applyFill="1" applyBorder="1" applyAlignment="1">
      <alignment horizontal="left"/>
    </xf>
    <xf numFmtId="168" fontId="5" fillId="4" borderId="0" xfId="0" applyNumberFormat="1" applyFont="1" applyFill="1" applyAlignment="1">
      <alignment horizontal="left"/>
    </xf>
    <xf numFmtId="1" fontId="30" fillId="3" borderId="38" xfId="0" applyNumberFormat="1" applyFont="1" applyFill="1" applyBorder="1" applyAlignment="1" applyProtection="1">
      <alignment horizontal="center"/>
    </xf>
    <xf numFmtId="0" fontId="2" fillId="3" borderId="19" xfId="0" applyFont="1" applyFill="1" applyBorder="1" applyProtection="1"/>
    <xf numFmtId="0" fontId="31" fillId="3" borderId="19" xfId="0" applyFont="1" applyFill="1" applyBorder="1" applyProtection="1"/>
    <xf numFmtId="0" fontId="6" fillId="0" borderId="25" xfId="0" applyFont="1" applyFill="1" applyBorder="1" applyAlignment="1">
      <alignment horizontal="right"/>
    </xf>
    <xf numFmtId="169" fontId="23" fillId="20" borderId="53" xfId="0" applyNumberFormat="1" applyFont="1" applyFill="1" applyBorder="1" applyAlignment="1" applyProtection="1">
      <alignment horizontal="center" vertical="center"/>
    </xf>
    <xf numFmtId="169" fontId="23" fillId="20" borderId="52" xfId="0" applyNumberFormat="1" applyFont="1" applyFill="1" applyBorder="1" applyAlignment="1" applyProtection="1">
      <alignment horizontal="center" vertical="center"/>
    </xf>
    <xf numFmtId="169" fontId="23" fillId="20" borderId="51" xfId="0" applyNumberFormat="1" applyFont="1" applyFill="1" applyBorder="1" applyAlignment="1" applyProtection="1">
      <alignment horizontal="center" vertical="center"/>
    </xf>
    <xf numFmtId="169" fontId="23" fillId="20" borderId="50" xfId="0" applyNumberFormat="1" applyFont="1" applyFill="1" applyBorder="1" applyAlignment="1" applyProtection="1">
      <alignment horizontal="center" vertical="center"/>
    </xf>
    <xf numFmtId="169" fontId="23" fillId="20" borderId="25" xfId="0" applyNumberFormat="1" applyFont="1" applyFill="1" applyBorder="1" applyAlignment="1" applyProtection="1">
      <alignment horizontal="center" vertical="center"/>
    </xf>
    <xf numFmtId="169" fontId="23" fillId="20" borderId="49" xfId="0" applyNumberFormat="1" applyFont="1" applyFill="1" applyBorder="1" applyAlignment="1" applyProtection="1">
      <alignment horizontal="center" vertical="center"/>
    </xf>
    <xf numFmtId="164" fontId="8" fillId="21" borderId="48" xfId="0" applyNumberFormat="1" applyFont="1" applyFill="1" applyBorder="1" applyAlignment="1" applyProtection="1">
      <alignment horizontal="center"/>
    </xf>
    <xf numFmtId="164" fontId="8" fillId="21" borderId="47" xfId="0" applyNumberFormat="1" applyFont="1" applyFill="1" applyBorder="1" applyAlignment="1" applyProtection="1">
      <alignment horizontal="center"/>
    </xf>
    <xf numFmtId="168" fontId="22" fillId="21" borderId="48" xfId="0" applyNumberFormat="1" applyFont="1" applyFill="1" applyBorder="1" applyAlignment="1" applyProtection="1">
      <alignment horizontal="center" shrinkToFit="1"/>
    </xf>
    <xf numFmtId="168" fontId="22" fillId="21" borderId="47" xfId="0" applyNumberFormat="1" applyFont="1" applyFill="1" applyBorder="1" applyAlignment="1" applyProtection="1">
      <alignment horizontal="center" shrinkToFit="1"/>
    </xf>
    <xf numFmtId="1" fontId="13" fillId="3" borderId="20" xfId="0" applyNumberFormat="1" applyFont="1" applyFill="1" applyBorder="1" applyAlignment="1" applyProtection="1">
      <alignment horizontal="center"/>
    </xf>
    <xf numFmtId="164" fontId="15" fillId="3" borderId="20" xfId="0" applyNumberFormat="1" applyFont="1" applyFill="1" applyBorder="1" applyAlignment="1" applyProtection="1">
      <alignment horizontal="center"/>
    </xf>
    <xf numFmtId="164" fontId="19" fillId="3" borderId="20" xfId="0" applyNumberFormat="1" applyFont="1" applyFill="1" applyBorder="1" applyAlignment="1" applyProtection="1">
      <alignment horizontal="center"/>
    </xf>
    <xf numFmtId="164" fontId="19" fillId="3" borderId="13" xfId="0" applyNumberFormat="1" applyFont="1" applyFill="1" applyBorder="1" applyAlignment="1" applyProtection="1">
      <alignment horizontal="center"/>
    </xf>
    <xf numFmtId="0" fontId="13" fillId="3" borderId="20" xfId="0" applyNumberFormat="1" applyFont="1" applyFill="1" applyBorder="1" applyAlignment="1" applyProtection="1">
      <alignment horizontal="center"/>
    </xf>
    <xf numFmtId="164" fontId="13" fillId="3" borderId="20" xfId="0" applyNumberFormat="1" applyFont="1" applyFill="1" applyBorder="1" applyAlignment="1" applyProtection="1">
      <alignment horizontal="center"/>
    </xf>
    <xf numFmtId="164" fontId="13" fillId="3" borderId="13" xfId="0" applyNumberFormat="1" applyFont="1" applyFill="1" applyBorder="1" applyAlignment="1" applyProtection="1">
      <alignment horizontal="center"/>
    </xf>
    <xf numFmtId="166" fontId="6" fillId="4" borderId="15" xfId="0" applyNumberFormat="1" applyFont="1" applyFill="1" applyBorder="1" applyAlignment="1" applyProtection="1">
      <alignment horizontal="center"/>
      <protection locked="0"/>
    </xf>
    <xf numFmtId="166" fontId="6" fillId="4" borderId="14" xfId="0" applyNumberFormat="1" applyFont="1" applyFill="1" applyBorder="1" applyAlignment="1" applyProtection="1">
      <alignment horizontal="center"/>
      <protection locked="0"/>
    </xf>
    <xf numFmtId="166" fontId="6" fillId="4" borderId="9" xfId="0" applyNumberFormat="1" applyFont="1" applyFill="1" applyBorder="1" applyAlignment="1" applyProtection="1">
      <alignment horizontal="center"/>
      <protection locked="0"/>
    </xf>
    <xf numFmtId="166" fontId="6" fillId="4" borderId="8" xfId="0" applyNumberFormat="1" applyFont="1" applyFill="1" applyBorder="1" applyAlignment="1" applyProtection="1">
      <alignment horizontal="center"/>
      <protection locked="0"/>
    </xf>
    <xf numFmtId="0" fontId="2" fillId="3" borderId="19" xfId="0" applyFont="1" applyFill="1" applyBorder="1" applyAlignment="1" applyProtection="1">
      <alignment horizontal="center"/>
    </xf>
    <xf numFmtId="0" fontId="2" fillId="3" borderId="0" xfId="0" applyFont="1" applyFill="1" applyBorder="1" applyAlignment="1" applyProtection="1">
      <alignment horizontal="center"/>
    </xf>
    <xf numFmtId="0" fontId="27" fillId="3" borderId="0" xfId="0" applyFont="1" applyFill="1" applyBorder="1" applyAlignment="1" applyProtection="1">
      <alignment horizontal="center" vertical="center"/>
    </xf>
    <xf numFmtId="0" fontId="27" fillId="3" borderId="57" xfId="0" applyFont="1" applyFill="1" applyBorder="1" applyAlignment="1" applyProtection="1">
      <alignment horizontal="center" vertical="center"/>
    </xf>
    <xf numFmtId="0" fontId="26" fillId="3" borderId="53" xfId="0" applyFont="1" applyFill="1" applyBorder="1" applyAlignment="1" applyProtection="1">
      <alignment horizontal="center" vertical="center"/>
    </xf>
    <xf numFmtId="0" fontId="26" fillId="3" borderId="52" xfId="0" applyFont="1" applyFill="1" applyBorder="1" applyAlignment="1" applyProtection="1">
      <alignment horizontal="center" vertical="center"/>
    </xf>
    <xf numFmtId="0" fontId="26" fillId="3" borderId="51" xfId="0" applyFont="1" applyFill="1" applyBorder="1" applyAlignment="1" applyProtection="1">
      <alignment horizontal="center" vertical="center"/>
    </xf>
    <xf numFmtId="0" fontId="26" fillId="3" borderId="56" xfId="0" applyFont="1" applyFill="1" applyBorder="1" applyAlignment="1" applyProtection="1">
      <alignment horizontal="center" vertical="center"/>
    </xf>
    <xf numFmtId="0" fontId="26" fillId="3" borderId="55" xfId="0" applyFont="1" applyFill="1" applyBorder="1" applyAlignment="1" applyProtection="1">
      <alignment horizontal="center" vertical="center"/>
    </xf>
    <xf numFmtId="0" fontId="26" fillId="3" borderId="54" xfId="0" applyFont="1" applyFill="1" applyBorder="1" applyAlignment="1" applyProtection="1">
      <alignment horizontal="center" vertical="center"/>
    </xf>
    <xf numFmtId="0" fontId="13" fillId="3" borderId="20" xfId="0" applyFont="1" applyFill="1" applyBorder="1" applyAlignment="1">
      <alignment horizontal="center"/>
    </xf>
    <xf numFmtId="0" fontId="13" fillId="3" borderId="14" xfId="0" applyFont="1" applyFill="1" applyBorder="1" applyAlignment="1">
      <alignment horizontal="center"/>
    </xf>
    <xf numFmtId="164" fontId="15" fillId="3" borderId="42" xfId="0" applyNumberFormat="1" applyFont="1" applyFill="1" applyBorder="1" applyAlignment="1" applyProtection="1">
      <alignment horizontal="center"/>
    </xf>
    <xf numFmtId="164" fontId="15" fillId="3" borderId="7" xfId="0" applyNumberFormat="1" applyFont="1" applyFill="1" applyBorder="1" applyAlignment="1" applyProtection="1">
      <alignment horizontal="center"/>
    </xf>
    <xf numFmtId="0" fontId="15" fillId="3" borderId="40" xfId="0" applyNumberFormat="1" applyFont="1" applyFill="1" applyBorder="1" applyAlignment="1" applyProtection="1">
      <alignment horizontal="center"/>
    </xf>
    <xf numFmtId="164" fontId="13" fillId="3" borderId="40" xfId="0" applyNumberFormat="1" applyFont="1" applyFill="1" applyBorder="1" applyAlignment="1" applyProtection="1">
      <alignment horizontal="left"/>
    </xf>
    <xf numFmtId="0" fontId="13" fillId="3" borderId="25" xfId="0" applyNumberFormat="1" applyFont="1" applyFill="1" applyBorder="1" applyAlignment="1" applyProtection="1">
      <alignment horizontal="center"/>
    </xf>
    <xf numFmtId="164" fontId="13" fillId="3" borderId="40" xfId="0" applyNumberFormat="1" applyFont="1" applyFill="1" applyBorder="1" applyAlignment="1" applyProtection="1">
      <alignment horizontal="center"/>
    </xf>
    <xf numFmtId="164" fontId="13" fillId="3" borderId="7" xfId="0" applyNumberFormat="1" applyFont="1" applyFill="1" applyBorder="1" applyAlignment="1" applyProtection="1">
      <alignment horizontal="center"/>
    </xf>
    <xf numFmtId="164" fontId="6" fillId="3" borderId="42" xfId="0" applyNumberFormat="1" applyFont="1" applyFill="1" applyBorder="1" applyAlignment="1" applyProtection="1">
      <alignment horizontal="center"/>
    </xf>
    <xf numFmtId="164" fontId="6" fillId="3" borderId="40" xfId="0" applyNumberFormat="1" applyFont="1" applyFill="1" applyBorder="1" applyAlignment="1" applyProtection="1">
      <alignment horizontal="center"/>
    </xf>
    <xf numFmtId="164" fontId="13" fillId="3" borderId="23" xfId="0" applyNumberFormat="1" applyFont="1" applyFill="1" applyBorder="1" applyAlignment="1" applyProtection="1">
      <alignment horizontal="center"/>
    </xf>
    <xf numFmtId="164" fontId="6" fillId="3" borderId="7" xfId="0" applyNumberFormat="1" applyFont="1" applyFill="1" applyBorder="1" applyAlignment="1" applyProtection="1">
      <alignment horizontal="center"/>
    </xf>
    <xf numFmtId="164" fontId="6" fillId="3" borderId="37" xfId="0" applyNumberFormat="1" applyFont="1" applyFill="1" applyBorder="1" applyAlignment="1" applyProtection="1">
      <alignment horizontal="center" vertical="center"/>
    </xf>
    <xf numFmtId="164" fontId="6" fillId="3" borderId="24" xfId="0" applyNumberFormat="1" applyFont="1" applyFill="1" applyBorder="1" applyAlignment="1" applyProtection="1">
      <alignment horizontal="center" vertical="center"/>
    </xf>
    <xf numFmtId="164" fontId="6" fillId="3" borderId="21" xfId="0" applyNumberFormat="1" applyFont="1" applyFill="1" applyBorder="1" applyAlignment="1" applyProtection="1">
      <alignment horizontal="center" vertical="center"/>
    </xf>
    <xf numFmtId="164" fontId="6" fillId="3" borderId="16" xfId="0" applyNumberFormat="1" applyFont="1" applyFill="1" applyBorder="1" applyAlignment="1" applyProtection="1">
      <alignment horizontal="center" vertical="center"/>
    </xf>
    <xf numFmtId="164" fontId="6" fillId="3" borderId="32" xfId="0" applyNumberFormat="1" applyFont="1" applyFill="1" applyBorder="1" applyAlignment="1" applyProtection="1">
      <alignment horizontal="center" vertical="center"/>
    </xf>
    <xf numFmtId="164" fontId="6" fillId="3" borderId="5" xfId="0" applyNumberFormat="1" applyFont="1" applyFill="1" applyBorder="1" applyAlignment="1" applyProtection="1">
      <alignment horizontal="center" vertical="center"/>
    </xf>
    <xf numFmtId="166" fontId="6" fillId="4" borderId="28" xfId="0" applyNumberFormat="1" applyFont="1" applyFill="1" applyBorder="1" applyAlignment="1" applyProtection="1">
      <alignment horizontal="center"/>
      <protection locked="0"/>
    </xf>
    <xf numFmtId="166" fontId="6" fillId="4" borderId="26" xfId="0" applyNumberFormat="1" applyFont="1" applyFill="1" applyBorder="1" applyAlignment="1" applyProtection="1">
      <alignment horizontal="center"/>
      <protection locked="0"/>
    </xf>
    <xf numFmtId="166" fontId="6" fillId="6" borderId="18" xfId="0" applyNumberFormat="1" applyFont="1" applyFill="1" applyBorder="1" applyAlignment="1" applyProtection="1">
      <alignment horizontal="center"/>
      <protection locked="0"/>
    </xf>
    <xf numFmtId="166" fontId="6" fillId="4" borderId="33" xfId="0" applyNumberFormat="1" applyFont="1" applyFill="1" applyBorder="1" applyAlignment="1" applyProtection="1">
      <alignment horizontal="center"/>
      <protection locked="0"/>
    </xf>
    <xf numFmtId="166" fontId="6" fillId="6" borderId="31" xfId="0" applyNumberFormat="1" applyFont="1" applyFill="1" applyBorder="1" applyAlignment="1" applyProtection="1">
      <alignment horizontal="center"/>
      <protection locked="0"/>
    </xf>
    <xf numFmtId="166" fontId="6" fillId="4" borderId="30" xfId="0" applyNumberFormat="1" applyFont="1" applyFill="1" applyBorder="1" applyAlignment="1" applyProtection="1">
      <alignment horizontal="center"/>
      <protection locked="0"/>
    </xf>
    <xf numFmtId="164" fontId="34" fillId="4" borderId="2" xfId="0" applyNumberFormat="1" applyFont="1" applyFill="1" applyBorder="1" applyAlignment="1" applyProtection="1">
      <alignment horizontal="center"/>
    </xf>
    <xf numFmtId="167" fontId="34" fillId="4" borderId="2" xfId="0" applyNumberFormat="1" applyFont="1" applyFill="1" applyBorder="1" applyAlignment="1" applyProtection="1">
      <alignment horizontal="center"/>
    </xf>
    <xf numFmtId="166" fontId="6" fillId="22" borderId="15" xfId="0" applyNumberFormat="1" applyFont="1" applyFill="1" applyBorder="1" applyAlignment="1" applyProtection="1">
      <alignment horizontal="center"/>
      <protection locked="0"/>
    </xf>
    <xf numFmtId="166" fontId="6" fillId="22" borderId="14" xfId="0" applyNumberFormat="1" applyFont="1" applyFill="1" applyBorder="1" applyAlignment="1" applyProtection="1">
      <alignment horizontal="center"/>
      <protection locked="0"/>
    </xf>
    <xf numFmtId="166" fontId="6" fillId="22" borderId="9" xfId="0" applyNumberFormat="1" applyFont="1" applyFill="1" applyBorder="1" applyAlignment="1" applyProtection="1">
      <alignment horizontal="center"/>
      <protection locked="0"/>
    </xf>
    <xf numFmtId="166" fontId="6" fillId="22" borderId="8" xfId="0" applyNumberFormat="1" applyFont="1" applyFill="1" applyBorder="1" applyAlignment="1" applyProtection="1">
      <alignment horizontal="center"/>
      <protection locked="0"/>
    </xf>
    <xf numFmtId="166" fontId="6" fillId="22" borderId="28" xfId="0" applyNumberFormat="1" applyFont="1" applyFill="1" applyBorder="1" applyAlignment="1" applyProtection="1">
      <alignment horizontal="center"/>
      <protection locked="0"/>
    </xf>
    <xf numFmtId="166" fontId="6" fillId="22" borderId="26" xfId="0" applyNumberFormat="1" applyFont="1" applyFill="1" applyBorder="1" applyAlignment="1" applyProtection="1">
      <alignment horizontal="center"/>
      <protection locked="0"/>
    </xf>
    <xf numFmtId="166" fontId="6" fillId="23" borderId="15" xfId="0" applyNumberFormat="1" applyFont="1" applyFill="1" applyBorder="1" applyAlignment="1" applyProtection="1">
      <alignment horizontal="center"/>
      <protection locked="0"/>
    </xf>
    <xf numFmtId="166" fontId="6" fillId="23" borderId="14" xfId="0" applyNumberFormat="1" applyFont="1" applyFill="1" applyBorder="1" applyAlignment="1" applyProtection="1">
      <alignment horizontal="center"/>
      <protection locked="0"/>
    </xf>
    <xf numFmtId="166" fontId="6" fillId="23" borderId="9" xfId="0" applyNumberFormat="1" applyFont="1" applyFill="1" applyBorder="1" applyAlignment="1" applyProtection="1">
      <alignment horizontal="center"/>
      <protection locked="0"/>
    </xf>
    <xf numFmtId="166" fontId="6" fillId="23" borderId="8" xfId="0" applyNumberFormat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_Congés FO" xfId="1"/>
  </cellStyles>
  <dxfs count="265"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ont>
        <condense val="0"/>
        <extend val="0"/>
        <color indexed="43"/>
      </font>
      <border>
        <left/>
      </border>
    </dxf>
    <dxf>
      <border>
        <left style="thin">
          <color indexed="64"/>
        </left>
      </border>
    </dxf>
    <dxf>
      <font>
        <condense val="0"/>
        <extend val="0"/>
        <color indexed="43"/>
      </font>
      <border>
        <left/>
      </border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border>
        <left style="thin">
          <color indexed="64"/>
        </left>
      </border>
    </dxf>
    <dxf>
      <font>
        <condense val="0"/>
        <extend val="0"/>
        <color indexed="43"/>
      </font>
      <border>
        <left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161925</xdr:colOff>
          <xdr:row>1</xdr:row>
          <xdr:rowOff>0</xdr:rowOff>
        </xdr:from>
        <xdr:to>
          <xdr:col>31</xdr:col>
          <xdr:colOff>200025</xdr:colOff>
          <xdr:row>2</xdr:row>
          <xdr:rowOff>38100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7</xdr:row>
          <xdr:rowOff>0</xdr:rowOff>
        </xdr:from>
        <xdr:to>
          <xdr:col>28</xdr:col>
          <xdr:colOff>0</xdr:colOff>
          <xdr:row>8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9525</xdr:colOff>
          <xdr:row>7</xdr:row>
          <xdr:rowOff>9525</xdr:rowOff>
        </xdr:from>
        <xdr:to>
          <xdr:col>30</xdr:col>
          <xdr:colOff>238125</xdr:colOff>
          <xdr:row>8</xdr:row>
          <xdr:rowOff>9525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%20Per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  <sheetName val="2019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AY1">
            <v>1</v>
          </cell>
          <cell r="AZ1">
            <v>0</v>
          </cell>
        </row>
        <row r="2">
          <cell r="AY2">
            <v>2</v>
          </cell>
          <cell r="AZ2">
            <v>0</v>
          </cell>
        </row>
        <row r="3">
          <cell r="AY3">
            <v>3</v>
          </cell>
          <cell r="AZ3">
            <v>0</v>
          </cell>
        </row>
        <row r="4">
          <cell r="AY4">
            <v>4</v>
          </cell>
          <cell r="AZ4">
            <v>0</v>
          </cell>
        </row>
        <row r="5">
          <cell r="AY5">
            <v>5</v>
          </cell>
          <cell r="AZ5">
            <v>1</v>
          </cell>
        </row>
        <row r="6">
          <cell r="AY6">
            <v>6</v>
          </cell>
          <cell r="AZ6">
            <v>1</v>
          </cell>
        </row>
        <row r="7">
          <cell r="AY7">
            <v>7</v>
          </cell>
          <cell r="AZ7">
            <v>1</v>
          </cell>
        </row>
        <row r="8">
          <cell r="AY8">
            <v>8</v>
          </cell>
          <cell r="AZ8">
            <v>2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AZ87"/>
  <sheetViews>
    <sheetView showGridLines="0" tabSelected="1" zoomScale="115" zoomScaleNormal="115" workbookViewId="0">
      <pane ySplit="8" topLeftCell="A9" activePane="bottomLeft" state="frozen"/>
      <selection pane="bottomLeft" activeCell="AK11" sqref="AK11"/>
    </sheetView>
  </sheetViews>
  <sheetFormatPr baseColWidth="10" defaultColWidth="5.5703125" defaultRowHeight="11.25"/>
  <cols>
    <col min="1" max="1" width="9.7109375" style="4" customWidth="1"/>
    <col min="2" max="2" width="3.7109375" style="3" customWidth="1"/>
    <col min="3" max="29" width="3.7109375" style="1" customWidth="1"/>
    <col min="30" max="30" width="4" style="1" bestFit="1" customWidth="1"/>
    <col min="31" max="32" width="3.7109375" style="1" customWidth="1"/>
    <col min="33" max="33" width="4.7109375" style="2" customWidth="1"/>
    <col min="34" max="34" width="5.5703125" style="2" customWidth="1"/>
    <col min="35" max="35" width="3.5703125" style="1" bestFit="1" customWidth="1"/>
    <col min="36" max="36" width="8.5703125" style="1" bestFit="1" customWidth="1"/>
    <col min="37" max="37" width="3.5703125" style="1" bestFit="1" customWidth="1"/>
    <col min="38" max="38" width="4.28515625" style="1" bestFit="1" customWidth="1"/>
    <col min="39" max="39" width="3.5703125" style="1" bestFit="1" customWidth="1"/>
    <col min="40" max="40" width="5.140625" style="1" bestFit="1" customWidth="1"/>
    <col min="41" max="41" width="3.7109375" style="1" customWidth="1"/>
    <col min="42" max="42" width="5.140625" style="1" bestFit="1" customWidth="1"/>
    <col min="43" max="43" width="3.5703125" style="1" customWidth="1"/>
    <col min="44" max="44" width="5.28515625" style="1" bestFit="1" customWidth="1"/>
    <col min="45" max="45" width="3.5703125" style="1" bestFit="1" customWidth="1"/>
    <col min="46" max="46" width="5.28515625" style="1" bestFit="1" customWidth="1"/>
    <col min="47" max="47" width="3.5703125" style="1" customWidth="1"/>
    <col min="48" max="48" width="6.42578125" style="1" bestFit="1" customWidth="1"/>
    <col min="49" max="16384" width="5.5703125" style="1"/>
  </cols>
  <sheetData>
    <row r="1" spans="1:52" s="129" customFormat="1" ht="13.5" thickBot="1">
      <c r="A1" s="190"/>
      <c r="B1" s="190"/>
      <c r="C1" s="190"/>
      <c r="D1" s="167">
        <v>29</v>
      </c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5">
        <v>1</v>
      </c>
      <c r="AH1" s="164">
        <v>22.5</v>
      </c>
      <c r="AI1" s="163"/>
      <c r="AJ1" s="162"/>
      <c r="AK1" s="115"/>
      <c r="AL1" s="98"/>
      <c r="AM1" s="98"/>
      <c r="AN1" s="98"/>
      <c r="AO1" s="115"/>
      <c r="AP1" s="115"/>
      <c r="AQ1" s="115"/>
      <c r="AR1" s="115"/>
      <c r="AS1" s="115"/>
      <c r="AT1" s="115"/>
      <c r="AU1" s="115"/>
      <c r="AV1" s="115"/>
      <c r="AW1" s="115"/>
      <c r="AX1" s="135"/>
      <c r="AY1" s="99">
        <v>1</v>
      </c>
      <c r="AZ1" s="99">
        <v>0</v>
      </c>
    </row>
    <row r="2" spans="1:52" s="129" customFormat="1" ht="18.75" customHeight="1" thickTop="1" thickBot="1">
      <c r="A2" s="191"/>
      <c r="B2" s="191"/>
      <c r="C2" s="191"/>
      <c r="D2" s="192">
        <v>2020</v>
      </c>
      <c r="E2" s="192"/>
      <c r="F2" s="193"/>
      <c r="G2" s="194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  <c r="Y2" s="195"/>
      <c r="Z2" s="195"/>
      <c r="AA2" s="196"/>
      <c r="AB2" s="161"/>
      <c r="AC2" s="149"/>
      <c r="AD2" s="149"/>
      <c r="AE2" s="139"/>
      <c r="AF2" s="139"/>
      <c r="AG2" s="160">
        <f>IF(SUM(AG14,AG20,AG26,AG32,AG74,AG80)=0,0,LOOKUP(SUM(AG14,AG20,AG26,AG32,AG74,AG80),HP))</f>
        <v>0</v>
      </c>
      <c r="AH2" s="158">
        <v>8.5</v>
      </c>
      <c r="AI2" s="168" t="s">
        <v>51</v>
      </c>
      <c r="AJ2" s="168"/>
      <c r="AK2" s="168"/>
      <c r="AL2" s="168"/>
      <c r="AM2" s="168"/>
      <c r="AN2" s="168"/>
      <c r="AO2" s="168"/>
      <c r="AP2" s="168"/>
      <c r="AQ2" s="168"/>
      <c r="AR2" s="168"/>
      <c r="AS2" s="168"/>
      <c r="AT2" s="168"/>
      <c r="AU2" s="168"/>
      <c r="AV2" s="168"/>
      <c r="AW2" s="168"/>
      <c r="AX2" s="168"/>
      <c r="AY2" s="99">
        <v>2</v>
      </c>
      <c r="AZ2" s="99">
        <v>0</v>
      </c>
    </row>
    <row r="3" spans="1:52" s="129" customFormat="1" ht="18" customHeight="1" thickBot="1">
      <c r="A3" s="191"/>
      <c r="B3" s="191"/>
      <c r="C3" s="191"/>
      <c r="D3" s="192"/>
      <c r="E3" s="192"/>
      <c r="F3" s="193"/>
      <c r="G3" s="197"/>
      <c r="H3" s="198"/>
      <c r="I3" s="198"/>
      <c r="J3" s="198"/>
      <c r="K3" s="198"/>
      <c r="L3" s="198"/>
      <c r="M3" s="198"/>
      <c r="N3" s="198"/>
      <c r="O3" s="198"/>
      <c r="P3" s="198"/>
      <c r="Q3" s="198"/>
      <c r="R3" s="198"/>
      <c r="S3" s="198"/>
      <c r="T3" s="198"/>
      <c r="U3" s="198"/>
      <c r="V3" s="198"/>
      <c r="W3" s="198"/>
      <c r="X3" s="198"/>
      <c r="Y3" s="198"/>
      <c r="Z3" s="198"/>
      <c r="AA3" s="199"/>
      <c r="AB3" s="159"/>
      <c r="AC3" s="149"/>
      <c r="AD3" s="149"/>
      <c r="AE3" s="139"/>
      <c r="AF3" s="139"/>
      <c r="AG3" s="137"/>
      <c r="AH3" s="158">
        <v>0</v>
      </c>
      <c r="AI3" s="152">
        <v>0</v>
      </c>
      <c r="AJ3" s="157" t="s">
        <v>42</v>
      </c>
      <c r="AK3" s="153">
        <v>0</v>
      </c>
      <c r="AL3" s="145" t="s">
        <v>28</v>
      </c>
      <c r="AM3" s="156">
        <v>0</v>
      </c>
      <c r="AN3" s="155" t="s">
        <v>20</v>
      </c>
      <c r="AO3" s="152">
        <v>0</v>
      </c>
      <c r="AP3" s="154" t="s">
        <v>50</v>
      </c>
      <c r="AQ3" s="153">
        <v>0</v>
      </c>
      <c r="AR3" s="145" t="s">
        <v>49</v>
      </c>
      <c r="AS3" s="152">
        <v>0</v>
      </c>
      <c r="AT3" s="145" t="s">
        <v>48</v>
      </c>
      <c r="AU3" s="152">
        <v>0</v>
      </c>
      <c r="AV3" s="145" t="s">
        <v>43</v>
      </c>
      <c r="AW3" s="151">
        <f>SUM(AI3,AI4,AK3,AK4,AM3,AO3,AQ3,AS3,AU3)</f>
        <v>0</v>
      </c>
      <c r="AX3" s="145" t="str">
        <f>IF(AW3&lt;=1,"Jour","Jours")</f>
        <v>Jour</v>
      </c>
      <c r="AY3" s="99">
        <v>3</v>
      </c>
      <c r="AZ3" s="99">
        <v>0</v>
      </c>
    </row>
    <row r="4" spans="1:52" s="129" customFormat="1" ht="15" customHeight="1" thickTop="1" thickBot="1">
      <c r="A4" s="191"/>
      <c r="B4" s="191"/>
      <c r="C4" s="191"/>
      <c r="D4" s="139"/>
      <c r="E4" s="139"/>
      <c r="F4" s="139"/>
      <c r="G4" s="139"/>
      <c r="H4" s="150"/>
      <c r="I4" s="150"/>
      <c r="J4" s="149"/>
      <c r="K4" s="149"/>
      <c r="L4" s="149"/>
      <c r="M4" s="149"/>
      <c r="N4" s="169">
        <f ca="1">TODAY()</f>
        <v>42870</v>
      </c>
      <c r="O4" s="170"/>
      <c r="P4" s="170"/>
      <c r="Q4" s="170"/>
      <c r="R4" s="170"/>
      <c r="S4" s="170"/>
      <c r="T4" s="170"/>
      <c r="U4" s="171"/>
      <c r="V4" s="149"/>
      <c r="W4" s="149"/>
      <c r="X4" s="149"/>
      <c r="Y4" s="149"/>
      <c r="Z4" s="149"/>
      <c r="AA4" s="149"/>
      <c r="AB4" s="149"/>
      <c r="AC4" s="149"/>
      <c r="AD4" s="149"/>
      <c r="AE4" s="139"/>
      <c r="AF4" s="139"/>
      <c r="AG4" s="137"/>
      <c r="AH4" s="148">
        <v>1</v>
      </c>
      <c r="AI4" s="146">
        <v>0</v>
      </c>
      <c r="AJ4" s="147">
        <v>2017</v>
      </c>
      <c r="AK4" s="146">
        <v>0</v>
      </c>
      <c r="AL4" s="145" t="s">
        <v>34</v>
      </c>
      <c r="AM4" s="144"/>
      <c r="AN4" s="144"/>
      <c r="AO4" s="143"/>
      <c r="AP4" s="143"/>
      <c r="AQ4" s="143"/>
      <c r="AR4" s="143"/>
      <c r="AS4" s="143"/>
      <c r="AT4" s="143"/>
      <c r="AU4" s="143"/>
      <c r="AV4" s="143"/>
      <c r="AW4" s="143"/>
      <c r="AX4" s="142"/>
      <c r="AY4" s="99">
        <v>4</v>
      </c>
      <c r="AZ4" s="99">
        <v>0</v>
      </c>
    </row>
    <row r="5" spans="1:52" s="129" customFormat="1" ht="13.5" thickBot="1">
      <c r="A5" s="141"/>
      <c r="B5" s="140"/>
      <c r="C5" s="140"/>
      <c r="D5" s="139"/>
      <c r="E5" s="139"/>
      <c r="F5" s="139"/>
      <c r="G5" s="139"/>
      <c r="H5" s="139"/>
      <c r="I5" s="139"/>
      <c r="J5" s="139"/>
      <c r="K5" s="139"/>
      <c r="L5" s="139"/>
      <c r="M5" s="139"/>
      <c r="N5" s="172"/>
      <c r="O5" s="173"/>
      <c r="P5" s="173"/>
      <c r="Q5" s="173"/>
      <c r="R5" s="173"/>
      <c r="S5" s="173"/>
      <c r="T5" s="173"/>
      <c r="U5" s="174"/>
      <c r="V5" s="139"/>
      <c r="W5" s="139"/>
      <c r="X5" s="139"/>
      <c r="Y5" s="139"/>
      <c r="Z5" s="175" t="s">
        <v>47</v>
      </c>
      <c r="AA5" s="176"/>
      <c r="AB5" s="176"/>
      <c r="AC5" s="176"/>
      <c r="AD5" s="177">
        <f>AH1+AH2+AH3+AH4</f>
        <v>32</v>
      </c>
      <c r="AE5" s="178"/>
      <c r="AF5" s="138" t="str">
        <f>IF(AD5&lt;=1,"Jr","Jrs")</f>
        <v>Jrs</v>
      </c>
      <c r="AG5" s="137"/>
      <c r="AH5" s="115"/>
      <c r="AI5" s="136"/>
      <c r="AJ5" s="115"/>
      <c r="AK5" s="136"/>
      <c r="AL5" s="98"/>
      <c r="AM5" s="98"/>
      <c r="AN5" s="98"/>
      <c r="AO5" s="115"/>
      <c r="AP5" s="115"/>
      <c r="AQ5" s="115"/>
      <c r="AR5" s="115"/>
      <c r="AS5" s="115"/>
      <c r="AT5" s="115"/>
      <c r="AU5" s="115"/>
      <c r="AV5" s="115"/>
      <c r="AW5" s="115"/>
      <c r="AX5" s="135"/>
      <c r="AY5" s="99">
        <v>5</v>
      </c>
      <c r="AZ5" s="99">
        <v>0</v>
      </c>
    </row>
    <row r="6" spans="1:52" s="129" customFormat="1" ht="13.5" customHeight="1">
      <c r="A6" s="134"/>
      <c r="B6" s="133"/>
      <c r="C6" s="133"/>
      <c r="D6" s="133"/>
      <c r="E6" s="133"/>
      <c r="F6" s="133"/>
      <c r="G6" s="133"/>
      <c r="H6" s="133"/>
      <c r="I6" s="133"/>
      <c r="J6" s="133"/>
      <c r="K6" s="133"/>
      <c r="L6" s="133"/>
      <c r="M6" s="133"/>
      <c r="N6" s="133"/>
      <c r="O6" s="133"/>
      <c r="P6" s="133"/>
      <c r="Q6" s="133"/>
      <c r="R6" s="133"/>
      <c r="S6" s="133"/>
      <c r="T6" s="133"/>
      <c r="U6" s="133"/>
      <c r="V6" s="133"/>
      <c r="W6" s="133"/>
      <c r="X6" s="133"/>
      <c r="Y6" s="133"/>
      <c r="Z6" s="133"/>
      <c r="AA6" s="133"/>
      <c r="AB6" s="133"/>
      <c r="AC6" s="133"/>
      <c r="AD6" s="133"/>
      <c r="AE6" s="133"/>
      <c r="AF6" s="133"/>
      <c r="AG6" s="132"/>
      <c r="AH6" s="131"/>
      <c r="AI6" s="131"/>
      <c r="AJ6" s="131"/>
      <c r="AK6" s="131"/>
      <c r="AL6" s="130"/>
      <c r="AM6" s="130"/>
      <c r="AN6" s="130"/>
      <c r="AY6" s="99">
        <v>6</v>
      </c>
      <c r="AZ6" s="99">
        <v>1</v>
      </c>
    </row>
    <row r="7" spans="1:52" s="115" customFormat="1" ht="13.5" customHeight="1">
      <c r="A7" s="211" t="s">
        <v>46</v>
      </c>
      <c r="B7" s="184"/>
      <c r="C7" s="128">
        <v>1</v>
      </c>
      <c r="D7" s="179" t="s">
        <v>40</v>
      </c>
      <c r="E7" s="179"/>
      <c r="F7" s="180" t="s">
        <v>45</v>
      </c>
      <c r="G7" s="181"/>
      <c r="H7" s="182"/>
      <c r="I7" s="127" t="s">
        <v>44</v>
      </c>
      <c r="J7" s="126" t="s">
        <v>43</v>
      </c>
      <c r="K7" s="183" t="s">
        <v>40</v>
      </c>
      <c r="L7" s="183"/>
      <c r="M7" s="125"/>
      <c r="N7" s="124" t="s">
        <v>42</v>
      </c>
      <c r="O7" s="124"/>
      <c r="P7" s="123"/>
      <c r="Q7" s="122" t="s">
        <v>41</v>
      </c>
      <c r="R7" s="184" t="s">
        <v>40</v>
      </c>
      <c r="S7" s="184"/>
      <c r="T7" s="184" t="s">
        <v>39</v>
      </c>
      <c r="U7" s="184"/>
      <c r="V7" s="185"/>
      <c r="W7" s="121" t="s">
        <v>38</v>
      </c>
      <c r="X7" s="120" t="s">
        <v>37</v>
      </c>
      <c r="Y7" s="183" t="s">
        <v>36</v>
      </c>
      <c r="Z7" s="183"/>
      <c r="AA7" s="200" t="s">
        <v>35</v>
      </c>
      <c r="AB7" s="200"/>
      <c r="AC7" s="201"/>
      <c r="AD7" s="119" t="s">
        <v>34</v>
      </c>
      <c r="AE7" s="118"/>
      <c r="AF7" s="118"/>
      <c r="AG7" s="117"/>
      <c r="AH7" s="116"/>
      <c r="AY7" s="99">
        <v>7</v>
      </c>
      <c r="AZ7" s="99">
        <v>1</v>
      </c>
    </row>
    <row r="8" spans="1:52" s="98" customFormat="1" ht="13.5" customHeight="1" thickBot="1">
      <c r="A8" s="202" t="s">
        <v>33</v>
      </c>
      <c r="B8" s="203"/>
      <c r="C8" s="114" t="s">
        <v>32</v>
      </c>
      <c r="D8" s="204" t="s">
        <v>31</v>
      </c>
      <c r="E8" s="204"/>
      <c r="F8" s="205" t="s">
        <v>30</v>
      </c>
      <c r="G8" s="205"/>
      <c r="H8" s="205"/>
      <c r="I8" s="113" t="s">
        <v>29</v>
      </c>
      <c r="J8" s="112" t="s">
        <v>28</v>
      </c>
      <c r="K8" s="206" t="s">
        <v>27</v>
      </c>
      <c r="L8" s="206"/>
      <c r="M8" s="111"/>
      <c r="N8" s="110" t="s">
        <v>26</v>
      </c>
      <c r="O8" s="110"/>
      <c r="P8" s="109" t="s">
        <v>25</v>
      </c>
      <c r="Q8" s="108" t="s">
        <v>24</v>
      </c>
      <c r="R8" s="206" t="s">
        <v>23</v>
      </c>
      <c r="S8" s="206"/>
      <c r="T8" s="207" t="s">
        <v>22</v>
      </c>
      <c r="U8" s="207"/>
      <c r="V8" s="208"/>
      <c r="W8" s="107" t="s">
        <v>21</v>
      </c>
      <c r="X8" s="106" t="s">
        <v>20</v>
      </c>
      <c r="Y8" s="105"/>
      <c r="Z8" s="104"/>
      <c r="AA8" s="209" t="s">
        <v>19</v>
      </c>
      <c r="AB8" s="210"/>
      <c r="AC8" s="103"/>
      <c r="AD8" s="210" t="s">
        <v>18</v>
      </c>
      <c r="AE8" s="212"/>
      <c r="AF8" s="102"/>
      <c r="AG8" s="101"/>
      <c r="AH8" s="100"/>
      <c r="AY8" s="99">
        <v>8</v>
      </c>
      <c r="AZ8" s="99">
        <v>2</v>
      </c>
    </row>
    <row r="9" spans="1:52" s="92" customFormat="1" ht="12.75">
      <c r="A9" s="213" t="s">
        <v>17</v>
      </c>
      <c r="B9" s="87">
        <f>IF(WEEKDAY(B11,2)&gt;4,0,1)</f>
        <v>1</v>
      </c>
      <c r="C9" s="46">
        <f t="shared" ref="C9:AF9" si="0">IF(WEEKDAY(C11,2)=1,B9+1,B9)</f>
        <v>1</v>
      </c>
      <c r="D9" s="46">
        <f t="shared" si="0"/>
        <v>1</v>
      </c>
      <c r="E9" s="46">
        <f t="shared" si="0"/>
        <v>1</v>
      </c>
      <c r="F9" s="87">
        <f t="shared" si="0"/>
        <v>1</v>
      </c>
      <c r="G9" s="87">
        <f t="shared" si="0"/>
        <v>2</v>
      </c>
      <c r="H9" s="87">
        <f t="shared" si="0"/>
        <v>2</v>
      </c>
      <c r="I9" s="46">
        <f t="shared" si="0"/>
        <v>2</v>
      </c>
      <c r="J9" s="46">
        <f t="shared" si="0"/>
        <v>2</v>
      </c>
      <c r="K9" s="87">
        <f t="shared" si="0"/>
        <v>2</v>
      </c>
      <c r="L9" s="87">
        <f t="shared" si="0"/>
        <v>2</v>
      </c>
      <c r="M9" s="87">
        <f t="shared" si="0"/>
        <v>2</v>
      </c>
      <c r="N9" s="87">
        <f t="shared" si="0"/>
        <v>3</v>
      </c>
      <c r="O9" s="87">
        <f t="shared" si="0"/>
        <v>3</v>
      </c>
      <c r="P9" s="87">
        <f t="shared" si="0"/>
        <v>3</v>
      </c>
      <c r="Q9" s="87">
        <f t="shared" si="0"/>
        <v>3</v>
      </c>
      <c r="R9" s="46">
        <f t="shared" si="0"/>
        <v>3</v>
      </c>
      <c r="S9" s="87">
        <f t="shared" si="0"/>
        <v>3</v>
      </c>
      <c r="T9" s="87">
        <f t="shared" si="0"/>
        <v>3</v>
      </c>
      <c r="U9" s="87">
        <f t="shared" si="0"/>
        <v>4</v>
      </c>
      <c r="V9" s="87">
        <f t="shared" si="0"/>
        <v>4</v>
      </c>
      <c r="W9" s="87">
        <f t="shared" si="0"/>
        <v>4</v>
      </c>
      <c r="X9" s="46">
        <f t="shared" si="0"/>
        <v>4</v>
      </c>
      <c r="Y9" s="46">
        <f t="shared" si="0"/>
        <v>4</v>
      </c>
      <c r="Z9" s="87">
        <f t="shared" si="0"/>
        <v>4</v>
      </c>
      <c r="AA9" s="87">
        <f t="shared" si="0"/>
        <v>4</v>
      </c>
      <c r="AB9" s="87">
        <f t="shared" si="0"/>
        <v>5</v>
      </c>
      <c r="AC9" s="46">
        <f t="shared" si="0"/>
        <v>5</v>
      </c>
      <c r="AD9" s="87">
        <f t="shared" si="0"/>
        <v>5</v>
      </c>
      <c r="AE9" s="87">
        <f t="shared" si="0"/>
        <v>5</v>
      </c>
      <c r="AF9" s="46">
        <f t="shared" si="0"/>
        <v>5</v>
      </c>
      <c r="AG9" s="97"/>
      <c r="AH9" s="96"/>
      <c r="AI9" s="95"/>
      <c r="AJ9" s="88"/>
      <c r="AK9" s="88"/>
      <c r="AL9" s="88"/>
      <c r="AM9" s="88"/>
      <c r="AN9" s="88"/>
      <c r="AO9" s="94"/>
      <c r="AP9" s="93"/>
    </row>
    <row r="10" spans="1:52" s="89" customFormat="1">
      <c r="A10" s="214"/>
      <c r="B10" s="39">
        <f t="shared" ref="B10:AF10" si="1">B11</f>
        <v>43831</v>
      </c>
      <c r="C10" s="39">
        <f t="shared" si="1"/>
        <v>43832</v>
      </c>
      <c r="D10" s="39">
        <f t="shared" si="1"/>
        <v>43833</v>
      </c>
      <c r="E10" s="39">
        <f t="shared" si="1"/>
        <v>43834</v>
      </c>
      <c r="F10" s="39">
        <f t="shared" si="1"/>
        <v>43835</v>
      </c>
      <c r="G10" s="39">
        <f t="shared" si="1"/>
        <v>43836</v>
      </c>
      <c r="H10" s="39">
        <f t="shared" si="1"/>
        <v>43837</v>
      </c>
      <c r="I10" s="39">
        <f t="shared" si="1"/>
        <v>43838</v>
      </c>
      <c r="J10" s="39">
        <f t="shared" si="1"/>
        <v>43839</v>
      </c>
      <c r="K10" s="39">
        <f t="shared" si="1"/>
        <v>43840</v>
      </c>
      <c r="L10" s="39">
        <f t="shared" si="1"/>
        <v>43841</v>
      </c>
      <c r="M10" s="39">
        <f t="shared" si="1"/>
        <v>43842</v>
      </c>
      <c r="N10" s="39">
        <f t="shared" si="1"/>
        <v>43843</v>
      </c>
      <c r="O10" s="39">
        <f t="shared" si="1"/>
        <v>43844</v>
      </c>
      <c r="P10" s="39">
        <f t="shared" si="1"/>
        <v>43845</v>
      </c>
      <c r="Q10" s="39">
        <f t="shared" si="1"/>
        <v>43846</v>
      </c>
      <c r="R10" s="39">
        <f t="shared" si="1"/>
        <v>43847</v>
      </c>
      <c r="S10" s="39">
        <f t="shared" si="1"/>
        <v>43848</v>
      </c>
      <c r="T10" s="39">
        <f t="shared" si="1"/>
        <v>43849</v>
      </c>
      <c r="U10" s="39">
        <f t="shared" si="1"/>
        <v>43850</v>
      </c>
      <c r="V10" s="39">
        <f t="shared" si="1"/>
        <v>43851</v>
      </c>
      <c r="W10" s="39">
        <f t="shared" si="1"/>
        <v>43852</v>
      </c>
      <c r="X10" s="39">
        <f t="shared" si="1"/>
        <v>43853</v>
      </c>
      <c r="Y10" s="39">
        <f t="shared" si="1"/>
        <v>43854</v>
      </c>
      <c r="Z10" s="39">
        <f t="shared" si="1"/>
        <v>43855</v>
      </c>
      <c r="AA10" s="39">
        <f t="shared" si="1"/>
        <v>43856</v>
      </c>
      <c r="AB10" s="39">
        <f t="shared" si="1"/>
        <v>43857</v>
      </c>
      <c r="AC10" s="39">
        <f t="shared" si="1"/>
        <v>43858</v>
      </c>
      <c r="AD10" s="39">
        <f t="shared" si="1"/>
        <v>43859</v>
      </c>
      <c r="AE10" s="39">
        <f t="shared" si="1"/>
        <v>43860</v>
      </c>
      <c r="AF10" s="38">
        <f t="shared" si="1"/>
        <v>43861</v>
      </c>
      <c r="AG10" s="37" t="s">
        <v>5</v>
      </c>
      <c r="AH10" s="76"/>
      <c r="AI10" s="19"/>
      <c r="AJ10" s="19"/>
      <c r="AK10" s="19"/>
      <c r="AL10" s="88"/>
      <c r="AM10" s="19"/>
      <c r="AN10" s="19"/>
      <c r="AO10" s="80"/>
      <c r="AP10" s="90"/>
    </row>
    <row r="11" spans="1:52" s="89" customFormat="1">
      <c r="A11" s="214"/>
      <c r="B11" s="36">
        <f>DATE(D2,1,1)</f>
        <v>43831</v>
      </c>
      <c r="C11" s="36">
        <f t="shared" ref="C11:AF11" si="2">B11+1</f>
        <v>43832</v>
      </c>
      <c r="D11" s="36">
        <f t="shared" si="2"/>
        <v>43833</v>
      </c>
      <c r="E11" s="36">
        <f t="shared" si="2"/>
        <v>43834</v>
      </c>
      <c r="F11" s="36">
        <f t="shared" si="2"/>
        <v>43835</v>
      </c>
      <c r="G11" s="36">
        <f t="shared" si="2"/>
        <v>43836</v>
      </c>
      <c r="H11" s="36">
        <f t="shared" si="2"/>
        <v>43837</v>
      </c>
      <c r="I11" s="36">
        <f t="shared" si="2"/>
        <v>43838</v>
      </c>
      <c r="J11" s="36">
        <f t="shared" si="2"/>
        <v>43839</v>
      </c>
      <c r="K11" s="36">
        <f t="shared" si="2"/>
        <v>43840</v>
      </c>
      <c r="L11" s="36">
        <f t="shared" si="2"/>
        <v>43841</v>
      </c>
      <c r="M11" s="36">
        <f t="shared" si="2"/>
        <v>43842</v>
      </c>
      <c r="N11" s="36">
        <f t="shared" si="2"/>
        <v>43843</v>
      </c>
      <c r="O11" s="36">
        <f t="shared" si="2"/>
        <v>43844</v>
      </c>
      <c r="P11" s="36">
        <f t="shared" si="2"/>
        <v>43845</v>
      </c>
      <c r="Q11" s="36">
        <f t="shared" si="2"/>
        <v>43846</v>
      </c>
      <c r="R11" s="36">
        <f t="shared" si="2"/>
        <v>43847</v>
      </c>
      <c r="S11" s="36">
        <f t="shared" si="2"/>
        <v>43848</v>
      </c>
      <c r="T11" s="36">
        <f t="shared" si="2"/>
        <v>43849</v>
      </c>
      <c r="U11" s="36">
        <f t="shared" si="2"/>
        <v>43850</v>
      </c>
      <c r="V11" s="36">
        <f t="shared" si="2"/>
        <v>43851</v>
      </c>
      <c r="W11" s="36">
        <f t="shared" si="2"/>
        <v>43852</v>
      </c>
      <c r="X11" s="36">
        <f t="shared" si="2"/>
        <v>43853</v>
      </c>
      <c r="Y11" s="36">
        <f t="shared" si="2"/>
        <v>43854</v>
      </c>
      <c r="Z11" s="36">
        <f t="shared" si="2"/>
        <v>43855</v>
      </c>
      <c r="AA11" s="36">
        <f t="shared" si="2"/>
        <v>43856</v>
      </c>
      <c r="AB11" s="36">
        <f t="shared" si="2"/>
        <v>43857</v>
      </c>
      <c r="AC11" s="36">
        <f t="shared" si="2"/>
        <v>43858</v>
      </c>
      <c r="AD11" s="36">
        <f t="shared" si="2"/>
        <v>43859</v>
      </c>
      <c r="AE11" s="36">
        <f t="shared" si="2"/>
        <v>43860</v>
      </c>
      <c r="AF11" s="35">
        <f t="shared" si="2"/>
        <v>43861</v>
      </c>
      <c r="AG11" s="34">
        <f>COUNTA(AB10:AF10,B10:D10,G10:K10,N10:R10,U10:Y10)</f>
        <v>23</v>
      </c>
      <c r="AH11" s="76"/>
      <c r="AI11" s="19"/>
      <c r="AJ11" s="19"/>
      <c r="AK11" s="19"/>
      <c r="AL11" s="88"/>
      <c r="AM11" s="19"/>
      <c r="AN11" s="19"/>
      <c r="AO11" s="80"/>
    </row>
    <row r="12" spans="1:52" s="89" customFormat="1" ht="5.25" customHeight="1">
      <c r="A12" s="215"/>
      <c r="B12" s="32"/>
      <c r="C12" s="32"/>
      <c r="D12" s="32"/>
      <c r="E12" s="31"/>
      <c r="F12" s="31"/>
      <c r="G12" s="31"/>
      <c r="H12" s="32"/>
      <c r="I12" s="32"/>
      <c r="J12" s="32"/>
      <c r="K12" s="32"/>
      <c r="L12" s="32"/>
      <c r="M12" s="31"/>
      <c r="N12" s="31"/>
      <c r="O12" s="32"/>
      <c r="P12" s="32"/>
      <c r="Q12" s="32"/>
      <c r="R12" s="32"/>
      <c r="S12" s="32"/>
      <c r="T12" s="31"/>
      <c r="U12" s="31"/>
      <c r="V12" s="32"/>
      <c r="W12" s="32"/>
      <c r="X12" s="32"/>
      <c r="Y12" s="32"/>
      <c r="Z12" s="32"/>
      <c r="AA12" s="31"/>
      <c r="AB12" s="31"/>
      <c r="AC12" s="31"/>
      <c r="AD12" s="32"/>
      <c r="AE12" s="32"/>
      <c r="AF12" s="32"/>
      <c r="AG12" s="91"/>
      <c r="AH12" s="76"/>
      <c r="AI12" s="19"/>
      <c r="AJ12" s="19"/>
      <c r="AK12" s="19"/>
      <c r="AL12" s="88"/>
      <c r="AM12" s="19"/>
      <c r="AN12" s="19"/>
      <c r="AO12" s="80"/>
      <c r="AP12" s="90"/>
    </row>
    <row r="13" spans="1:52" s="63" customFormat="1" ht="12.75" customHeight="1">
      <c r="A13" s="50" t="s">
        <v>4</v>
      </c>
      <c r="B13" s="26">
        <v>1</v>
      </c>
      <c r="C13" s="26">
        <v>1</v>
      </c>
      <c r="D13" s="26">
        <v>1</v>
      </c>
      <c r="E13" s="233"/>
      <c r="F13" s="234"/>
      <c r="G13" s="26">
        <v>1</v>
      </c>
      <c r="H13" s="26">
        <v>1</v>
      </c>
      <c r="I13" s="26">
        <v>1</v>
      </c>
      <c r="J13" s="26">
        <v>1</v>
      </c>
      <c r="K13" s="26">
        <v>1</v>
      </c>
      <c r="L13" s="227"/>
      <c r="M13" s="228"/>
      <c r="N13" s="26">
        <v>1</v>
      </c>
      <c r="O13" s="26">
        <v>1</v>
      </c>
      <c r="P13" s="26">
        <v>1</v>
      </c>
      <c r="Q13" s="26">
        <v>1</v>
      </c>
      <c r="R13" s="26">
        <v>1</v>
      </c>
      <c r="S13" s="227"/>
      <c r="T13" s="228"/>
      <c r="U13" s="26">
        <v>1</v>
      </c>
      <c r="V13" s="26">
        <v>1</v>
      </c>
      <c r="W13" s="26">
        <v>1</v>
      </c>
      <c r="X13" s="26">
        <v>1</v>
      </c>
      <c r="Y13" s="26">
        <v>1</v>
      </c>
      <c r="Z13" s="227"/>
      <c r="AA13" s="228"/>
      <c r="AB13" s="26">
        <v>1</v>
      </c>
      <c r="AC13" s="26">
        <v>1</v>
      </c>
      <c r="AD13" s="26">
        <v>1</v>
      </c>
      <c r="AE13" s="26">
        <v>1</v>
      </c>
      <c r="AF13" s="26">
        <v>1</v>
      </c>
      <c r="AG13" s="25">
        <f>COUNTIF(B13:AF13,AG$1)</f>
        <v>23</v>
      </c>
      <c r="AH13" s="20"/>
      <c r="AI13" s="19"/>
      <c r="AJ13" s="19"/>
      <c r="AK13" s="19"/>
      <c r="AL13" s="88"/>
      <c r="AM13" s="65"/>
      <c r="AN13" s="19"/>
      <c r="AO13" s="80"/>
      <c r="AP13" s="64"/>
    </row>
    <row r="14" spans="1:52" s="63" customFormat="1" ht="13.5" thickBot="1">
      <c r="A14" s="48"/>
      <c r="B14" s="22">
        <v>1</v>
      </c>
      <c r="C14" s="22">
        <v>1</v>
      </c>
      <c r="D14" s="22">
        <v>1</v>
      </c>
      <c r="E14" s="235"/>
      <c r="F14" s="236"/>
      <c r="G14" s="22">
        <v>1</v>
      </c>
      <c r="H14" s="22">
        <v>1</v>
      </c>
      <c r="I14" s="22">
        <v>1</v>
      </c>
      <c r="J14" s="22">
        <v>1</v>
      </c>
      <c r="K14" s="22">
        <v>1</v>
      </c>
      <c r="L14" s="229"/>
      <c r="M14" s="230"/>
      <c r="N14" s="22">
        <v>1</v>
      </c>
      <c r="O14" s="22">
        <v>1</v>
      </c>
      <c r="P14" s="22">
        <v>1</v>
      </c>
      <c r="Q14" s="22">
        <v>1</v>
      </c>
      <c r="R14" s="22">
        <v>1</v>
      </c>
      <c r="S14" s="229"/>
      <c r="T14" s="230"/>
      <c r="U14" s="22">
        <v>1</v>
      </c>
      <c r="V14" s="22">
        <v>1</v>
      </c>
      <c r="W14" s="22">
        <v>1</v>
      </c>
      <c r="X14" s="22">
        <v>1</v>
      </c>
      <c r="Y14" s="22">
        <v>1</v>
      </c>
      <c r="Z14" s="229"/>
      <c r="AA14" s="230"/>
      <c r="AB14" s="22">
        <v>1</v>
      </c>
      <c r="AC14" s="22">
        <v>1</v>
      </c>
      <c r="AD14" s="22">
        <v>1</v>
      </c>
      <c r="AE14" s="22">
        <v>1</v>
      </c>
      <c r="AF14" s="22">
        <v>1</v>
      </c>
      <c r="AG14" s="21">
        <f>COUNTIF(B13:AF13,"CA")+COUNTIF(B13:AF13,"HP")+COUNTIF(B13:AF13,"RTT")+COUNTIF(B13:AF13,"/RTT")/2+COUNTIF(B13:AF13,"1/2CA")/2+COUNTIF(B13:AF13,"1/2HP")/2</f>
        <v>0</v>
      </c>
      <c r="AH14" s="20"/>
      <c r="AI14" s="19"/>
      <c r="AJ14" s="19"/>
      <c r="AK14" s="19"/>
      <c r="AL14" s="88"/>
      <c r="AM14" s="19"/>
      <c r="AN14" s="19"/>
      <c r="AO14" s="80"/>
      <c r="AP14"/>
    </row>
    <row r="15" spans="1:52" s="60" customFormat="1" ht="12.75">
      <c r="A15" s="214" t="s">
        <v>16</v>
      </c>
      <c r="B15" s="46">
        <f>IF(WEEKDAY(B17,2)=1,AF9+1,AF9)</f>
        <v>5</v>
      </c>
      <c r="C15" s="46">
        <f t="shared" ref="C15:AC15" si="3">IF(WEEKDAY(C17,2)=1,B15+1,B15)</f>
        <v>5</v>
      </c>
      <c r="D15" s="46">
        <f t="shared" si="3"/>
        <v>6</v>
      </c>
      <c r="E15" s="46">
        <f t="shared" si="3"/>
        <v>6</v>
      </c>
      <c r="F15" s="46">
        <f t="shared" si="3"/>
        <v>6</v>
      </c>
      <c r="G15" s="46">
        <f t="shared" si="3"/>
        <v>6</v>
      </c>
      <c r="H15" s="46">
        <f t="shared" si="3"/>
        <v>6</v>
      </c>
      <c r="I15" s="46">
        <f t="shared" si="3"/>
        <v>6</v>
      </c>
      <c r="J15" s="46">
        <f t="shared" si="3"/>
        <v>6</v>
      </c>
      <c r="K15" s="46">
        <f t="shared" si="3"/>
        <v>7</v>
      </c>
      <c r="L15" s="46">
        <f t="shared" si="3"/>
        <v>7</v>
      </c>
      <c r="M15" s="46">
        <f t="shared" si="3"/>
        <v>7</v>
      </c>
      <c r="N15" s="46">
        <f t="shared" si="3"/>
        <v>7</v>
      </c>
      <c r="O15" s="46">
        <f t="shared" si="3"/>
        <v>7</v>
      </c>
      <c r="P15" s="46">
        <f t="shared" si="3"/>
        <v>7</v>
      </c>
      <c r="Q15" s="46">
        <f t="shared" si="3"/>
        <v>7</v>
      </c>
      <c r="R15" s="46">
        <f t="shared" si="3"/>
        <v>8</v>
      </c>
      <c r="S15" s="46">
        <f t="shared" si="3"/>
        <v>8</v>
      </c>
      <c r="T15" s="46">
        <f t="shared" si="3"/>
        <v>8</v>
      </c>
      <c r="U15" s="46">
        <f t="shared" si="3"/>
        <v>8</v>
      </c>
      <c r="V15" s="46">
        <f t="shared" si="3"/>
        <v>8</v>
      </c>
      <c r="W15" s="46">
        <f t="shared" si="3"/>
        <v>8</v>
      </c>
      <c r="X15" s="73">
        <f t="shared" si="3"/>
        <v>8</v>
      </c>
      <c r="Y15" s="46">
        <f t="shared" si="3"/>
        <v>9</v>
      </c>
      <c r="Z15" s="46">
        <f t="shared" si="3"/>
        <v>9</v>
      </c>
      <c r="AA15" s="46">
        <f t="shared" si="3"/>
        <v>9</v>
      </c>
      <c r="AB15" s="46">
        <f t="shared" si="3"/>
        <v>9</v>
      </c>
      <c r="AC15" s="46">
        <f t="shared" si="3"/>
        <v>9</v>
      </c>
      <c r="AD15" s="87" t="str">
        <f>IF(WEEKDAY(AD17,2)=1,WEEKNUM(AD17),"")</f>
        <v/>
      </c>
      <c r="AE15" s="46" t="str">
        <f>IF(WEEKDAY(AE17,2)=1,WEEKNUM(AE17),"")</f>
        <v/>
      </c>
      <c r="AF15" s="46" t="str">
        <f>IF(WEEKDAY(AF17,2)=1,WEEKNUM(AF17),"")</f>
        <v/>
      </c>
      <c r="AG15" s="69"/>
      <c r="AH15" s="44"/>
      <c r="AI15" s="43"/>
      <c r="AJ15" s="43"/>
      <c r="AK15" s="43"/>
      <c r="AL15" s="43"/>
      <c r="AM15" s="86"/>
      <c r="AN15" s="43"/>
      <c r="AO15" s="77"/>
      <c r="AP15" s="61"/>
    </row>
    <row r="16" spans="1:52" s="63" customFormat="1">
      <c r="A16" s="214"/>
      <c r="B16" s="39">
        <f t="shared" ref="B16:AD16" si="4">B17</f>
        <v>43862</v>
      </c>
      <c r="C16" s="39">
        <f t="shared" si="4"/>
        <v>43863</v>
      </c>
      <c r="D16" s="39">
        <f t="shared" si="4"/>
        <v>43864</v>
      </c>
      <c r="E16" s="39">
        <f t="shared" si="4"/>
        <v>43865</v>
      </c>
      <c r="F16" s="39">
        <f t="shared" si="4"/>
        <v>43866</v>
      </c>
      <c r="G16" s="39">
        <f t="shared" si="4"/>
        <v>43867</v>
      </c>
      <c r="H16" s="39">
        <f t="shared" si="4"/>
        <v>43868</v>
      </c>
      <c r="I16" s="39">
        <f t="shared" si="4"/>
        <v>43869</v>
      </c>
      <c r="J16" s="39">
        <f t="shared" si="4"/>
        <v>43870</v>
      </c>
      <c r="K16" s="39">
        <f t="shared" si="4"/>
        <v>43871</v>
      </c>
      <c r="L16" s="39">
        <f t="shared" si="4"/>
        <v>43872</v>
      </c>
      <c r="M16" s="39">
        <f t="shared" si="4"/>
        <v>43873</v>
      </c>
      <c r="N16" s="39">
        <f t="shared" si="4"/>
        <v>43874</v>
      </c>
      <c r="O16" s="39">
        <f t="shared" si="4"/>
        <v>43875</v>
      </c>
      <c r="P16" s="39">
        <f t="shared" si="4"/>
        <v>43876</v>
      </c>
      <c r="Q16" s="39">
        <f t="shared" si="4"/>
        <v>43877</v>
      </c>
      <c r="R16" s="39">
        <f t="shared" si="4"/>
        <v>43878</v>
      </c>
      <c r="S16" s="39">
        <f t="shared" si="4"/>
        <v>43879</v>
      </c>
      <c r="T16" s="39">
        <f t="shared" si="4"/>
        <v>43880</v>
      </c>
      <c r="U16" s="39">
        <f t="shared" si="4"/>
        <v>43881</v>
      </c>
      <c r="V16" s="39">
        <f t="shared" si="4"/>
        <v>43882</v>
      </c>
      <c r="W16" s="39">
        <f t="shared" si="4"/>
        <v>43883</v>
      </c>
      <c r="X16" s="39">
        <f t="shared" si="4"/>
        <v>43884</v>
      </c>
      <c r="Y16" s="39">
        <f t="shared" si="4"/>
        <v>43885</v>
      </c>
      <c r="Z16" s="39">
        <f t="shared" si="4"/>
        <v>43886</v>
      </c>
      <c r="AA16" s="39">
        <f t="shared" si="4"/>
        <v>43887</v>
      </c>
      <c r="AB16" s="39">
        <f t="shared" si="4"/>
        <v>43888</v>
      </c>
      <c r="AC16" s="39">
        <f t="shared" si="4"/>
        <v>43889</v>
      </c>
      <c r="AD16" s="39">
        <f t="shared" si="4"/>
        <v>43890</v>
      </c>
      <c r="AE16" s="72"/>
      <c r="AF16" s="85"/>
      <c r="AG16" s="37" t="s">
        <v>5</v>
      </c>
      <c r="AH16" s="20"/>
      <c r="AI16" s="19"/>
      <c r="AJ16" s="19"/>
      <c r="AK16" s="19"/>
      <c r="AL16" s="19"/>
      <c r="AM16" s="19"/>
      <c r="AN16" s="19"/>
      <c r="AO16" s="80"/>
      <c r="AP16" s="64"/>
    </row>
    <row r="17" spans="1:42" s="63" customFormat="1">
      <c r="A17" s="214"/>
      <c r="B17" s="36">
        <f>DATE(D2,2,1)</f>
        <v>43862</v>
      </c>
      <c r="C17" s="36">
        <f t="shared" ref="C17:AD17" si="5">B17+1</f>
        <v>43863</v>
      </c>
      <c r="D17" s="36">
        <f t="shared" si="5"/>
        <v>43864</v>
      </c>
      <c r="E17" s="36">
        <f t="shared" si="5"/>
        <v>43865</v>
      </c>
      <c r="F17" s="36">
        <f t="shared" si="5"/>
        <v>43866</v>
      </c>
      <c r="G17" s="36">
        <f t="shared" si="5"/>
        <v>43867</v>
      </c>
      <c r="H17" s="36">
        <f t="shared" si="5"/>
        <v>43868</v>
      </c>
      <c r="I17" s="36">
        <f t="shared" si="5"/>
        <v>43869</v>
      </c>
      <c r="J17" s="36">
        <f t="shared" si="5"/>
        <v>43870</v>
      </c>
      <c r="K17" s="36">
        <f t="shared" si="5"/>
        <v>43871</v>
      </c>
      <c r="L17" s="36">
        <f t="shared" si="5"/>
        <v>43872</v>
      </c>
      <c r="M17" s="36">
        <f t="shared" si="5"/>
        <v>43873</v>
      </c>
      <c r="N17" s="36">
        <f t="shared" si="5"/>
        <v>43874</v>
      </c>
      <c r="O17" s="36">
        <f t="shared" si="5"/>
        <v>43875</v>
      </c>
      <c r="P17" s="36">
        <f t="shared" si="5"/>
        <v>43876</v>
      </c>
      <c r="Q17" s="36">
        <f t="shared" si="5"/>
        <v>43877</v>
      </c>
      <c r="R17" s="36">
        <f t="shared" si="5"/>
        <v>43878</v>
      </c>
      <c r="S17" s="36">
        <f t="shared" si="5"/>
        <v>43879</v>
      </c>
      <c r="T17" s="36">
        <f t="shared" si="5"/>
        <v>43880</v>
      </c>
      <c r="U17" s="36">
        <f t="shared" si="5"/>
        <v>43881</v>
      </c>
      <c r="V17" s="36">
        <f t="shared" si="5"/>
        <v>43882</v>
      </c>
      <c r="W17" s="36">
        <f t="shared" si="5"/>
        <v>43883</v>
      </c>
      <c r="X17" s="36">
        <f t="shared" si="5"/>
        <v>43884</v>
      </c>
      <c r="Y17" s="36">
        <f t="shared" si="5"/>
        <v>43885</v>
      </c>
      <c r="Z17" s="36">
        <f t="shared" si="5"/>
        <v>43886</v>
      </c>
      <c r="AA17" s="36">
        <f t="shared" si="5"/>
        <v>43887</v>
      </c>
      <c r="AB17" s="36">
        <f t="shared" si="5"/>
        <v>43888</v>
      </c>
      <c r="AC17" s="36">
        <f t="shared" si="5"/>
        <v>43889</v>
      </c>
      <c r="AD17" s="36">
        <f t="shared" si="5"/>
        <v>43890</v>
      </c>
      <c r="AE17" s="49"/>
      <c r="AF17" s="84"/>
      <c r="AG17" s="34">
        <f>COUNTA(D16:H16,K16:O16,R16:V16,Y16:AC16)</f>
        <v>20</v>
      </c>
      <c r="AH17" s="20"/>
      <c r="AI17" s="19"/>
      <c r="AJ17" s="19"/>
      <c r="AK17" s="19"/>
      <c r="AL17" s="19"/>
      <c r="AM17" s="19"/>
      <c r="AN17" s="19"/>
      <c r="AO17" s="80"/>
      <c r="AP17" s="64"/>
    </row>
    <row r="18" spans="1:42" s="63" customFormat="1" ht="5.25" customHeight="1">
      <c r="A18" s="215"/>
      <c r="B18" s="67"/>
      <c r="C18" s="31"/>
      <c r="D18" s="31"/>
      <c r="E18" s="32"/>
      <c r="F18" s="32"/>
      <c r="G18" s="32"/>
      <c r="H18" s="32"/>
      <c r="I18" s="32"/>
      <c r="J18" s="31"/>
      <c r="K18" s="31"/>
      <c r="L18" s="32"/>
      <c r="M18" s="32"/>
      <c r="N18" s="32"/>
      <c r="O18" s="32"/>
      <c r="P18" s="32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2"/>
      <c r="AD18" s="32"/>
      <c r="AE18" s="49"/>
      <c r="AF18" s="84"/>
      <c r="AG18" s="29"/>
      <c r="AH18" s="20"/>
      <c r="AI18" s="19"/>
      <c r="AJ18" s="19"/>
      <c r="AK18" s="19"/>
      <c r="AL18" s="19"/>
      <c r="AM18" s="19"/>
      <c r="AN18" s="19"/>
      <c r="AO18" s="80"/>
      <c r="AP18" s="64"/>
    </row>
    <row r="19" spans="1:42" s="63" customFormat="1">
      <c r="A19" s="50" t="s">
        <v>4</v>
      </c>
      <c r="B19" s="227"/>
      <c r="C19" s="228"/>
      <c r="D19" s="26">
        <v>1</v>
      </c>
      <c r="E19" s="26">
        <v>1</v>
      </c>
      <c r="F19" s="26">
        <v>1</v>
      </c>
      <c r="G19" s="26">
        <v>1</v>
      </c>
      <c r="H19" s="26">
        <v>1</v>
      </c>
      <c r="I19" s="227"/>
      <c r="J19" s="228"/>
      <c r="K19" s="26">
        <v>1</v>
      </c>
      <c r="L19" s="26">
        <v>1</v>
      </c>
      <c r="M19" s="26">
        <v>1</v>
      </c>
      <c r="N19" s="26">
        <v>1</v>
      </c>
      <c r="O19" s="26">
        <v>1</v>
      </c>
      <c r="P19" s="227"/>
      <c r="Q19" s="228"/>
      <c r="R19" s="26">
        <v>1</v>
      </c>
      <c r="S19" s="26">
        <v>1</v>
      </c>
      <c r="T19" s="26">
        <v>1</v>
      </c>
      <c r="U19" s="26">
        <v>1</v>
      </c>
      <c r="V19" s="26">
        <v>1</v>
      </c>
      <c r="W19" s="227"/>
      <c r="X19" s="228"/>
      <c r="Y19" s="26">
        <v>1</v>
      </c>
      <c r="Z19" s="26">
        <v>1</v>
      </c>
      <c r="AA19" s="26">
        <v>1</v>
      </c>
      <c r="AB19" s="26">
        <v>1</v>
      </c>
      <c r="AC19" s="26">
        <v>1</v>
      </c>
      <c r="AD19" s="231"/>
      <c r="AE19" s="49"/>
      <c r="AF19" s="84"/>
      <c r="AG19" s="25">
        <f>COUNTIF(B19:AF19,AG$1)</f>
        <v>20</v>
      </c>
      <c r="AH19" s="20"/>
      <c r="AI19" s="19"/>
      <c r="AJ19" s="19"/>
      <c r="AK19" s="19"/>
      <c r="AL19" s="65"/>
      <c r="AM19" s="19"/>
      <c r="AN19" s="19"/>
      <c r="AO19" s="80"/>
      <c r="AP19" s="64"/>
    </row>
    <row r="20" spans="1:42" s="63" customFormat="1" ht="13.5" customHeight="1" thickBot="1">
      <c r="A20" s="48"/>
      <c r="B20" s="229"/>
      <c r="C20" s="230"/>
      <c r="D20" s="22">
        <v>1</v>
      </c>
      <c r="E20" s="22">
        <v>1</v>
      </c>
      <c r="F20" s="22">
        <v>1</v>
      </c>
      <c r="G20" s="22">
        <v>1</v>
      </c>
      <c r="H20" s="22">
        <v>1</v>
      </c>
      <c r="I20" s="229"/>
      <c r="J20" s="230"/>
      <c r="K20" s="22">
        <v>1</v>
      </c>
      <c r="L20" s="22">
        <v>1</v>
      </c>
      <c r="M20" s="22">
        <v>1</v>
      </c>
      <c r="N20" s="22">
        <v>1</v>
      </c>
      <c r="O20" s="22">
        <v>1</v>
      </c>
      <c r="P20" s="229"/>
      <c r="Q20" s="230"/>
      <c r="R20" s="22">
        <v>1</v>
      </c>
      <c r="S20" s="22">
        <v>1</v>
      </c>
      <c r="T20" s="22">
        <v>1</v>
      </c>
      <c r="U20" s="22">
        <v>1</v>
      </c>
      <c r="V20" s="22">
        <v>1</v>
      </c>
      <c r="W20" s="229"/>
      <c r="X20" s="230"/>
      <c r="Y20" s="22">
        <v>1</v>
      </c>
      <c r="Z20" s="22">
        <v>1</v>
      </c>
      <c r="AA20" s="22">
        <v>1</v>
      </c>
      <c r="AB20" s="22">
        <v>1</v>
      </c>
      <c r="AC20" s="22">
        <v>1</v>
      </c>
      <c r="AD20" s="232"/>
      <c r="AE20" s="47"/>
      <c r="AF20" s="83"/>
      <c r="AG20" s="21">
        <f>COUNTIF(B19:AF19,"CA")+COUNTIF(B19:AF19,"HP")+COUNTIF(B19:AF19,"RTT")+COUNTIF(B19:AF19,"/RTT")/2+COUNTIF(B19:AF19,"1/2CA")/2+COUNTIF(B19:AF19,"1/2HP")/2</f>
        <v>0</v>
      </c>
      <c r="AH20" s="82"/>
      <c r="AI20" s="81"/>
      <c r="AJ20" s="19"/>
      <c r="AK20" s="19"/>
      <c r="AL20" s="19"/>
      <c r="AM20" s="19"/>
      <c r="AN20" s="19"/>
      <c r="AO20" s="80"/>
      <c r="AP20" s="64"/>
    </row>
    <row r="21" spans="1:42" s="60" customFormat="1" ht="12.75">
      <c r="A21" s="214" t="s">
        <v>15</v>
      </c>
      <c r="B21" s="46">
        <f>IF(WEEKDAY(B23,2)=1,IF(AD15="",AC15+1,AD15+1),IF(AD15="",AC15,AD15))</f>
        <v>9</v>
      </c>
      <c r="C21" s="46">
        <f t="shared" ref="C21:AF21" si="6">IF(WEEKDAY(C23,2)=1,B21+1,B21)</f>
        <v>10</v>
      </c>
      <c r="D21" s="46">
        <f t="shared" si="6"/>
        <v>10</v>
      </c>
      <c r="E21" s="46">
        <f t="shared" si="6"/>
        <v>10</v>
      </c>
      <c r="F21" s="46">
        <f t="shared" si="6"/>
        <v>10</v>
      </c>
      <c r="G21" s="46">
        <f t="shared" si="6"/>
        <v>10</v>
      </c>
      <c r="H21" s="46">
        <f t="shared" si="6"/>
        <v>10</v>
      </c>
      <c r="I21" s="46">
        <f t="shared" si="6"/>
        <v>10</v>
      </c>
      <c r="J21" s="46">
        <f t="shared" si="6"/>
        <v>11</v>
      </c>
      <c r="K21" s="46">
        <f t="shared" si="6"/>
        <v>11</v>
      </c>
      <c r="L21" s="46">
        <f t="shared" si="6"/>
        <v>11</v>
      </c>
      <c r="M21" s="46">
        <f t="shared" si="6"/>
        <v>11</v>
      </c>
      <c r="N21" s="46">
        <f t="shared" si="6"/>
        <v>11</v>
      </c>
      <c r="O21" s="46">
        <f t="shared" si="6"/>
        <v>11</v>
      </c>
      <c r="P21" s="46">
        <f t="shared" si="6"/>
        <v>11</v>
      </c>
      <c r="Q21" s="46">
        <f t="shared" si="6"/>
        <v>12</v>
      </c>
      <c r="R21" s="46">
        <f t="shared" si="6"/>
        <v>12</v>
      </c>
      <c r="S21" s="46">
        <f t="shared" si="6"/>
        <v>12</v>
      </c>
      <c r="T21" s="46">
        <f t="shared" si="6"/>
        <v>12</v>
      </c>
      <c r="U21" s="46">
        <f t="shared" si="6"/>
        <v>12</v>
      </c>
      <c r="V21" s="46">
        <f t="shared" si="6"/>
        <v>12</v>
      </c>
      <c r="W21" s="46">
        <f t="shared" si="6"/>
        <v>12</v>
      </c>
      <c r="X21" s="46">
        <f t="shared" si="6"/>
        <v>13</v>
      </c>
      <c r="Y21" s="46">
        <f t="shared" si="6"/>
        <v>13</v>
      </c>
      <c r="Z21" s="46">
        <f t="shared" si="6"/>
        <v>13</v>
      </c>
      <c r="AA21" s="46">
        <f t="shared" si="6"/>
        <v>13</v>
      </c>
      <c r="AB21" s="46">
        <f t="shared" si="6"/>
        <v>13</v>
      </c>
      <c r="AC21" s="46">
        <f t="shared" si="6"/>
        <v>13</v>
      </c>
      <c r="AD21" s="46">
        <f t="shared" si="6"/>
        <v>13</v>
      </c>
      <c r="AE21" s="46">
        <f t="shared" si="6"/>
        <v>14</v>
      </c>
      <c r="AF21" s="46">
        <f t="shared" si="6"/>
        <v>14</v>
      </c>
      <c r="AG21" s="45"/>
      <c r="AH21" s="79"/>
      <c r="AI21" s="78"/>
      <c r="AJ21" s="43"/>
      <c r="AK21" s="43"/>
      <c r="AL21" s="43"/>
      <c r="AM21" s="43"/>
      <c r="AN21" s="43"/>
      <c r="AO21" s="77"/>
      <c r="AP21" s="61"/>
    </row>
    <row r="22" spans="1:42" s="63" customFormat="1">
      <c r="A22" s="214"/>
      <c r="B22" s="39">
        <f t="shared" ref="B22:AF22" si="7">B23</f>
        <v>43891</v>
      </c>
      <c r="C22" s="39">
        <f t="shared" si="7"/>
        <v>43892</v>
      </c>
      <c r="D22" s="39">
        <f t="shared" si="7"/>
        <v>43893</v>
      </c>
      <c r="E22" s="39">
        <f t="shared" si="7"/>
        <v>43894</v>
      </c>
      <c r="F22" s="39">
        <f t="shared" si="7"/>
        <v>43895</v>
      </c>
      <c r="G22" s="39">
        <f t="shared" si="7"/>
        <v>43896</v>
      </c>
      <c r="H22" s="39">
        <f t="shared" si="7"/>
        <v>43897</v>
      </c>
      <c r="I22" s="39">
        <f t="shared" si="7"/>
        <v>43898</v>
      </c>
      <c r="J22" s="39">
        <f t="shared" si="7"/>
        <v>43899</v>
      </c>
      <c r="K22" s="39">
        <f t="shared" si="7"/>
        <v>43900</v>
      </c>
      <c r="L22" s="39">
        <f t="shared" si="7"/>
        <v>43901</v>
      </c>
      <c r="M22" s="39">
        <f t="shared" si="7"/>
        <v>43902</v>
      </c>
      <c r="N22" s="39">
        <f t="shared" si="7"/>
        <v>43903</v>
      </c>
      <c r="O22" s="39">
        <f t="shared" si="7"/>
        <v>43904</v>
      </c>
      <c r="P22" s="39">
        <f t="shared" si="7"/>
        <v>43905</v>
      </c>
      <c r="Q22" s="39">
        <f t="shared" si="7"/>
        <v>43906</v>
      </c>
      <c r="R22" s="39">
        <f t="shared" si="7"/>
        <v>43907</v>
      </c>
      <c r="S22" s="39">
        <f t="shared" si="7"/>
        <v>43908</v>
      </c>
      <c r="T22" s="39">
        <f t="shared" si="7"/>
        <v>43909</v>
      </c>
      <c r="U22" s="39">
        <f t="shared" si="7"/>
        <v>43910</v>
      </c>
      <c r="V22" s="39">
        <f t="shared" si="7"/>
        <v>43911</v>
      </c>
      <c r="W22" s="39">
        <f t="shared" si="7"/>
        <v>43912</v>
      </c>
      <c r="X22" s="39">
        <f t="shared" si="7"/>
        <v>43913</v>
      </c>
      <c r="Y22" s="39">
        <f t="shared" si="7"/>
        <v>43914</v>
      </c>
      <c r="Z22" s="39">
        <f t="shared" si="7"/>
        <v>43915</v>
      </c>
      <c r="AA22" s="39">
        <f t="shared" si="7"/>
        <v>43916</v>
      </c>
      <c r="AB22" s="39">
        <f t="shared" si="7"/>
        <v>43917</v>
      </c>
      <c r="AC22" s="39">
        <f t="shared" si="7"/>
        <v>43918</v>
      </c>
      <c r="AD22" s="39">
        <f t="shared" si="7"/>
        <v>43919</v>
      </c>
      <c r="AE22" s="39">
        <f t="shared" si="7"/>
        <v>43920</v>
      </c>
      <c r="AF22" s="38">
        <f t="shared" si="7"/>
        <v>43921</v>
      </c>
      <c r="AG22" s="37" t="s">
        <v>5</v>
      </c>
      <c r="AH22" s="76"/>
      <c r="AI22" s="75"/>
      <c r="AJ22" s="65"/>
      <c r="AK22" s="65"/>
      <c r="AL22" s="65"/>
      <c r="AM22" s="65"/>
      <c r="AN22" s="65"/>
      <c r="AO22" s="64"/>
      <c r="AP22" s="64"/>
    </row>
    <row r="23" spans="1:42" s="63" customFormat="1">
      <c r="A23" s="214"/>
      <c r="B23" s="36">
        <f>DATE(D2,3,1)</f>
        <v>43891</v>
      </c>
      <c r="C23" s="36">
        <f t="shared" ref="C23:AF23" si="8">B23+1</f>
        <v>43892</v>
      </c>
      <c r="D23" s="36">
        <f t="shared" si="8"/>
        <v>43893</v>
      </c>
      <c r="E23" s="36">
        <f t="shared" si="8"/>
        <v>43894</v>
      </c>
      <c r="F23" s="36">
        <f t="shared" si="8"/>
        <v>43895</v>
      </c>
      <c r="G23" s="36">
        <f t="shared" si="8"/>
        <v>43896</v>
      </c>
      <c r="H23" s="36">
        <f t="shared" si="8"/>
        <v>43897</v>
      </c>
      <c r="I23" s="36">
        <f t="shared" si="8"/>
        <v>43898</v>
      </c>
      <c r="J23" s="36">
        <f t="shared" si="8"/>
        <v>43899</v>
      </c>
      <c r="K23" s="36">
        <f t="shared" si="8"/>
        <v>43900</v>
      </c>
      <c r="L23" s="36">
        <f t="shared" si="8"/>
        <v>43901</v>
      </c>
      <c r="M23" s="36">
        <f t="shared" si="8"/>
        <v>43902</v>
      </c>
      <c r="N23" s="36">
        <f t="shared" si="8"/>
        <v>43903</v>
      </c>
      <c r="O23" s="36">
        <f t="shared" si="8"/>
        <v>43904</v>
      </c>
      <c r="P23" s="36">
        <f t="shared" si="8"/>
        <v>43905</v>
      </c>
      <c r="Q23" s="36">
        <f t="shared" si="8"/>
        <v>43906</v>
      </c>
      <c r="R23" s="36">
        <f t="shared" si="8"/>
        <v>43907</v>
      </c>
      <c r="S23" s="36">
        <f t="shared" si="8"/>
        <v>43908</v>
      </c>
      <c r="T23" s="36">
        <f t="shared" si="8"/>
        <v>43909</v>
      </c>
      <c r="U23" s="36">
        <f t="shared" si="8"/>
        <v>43910</v>
      </c>
      <c r="V23" s="36">
        <f t="shared" si="8"/>
        <v>43911</v>
      </c>
      <c r="W23" s="36">
        <f t="shared" si="8"/>
        <v>43912</v>
      </c>
      <c r="X23" s="36">
        <f t="shared" si="8"/>
        <v>43913</v>
      </c>
      <c r="Y23" s="36">
        <f t="shared" si="8"/>
        <v>43914</v>
      </c>
      <c r="Z23" s="36">
        <f t="shared" si="8"/>
        <v>43915</v>
      </c>
      <c r="AA23" s="36">
        <f t="shared" si="8"/>
        <v>43916</v>
      </c>
      <c r="AB23" s="36">
        <f t="shared" si="8"/>
        <v>43917</v>
      </c>
      <c r="AC23" s="36">
        <f t="shared" si="8"/>
        <v>43918</v>
      </c>
      <c r="AD23" s="36">
        <f t="shared" si="8"/>
        <v>43919</v>
      </c>
      <c r="AE23" s="36">
        <f t="shared" si="8"/>
        <v>43920</v>
      </c>
      <c r="AF23" s="35">
        <f t="shared" si="8"/>
        <v>43921</v>
      </c>
      <c r="AG23" s="34">
        <f>COUNTA(X22:AB22,AE22:AF22,C22:G22,J22:N22,Q22:U22)</f>
        <v>22</v>
      </c>
      <c r="AH23" s="20"/>
      <c r="AI23" s="19"/>
      <c r="AJ23" s="65"/>
      <c r="AK23" s="65"/>
      <c r="AL23" s="65"/>
      <c r="AM23" s="65"/>
      <c r="AN23" s="65"/>
      <c r="AO23" s="64"/>
      <c r="AP23" s="64"/>
    </row>
    <row r="24" spans="1:42" s="63" customFormat="1" ht="5.25" customHeight="1">
      <c r="A24" s="215"/>
      <c r="B24" s="32"/>
      <c r="C24" s="32"/>
      <c r="D24" s="31"/>
      <c r="E24" s="32"/>
      <c r="F24" s="32"/>
      <c r="G24" s="32"/>
      <c r="H24" s="32"/>
      <c r="I24" s="32"/>
      <c r="J24" s="31"/>
      <c r="K24" s="31"/>
      <c r="L24" s="32"/>
      <c r="M24" s="32"/>
      <c r="N24" s="32"/>
      <c r="O24" s="32"/>
      <c r="P24" s="32"/>
      <c r="Q24" s="31"/>
      <c r="R24" s="31"/>
      <c r="S24" s="32"/>
      <c r="T24" s="32"/>
      <c r="U24" s="32"/>
      <c r="V24" s="32"/>
      <c r="W24" s="32"/>
      <c r="X24" s="31"/>
      <c r="Y24" s="31"/>
      <c r="Z24" s="32"/>
      <c r="AA24" s="32"/>
      <c r="AB24" s="32"/>
      <c r="AC24" s="32"/>
      <c r="AD24" s="31"/>
      <c r="AE24" s="31"/>
      <c r="AF24" s="31"/>
      <c r="AG24" s="71"/>
      <c r="AH24" s="20"/>
      <c r="AI24" s="19"/>
      <c r="AJ24" s="65"/>
      <c r="AK24" s="65"/>
      <c r="AL24" s="65"/>
      <c r="AM24" s="65"/>
      <c r="AN24" s="65"/>
      <c r="AO24" s="64"/>
      <c r="AP24" s="64"/>
    </row>
    <row r="25" spans="1:42" s="63" customFormat="1" ht="12.75" customHeight="1">
      <c r="A25" s="50" t="s">
        <v>4</v>
      </c>
      <c r="B25" s="231"/>
      <c r="C25" s="26">
        <v>1</v>
      </c>
      <c r="D25" s="26">
        <v>1</v>
      </c>
      <c r="E25" s="26">
        <v>1</v>
      </c>
      <c r="F25" s="26">
        <v>1</v>
      </c>
      <c r="G25" s="26">
        <v>1</v>
      </c>
      <c r="H25" s="227"/>
      <c r="I25" s="228"/>
      <c r="J25" s="26">
        <v>1</v>
      </c>
      <c r="K25" s="26">
        <v>1</v>
      </c>
      <c r="L25" s="26">
        <v>1</v>
      </c>
      <c r="M25" s="26">
        <v>1</v>
      </c>
      <c r="N25" s="26">
        <v>1</v>
      </c>
      <c r="O25" s="186"/>
      <c r="P25" s="187"/>
      <c r="Q25" s="26">
        <v>1</v>
      </c>
      <c r="R25" s="26">
        <v>1</v>
      </c>
      <c r="S25" s="26">
        <v>1</v>
      </c>
      <c r="T25" s="26">
        <v>1</v>
      </c>
      <c r="U25" s="26">
        <v>1</v>
      </c>
      <c r="V25" s="186"/>
      <c r="W25" s="187"/>
      <c r="X25" s="26">
        <v>1</v>
      </c>
      <c r="Y25" s="26">
        <v>1</v>
      </c>
      <c r="Z25" s="26">
        <v>1</v>
      </c>
      <c r="AA25" s="26">
        <v>1</v>
      </c>
      <c r="AB25" s="27">
        <v>1</v>
      </c>
      <c r="AC25" s="186"/>
      <c r="AD25" s="187"/>
      <c r="AE25" s="26">
        <v>1</v>
      </c>
      <c r="AF25" s="26">
        <v>1</v>
      </c>
      <c r="AG25" s="74">
        <f>COUNTIF(B25:AF25,AG$1)</f>
        <v>22</v>
      </c>
      <c r="AH25" s="20"/>
      <c r="AI25" s="19"/>
      <c r="AJ25" s="65"/>
      <c r="AK25" s="65"/>
      <c r="AL25" s="65"/>
      <c r="AM25" s="65"/>
      <c r="AN25" s="65"/>
      <c r="AO25" s="64"/>
      <c r="AP25" s="64"/>
    </row>
    <row r="26" spans="1:42" s="63" customFormat="1" ht="13.5" customHeight="1" thickBot="1">
      <c r="A26" s="48"/>
      <c r="B26" s="232"/>
      <c r="C26" s="22">
        <v>1</v>
      </c>
      <c r="D26" s="22">
        <v>1</v>
      </c>
      <c r="E26" s="22">
        <v>1</v>
      </c>
      <c r="F26" s="22">
        <v>1</v>
      </c>
      <c r="G26" s="22">
        <v>1</v>
      </c>
      <c r="H26" s="229"/>
      <c r="I26" s="230"/>
      <c r="J26" s="22">
        <v>1</v>
      </c>
      <c r="K26" s="22">
        <v>1</v>
      </c>
      <c r="L26" s="22">
        <v>1</v>
      </c>
      <c r="M26" s="22">
        <v>1</v>
      </c>
      <c r="N26" s="22">
        <v>1</v>
      </c>
      <c r="O26" s="188"/>
      <c r="P26" s="189"/>
      <c r="Q26" s="22">
        <v>1</v>
      </c>
      <c r="R26" s="22">
        <v>1</v>
      </c>
      <c r="S26" s="22">
        <v>1</v>
      </c>
      <c r="T26" s="22">
        <v>1</v>
      </c>
      <c r="U26" s="22">
        <v>1</v>
      </c>
      <c r="V26" s="188"/>
      <c r="W26" s="189"/>
      <c r="X26" s="22">
        <v>1</v>
      </c>
      <c r="Y26" s="22">
        <v>1</v>
      </c>
      <c r="Z26" s="22">
        <v>1</v>
      </c>
      <c r="AA26" s="22">
        <v>1</v>
      </c>
      <c r="AB26" s="23">
        <v>1</v>
      </c>
      <c r="AC26" s="188"/>
      <c r="AD26" s="189"/>
      <c r="AE26" s="22">
        <v>1</v>
      </c>
      <c r="AF26" s="22">
        <v>1</v>
      </c>
      <c r="AG26" s="21">
        <f>COUNTIF(B25:AF25,"CA")+COUNTIF(B25:AF25,"HP")+COUNTIF(B25:AF25,"RTT")+COUNTIF(B25:AF25,"/RTT")/2+COUNTIF(B25:AF25,"1/2CA")/2+COUNTIF(B25:AF25,"1/2HP")/2</f>
        <v>0</v>
      </c>
      <c r="AH26" s="20"/>
      <c r="AI26" s="19"/>
      <c r="AJ26" s="65"/>
      <c r="AK26" s="65"/>
      <c r="AL26" s="65"/>
      <c r="AM26" s="65"/>
      <c r="AN26" s="65"/>
      <c r="AO26" s="64"/>
      <c r="AP26" s="64"/>
    </row>
    <row r="27" spans="1:42" s="60" customFormat="1" ht="12.75">
      <c r="A27" s="214" t="s">
        <v>14</v>
      </c>
      <c r="B27" s="46">
        <f>IF(WEEKDAY(B29,2)=1,AF21+1,AF21)</f>
        <v>14</v>
      </c>
      <c r="C27" s="46">
        <f t="shared" ref="C27:AE27" si="9">IF(WEEKDAY(C29,2)=1,B27+1,B27)</f>
        <v>14</v>
      </c>
      <c r="D27" s="46">
        <f t="shared" si="9"/>
        <v>14</v>
      </c>
      <c r="E27" s="46">
        <f t="shared" si="9"/>
        <v>14</v>
      </c>
      <c r="F27" s="46">
        <f t="shared" si="9"/>
        <v>14</v>
      </c>
      <c r="G27" s="46">
        <f t="shared" si="9"/>
        <v>15</v>
      </c>
      <c r="H27" s="46">
        <f t="shared" si="9"/>
        <v>15</v>
      </c>
      <c r="I27" s="46">
        <f t="shared" si="9"/>
        <v>15</v>
      </c>
      <c r="J27" s="46">
        <f t="shared" si="9"/>
        <v>15</v>
      </c>
      <c r="K27" s="46">
        <f t="shared" si="9"/>
        <v>15</v>
      </c>
      <c r="L27" s="46">
        <f t="shared" si="9"/>
        <v>15</v>
      </c>
      <c r="M27" s="46">
        <f t="shared" si="9"/>
        <v>15</v>
      </c>
      <c r="N27" s="46">
        <f t="shared" si="9"/>
        <v>16</v>
      </c>
      <c r="O27" s="46">
        <f t="shared" si="9"/>
        <v>16</v>
      </c>
      <c r="P27" s="46">
        <f t="shared" si="9"/>
        <v>16</v>
      </c>
      <c r="Q27" s="46">
        <f t="shared" si="9"/>
        <v>16</v>
      </c>
      <c r="R27" s="46">
        <f t="shared" si="9"/>
        <v>16</v>
      </c>
      <c r="S27" s="46">
        <f t="shared" si="9"/>
        <v>16</v>
      </c>
      <c r="T27" s="46">
        <f t="shared" si="9"/>
        <v>16</v>
      </c>
      <c r="U27" s="46">
        <f t="shared" si="9"/>
        <v>17</v>
      </c>
      <c r="V27" s="46">
        <f t="shared" si="9"/>
        <v>17</v>
      </c>
      <c r="W27" s="46">
        <f t="shared" si="9"/>
        <v>17</v>
      </c>
      <c r="X27" s="46">
        <f t="shared" si="9"/>
        <v>17</v>
      </c>
      <c r="Y27" s="46">
        <f t="shared" si="9"/>
        <v>17</v>
      </c>
      <c r="Z27" s="46">
        <f t="shared" si="9"/>
        <v>17</v>
      </c>
      <c r="AA27" s="46">
        <f t="shared" si="9"/>
        <v>17</v>
      </c>
      <c r="AB27" s="73">
        <f t="shared" si="9"/>
        <v>18</v>
      </c>
      <c r="AC27" s="46">
        <f t="shared" si="9"/>
        <v>18</v>
      </c>
      <c r="AD27" s="46">
        <f t="shared" si="9"/>
        <v>18</v>
      </c>
      <c r="AE27" s="46">
        <f t="shared" si="9"/>
        <v>18</v>
      </c>
      <c r="AF27" s="59"/>
      <c r="AG27" s="69"/>
      <c r="AH27" s="44"/>
      <c r="AI27" s="43"/>
      <c r="AJ27" s="62"/>
      <c r="AK27" s="62"/>
      <c r="AL27" s="62"/>
      <c r="AM27" s="62"/>
      <c r="AN27" s="62"/>
      <c r="AO27" s="61"/>
      <c r="AP27" s="61"/>
    </row>
    <row r="28" spans="1:42" s="63" customFormat="1">
      <c r="A28" s="214"/>
      <c r="B28" s="39">
        <f t="shared" ref="B28:AE28" si="10">B29</f>
        <v>43922</v>
      </c>
      <c r="C28" s="39">
        <f t="shared" si="10"/>
        <v>43923</v>
      </c>
      <c r="D28" s="39">
        <f t="shared" si="10"/>
        <v>43924</v>
      </c>
      <c r="E28" s="39">
        <f t="shared" si="10"/>
        <v>43925</v>
      </c>
      <c r="F28" s="39">
        <f t="shared" si="10"/>
        <v>43926</v>
      </c>
      <c r="G28" s="39">
        <f t="shared" si="10"/>
        <v>43927</v>
      </c>
      <c r="H28" s="39">
        <f t="shared" si="10"/>
        <v>43928</v>
      </c>
      <c r="I28" s="39">
        <f t="shared" si="10"/>
        <v>43929</v>
      </c>
      <c r="J28" s="39">
        <f t="shared" si="10"/>
        <v>43930</v>
      </c>
      <c r="K28" s="39">
        <f t="shared" si="10"/>
        <v>43931</v>
      </c>
      <c r="L28" s="39">
        <f t="shared" si="10"/>
        <v>43932</v>
      </c>
      <c r="M28" s="39">
        <f t="shared" si="10"/>
        <v>43933</v>
      </c>
      <c r="N28" s="39">
        <f t="shared" si="10"/>
        <v>43934</v>
      </c>
      <c r="O28" s="39">
        <f t="shared" si="10"/>
        <v>43935</v>
      </c>
      <c r="P28" s="39">
        <f t="shared" si="10"/>
        <v>43936</v>
      </c>
      <c r="Q28" s="39">
        <f t="shared" si="10"/>
        <v>43937</v>
      </c>
      <c r="R28" s="39">
        <f t="shared" si="10"/>
        <v>43938</v>
      </c>
      <c r="S28" s="39">
        <f t="shared" si="10"/>
        <v>43939</v>
      </c>
      <c r="T28" s="39">
        <f t="shared" si="10"/>
        <v>43940</v>
      </c>
      <c r="U28" s="39">
        <f t="shared" si="10"/>
        <v>43941</v>
      </c>
      <c r="V28" s="39">
        <f t="shared" si="10"/>
        <v>43942</v>
      </c>
      <c r="W28" s="39">
        <f t="shared" si="10"/>
        <v>43943</v>
      </c>
      <c r="X28" s="39">
        <f t="shared" si="10"/>
        <v>43944</v>
      </c>
      <c r="Y28" s="39">
        <f t="shared" si="10"/>
        <v>43945</v>
      </c>
      <c r="Z28" s="39">
        <f t="shared" si="10"/>
        <v>43946</v>
      </c>
      <c r="AA28" s="39">
        <f t="shared" si="10"/>
        <v>43947</v>
      </c>
      <c r="AB28" s="39">
        <f t="shared" si="10"/>
        <v>43948</v>
      </c>
      <c r="AC28" s="39">
        <f t="shared" si="10"/>
        <v>43949</v>
      </c>
      <c r="AD28" s="39">
        <f t="shared" si="10"/>
        <v>43950</v>
      </c>
      <c r="AE28" s="39">
        <f t="shared" si="10"/>
        <v>43951</v>
      </c>
      <c r="AF28" s="72"/>
      <c r="AG28" s="37" t="s">
        <v>5</v>
      </c>
      <c r="AH28" s="20"/>
      <c r="AI28" s="19"/>
      <c r="AJ28" s="65"/>
      <c r="AK28" s="65"/>
      <c r="AL28" s="65"/>
      <c r="AM28" s="65"/>
      <c r="AN28" s="65"/>
      <c r="AO28" s="64"/>
      <c r="AP28" s="64"/>
    </row>
    <row r="29" spans="1:42" s="63" customFormat="1">
      <c r="A29" s="214"/>
      <c r="B29" s="36">
        <f>DATE(D2,4,1)</f>
        <v>43922</v>
      </c>
      <c r="C29" s="36">
        <f t="shared" ref="C29:AE29" si="11">B29+1</f>
        <v>43923</v>
      </c>
      <c r="D29" s="36">
        <f t="shared" si="11"/>
        <v>43924</v>
      </c>
      <c r="E29" s="36">
        <f t="shared" si="11"/>
        <v>43925</v>
      </c>
      <c r="F29" s="36">
        <f t="shared" si="11"/>
        <v>43926</v>
      </c>
      <c r="G29" s="36">
        <f t="shared" si="11"/>
        <v>43927</v>
      </c>
      <c r="H29" s="36">
        <f t="shared" si="11"/>
        <v>43928</v>
      </c>
      <c r="I29" s="36">
        <f t="shared" si="11"/>
        <v>43929</v>
      </c>
      <c r="J29" s="36">
        <f t="shared" si="11"/>
        <v>43930</v>
      </c>
      <c r="K29" s="36">
        <f t="shared" si="11"/>
        <v>43931</v>
      </c>
      <c r="L29" s="36">
        <f t="shared" si="11"/>
        <v>43932</v>
      </c>
      <c r="M29" s="36">
        <f t="shared" si="11"/>
        <v>43933</v>
      </c>
      <c r="N29" s="36">
        <f t="shared" si="11"/>
        <v>43934</v>
      </c>
      <c r="O29" s="36">
        <f t="shared" si="11"/>
        <v>43935</v>
      </c>
      <c r="P29" s="36">
        <f t="shared" si="11"/>
        <v>43936</v>
      </c>
      <c r="Q29" s="36">
        <f t="shared" si="11"/>
        <v>43937</v>
      </c>
      <c r="R29" s="36">
        <f t="shared" si="11"/>
        <v>43938</v>
      </c>
      <c r="S29" s="36">
        <f t="shared" si="11"/>
        <v>43939</v>
      </c>
      <c r="T29" s="36">
        <f t="shared" si="11"/>
        <v>43940</v>
      </c>
      <c r="U29" s="36">
        <f t="shared" si="11"/>
        <v>43941</v>
      </c>
      <c r="V29" s="36">
        <f t="shared" si="11"/>
        <v>43942</v>
      </c>
      <c r="W29" s="36">
        <f t="shared" si="11"/>
        <v>43943</v>
      </c>
      <c r="X29" s="36">
        <f t="shared" si="11"/>
        <v>43944</v>
      </c>
      <c r="Y29" s="36">
        <f t="shared" si="11"/>
        <v>43945</v>
      </c>
      <c r="Z29" s="36">
        <f t="shared" si="11"/>
        <v>43946</v>
      </c>
      <c r="AA29" s="36">
        <f t="shared" si="11"/>
        <v>43947</v>
      </c>
      <c r="AB29" s="36">
        <f t="shared" si="11"/>
        <v>43948</v>
      </c>
      <c r="AC29" s="36">
        <f t="shared" si="11"/>
        <v>43949</v>
      </c>
      <c r="AD29" s="36">
        <f t="shared" si="11"/>
        <v>43950</v>
      </c>
      <c r="AE29" s="36">
        <f t="shared" si="11"/>
        <v>43951</v>
      </c>
      <c r="AF29" s="49"/>
      <c r="AG29" s="34">
        <f>COUNTA(U29:Y29,AB28:AE28,B28:D28,G28:K28,N28:R28)</f>
        <v>22</v>
      </c>
      <c r="AH29" s="20"/>
      <c r="AI29" s="19"/>
      <c r="AJ29" s="65"/>
      <c r="AK29" s="65"/>
      <c r="AL29" s="65"/>
      <c r="AM29" s="65"/>
      <c r="AN29" s="65"/>
      <c r="AO29" s="64"/>
      <c r="AP29" s="64"/>
    </row>
    <row r="30" spans="1:42" s="63" customFormat="1" ht="5.25" customHeight="1">
      <c r="A30" s="215"/>
      <c r="B30" s="32"/>
      <c r="C30" s="32"/>
      <c r="D30" s="32"/>
      <c r="E30" s="32"/>
      <c r="F30" s="32"/>
      <c r="G30" s="31"/>
      <c r="H30" s="31"/>
      <c r="I30" s="32"/>
      <c r="J30" s="32"/>
      <c r="K30" s="32"/>
      <c r="L30" s="32"/>
      <c r="M30" s="32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2"/>
      <c r="AF30" s="52"/>
      <c r="AG30" s="71"/>
      <c r="AH30" s="20"/>
      <c r="AI30" s="19"/>
      <c r="AJ30" s="65"/>
      <c r="AK30" s="65"/>
      <c r="AL30" s="65"/>
      <c r="AM30" s="65"/>
      <c r="AN30" s="65"/>
      <c r="AO30" s="64"/>
      <c r="AP30" s="64"/>
    </row>
    <row r="31" spans="1:42" s="63" customFormat="1" ht="12.75" customHeight="1">
      <c r="A31" s="28" t="s">
        <v>4</v>
      </c>
      <c r="B31" s="27">
        <v>1</v>
      </c>
      <c r="C31" s="26">
        <v>1</v>
      </c>
      <c r="D31" s="26">
        <v>1</v>
      </c>
      <c r="E31" s="186"/>
      <c r="F31" s="187"/>
      <c r="G31" s="26">
        <v>1</v>
      </c>
      <c r="H31" s="26">
        <v>1</v>
      </c>
      <c r="I31" s="26">
        <v>1</v>
      </c>
      <c r="J31" s="26">
        <v>1</v>
      </c>
      <c r="K31" s="26">
        <v>1</v>
      </c>
      <c r="L31" s="186"/>
      <c r="M31" s="187"/>
      <c r="N31" s="26">
        <v>1</v>
      </c>
      <c r="O31" s="26">
        <v>1</v>
      </c>
      <c r="P31" s="26">
        <v>1</v>
      </c>
      <c r="Q31" s="26">
        <v>1</v>
      </c>
      <c r="R31" s="26">
        <v>1</v>
      </c>
      <c r="S31" s="186"/>
      <c r="T31" s="187"/>
      <c r="U31" s="26">
        <v>1</v>
      </c>
      <c r="V31" s="26">
        <v>1</v>
      </c>
      <c r="W31" s="26">
        <v>1</v>
      </c>
      <c r="X31" s="26">
        <v>1</v>
      </c>
      <c r="Y31" s="26">
        <v>1</v>
      </c>
      <c r="Z31" s="186"/>
      <c r="AA31" s="187"/>
      <c r="AB31" s="26">
        <v>1</v>
      </c>
      <c r="AC31" s="26">
        <v>1</v>
      </c>
      <c r="AD31" s="26">
        <v>1</v>
      </c>
      <c r="AE31" s="26">
        <v>1</v>
      </c>
      <c r="AF31" s="52"/>
      <c r="AG31" s="25">
        <f>COUNTIF(B31:AF31,AG$1)</f>
        <v>22</v>
      </c>
      <c r="AH31" s="20"/>
      <c r="AI31" s="19"/>
      <c r="AJ31" s="65"/>
      <c r="AK31" s="65"/>
      <c r="AL31" s="65"/>
      <c r="AM31" s="65"/>
      <c r="AN31" s="65"/>
      <c r="AO31" s="64"/>
      <c r="AP31" s="64"/>
    </row>
    <row r="32" spans="1:42" s="63" customFormat="1" ht="13.5" thickBot="1">
      <c r="A32" s="24"/>
      <c r="B32" s="23">
        <v>1</v>
      </c>
      <c r="C32" s="22">
        <v>1</v>
      </c>
      <c r="D32" s="22">
        <v>1</v>
      </c>
      <c r="E32" s="188"/>
      <c r="F32" s="189"/>
      <c r="G32" s="22">
        <v>1</v>
      </c>
      <c r="H32" s="22">
        <v>1</v>
      </c>
      <c r="I32" s="22">
        <v>1</v>
      </c>
      <c r="J32" s="22">
        <v>1</v>
      </c>
      <c r="K32" s="22">
        <v>1</v>
      </c>
      <c r="L32" s="188"/>
      <c r="M32" s="189"/>
      <c r="N32" s="22">
        <v>1</v>
      </c>
      <c r="O32" s="22">
        <v>1</v>
      </c>
      <c r="P32" s="22">
        <v>1</v>
      </c>
      <c r="Q32" s="22">
        <v>1</v>
      </c>
      <c r="R32" s="22">
        <v>1</v>
      </c>
      <c r="S32" s="188"/>
      <c r="T32" s="189"/>
      <c r="U32" s="22">
        <v>1</v>
      </c>
      <c r="V32" s="22">
        <v>1</v>
      </c>
      <c r="W32" s="22">
        <v>1</v>
      </c>
      <c r="X32" s="22">
        <v>1</v>
      </c>
      <c r="Y32" s="22">
        <v>1</v>
      </c>
      <c r="Z32" s="188"/>
      <c r="AA32" s="189"/>
      <c r="AB32" s="22">
        <v>1</v>
      </c>
      <c r="AC32" s="22">
        <v>1</v>
      </c>
      <c r="AD32" s="22">
        <v>1</v>
      </c>
      <c r="AE32" s="22">
        <v>1</v>
      </c>
      <c r="AF32" s="58"/>
      <c r="AG32" s="21">
        <f>COUNTIF(B31:AF31,"CA")+COUNTIF(B31:AF31,"HP")+COUNTIF(B31:AF31,"RTT")+COUNTIF(B31:AF31,"/RTT")/2+COUNTIF(B31:AF31,"1/2CA")/2+COUNTIF(B31:AF31,"1/2HP")/2</f>
        <v>0</v>
      </c>
      <c r="AH32" s="20"/>
      <c r="AI32" s="19"/>
      <c r="AJ32" s="65"/>
      <c r="AK32" s="65"/>
      <c r="AL32" s="70"/>
      <c r="AM32" s="65"/>
      <c r="AN32" s="65"/>
      <c r="AO32" s="64"/>
      <c r="AP32" s="64"/>
    </row>
    <row r="33" spans="1:42" s="60" customFormat="1" ht="13.5" thickBot="1">
      <c r="A33" s="214" t="s">
        <v>13</v>
      </c>
      <c r="B33" s="46">
        <f>IF(WEEKDAY(B35,2)=1,AE27+1,AE27)</f>
        <v>18</v>
      </c>
      <c r="C33" s="46">
        <f t="shared" ref="C33:AF33" si="12">IF(WEEKDAY(C35,2)=1,B33+1,B33)</f>
        <v>18</v>
      </c>
      <c r="D33" s="46">
        <f t="shared" si="12"/>
        <v>18</v>
      </c>
      <c r="E33" s="46">
        <f t="shared" si="12"/>
        <v>19</v>
      </c>
      <c r="F33" s="46">
        <f t="shared" si="12"/>
        <v>19</v>
      </c>
      <c r="G33" s="46">
        <f t="shared" si="12"/>
        <v>19</v>
      </c>
      <c r="H33" s="46">
        <f t="shared" si="12"/>
        <v>19</v>
      </c>
      <c r="I33" s="46">
        <f t="shared" si="12"/>
        <v>19</v>
      </c>
      <c r="J33" s="46">
        <f t="shared" si="12"/>
        <v>19</v>
      </c>
      <c r="K33" s="46">
        <f t="shared" si="12"/>
        <v>19</v>
      </c>
      <c r="L33" s="46">
        <f t="shared" si="12"/>
        <v>20</v>
      </c>
      <c r="M33" s="46">
        <f t="shared" si="12"/>
        <v>20</v>
      </c>
      <c r="N33" s="46">
        <f t="shared" si="12"/>
        <v>20</v>
      </c>
      <c r="O33" s="46">
        <f t="shared" si="12"/>
        <v>20</v>
      </c>
      <c r="P33" s="46">
        <f t="shared" si="12"/>
        <v>20</v>
      </c>
      <c r="Q33" s="46">
        <f t="shared" si="12"/>
        <v>20</v>
      </c>
      <c r="R33" s="46">
        <f t="shared" si="12"/>
        <v>20</v>
      </c>
      <c r="S33" s="46">
        <f t="shared" si="12"/>
        <v>21</v>
      </c>
      <c r="T33" s="46">
        <f t="shared" si="12"/>
        <v>21</v>
      </c>
      <c r="U33" s="46">
        <f t="shared" si="12"/>
        <v>21</v>
      </c>
      <c r="V33" s="46">
        <f t="shared" si="12"/>
        <v>21</v>
      </c>
      <c r="W33" s="46">
        <f t="shared" si="12"/>
        <v>21</v>
      </c>
      <c r="X33" s="46">
        <f t="shared" si="12"/>
        <v>21</v>
      </c>
      <c r="Y33" s="46">
        <f t="shared" si="12"/>
        <v>21</v>
      </c>
      <c r="Z33" s="46">
        <f t="shared" si="12"/>
        <v>22</v>
      </c>
      <c r="AA33" s="46">
        <f t="shared" si="12"/>
        <v>22</v>
      </c>
      <c r="AB33" s="46">
        <f t="shared" si="12"/>
        <v>22</v>
      </c>
      <c r="AC33" s="46">
        <f t="shared" si="12"/>
        <v>22</v>
      </c>
      <c r="AD33" s="46">
        <f t="shared" si="12"/>
        <v>22</v>
      </c>
      <c r="AE33" s="46">
        <f t="shared" si="12"/>
        <v>22</v>
      </c>
      <c r="AF33" s="46">
        <f t="shared" si="12"/>
        <v>22</v>
      </c>
      <c r="AG33" s="69"/>
      <c r="AH33" s="44"/>
      <c r="AI33" s="43"/>
      <c r="AJ33" s="62"/>
      <c r="AK33" s="62"/>
      <c r="AL33" s="62"/>
      <c r="AM33" s="62"/>
      <c r="AN33" s="62"/>
      <c r="AO33" s="61"/>
      <c r="AP33" s="61"/>
    </row>
    <row r="34" spans="1:42" s="63" customFormat="1" ht="12" thickBot="1">
      <c r="A34" s="214"/>
      <c r="B34" s="39">
        <f t="shared" ref="B34:AF34" si="13">B35</f>
        <v>43952</v>
      </c>
      <c r="C34" s="39">
        <f t="shared" si="13"/>
        <v>43953</v>
      </c>
      <c r="D34" s="39">
        <f t="shared" si="13"/>
        <v>43954</v>
      </c>
      <c r="E34" s="39">
        <f t="shared" si="13"/>
        <v>43955</v>
      </c>
      <c r="F34" s="39">
        <f t="shared" si="13"/>
        <v>43956</v>
      </c>
      <c r="G34" s="39">
        <f t="shared" si="13"/>
        <v>43957</v>
      </c>
      <c r="H34" s="39">
        <f t="shared" si="13"/>
        <v>43958</v>
      </c>
      <c r="I34" s="39">
        <f t="shared" si="13"/>
        <v>43959</v>
      </c>
      <c r="J34" s="39">
        <f t="shared" si="13"/>
        <v>43960</v>
      </c>
      <c r="K34" s="39">
        <f t="shared" si="13"/>
        <v>43961</v>
      </c>
      <c r="L34" s="39">
        <f t="shared" si="13"/>
        <v>43962</v>
      </c>
      <c r="M34" s="39">
        <f t="shared" si="13"/>
        <v>43963</v>
      </c>
      <c r="N34" s="39">
        <f t="shared" si="13"/>
        <v>43964</v>
      </c>
      <c r="O34" s="39">
        <f t="shared" si="13"/>
        <v>43965</v>
      </c>
      <c r="P34" s="225">
        <f t="shared" si="13"/>
        <v>43966</v>
      </c>
      <c r="Q34" s="39">
        <f t="shared" si="13"/>
        <v>43967</v>
      </c>
      <c r="R34" s="39">
        <f t="shared" si="13"/>
        <v>43968</v>
      </c>
      <c r="S34" s="39">
        <f t="shared" si="13"/>
        <v>43969</v>
      </c>
      <c r="T34" s="39">
        <f t="shared" si="13"/>
        <v>43970</v>
      </c>
      <c r="U34" s="39">
        <f t="shared" si="13"/>
        <v>43971</v>
      </c>
      <c r="V34" s="39">
        <f t="shared" si="13"/>
        <v>43972</v>
      </c>
      <c r="W34" s="39">
        <f t="shared" si="13"/>
        <v>43973</v>
      </c>
      <c r="X34" s="39">
        <f t="shared" si="13"/>
        <v>43974</v>
      </c>
      <c r="Y34" s="39">
        <f t="shared" si="13"/>
        <v>43975</v>
      </c>
      <c r="Z34" s="39">
        <f t="shared" si="13"/>
        <v>43976</v>
      </c>
      <c r="AA34" s="39">
        <f t="shared" si="13"/>
        <v>43977</v>
      </c>
      <c r="AB34" s="39">
        <f t="shared" si="13"/>
        <v>43978</v>
      </c>
      <c r="AC34" s="39">
        <f t="shared" si="13"/>
        <v>43979</v>
      </c>
      <c r="AD34" s="39">
        <f t="shared" si="13"/>
        <v>43980</v>
      </c>
      <c r="AE34" s="39">
        <f t="shared" si="13"/>
        <v>43981</v>
      </c>
      <c r="AF34" s="38">
        <f t="shared" si="13"/>
        <v>43982</v>
      </c>
      <c r="AG34" s="37" t="s">
        <v>5</v>
      </c>
      <c r="AH34" s="20"/>
      <c r="AI34" s="19"/>
      <c r="AJ34" s="65"/>
      <c r="AK34" s="65"/>
      <c r="AL34" s="65"/>
      <c r="AM34" s="65"/>
      <c r="AN34" s="65"/>
      <c r="AO34" s="64"/>
      <c r="AP34" s="64"/>
    </row>
    <row r="35" spans="1:42" s="63" customFormat="1" ht="12" thickBot="1">
      <c r="A35" s="214"/>
      <c r="B35" s="36">
        <f>DATE(D2,5,1)</f>
        <v>43952</v>
      </c>
      <c r="C35" s="36">
        <f t="shared" ref="C35:AF35" si="14">B35+1</f>
        <v>43953</v>
      </c>
      <c r="D35" s="36">
        <f t="shared" si="14"/>
        <v>43954</v>
      </c>
      <c r="E35" s="36">
        <f t="shared" si="14"/>
        <v>43955</v>
      </c>
      <c r="F35" s="36">
        <f t="shared" si="14"/>
        <v>43956</v>
      </c>
      <c r="G35" s="36">
        <f t="shared" si="14"/>
        <v>43957</v>
      </c>
      <c r="H35" s="36">
        <f t="shared" si="14"/>
        <v>43958</v>
      </c>
      <c r="I35" s="36">
        <f t="shared" si="14"/>
        <v>43959</v>
      </c>
      <c r="J35" s="36">
        <f t="shared" si="14"/>
        <v>43960</v>
      </c>
      <c r="K35" s="36">
        <f t="shared" si="14"/>
        <v>43961</v>
      </c>
      <c r="L35" s="36">
        <f t="shared" si="14"/>
        <v>43962</v>
      </c>
      <c r="M35" s="36">
        <f t="shared" si="14"/>
        <v>43963</v>
      </c>
      <c r="N35" s="36">
        <f t="shared" si="14"/>
        <v>43964</v>
      </c>
      <c r="O35" s="36">
        <f t="shared" si="14"/>
        <v>43965</v>
      </c>
      <c r="P35" s="226">
        <f t="shared" si="14"/>
        <v>43966</v>
      </c>
      <c r="Q35" s="36">
        <f t="shared" si="14"/>
        <v>43967</v>
      </c>
      <c r="R35" s="36">
        <f t="shared" si="14"/>
        <v>43968</v>
      </c>
      <c r="S35" s="36">
        <f t="shared" si="14"/>
        <v>43969</v>
      </c>
      <c r="T35" s="36">
        <f t="shared" si="14"/>
        <v>43970</v>
      </c>
      <c r="U35" s="36">
        <f t="shared" si="14"/>
        <v>43971</v>
      </c>
      <c r="V35" s="36">
        <f t="shared" si="14"/>
        <v>43972</v>
      </c>
      <c r="W35" s="36">
        <f t="shared" si="14"/>
        <v>43973</v>
      </c>
      <c r="X35" s="36">
        <f t="shared" si="14"/>
        <v>43974</v>
      </c>
      <c r="Y35" s="36">
        <f t="shared" si="14"/>
        <v>43975</v>
      </c>
      <c r="Z35" s="36">
        <f t="shared" si="14"/>
        <v>43976</v>
      </c>
      <c r="AA35" s="36">
        <f t="shared" si="14"/>
        <v>43977</v>
      </c>
      <c r="AB35" s="36">
        <f t="shared" si="14"/>
        <v>43978</v>
      </c>
      <c r="AC35" s="36">
        <f t="shared" si="14"/>
        <v>43979</v>
      </c>
      <c r="AD35" s="36">
        <f t="shared" si="14"/>
        <v>43980</v>
      </c>
      <c r="AE35" s="36">
        <f t="shared" si="14"/>
        <v>43981</v>
      </c>
      <c r="AF35" s="35">
        <f t="shared" si="14"/>
        <v>43982</v>
      </c>
      <c r="AG35" s="34">
        <f>COUNTA(B34,E34:I34,L34:P34,S34:W34,Z34:AD34)</f>
        <v>21</v>
      </c>
      <c r="AH35" s="20"/>
      <c r="AI35" s="19"/>
      <c r="AJ35" s="65"/>
      <c r="AK35" s="65"/>
      <c r="AL35" s="65"/>
      <c r="AM35" s="65"/>
      <c r="AN35" s="65"/>
      <c r="AO35" s="64"/>
      <c r="AP35" s="64"/>
    </row>
    <row r="36" spans="1:42" s="63" customFormat="1" ht="5.25" customHeight="1">
      <c r="A36" s="215"/>
      <c r="B36" s="32"/>
      <c r="C36" s="32"/>
      <c r="D36" s="32"/>
      <c r="E36" s="31"/>
      <c r="F36" s="31"/>
      <c r="G36" s="32"/>
      <c r="H36" s="32"/>
      <c r="I36" s="32"/>
      <c r="J36" s="32"/>
      <c r="K36" s="32"/>
      <c r="L36" s="31"/>
      <c r="M36" s="31"/>
      <c r="N36" s="32"/>
      <c r="O36" s="32"/>
      <c r="P36" s="32"/>
      <c r="Q36" s="32"/>
      <c r="R36" s="31"/>
      <c r="S36" s="31"/>
      <c r="T36" s="31"/>
      <c r="U36" s="32"/>
      <c r="V36" s="32"/>
      <c r="W36" s="32"/>
      <c r="X36" s="31"/>
      <c r="Y36" s="31"/>
      <c r="Z36" s="31"/>
      <c r="AA36" s="31"/>
      <c r="AB36" s="32"/>
      <c r="AC36" s="32"/>
      <c r="AD36" s="32"/>
      <c r="AE36" s="32"/>
      <c r="AF36" s="31"/>
      <c r="AG36" s="29"/>
      <c r="AH36" s="20"/>
      <c r="AI36" s="19"/>
      <c r="AJ36" s="65"/>
      <c r="AK36" s="65"/>
      <c r="AL36" s="65"/>
      <c r="AM36" s="65"/>
      <c r="AN36" s="65"/>
      <c r="AO36" s="64"/>
      <c r="AP36" s="64"/>
    </row>
    <row r="37" spans="1:42" s="63" customFormat="1" ht="12.75" customHeight="1">
      <c r="A37" s="50" t="s">
        <v>4</v>
      </c>
      <c r="B37" s="26">
        <v>1</v>
      </c>
      <c r="C37" s="186"/>
      <c r="D37" s="187"/>
      <c r="E37" s="26">
        <v>1</v>
      </c>
      <c r="F37" s="26">
        <v>1</v>
      </c>
      <c r="G37" s="26">
        <v>1</v>
      </c>
      <c r="H37" s="26">
        <v>1</v>
      </c>
      <c r="I37" s="26">
        <v>1</v>
      </c>
      <c r="J37" s="186"/>
      <c r="K37" s="187"/>
      <c r="L37" s="26">
        <v>1</v>
      </c>
      <c r="M37" s="26">
        <v>1</v>
      </c>
      <c r="N37" s="26">
        <v>1</v>
      </c>
      <c r="O37" s="26">
        <v>1</v>
      </c>
      <c r="P37" s="26">
        <v>1</v>
      </c>
      <c r="Q37" s="186"/>
      <c r="R37" s="187"/>
      <c r="S37" s="26">
        <v>1</v>
      </c>
      <c r="T37" s="26">
        <v>1</v>
      </c>
      <c r="U37" s="26">
        <v>1</v>
      </c>
      <c r="V37" s="26">
        <v>1</v>
      </c>
      <c r="W37" s="26">
        <v>1</v>
      </c>
      <c r="X37" s="186"/>
      <c r="Y37" s="187"/>
      <c r="Z37" s="26">
        <v>1</v>
      </c>
      <c r="AA37" s="26">
        <v>1</v>
      </c>
      <c r="AB37" s="26">
        <v>1</v>
      </c>
      <c r="AC37" s="26">
        <v>1</v>
      </c>
      <c r="AD37" s="26">
        <v>1</v>
      </c>
      <c r="AE37" s="186"/>
      <c r="AF37" s="221"/>
      <c r="AG37" s="25">
        <f>COUNTIF(B37:AF37,AG$1)</f>
        <v>21</v>
      </c>
      <c r="AH37" s="20"/>
      <c r="AI37" s="19"/>
      <c r="AJ37" s="19"/>
      <c r="AK37" s="19"/>
      <c r="AL37" s="65"/>
      <c r="AM37" s="65"/>
      <c r="AN37" s="65"/>
      <c r="AO37" s="64"/>
      <c r="AP37" s="64"/>
    </row>
    <row r="38" spans="1:42" s="63" customFormat="1" ht="13.5" customHeight="1" thickBot="1">
      <c r="A38" s="48"/>
      <c r="B38" s="22">
        <v>1</v>
      </c>
      <c r="C38" s="188"/>
      <c r="D38" s="189"/>
      <c r="E38" s="22">
        <v>1</v>
      </c>
      <c r="F38" s="22">
        <v>1</v>
      </c>
      <c r="G38" s="22">
        <v>1</v>
      </c>
      <c r="H38" s="22">
        <v>1</v>
      </c>
      <c r="I38" s="22">
        <v>1</v>
      </c>
      <c r="J38" s="188"/>
      <c r="K38" s="189"/>
      <c r="L38" s="22">
        <v>1</v>
      </c>
      <c r="M38" s="22">
        <v>1</v>
      </c>
      <c r="N38" s="22">
        <v>1</v>
      </c>
      <c r="O38" s="22">
        <v>1</v>
      </c>
      <c r="P38" s="22">
        <v>1</v>
      </c>
      <c r="Q38" s="188"/>
      <c r="R38" s="189"/>
      <c r="S38" s="22">
        <v>1</v>
      </c>
      <c r="T38" s="22">
        <v>1</v>
      </c>
      <c r="U38" s="22">
        <v>1</v>
      </c>
      <c r="V38" s="22">
        <v>1</v>
      </c>
      <c r="W38" s="22">
        <v>1</v>
      </c>
      <c r="X38" s="188"/>
      <c r="Y38" s="189"/>
      <c r="Z38" s="22">
        <v>1</v>
      </c>
      <c r="AA38" s="22">
        <v>1</v>
      </c>
      <c r="AB38" s="22">
        <v>1</v>
      </c>
      <c r="AC38" s="22">
        <v>1</v>
      </c>
      <c r="AD38" s="22">
        <v>1</v>
      </c>
      <c r="AE38" s="188"/>
      <c r="AF38" s="222"/>
      <c r="AG38" s="55"/>
      <c r="AH38" s="20"/>
      <c r="AI38" s="19"/>
      <c r="AJ38" s="65"/>
      <c r="AK38" s="65"/>
      <c r="AL38" s="65"/>
      <c r="AM38" s="65"/>
      <c r="AN38" s="65"/>
      <c r="AO38" s="64"/>
      <c r="AP38" s="64"/>
    </row>
    <row r="39" spans="1:42" s="60" customFormat="1" ht="12.75">
      <c r="A39" s="214" t="s">
        <v>12</v>
      </c>
      <c r="B39" s="46">
        <f>IF(WEEKDAY(B41,2)=1,AF33+1,AF33)</f>
        <v>23</v>
      </c>
      <c r="C39" s="46">
        <f t="shared" ref="C39:AE39" si="15">IF(WEEKDAY(C41,2)=1,B39+1,B39)</f>
        <v>23</v>
      </c>
      <c r="D39" s="46">
        <f t="shared" si="15"/>
        <v>23</v>
      </c>
      <c r="E39" s="46">
        <f t="shared" si="15"/>
        <v>23</v>
      </c>
      <c r="F39" s="46">
        <f t="shared" si="15"/>
        <v>23</v>
      </c>
      <c r="G39" s="46">
        <f t="shared" si="15"/>
        <v>23</v>
      </c>
      <c r="H39" s="46">
        <f t="shared" si="15"/>
        <v>23</v>
      </c>
      <c r="I39" s="46">
        <f t="shared" si="15"/>
        <v>24</v>
      </c>
      <c r="J39" s="46">
        <f t="shared" si="15"/>
        <v>24</v>
      </c>
      <c r="K39" s="46">
        <f t="shared" si="15"/>
        <v>24</v>
      </c>
      <c r="L39" s="46">
        <f t="shared" si="15"/>
        <v>24</v>
      </c>
      <c r="M39" s="46">
        <f t="shared" si="15"/>
        <v>24</v>
      </c>
      <c r="N39" s="46">
        <f t="shared" si="15"/>
        <v>24</v>
      </c>
      <c r="O39" s="46">
        <f t="shared" si="15"/>
        <v>24</v>
      </c>
      <c r="P39" s="46">
        <f t="shared" si="15"/>
        <v>25</v>
      </c>
      <c r="Q39" s="46">
        <f t="shared" si="15"/>
        <v>25</v>
      </c>
      <c r="R39" s="46">
        <f t="shared" si="15"/>
        <v>25</v>
      </c>
      <c r="S39" s="46">
        <f t="shared" si="15"/>
        <v>25</v>
      </c>
      <c r="T39" s="46">
        <f t="shared" si="15"/>
        <v>25</v>
      </c>
      <c r="U39" s="46">
        <f t="shared" si="15"/>
        <v>25</v>
      </c>
      <c r="V39" s="46">
        <f t="shared" si="15"/>
        <v>25</v>
      </c>
      <c r="W39" s="46">
        <f t="shared" si="15"/>
        <v>26</v>
      </c>
      <c r="X39" s="46">
        <f t="shared" si="15"/>
        <v>26</v>
      </c>
      <c r="Y39" s="46">
        <f t="shared" si="15"/>
        <v>26</v>
      </c>
      <c r="Z39" s="46">
        <f t="shared" si="15"/>
        <v>26</v>
      </c>
      <c r="AA39" s="46">
        <f t="shared" si="15"/>
        <v>26</v>
      </c>
      <c r="AB39" s="46">
        <f t="shared" si="15"/>
        <v>26</v>
      </c>
      <c r="AC39" s="46">
        <f t="shared" si="15"/>
        <v>26</v>
      </c>
      <c r="AD39" s="46">
        <f t="shared" si="15"/>
        <v>27</v>
      </c>
      <c r="AE39" s="46">
        <f t="shared" si="15"/>
        <v>27</v>
      </c>
      <c r="AF39" s="59" t="str">
        <f>IF(WEEKDAY(AF41,2)=1,WEEKNUM(AF41),"")</f>
        <v/>
      </c>
      <c r="AG39" s="45"/>
      <c r="AH39" s="44"/>
      <c r="AI39" s="43"/>
      <c r="AJ39" s="62"/>
      <c r="AK39" s="62"/>
      <c r="AL39" s="62"/>
      <c r="AM39" s="62"/>
      <c r="AN39" s="62"/>
      <c r="AO39" s="61"/>
      <c r="AP39" s="61"/>
    </row>
    <row r="40" spans="1:42" s="16" customFormat="1">
      <c r="A40" s="214"/>
      <c r="B40" s="39">
        <f t="shared" ref="B40:AE40" si="16">B41</f>
        <v>43983</v>
      </c>
      <c r="C40" s="39">
        <f t="shared" si="16"/>
        <v>43984</v>
      </c>
      <c r="D40" s="39">
        <f t="shared" si="16"/>
        <v>43985</v>
      </c>
      <c r="E40" s="39">
        <f t="shared" si="16"/>
        <v>43986</v>
      </c>
      <c r="F40" s="39">
        <f t="shared" si="16"/>
        <v>43987</v>
      </c>
      <c r="G40" s="39">
        <f t="shared" si="16"/>
        <v>43988</v>
      </c>
      <c r="H40" s="39">
        <f t="shared" si="16"/>
        <v>43989</v>
      </c>
      <c r="I40" s="39">
        <f t="shared" si="16"/>
        <v>43990</v>
      </c>
      <c r="J40" s="39">
        <f t="shared" si="16"/>
        <v>43991</v>
      </c>
      <c r="K40" s="39">
        <f t="shared" si="16"/>
        <v>43992</v>
      </c>
      <c r="L40" s="39">
        <f t="shared" si="16"/>
        <v>43993</v>
      </c>
      <c r="M40" s="39">
        <f t="shared" si="16"/>
        <v>43994</v>
      </c>
      <c r="N40" s="39">
        <f t="shared" si="16"/>
        <v>43995</v>
      </c>
      <c r="O40" s="39">
        <f t="shared" si="16"/>
        <v>43996</v>
      </c>
      <c r="P40" s="39">
        <f t="shared" si="16"/>
        <v>43997</v>
      </c>
      <c r="Q40" s="39">
        <f t="shared" si="16"/>
        <v>43998</v>
      </c>
      <c r="R40" s="39">
        <f t="shared" si="16"/>
        <v>43999</v>
      </c>
      <c r="S40" s="39">
        <f t="shared" si="16"/>
        <v>44000</v>
      </c>
      <c r="T40" s="39">
        <f t="shared" si="16"/>
        <v>44001</v>
      </c>
      <c r="U40" s="39">
        <f t="shared" si="16"/>
        <v>44002</v>
      </c>
      <c r="V40" s="39">
        <f t="shared" si="16"/>
        <v>44003</v>
      </c>
      <c r="W40" s="39">
        <f t="shared" si="16"/>
        <v>44004</v>
      </c>
      <c r="X40" s="39">
        <f t="shared" si="16"/>
        <v>44005</v>
      </c>
      <c r="Y40" s="39">
        <f t="shared" si="16"/>
        <v>44006</v>
      </c>
      <c r="Z40" s="39">
        <f t="shared" si="16"/>
        <v>44007</v>
      </c>
      <c r="AA40" s="39">
        <f t="shared" si="16"/>
        <v>44008</v>
      </c>
      <c r="AB40" s="39">
        <f t="shared" si="16"/>
        <v>44009</v>
      </c>
      <c r="AC40" s="39">
        <f t="shared" si="16"/>
        <v>44010</v>
      </c>
      <c r="AD40" s="39">
        <f t="shared" si="16"/>
        <v>44011</v>
      </c>
      <c r="AE40" s="39">
        <f t="shared" si="16"/>
        <v>44012</v>
      </c>
      <c r="AF40" s="53"/>
      <c r="AG40" s="37" t="s">
        <v>5</v>
      </c>
      <c r="AH40" s="20"/>
      <c r="AI40" s="19"/>
      <c r="AJ40" s="18"/>
      <c r="AK40" s="18"/>
      <c r="AL40" s="18"/>
      <c r="AM40" s="18"/>
      <c r="AN40" s="18"/>
      <c r="AO40" s="51"/>
      <c r="AP40" s="51"/>
    </row>
    <row r="41" spans="1:42" s="16" customFormat="1">
      <c r="A41" s="214"/>
      <c r="B41" s="36">
        <f>DATE(D2,6,1)</f>
        <v>43983</v>
      </c>
      <c r="C41" s="36">
        <f t="shared" ref="C41:AE41" si="17">B41+1</f>
        <v>43984</v>
      </c>
      <c r="D41" s="36">
        <f t="shared" si="17"/>
        <v>43985</v>
      </c>
      <c r="E41" s="36">
        <f t="shared" si="17"/>
        <v>43986</v>
      </c>
      <c r="F41" s="36">
        <f t="shared" si="17"/>
        <v>43987</v>
      </c>
      <c r="G41" s="36">
        <f t="shared" si="17"/>
        <v>43988</v>
      </c>
      <c r="H41" s="36">
        <f t="shared" si="17"/>
        <v>43989</v>
      </c>
      <c r="I41" s="36">
        <f t="shared" si="17"/>
        <v>43990</v>
      </c>
      <c r="J41" s="36">
        <f t="shared" si="17"/>
        <v>43991</v>
      </c>
      <c r="K41" s="36">
        <f t="shared" si="17"/>
        <v>43992</v>
      </c>
      <c r="L41" s="36">
        <f t="shared" si="17"/>
        <v>43993</v>
      </c>
      <c r="M41" s="36">
        <f t="shared" si="17"/>
        <v>43994</v>
      </c>
      <c r="N41" s="36">
        <f t="shared" si="17"/>
        <v>43995</v>
      </c>
      <c r="O41" s="36">
        <f t="shared" si="17"/>
        <v>43996</v>
      </c>
      <c r="P41" s="36">
        <f t="shared" si="17"/>
        <v>43997</v>
      </c>
      <c r="Q41" s="36">
        <f t="shared" si="17"/>
        <v>43998</v>
      </c>
      <c r="R41" s="36">
        <f t="shared" si="17"/>
        <v>43999</v>
      </c>
      <c r="S41" s="36">
        <f t="shared" si="17"/>
        <v>44000</v>
      </c>
      <c r="T41" s="36">
        <f t="shared" si="17"/>
        <v>44001</v>
      </c>
      <c r="U41" s="36">
        <f t="shared" si="17"/>
        <v>44002</v>
      </c>
      <c r="V41" s="36">
        <f t="shared" si="17"/>
        <v>44003</v>
      </c>
      <c r="W41" s="36">
        <f t="shared" si="17"/>
        <v>44004</v>
      </c>
      <c r="X41" s="36">
        <f t="shared" si="17"/>
        <v>44005</v>
      </c>
      <c r="Y41" s="36">
        <f t="shared" si="17"/>
        <v>44006</v>
      </c>
      <c r="Z41" s="36">
        <f t="shared" si="17"/>
        <v>44007</v>
      </c>
      <c r="AA41" s="36">
        <f t="shared" si="17"/>
        <v>44008</v>
      </c>
      <c r="AB41" s="36">
        <f t="shared" si="17"/>
        <v>44009</v>
      </c>
      <c r="AC41" s="36">
        <f t="shared" si="17"/>
        <v>44010</v>
      </c>
      <c r="AD41" s="36">
        <f t="shared" si="17"/>
        <v>44011</v>
      </c>
      <c r="AE41" s="36">
        <f t="shared" si="17"/>
        <v>44012</v>
      </c>
      <c r="AF41" s="52"/>
      <c r="AG41" s="34">
        <f>COUNTA(B40:F40,I40:M40,P40:T40,W40:AA40,AD40:AE40)</f>
        <v>22</v>
      </c>
      <c r="AH41" s="20"/>
      <c r="AI41" s="19"/>
      <c r="AJ41" s="18"/>
      <c r="AK41" s="18"/>
      <c r="AL41" s="18"/>
      <c r="AM41" s="18"/>
      <c r="AN41" s="18"/>
      <c r="AO41" s="51"/>
      <c r="AP41" s="51"/>
    </row>
    <row r="42" spans="1:42" s="16" customFormat="1" ht="5.25" customHeight="1">
      <c r="A42" s="215"/>
      <c r="B42" s="31"/>
      <c r="C42" s="31"/>
      <c r="D42" s="32"/>
      <c r="E42" s="32"/>
      <c r="F42" s="32"/>
      <c r="G42" s="32"/>
      <c r="H42" s="32"/>
      <c r="I42" s="31"/>
      <c r="J42" s="31"/>
      <c r="K42" s="32"/>
      <c r="L42" s="32"/>
      <c r="M42" s="32"/>
      <c r="N42" s="32"/>
      <c r="O42" s="32"/>
      <c r="P42" s="31"/>
      <c r="Q42" s="31"/>
      <c r="R42" s="32"/>
      <c r="S42" s="32"/>
      <c r="T42" s="32"/>
      <c r="U42" s="32"/>
      <c r="V42" s="32"/>
      <c r="W42" s="31"/>
      <c r="X42" s="31"/>
      <c r="Y42" s="32"/>
      <c r="Z42" s="32"/>
      <c r="AA42" s="32"/>
      <c r="AB42" s="32"/>
      <c r="AC42" s="31"/>
      <c r="AD42" s="31"/>
      <c r="AE42" s="31"/>
      <c r="AF42" s="52"/>
      <c r="AG42" s="29"/>
      <c r="AH42" s="20"/>
      <c r="AI42" s="19"/>
      <c r="AJ42" s="18"/>
      <c r="AK42" s="18"/>
      <c r="AL42" s="18"/>
      <c r="AM42" s="18"/>
      <c r="AN42" s="18"/>
      <c r="AO42" s="51"/>
      <c r="AP42" s="51"/>
    </row>
    <row r="43" spans="1:42" s="16" customFormat="1" ht="12.75" customHeight="1">
      <c r="A43" s="28" t="s">
        <v>4</v>
      </c>
      <c r="B43" s="27">
        <v>1</v>
      </c>
      <c r="C43" s="26">
        <v>1</v>
      </c>
      <c r="D43" s="26">
        <v>1</v>
      </c>
      <c r="E43" s="26">
        <v>1</v>
      </c>
      <c r="F43" s="26">
        <v>1</v>
      </c>
      <c r="G43" s="186"/>
      <c r="H43" s="187"/>
      <c r="I43" s="26">
        <v>1</v>
      </c>
      <c r="J43" s="26">
        <v>1</v>
      </c>
      <c r="K43" s="26">
        <v>1</v>
      </c>
      <c r="L43" s="26">
        <v>1</v>
      </c>
      <c r="M43" s="26">
        <v>1</v>
      </c>
      <c r="N43" s="186"/>
      <c r="O43" s="187"/>
      <c r="P43" s="26">
        <v>1</v>
      </c>
      <c r="Q43" s="26">
        <v>1</v>
      </c>
      <c r="R43" s="26">
        <v>1</v>
      </c>
      <c r="S43" s="26">
        <v>1</v>
      </c>
      <c r="T43" s="26">
        <v>1</v>
      </c>
      <c r="U43" s="186"/>
      <c r="V43" s="187"/>
      <c r="W43" s="26">
        <v>1</v>
      </c>
      <c r="X43" s="26">
        <v>1</v>
      </c>
      <c r="Y43" s="26">
        <v>1</v>
      </c>
      <c r="Z43" s="26">
        <v>1</v>
      </c>
      <c r="AA43" s="26">
        <v>1</v>
      </c>
      <c r="AB43" s="186"/>
      <c r="AC43" s="187"/>
      <c r="AD43" s="26">
        <v>1</v>
      </c>
      <c r="AE43" s="26">
        <v>1</v>
      </c>
      <c r="AF43" s="49"/>
      <c r="AG43" s="25">
        <f>COUNTIF(B43:AF43,AG$1)</f>
        <v>22</v>
      </c>
      <c r="AH43" s="20"/>
      <c r="AI43" s="19"/>
      <c r="AJ43" s="19"/>
      <c r="AK43" s="19"/>
      <c r="AL43" s="18"/>
      <c r="AM43" s="18"/>
      <c r="AN43" s="19"/>
      <c r="AO43" s="51"/>
      <c r="AP43" s="51"/>
    </row>
    <row r="44" spans="1:42" s="16" customFormat="1" ht="13.5" customHeight="1" thickBot="1">
      <c r="A44" s="24"/>
      <c r="B44" s="23">
        <v>1</v>
      </c>
      <c r="C44" s="22">
        <v>1</v>
      </c>
      <c r="D44" s="22">
        <v>1</v>
      </c>
      <c r="E44" s="22">
        <v>1</v>
      </c>
      <c r="F44" s="22">
        <v>1</v>
      </c>
      <c r="G44" s="188"/>
      <c r="H44" s="189"/>
      <c r="I44" s="22">
        <v>1</v>
      </c>
      <c r="J44" s="22">
        <v>1</v>
      </c>
      <c r="K44" s="22">
        <v>1</v>
      </c>
      <c r="L44" s="22">
        <v>1</v>
      </c>
      <c r="M44" s="22">
        <v>1</v>
      </c>
      <c r="N44" s="188"/>
      <c r="O44" s="189"/>
      <c r="P44" s="22">
        <v>1</v>
      </c>
      <c r="Q44" s="22">
        <v>1</v>
      </c>
      <c r="R44" s="22">
        <v>1</v>
      </c>
      <c r="S44" s="22">
        <v>1</v>
      </c>
      <c r="T44" s="22">
        <v>1</v>
      </c>
      <c r="U44" s="188"/>
      <c r="V44" s="189"/>
      <c r="W44" s="22">
        <v>1</v>
      </c>
      <c r="X44" s="22">
        <v>1</v>
      </c>
      <c r="Y44" s="22">
        <v>1</v>
      </c>
      <c r="Z44" s="22">
        <v>1</v>
      </c>
      <c r="AA44" s="22">
        <v>1</v>
      </c>
      <c r="AB44" s="188"/>
      <c r="AC44" s="189"/>
      <c r="AD44" s="22">
        <v>1</v>
      </c>
      <c r="AE44" s="22">
        <v>1</v>
      </c>
      <c r="AF44" s="68"/>
      <c r="AG44" s="55"/>
      <c r="AH44" s="20"/>
      <c r="AI44" s="19"/>
      <c r="AJ44" s="18"/>
      <c r="AK44" s="18"/>
      <c r="AL44" s="18"/>
      <c r="AM44" s="18"/>
      <c r="AN44" s="18"/>
      <c r="AO44" s="51"/>
      <c r="AP44" s="51"/>
    </row>
    <row r="45" spans="1:42" s="40" customFormat="1" ht="12.75">
      <c r="A45" s="214" t="s">
        <v>11</v>
      </c>
      <c r="B45" s="46">
        <f>IF(WEEKDAY(B47,2)=1,AE39+1,AE39)</f>
        <v>27</v>
      </c>
      <c r="C45" s="46">
        <f t="shared" ref="C45:AF45" si="18">IF(WEEKDAY(C47,2)=1,B45+1,B45)</f>
        <v>27</v>
      </c>
      <c r="D45" s="46">
        <f t="shared" si="18"/>
        <v>27</v>
      </c>
      <c r="E45" s="46">
        <f t="shared" si="18"/>
        <v>27</v>
      </c>
      <c r="F45" s="46">
        <f t="shared" si="18"/>
        <v>27</v>
      </c>
      <c r="G45" s="46">
        <f t="shared" si="18"/>
        <v>28</v>
      </c>
      <c r="H45" s="46">
        <f t="shared" si="18"/>
        <v>28</v>
      </c>
      <c r="I45" s="46">
        <f t="shared" si="18"/>
        <v>28</v>
      </c>
      <c r="J45" s="46">
        <f t="shared" si="18"/>
        <v>28</v>
      </c>
      <c r="K45" s="46">
        <f t="shared" si="18"/>
        <v>28</v>
      </c>
      <c r="L45" s="46">
        <f t="shared" si="18"/>
        <v>28</v>
      </c>
      <c r="M45" s="46">
        <f t="shared" si="18"/>
        <v>28</v>
      </c>
      <c r="N45" s="46">
        <f t="shared" si="18"/>
        <v>29</v>
      </c>
      <c r="O45" s="46">
        <f t="shared" si="18"/>
        <v>29</v>
      </c>
      <c r="P45" s="46">
        <f t="shared" si="18"/>
        <v>29</v>
      </c>
      <c r="Q45" s="46">
        <f t="shared" si="18"/>
        <v>29</v>
      </c>
      <c r="R45" s="46">
        <f t="shared" si="18"/>
        <v>29</v>
      </c>
      <c r="S45" s="46">
        <f t="shared" si="18"/>
        <v>29</v>
      </c>
      <c r="T45" s="46">
        <f t="shared" si="18"/>
        <v>29</v>
      </c>
      <c r="U45" s="46">
        <f t="shared" si="18"/>
        <v>30</v>
      </c>
      <c r="V45" s="46">
        <f t="shared" si="18"/>
        <v>30</v>
      </c>
      <c r="W45" s="46">
        <f t="shared" si="18"/>
        <v>30</v>
      </c>
      <c r="X45" s="46">
        <f t="shared" si="18"/>
        <v>30</v>
      </c>
      <c r="Y45" s="46">
        <f t="shared" si="18"/>
        <v>30</v>
      </c>
      <c r="Z45" s="46">
        <f t="shared" si="18"/>
        <v>30</v>
      </c>
      <c r="AA45" s="46">
        <f t="shared" si="18"/>
        <v>30</v>
      </c>
      <c r="AB45" s="46">
        <f t="shared" si="18"/>
        <v>31</v>
      </c>
      <c r="AC45" s="46">
        <f t="shared" si="18"/>
        <v>31</v>
      </c>
      <c r="AD45" s="46">
        <f t="shared" si="18"/>
        <v>31</v>
      </c>
      <c r="AE45" s="46">
        <f t="shared" si="18"/>
        <v>31</v>
      </c>
      <c r="AF45" s="46">
        <f t="shared" si="18"/>
        <v>31</v>
      </c>
      <c r="AG45" s="45"/>
      <c r="AH45" s="44"/>
      <c r="AI45" s="43"/>
      <c r="AJ45" s="42"/>
      <c r="AK45" s="42"/>
      <c r="AL45" s="42"/>
      <c r="AM45" s="42"/>
      <c r="AN45" s="42"/>
      <c r="AO45" s="54"/>
      <c r="AP45" s="54"/>
    </row>
    <row r="46" spans="1:42" s="63" customFormat="1">
      <c r="A46" s="214"/>
      <c r="B46" s="39">
        <f t="shared" ref="B46:AF46" si="19">B47</f>
        <v>44013</v>
      </c>
      <c r="C46" s="39">
        <f t="shared" si="19"/>
        <v>44014</v>
      </c>
      <c r="D46" s="39">
        <f t="shared" si="19"/>
        <v>44015</v>
      </c>
      <c r="E46" s="39">
        <f t="shared" si="19"/>
        <v>44016</v>
      </c>
      <c r="F46" s="39">
        <f t="shared" si="19"/>
        <v>44017</v>
      </c>
      <c r="G46" s="39">
        <f t="shared" si="19"/>
        <v>44018</v>
      </c>
      <c r="H46" s="39">
        <f t="shared" si="19"/>
        <v>44019</v>
      </c>
      <c r="I46" s="39">
        <f t="shared" si="19"/>
        <v>44020</v>
      </c>
      <c r="J46" s="39">
        <f t="shared" si="19"/>
        <v>44021</v>
      </c>
      <c r="K46" s="39">
        <f t="shared" si="19"/>
        <v>44022</v>
      </c>
      <c r="L46" s="39">
        <f t="shared" si="19"/>
        <v>44023</v>
      </c>
      <c r="M46" s="39">
        <f t="shared" si="19"/>
        <v>44024</v>
      </c>
      <c r="N46" s="39">
        <f t="shared" si="19"/>
        <v>44025</v>
      </c>
      <c r="O46" s="39">
        <f t="shared" si="19"/>
        <v>44026</v>
      </c>
      <c r="P46" s="39">
        <f t="shared" si="19"/>
        <v>44027</v>
      </c>
      <c r="Q46" s="39">
        <f t="shared" si="19"/>
        <v>44028</v>
      </c>
      <c r="R46" s="39">
        <f t="shared" si="19"/>
        <v>44029</v>
      </c>
      <c r="S46" s="39">
        <f t="shared" si="19"/>
        <v>44030</v>
      </c>
      <c r="T46" s="39">
        <f t="shared" si="19"/>
        <v>44031</v>
      </c>
      <c r="U46" s="39">
        <f t="shared" si="19"/>
        <v>44032</v>
      </c>
      <c r="V46" s="39">
        <f t="shared" si="19"/>
        <v>44033</v>
      </c>
      <c r="W46" s="39">
        <f t="shared" si="19"/>
        <v>44034</v>
      </c>
      <c r="X46" s="39">
        <f t="shared" si="19"/>
        <v>44035</v>
      </c>
      <c r="Y46" s="39">
        <f t="shared" si="19"/>
        <v>44036</v>
      </c>
      <c r="Z46" s="39">
        <f t="shared" si="19"/>
        <v>44037</v>
      </c>
      <c r="AA46" s="39">
        <f t="shared" si="19"/>
        <v>44038</v>
      </c>
      <c r="AB46" s="39">
        <f t="shared" si="19"/>
        <v>44039</v>
      </c>
      <c r="AC46" s="39">
        <f t="shared" si="19"/>
        <v>44040</v>
      </c>
      <c r="AD46" s="39">
        <f t="shared" si="19"/>
        <v>44041</v>
      </c>
      <c r="AE46" s="39">
        <f t="shared" si="19"/>
        <v>44042</v>
      </c>
      <c r="AF46" s="38">
        <f t="shared" si="19"/>
        <v>44043</v>
      </c>
      <c r="AG46" s="37" t="s">
        <v>5</v>
      </c>
      <c r="AH46" s="20"/>
      <c r="AI46" s="19"/>
      <c r="AJ46" s="65"/>
      <c r="AK46" s="65"/>
      <c r="AL46" s="65"/>
      <c r="AM46" s="65"/>
      <c r="AN46" s="65"/>
      <c r="AO46" s="64"/>
      <c r="AP46" s="64"/>
    </row>
    <row r="47" spans="1:42" s="63" customFormat="1">
      <c r="A47" s="214"/>
      <c r="B47" s="36">
        <f>DATE(D2,7,1)</f>
        <v>44013</v>
      </c>
      <c r="C47" s="36">
        <f t="shared" ref="C47:AF47" si="20">B47+1</f>
        <v>44014</v>
      </c>
      <c r="D47" s="36">
        <f t="shared" si="20"/>
        <v>44015</v>
      </c>
      <c r="E47" s="36">
        <f t="shared" si="20"/>
        <v>44016</v>
      </c>
      <c r="F47" s="36">
        <f t="shared" si="20"/>
        <v>44017</v>
      </c>
      <c r="G47" s="36">
        <f t="shared" si="20"/>
        <v>44018</v>
      </c>
      <c r="H47" s="36">
        <f t="shared" si="20"/>
        <v>44019</v>
      </c>
      <c r="I47" s="36">
        <f t="shared" si="20"/>
        <v>44020</v>
      </c>
      <c r="J47" s="36">
        <f t="shared" si="20"/>
        <v>44021</v>
      </c>
      <c r="K47" s="36">
        <f t="shared" si="20"/>
        <v>44022</v>
      </c>
      <c r="L47" s="36">
        <f t="shared" si="20"/>
        <v>44023</v>
      </c>
      <c r="M47" s="36">
        <f t="shared" si="20"/>
        <v>44024</v>
      </c>
      <c r="N47" s="36">
        <f t="shared" si="20"/>
        <v>44025</v>
      </c>
      <c r="O47" s="36">
        <f t="shared" si="20"/>
        <v>44026</v>
      </c>
      <c r="P47" s="36">
        <f t="shared" si="20"/>
        <v>44027</v>
      </c>
      <c r="Q47" s="36">
        <f t="shared" si="20"/>
        <v>44028</v>
      </c>
      <c r="R47" s="36">
        <f t="shared" si="20"/>
        <v>44029</v>
      </c>
      <c r="S47" s="36">
        <f t="shared" si="20"/>
        <v>44030</v>
      </c>
      <c r="T47" s="36">
        <f t="shared" si="20"/>
        <v>44031</v>
      </c>
      <c r="U47" s="36">
        <f t="shared" si="20"/>
        <v>44032</v>
      </c>
      <c r="V47" s="36">
        <f t="shared" si="20"/>
        <v>44033</v>
      </c>
      <c r="W47" s="36">
        <f t="shared" si="20"/>
        <v>44034</v>
      </c>
      <c r="X47" s="36">
        <f t="shared" si="20"/>
        <v>44035</v>
      </c>
      <c r="Y47" s="36">
        <f t="shared" si="20"/>
        <v>44036</v>
      </c>
      <c r="Z47" s="36">
        <f t="shared" si="20"/>
        <v>44037</v>
      </c>
      <c r="AA47" s="36">
        <f t="shared" si="20"/>
        <v>44038</v>
      </c>
      <c r="AB47" s="36">
        <f t="shared" si="20"/>
        <v>44039</v>
      </c>
      <c r="AC47" s="36">
        <f t="shared" si="20"/>
        <v>44040</v>
      </c>
      <c r="AD47" s="36">
        <f t="shared" si="20"/>
        <v>44041</v>
      </c>
      <c r="AE47" s="36">
        <f t="shared" si="20"/>
        <v>44042</v>
      </c>
      <c r="AF47" s="35">
        <f t="shared" si="20"/>
        <v>44043</v>
      </c>
      <c r="AG47" s="34">
        <f>COUNTA(U46:Y46,AB46:AF46,B46:D46,G46:K46,N46:R46)</f>
        <v>23</v>
      </c>
      <c r="AH47" s="20"/>
      <c r="AI47" s="19"/>
      <c r="AJ47" s="65"/>
      <c r="AK47" s="65"/>
      <c r="AL47" s="65"/>
      <c r="AM47" s="65"/>
      <c r="AN47" s="65"/>
      <c r="AO47" s="64"/>
      <c r="AP47" s="64"/>
    </row>
    <row r="48" spans="1:42" s="63" customFormat="1" ht="5.25" customHeight="1">
      <c r="A48" s="215"/>
      <c r="B48" s="67"/>
      <c r="C48" s="32"/>
      <c r="D48" s="32"/>
      <c r="E48" s="32"/>
      <c r="F48" s="32"/>
      <c r="G48" s="32"/>
      <c r="H48" s="31"/>
      <c r="I48" s="32"/>
      <c r="J48" s="32"/>
      <c r="K48" s="32"/>
      <c r="L48" s="32"/>
      <c r="M48" s="32"/>
      <c r="N48" s="32"/>
      <c r="O48" s="31"/>
      <c r="P48" s="32"/>
      <c r="Q48" s="32"/>
      <c r="R48" s="32"/>
      <c r="S48" s="32"/>
      <c r="T48" s="32"/>
      <c r="U48" s="32"/>
      <c r="V48" s="31"/>
      <c r="W48" s="32"/>
      <c r="X48" s="32"/>
      <c r="Y48" s="32"/>
      <c r="Z48" s="32"/>
      <c r="AA48" s="32"/>
      <c r="AB48" s="32"/>
      <c r="AC48" s="31"/>
      <c r="AD48" s="32"/>
      <c r="AE48" s="32"/>
      <c r="AF48" s="32"/>
      <c r="AG48" s="29"/>
      <c r="AH48" s="20"/>
      <c r="AI48" s="19"/>
      <c r="AJ48" s="65"/>
      <c r="AK48" s="65"/>
      <c r="AL48" s="65"/>
      <c r="AM48" s="65"/>
      <c r="AN48" s="65"/>
      <c r="AO48" s="64"/>
      <c r="AP48" s="64"/>
    </row>
    <row r="49" spans="1:42" s="63" customFormat="1" ht="12.75" customHeight="1">
      <c r="A49" s="28" t="s">
        <v>4</v>
      </c>
      <c r="B49" s="27">
        <v>1</v>
      </c>
      <c r="C49" s="26">
        <v>1</v>
      </c>
      <c r="D49" s="26">
        <v>1</v>
      </c>
      <c r="E49" s="186"/>
      <c r="F49" s="187"/>
      <c r="G49" s="26">
        <v>1</v>
      </c>
      <c r="H49" s="26">
        <v>1</v>
      </c>
      <c r="I49" s="26">
        <v>1</v>
      </c>
      <c r="J49" s="26">
        <v>1</v>
      </c>
      <c r="K49" s="26">
        <v>1</v>
      </c>
      <c r="L49" s="186"/>
      <c r="M49" s="187"/>
      <c r="N49" s="26">
        <v>1</v>
      </c>
      <c r="O49" s="26">
        <v>1</v>
      </c>
      <c r="P49" s="26">
        <v>1</v>
      </c>
      <c r="Q49" s="26">
        <v>1</v>
      </c>
      <c r="R49" s="26">
        <v>1</v>
      </c>
      <c r="S49" s="186"/>
      <c r="T49" s="187"/>
      <c r="U49" s="26">
        <v>1</v>
      </c>
      <c r="V49" s="26">
        <v>1</v>
      </c>
      <c r="W49" s="26">
        <v>1</v>
      </c>
      <c r="X49" s="26">
        <v>1</v>
      </c>
      <c r="Y49" s="26">
        <v>1</v>
      </c>
      <c r="Z49" s="186"/>
      <c r="AA49" s="187"/>
      <c r="AB49" s="26">
        <v>1</v>
      </c>
      <c r="AC49" s="26">
        <v>1</v>
      </c>
      <c r="AD49" s="26">
        <v>1</v>
      </c>
      <c r="AE49" s="26">
        <v>1</v>
      </c>
      <c r="AF49" s="26">
        <v>1</v>
      </c>
      <c r="AG49" s="25">
        <f>COUNTIF(B49:AF49,AG$1)</f>
        <v>23</v>
      </c>
      <c r="AH49" s="20"/>
      <c r="AI49" s="19"/>
      <c r="AJ49" s="65"/>
      <c r="AK49" s="66"/>
      <c r="AL49" s="65"/>
      <c r="AM49" s="65"/>
      <c r="AN49" s="65"/>
      <c r="AO49" s="64"/>
      <c r="AP49" s="64"/>
    </row>
    <row r="50" spans="1:42" s="63" customFormat="1" ht="13.5" customHeight="1" thickBot="1">
      <c r="A50" s="48"/>
      <c r="B50" s="22">
        <v>1</v>
      </c>
      <c r="C50" s="22">
        <v>1</v>
      </c>
      <c r="D50" s="22">
        <v>1</v>
      </c>
      <c r="E50" s="188"/>
      <c r="F50" s="189"/>
      <c r="G50" s="22">
        <v>1</v>
      </c>
      <c r="H50" s="22">
        <v>1</v>
      </c>
      <c r="I50" s="22">
        <v>1</v>
      </c>
      <c r="J50" s="22">
        <v>1</v>
      </c>
      <c r="K50" s="22">
        <v>1</v>
      </c>
      <c r="L50" s="188"/>
      <c r="M50" s="189"/>
      <c r="N50" s="22">
        <v>1</v>
      </c>
      <c r="O50" s="22">
        <v>1</v>
      </c>
      <c r="P50" s="22">
        <v>1</v>
      </c>
      <c r="Q50" s="22">
        <v>1</v>
      </c>
      <c r="R50" s="22">
        <v>1</v>
      </c>
      <c r="S50" s="188"/>
      <c r="T50" s="189"/>
      <c r="U50" s="22">
        <v>1</v>
      </c>
      <c r="V50" s="22">
        <v>1</v>
      </c>
      <c r="W50" s="22">
        <v>1</v>
      </c>
      <c r="X50" s="22">
        <v>1</v>
      </c>
      <c r="Y50" s="22">
        <v>1</v>
      </c>
      <c r="Z50" s="188"/>
      <c r="AA50" s="189"/>
      <c r="AB50" s="22">
        <v>1</v>
      </c>
      <c r="AC50" s="22">
        <v>1</v>
      </c>
      <c r="AD50" s="22">
        <v>1</v>
      </c>
      <c r="AE50" s="22">
        <v>1</v>
      </c>
      <c r="AF50" s="22">
        <v>1</v>
      </c>
      <c r="AG50" s="55"/>
      <c r="AH50" s="20"/>
      <c r="AI50" s="19"/>
      <c r="AJ50" s="65"/>
      <c r="AK50" s="65"/>
      <c r="AL50" s="65"/>
      <c r="AM50" s="65"/>
      <c r="AN50" s="65"/>
      <c r="AO50" s="64"/>
      <c r="AP50" s="64"/>
    </row>
    <row r="51" spans="1:42" s="60" customFormat="1" ht="12.75">
      <c r="A51" s="214" t="s">
        <v>10</v>
      </c>
      <c r="B51" s="46">
        <f>IF(WEEKDAY(B53,2)=1,AF45+1,AF45)</f>
        <v>31</v>
      </c>
      <c r="C51" s="46">
        <f t="shared" ref="C51:AF51" si="21">IF(WEEKDAY(C53,2)=1,B51+1,B51)</f>
        <v>31</v>
      </c>
      <c r="D51" s="46">
        <f t="shared" si="21"/>
        <v>32</v>
      </c>
      <c r="E51" s="46">
        <f t="shared" si="21"/>
        <v>32</v>
      </c>
      <c r="F51" s="46">
        <f t="shared" si="21"/>
        <v>32</v>
      </c>
      <c r="G51" s="46">
        <f t="shared" si="21"/>
        <v>32</v>
      </c>
      <c r="H51" s="46">
        <f t="shared" si="21"/>
        <v>32</v>
      </c>
      <c r="I51" s="46">
        <f t="shared" si="21"/>
        <v>32</v>
      </c>
      <c r="J51" s="46">
        <f t="shared" si="21"/>
        <v>32</v>
      </c>
      <c r="K51" s="46">
        <f t="shared" si="21"/>
        <v>33</v>
      </c>
      <c r="L51" s="46">
        <f t="shared" si="21"/>
        <v>33</v>
      </c>
      <c r="M51" s="46">
        <f t="shared" si="21"/>
        <v>33</v>
      </c>
      <c r="N51" s="46">
        <f t="shared" si="21"/>
        <v>33</v>
      </c>
      <c r="O51" s="46">
        <f t="shared" si="21"/>
        <v>33</v>
      </c>
      <c r="P51" s="46">
        <f t="shared" si="21"/>
        <v>33</v>
      </c>
      <c r="Q51" s="46">
        <f t="shared" si="21"/>
        <v>33</v>
      </c>
      <c r="R51" s="46">
        <f t="shared" si="21"/>
        <v>34</v>
      </c>
      <c r="S51" s="46">
        <f t="shared" si="21"/>
        <v>34</v>
      </c>
      <c r="T51" s="46">
        <f t="shared" si="21"/>
        <v>34</v>
      </c>
      <c r="U51" s="46">
        <f t="shared" si="21"/>
        <v>34</v>
      </c>
      <c r="V51" s="46">
        <f t="shared" si="21"/>
        <v>34</v>
      </c>
      <c r="W51" s="46">
        <f t="shared" si="21"/>
        <v>34</v>
      </c>
      <c r="X51" s="46">
        <f t="shared" si="21"/>
        <v>34</v>
      </c>
      <c r="Y51" s="46">
        <f t="shared" si="21"/>
        <v>35</v>
      </c>
      <c r="Z51" s="46">
        <f t="shared" si="21"/>
        <v>35</v>
      </c>
      <c r="AA51" s="46">
        <f t="shared" si="21"/>
        <v>35</v>
      </c>
      <c r="AB51" s="46">
        <f t="shared" si="21"/>
        <v>35</v>
      </c>
      <c r="AC51" s="46">
        <f t="shared" si="21"/>
        <v>35</v>
      </c>
      <c r="AD51" s="46">
        <f t="shared" si="21"/>
        <v>35</v>
      </c>
      <c r="AE51" s="46">
        <f t="shared" si="21"/>
        <v>35</v>
      </c>
      <c r="AF51" s="46">
        <f t="shared" si="21"/>
        <v>36</v>
      </c>
      <c r="AG51" s="45"/>
      <c r="AH51" s="44"/>
      <c r="AI51" s="43"/>
      <c r="AJ51" s="62"/>
      <c r="AK51" s="62"/>
      <c r="AL51" s="62"/>
      <c r="AM51" s="62"/>
      <c r="AN51" s="62"/>
      <c r="AO51" s="61"/>
      <c r="AP51" s="61"/>
    </row>
    <row r="52" spans="1:42" s="16" customFormat="1">
      <c r="A52" s="216"/>
      <c r="B52" s="39">
        <f t="shared" ref="B52:AF52" si="22">B53</f>
        <v>44044</v>
      </c>
      <c r="C52" s="39">
        <f t="shared" si="22"/>
        <v>44045</v>
      </c>
      <c r="D52" s="39">
        <f t="shared" si="22"/>
        <v>44046</v>
      </c>
      <c r="E52" s="39">
        <f t="shared" si="22"/>
        <v>44047</v>
      </c>
      <c r="F52" s="39">
        <f t="shared" si="22"/>
        <v>44048</v>
      </c>
      <c r="G52" s="39">
        <f t="shared" si="22"/>
        <v>44049</v>
      </c>
      <c r="H52" s="39">
        <f t="shared" si="22"/>
        <v>44050</v>
      </c>
      <c r="I52" s="39">
        <f t="shared" si="22"/>
        <v>44051</v>
      </c>
      <c r="J52" s="39">
        <f t="shared" si="22"/>
        <v>44052</v>
      </c>
      <c r="K52" s="39">
        <f t="shared" si="22"/>
        <v>44053</v>
      </c>
      <c r="L52" s="39">
        <f t="shared" si="22"/>
        <v>44054</v>
      </c>
      <c r="M52" s="39">
        <f t="shared" si="22"/>
        <v>44055</v>
      </c>
      <c r="N52" s="39">
        <f t="shared" si="22"/>
        <v>44056</v>
      </c>
      <c r="O52" s="39">
        <f t="shared" si="22"/>
        <v>44057</v>
      </c>
      <c r="P52" s="39">
        <f t="shared" si="22"/>
        <v>44058</v>
      </c>
      <c r="Q52" s="39">
        <f t="shared" si="22"/>
        <v>44059</v>
      </c>
      <c r="R52" s="39">
        <f t="shared" si="22"/>
        <v>44060</v>
      </c>
      <c r="S52" s="39">
        <f t="shared" si="22"/>
        <v>44061</v>
      </c>
      <c r="T52" s="39">
        <f t="shared" si="22"/>
        <v>44062</v>
      </c>
      <c r="U52" s="39">
        <f t="shared" si="22"/>
        <v>44063</v>
      </c>
      <c r="V52" s="39">
        <f t="shared" si="22"/>
        <v>44064</v>
      </c>
      <c r="W52" s="39">
        <f t="shared" si="22"/>
        <v>44065</v>
      </c>
      <c r="X52" s="39">
        <f t="shared" si="22"/>
        <v>44066</v>
      </c>
      <c r="Y52" s="39">
        <f t="shared" si="22"/>
        <v>44067</v>
      </c>
      <c r="Z52" s="39">
        <f t="shared" si="22"/>
        <v>44068</v>
      </c>
      <c r="AA52" s="39">
        <f t="shared" si="22"/>
        <v>44069</v>
      </c>
      <c r="AB52" s="39">
        <f t="shared" si="22"/>
        <v>44070</v>
      </c>
      <c r="AC52" s="39">
        <f t="shared" si="22"/>
        <v>44071</v>
      </c>
      <c r="AD52" s="39">
        <f t="shared" si="22"/>
        <v>44072</v>
      </c>
      <c r="AE52" s="39">
        <f t="shared" si="22"/>
        <v>44073</v>
      </c>
      <c r="AF52" s="38">
        <f t="shared" si="22"/>
        <v>44074</v>
      </c>
      <c r="AG52" s="37" t="s">
        <v>5</v>
      </c>
      <c r="AH52" s="20"/>
      <c r="AI52" s="19"/>
      <c r="AJ52" s="18"/>
      <c r="AK52" s="18"/>
      <c r="AL52" s="18"/>
      <c r="AM52" s="18"/>
      <c r="AN52" s="18"/>
      <c r="AO52" s="51"/>
      <c r="AP52" s="51"/>
    </row>
    <row r="53" spans="1:42" s="16" customFormat="1">
      <c r="A53" s="216"/>
      <c r="B53" s="36">
        <f>DATE(D2,8,1)</f>
        <v>44044</v>
      </c>
      <c r="C53" s="36">
        <f t="shared" ref="C53:AF53" si="23">B53+1</f>
        <v>44045</v>
      </c>
      <c r="D53" s="36">
        <f t="shared" si="23"/>
        <v>44046</v>
      </c>
      <c r="E53" s="36">
        <f t="shared" si="23"/>
        <v>44047</v>
      </c>
      <c r="F53" s="36">
        <f t="shared" si="23"/>
        <v>44048</v>
      </c>
      <c r="G53" s="36">
        <f t="shared" si="23"/>
        <v>44049</v>
      </c>
      <c r="H53" s="36">
        <f t="shared" si="23"/>
        <v>44050</v>
      </c>
      <c r="I53" s="36">
        <f t="shared" si="23"/>
        <v>44051</v>
      </c>
      <c r="J53" s="36">
        <f t="shared" si="23"/>
        <v>44052</v>
      </c>
      <c r="K53" s="36">
        <f t="shared" si="23"/>
        <v>44053</v>
      </c>
      <c r="L53" s="36">
        <f t="shared" si="23"/>
        <v>44054</v>
      </c>
      <c r="M53" s="36">
        <f t="shared" si="23"/>
        <v>44055</v>
      </c>
      <c r="N53" s="36">
        <f t="shared" si="23"/>
        <v>44056</v>
      </c>
      <c r="O53" s="36">
        <f t="shared" si="23"/>
        <v>44057</v>
      </c>
      <c r="P53" s="36">
        <f t="shared" si="23"/>
        <v>44058</v>
      </c>
      <c r="Q53" s="36">
        <f t="shared" si="23"/>
        <v>44059</v>
      </c>
      <c r="R53" s="36">
        <f t="shared" si="23"/>
        <v>44060</v>
      </c>
      <c r="S53" s="36">
        <f t="shared" si="23"/>
        <v>44061</v>
      </c>
      <c r="T53" s="36">
        <f t="shared" si="23"/>
        <v>44062</v>
      </c>
      <c r="U53" s="36">
        <f t="shared" si="23"/>
        <v>44063</v>
      </c>
      <c r="V53" s="36">
        <f t="shared" si="23"/>
        <v>44064</v>
      </c>
      <c r="W53" s="36">
        <f t="shared" si="23"/>
        <v>44065</v>
      </c>
      <c r="X53" s="36">
        <f t="shared" si="23"/>
        <v>44066</v>
      </c>
      <c r="Y53" s="36">
        <f t="shared" si="23"/>
        <v>44067</v>
      </c>
      <c r="Z53" s="36">
        <f t="shared" si="23"/>
        <v>44068</v>
      </c>
      <c r="AA53" s="36">
        <f t="shared" si="23"/>
        <v>44069</v>
      </c>
      <c r="AB53" s="36">
        <f t="shared" si="23"/>
        <v>44070</v>
      </c>
      <c r="AC53" s="36">
        <f t="shared" si="23"/>
        <v>44071</v>
      </c>
      <c r="AD53" s="36">
        <f t="shared" si="23"/>
        <v>44072</v>
      </c>
      <c r="AE53" s="36">
        <f t="shared" si="23"/>
        <v>44073</v>
      </c>
      <c r="AF53" s="35">
        <f t="shared" si="23"/>
        <v>44074</v>
      </c>
      <c r="AG53" s="34">
        <f>COUNTA(AF52,D52:H52,K52:O52,R52:V52,Y52:AC52)</f>
        <v>21</v>
      </c>
      <c r="AH53" s="20"/>
      <c r="AI53" s="19"/>
      <c r="AJ53" s="18"/>
      <c r="AK53" s="18"/>
      <c r="AL53" s="14"/>
      <c r="AM53" s="18"/>
      <c r="AN53" s="18"/>
      <c r="AO53" s="51"/>
      <c r="AP53" s="51"/>
    </row>
    <row r="54" spans="1:42" s="16" customFormat="1" ht="5.25" customHeight="1">
      <c r="A54" s="215"/>
      <c r="B54" s="32"/>
      <c r="C54" s="32"/>
      <c r="D54" s="32"/>
      <c r="E54" s="31"/>
      <c r="F54" s="32"/>
      <c r="G54" s="32"/>
      <c r="H54" s="32"/>
      <c r="I54" s="32"/>
      <c r="J54" s="32"/>
      <c r="K54" s="32"/>
      <c r="L54" s="31"/>
      <c r="M54" s="32"/>
      <c r="N54" s="32"/>
      <c r="O54" s="32"/>
      <c r="P54" s="32"/>
      <c r="Q54" s="32"/>
      <c r="R54" s="32"/>
      <c r="S54" s="31"/>
      <c r="T54" s="32"/>
      <c r="U54" s="32"/>
      <c r="V54" s="32"/>
      <c r="W54" s="32"/>
      <c r="X54" s="32"/>
      <c r="Y54" s="32"/>
      <c r="Z54" s="31"/>
      <c r="AA54" s="32"/>
      <c r="AB54" s="32"/>
      <c r="AC54" s="32"/>
      <c r="AD54" s="32"/>
      <c r="AE54" s="32"/>
      <c r="AF54" s="32"/>
      <c r="AG54" s="29"/>
      <c r="AH54" s="20"/>
      <c r="AI54" s="19"/>
      <c r="AJ54" s="18"/>
      <c r="AK54" s="18"/>
      <c r="AL54" s="18"/>
      <c r="AM54" s="18"/>
      <c r="AN54" s="18"/>
      <c r="AO54" s="51"/>
      <c r="AP54" s="51"/>
    </row>
    <row r="55" spans="1:42" s="16" customFormat="1" ht="12.75" customHeight="1">
      <c r="A55" s="50" t="s">
        <v>4</v>
      </c>
      <c r="B55" s="186"/>
      <c r="C55" s="187"/>
      <c r="D55" s="26">
        <v>1</v>
      </c>
      <c r="E55" s="26">
        <v>1</v>
      </c>
      <c r="F55" s="26">
        <v>1</v>
      </c>
      <c r="G55" s="26">
        <v>1</v>
      </c>
      <c r="H55" s="26">
        <v>1</v>
      </c>
      <c r="I55" s="186"/>
      <c r="J55" s="187"/>
      <c r="K55" s="26">
        <v>1</v>
      </c>
      <c r="L55" s="26">
        <v>1</v>
      </c>
      <c r="M55" s="26">
        <v>1</v>
      </c>
      <c r="N55" s="26">
        <v>1</v>
      </c>
      <c r="O55" s="26">
        <v>1</v>
      </c>
      <c r="P55" s="186"/>
      <c r="Q55" s="187"/>
      <c r="R55" s="26">
        <v>1</v>
      </c>
      <c r="S55" s="26">
        <v>1</v>
      </c>
      <c r="T55" s="26">
        <v>1</v>
      </c>
      <c r="U55" s="26">
        <v>1</v>
      </c>
      <c r="V55" s="26">
        <v>1</v>
      </c>
      <c r="W55" s="186"/>
      <c r="X55" s="187"/>
      <c r="Y55" s="26">
        <v>1</v>
      </c>
      <c r="Z55" s="26">
        <v>1</v>
      </c>
      <c r="AA55" s="26">
        <v>1</v>
      </c>
      <c r="AB55" s="26">
        <v>1</v>
      </c>
      <c r="AC55" s="26">
        <v>1</v>
      </c>
      <c r="AD55" s="186"/>
      <c r="AE55" s="187"/>
      <c r="AF55" s="26">
        <v>1</v>
      </c>
      <c r="AG55" s="25">
        <f>COUNTIF(B55:AF55,AG$1)</f>
        <v>21</v>
      </c>
      <c r="AH55" s="20"/>
      <c r="AI55" s="19"/>
      <c r="AJ55" s="18"/>
      <c r="AK55" s="18"/>
      <c r="AL55" s="14"/>
      <c r="AM55" s="18"/>
      <c r="AN55" s="19"/>
      <c r="AO55" s="51"/>
      <c r="AP55" s="51"/>
    </row>
    <row r="56" spans="1:42" s="16" customFormat="1" ht="13.5" customHeight="1" thickBot="1">
      <c r="A56" s="48"/>
      <c r="B56" s="188"/>
      <c r="C56" s="189"/>
      <c r="D56" s="22">
        <v>1</v>
      </c>
      <c r="E56" s="22">
        <v>1</v>
      </c>
      <c r="F56" s="22">
        <v>1</v>
      </c>
      <c r="G56" s="22">
        <v>1</v>
      </c>
      <c r="H56" s="22">
        <v>1</v>
      </c>
      <c r="I56" s="188"/>
      <c r="J56" s="189"/>
      <c r="K56" s="22">
        <v>1</v>
      </c>
      <c r="L56" s="22">
        <v>1</v>
      </c>
      <c r="M56" s="22">
        <v>1</v>
      </c>
      <c r="N56" s="22">
        <v>1</v>
      </c>
      <c r="O56" s="22">
        <v>1</v>
      </c>
      <c r="P56" s="188"/>
      <c r="Q56" s="189"/>
      <c r="R56" s="22">
        <v>1</v>
      </c>
      <c r="S56" s="22">
        <v>1</v>
      </c>
      <c r="T56" s="22">
        <v>1</v>
      </c>
      <c r="U56" s="22">
        <v>1</v>
      </c>
      <c r="V56" s="22">
        <v>1</v>
      </c>
      <c r="W56" s="188"/>
      <c r="X56" s="189"/>
      <c r="Y56" s="22">
        <v>1</v>
      </c>
      <c r="Z56" s="22">
        <v>1</v>
      </c>
      <c r="AA56" s="22">
        <v>1</v>
      </c>
      <c r="AB56" s="22">
        <v>1</v>
      </c>
      <c r="AC56" s="22">
        <v>1</v>
      </c>
      <c r="AD56" s="188"/>
      <c r="AE56" s="189"/>
      <c r="AF56" s="22">
        <v>1</v>
      </c>
      <c r="AG56" s="55"/>
      <c r="AH56" s="20"/>
      <c r="AI56" s="19"/>
      <c r="AJ56" s="18"/>
      <c r="AK56" s="18"/>
      <c r="AL56" s="18"/>
      <c r="AM56" s="18"/>
      <c r="AN56" s="18"/>
      <c r="AO56" s="51"/>
      <c r="AP56" s="51"/>
    </row>
    <row r="57" spans="1:42" s="40" customFormat="1" ht="12.75">
      <c r="A57" s="214" t="s">
        <v>9</v>
      </c>
      <c r="B57" s="46">
        <f>IF(WEEKDAY(B59,2)=1,AF51+1,AF51)</f>
        <v>36</v>
      </c>
      <c r="C57" s="46">
        <f t="shared" ref="C57:AE57" si="24">IF(WEEKDAY(C59,2)=1,B57+1,B57)</f>
        <v>36</v>
      </c>
      <c r="D57" s="46">
        <f t="shared" si="24"/>
        <v>36</v>
      </c>
      <c r="E57" s="46">
        <f t="shared" si="24"/>
        <v>36</v>
      </c>
      <c r="F57" s="46">
        <f t="shared" si="24"/>
        <v>36</v>
      </c>
      <c r="G57" s="46">
        <f t="shared" si="24"/>
        <v>36</v>
      </c>
      <c r="H57" s="46">
        <f t="shared" si="24"/>
        <v>37</v>
      </c>
      <c r="I57" s="46">
        <f t="shared" si="24"/>
        <v>37</v>
      </c>
      <c r="J57" s="46">
        <f t="shared" si="24"/>
        <v>37</v>
      </c>
      <c r="K57" s="46">
        <f t="shared" si="24"/>
        <v>37</v>
      </c>
      <c r="L57" s="46">
        <f t="shared" si="24"/>
        <v>37</v>
      </c>
      <c r="M57" s="46">
        <f t="shared" si="24"/>
        <v>37</v>
      </c>
      <c r="N57" s="46">
        <f t="shared" si="24"/>
        <v>37</v>
      </c>
      <c r="O57" s="46">
        <f t="shared" si="24"/>
        <v>38</v>
      </c>
      <c r="P57" s="46">
        <f t="shared" si="24"/>
        <v>38</v>
      </c>
      <c r="Q57" s="46">
        <f t="shared" si="24"/>
        <v>38</v>
      </c>
      <c r="R57" s="46">
        <f t="shared" si="24"/>
        <v>38</v>
      </c>
      <c r="S57" s="46">
        <f t="shared" si="24"/>
        <v>38</v>
      </c>
      <c r="T57" s="46">
        <f t="shared" si="24"/>
        <v>38</v>
      </c>
      <c r="U57" s="46">
        <f t="shared" si="24"/>
        <v>38</v>
      </c>
      <c r="V57" s="46">
        <f t="shared" si="24"/>
        <v>39</v>
      </c>
      <c r="W57" s="46">
        <f t="shared" si="24"/>
        <v>39</v>
      </c>
      <c r="X57" s="46">
        <f t="shared" si="24"/>
        <v>39</v>
      </c>
      <c r="Y57" s="46">
        <f t="shared" si="24"/>
        <v>39</v>
      </c>
      <c r="Z57" s="46">
        <f t="shared" si="24"/>
        <v>39</v>
      </c>
      <c r="AA57" s="46">
        <f t="shared" si="24"/>
        <v>39</v>
      </c>
      <c r="AB57" s="46">
        <f t="shared" si="24"/>
        <v>39</v>
      </c>
      <c r="AC57" s="46">
        <f t="shared" si="24"/>
        <v>40</v>
      </c>
      <c r="AD57" s="46">
        <f t="shared" si="24"/>
        <v>40</v>
      </c>
      <c r="AE57" s="46">
        <f t="shared" si="24"/>
        <v>40</v>
      </c>
      <c r="AF57" s="59" t="str">
        <f>IF(WEEKDAY(AF59,2)=1,WEEKNUM(AF59),"")</f>
        <v/>
      </c>
      <c r="AG57" s="45"/>
      <c r="AH57" s="44"/>
      <c r="AI57" s="43"/>
      <c r="AJ57" s="42"/>
      <c r="AK57" s="42"/>
      <c r="AL57" s="42"/>
      <c r="AM57" s="42"/>
      <c r="AN57" s="42"/>
      <c r="AO57" s="54"/>
      <c r="AP57" s="54"/>
    </row>
    <row r="58" spans="1:42" s="16" customFormat="1">
      <c r="A58" s="216"/>
      <c r="B58" s="39">
        <f t="shared" ref="B58:AE58" si="25">B59</f>
        <v>44075</v>
      </c>
      <c r="C58" s="39">
        <f t="shared" si="25"/>
        <v>44076</v>
      </c>
      <c r="D58" s="39">
        <f t="shared" si="25"/>
        <v>44077</v>
      </c>
      <c r="E58" s="39">
        <f t="shared" si="25"/>
        <v>44078</v>
      </c>
      <c r="F58" s="39">
        <f t="shared" si="25"/>
        <v>44079</v>
      </c>
      <c r="G58" s="39">
        <f t="shared" si="25"/>
        <v>44080</v>
      </c>
      <c r="H58" s="39">
        <f t="shared" si="25"/>
        <v>44081</v>
      </c>
      <c r="I58" s="39">
        <f t="shared" si="25"/>
        <v>44082</v>
      </c>
      <c r="J58" s="39">
        <f t="shared" si="25"/>
        <v>44083</v>
      </c>
      <c r="K58" s="39">
        <f t="shared" si="25"/>
        <v>44084</v>
      </c>
      <c r="L58" s="39">
        <f t="shared" si="25"/>
        <v>44085</v>
      </c>
      <c r="M58" s="39">
        <f t="shared" si="25"/>
        <v>44086</v>
      </c>
      <c r="N58" s="39">
        <f t="shared" si="25"/>
        <v>44087</v>
      </c>
      <c r="O58" s="39">
        <f t="shared" si="25"/>
        <v>44088</v>
      </c>
      <c r="P58" s="39">
        <f t="shared" si="25"/>
        <v>44089</v>
      </c>
      <c r="Q58" s="39">
        <f t="shared" si="25"/>
        <v>44090</v>
      </c>
      <c r="R58" s="39">
        <f t="shared" si="25"/>
        <v>44091</v>
      </c>
      <c r="S58" s="39">
        <f t="shared" si="25"/>
        <v>44092</v>
      </c>
      <c r="T58" s="39">
        <f t="shared" si="25"/>
        <v>44093</v>
      </c>
      <c r="U58" s="39">
        <f t="shared" si="25"/>
        <v>44094</v>
      </c>
      <c r="V58" s="39">
        <f t="shared" si="25"/>
        <v>44095</v>
      </c>
      <c r="W58" s="39">
        <f t="shared" si="25"/>
        <v>44096</v>
      </c>
      <c r="X58" s="39">
        <f t="shared" si="25"/>
        <v>44097</v>
      </c>
      <c r="Y58" s="39">
        <f t="shared" si="25"/>
        <v>44098</v>
      </c>
      <c r="Z58" s="39">
        <f t="shared" si="25"/>
        <v>44099</v>
      </c>
      <c r="AA58" s="39">
        <f t="shared" si="25"/>
        <v>44100</v>
      </c>
      <c r="AB58" s="39">
        <f t="shared" si="25"/>
        <v>44101</v>
      </c>
      <c r="AC58" s="39">
        <f t="shared" si="25"/>
        <v>44102</v>
      </c>
      <c r="AD58" s="39">
        <f t="shared" si="25"/>
        <v>44103</v>
      </c>
      <c r="AE58" s="39">
        <f t="shared" si="25"/>
        <v>44104</v>
      </c>
      <c r="AF58" s="53"/>
      <c r="AG58" s="37" t="s">
        <v>5</v>
      </c>
      <c r="AH58" s="20"/>
      <c r="AI58" s="19"/>
      <c r="AJ58" s="18"/>
      <c r="AK58" s="18"/>
      <c r="AL58" s="18"/>
      <c r="AM58" s="18"/>
      <c r="AN58" s="18"/>
      <c r="AO58" s="51"/>
      <c r="AP58" s="51"/>
    </row>
    <row r="59" spans="1:42" s="16" customFormat="1">
      <c r="A59" s="216"/>
      <c r="B59" s="36">
        <f>DATE(D2,9,1)</f>
        <v>44075</v>
      </c>
      <c r="C59" s="36">
        <f t="shared" ref="C59:AE59" si="26">B59+1</f>
        <v>44076</v>
      </c>
      <c r="D59" s="36">
        <f t="shared" si="26"/>
        <v>44077</v>
      </c>
      <c r="E59" s="36">
        <f t="shared" si="26"/>
        <v>44078</v>
      </c>
      <c r="F59" s="36">
        <f t="shared" si="26"/>
        <v>44079</v>
      </c>
      <c r="G59" s="36">
        <f t="shared" si="26"/>
        <v>44080</v>
      </c>
      <c r="H59" s="36">
        <f t="shared" si="26"/>
        <v>44081</v>
      </c>
      <c r="I59" s="36">
        <f t="shared" si="26"/>
        <v>44082</v>
      </c>
      <c r="J59" s="36">
        <f t="shared" si="26"/>
        <v>44083</v>
      </c>
      <c r="K59" s="36">
        <f t="shared" si="26"/>
        <v>44084</v>
      </c>
      <c r="L59" s="36">
        <f t="shared" si="26"/>
        <v>44085</v>
      </c>
      <c r="M59" s="36">
        <f t="shared" si="26"/>
        <v>44086</v>
      </c>
      <c r="N59" s="36">
        <f t="shared" si="26"/>
        <v>44087</v>
      </c>
      <c r="O59" s="36">
        <f t="shared" si="26"/>
        <v>44088</v>
      </c>
      <c r="P59" s="36">
        <f t="shared" si="26"/>
        <v>44089</v>
      </c>
      <c r="Q59" s="36">
        <f t="shared" si="26"/>
        <v>44090</v>
      </c>
      <c r="R59" s="36">
        <f t="shared" si="26"/>
        <v>44091</v>
      </c>
      <c r="S59" s="36">
        <f t="shared" si="26"/>
        <v>44092</v>
      </c>
      <c r="T59" s="36">
        <f t="shared" si="26"/>
        <v>44093</v>
      </c>
      <c r="U59" s="36">
        <f t="shared" si="26"/>
        <v>44094</v>
      </c>
      <c r="V59" s="36">
        <f t="shared" si="26"/>
        <v>44095</v>
      </c>
      <c r="W59" s="36">
        <f t="shared" si="26"/>
        <v>44096</v>
      </c>
      <c r="X59" s="36">
        <f t="shared" si="26"/>
        <v>44097</v>
      </c>
      <c r="Y59" s="36">
        <f t="shared" si="26"/>
        <v>44098</v>
      </c>
      <c r="Z59" s="36">
        <f t="shared" si="26"/>
        <v>44099</v>
      </c>
      <c r="AA59" s="36">
        <f t="shared" si="26"/>
        <v>44100</v>
      </c>
      <c r="AB59" s="36">
        <f t="shared" si="26"/>
        <v>44101</v>
      </c>
      <c r="AC59" s="36">
        <f t="shared" si="26"/>
        <v>44102</v>
      </c>
      <c r="AD59" s="36">
        <f t="shared" si="26"/>
        <v>44103</v>
      </c>
      <c r="AE59" s="36">
        <f t="shared" si="26"/>
        <v>44104</v>
      </c>
      <c r="AF59" s="52"/>
      <c r="AG59" s="34">
        <f>COUNTA(B58:E58,H58:L58,O58:S58,V58:Z58,AC58:AE58)</f>
        <v>22</v>
      </c>
      <c r="AH59" s="20"/>
      <c r="AI59" s="19"/>
      <c r="AJ59" s="18"/>
      <c r="AK59" s="18"/>
      <c r="AL59" s="18"/>
      <c r="AM59" s="18"/>
      <c r="AN59" s="18"/>
      <c r="AO59" s="51"/>
      <c r="AP59" s="51"/>
    </row>
    <row r="60" spans="1:42" s="16" customFormat="1" ht="5.25" customHeight="1">
      <c r="A60" s="215"/>
      <c r="B60" s="32"/>
      <c r="C60" s="32"/>
      <c r="D60" s="32"/>
      <c r="E60" s="32"/>
      <c r="F60" s="31"/>
      <c r="G60" s="31"/>
      <c r="H60" s="31"/>
      <c r="I60" s="31"/>
      <c r="J60" s="32"/>
      <c r="K60" s="32"/>
      <c r="L60" s="32"/>
      <c r="M60" s="31"/>
      <c r="N60" s="31"/>
      <c r="O60" s="31"/>
      <c r="P60" s="31"/>
      <c r="Q60" s="32"/>
      <c r="R60" s="32"/>
      <c r="S60" s="32"/>
      <c r="T60" s="31"/>
      <c r="U60" s="31"/>
      <c r="V60" s="31"/>
      <c r="W60" s="31"/>
      <c r="X60" s="32"/>
      <c r="Y60" s="32"/>
      <c r="Z60" s="32"/>
      <c r="AA60" s="31"/>
      <c r="AB60" s="31"/>
      <c r="AC60" s="31"/>
      <c r="AD60" s="31"/>
      <c r="AE60" s="32"/>
      <c r="AF60" s="52"/>
      <c r="AG60" s="29"/>
      <c r="AH60" s="20"/>
      <c r="AI60" s="19"/>
      <c r="AJ60" s="18"/>
      <c r="AK60" s="18"/>
      <c r="AL60" s="18"/>
      <c r="AM60" s="18"/>
      <c r="AN60" s="18"/>
      <c r="AO60" s="51"/>
      <c r="AP60" s="51"/>
    </row>
    <row r="61" spans="1:42" s="16" customFormat="1" ht="12.75" customHeight="1">
      <c r="A61" s="28" t="s">
        <v>4</v>
      </c>
      <c r="B61" s="27">
        <v>1</v>
      </c>
      <c r="C61" s="26">
        <v>1</v>
      </c>
      <c r="D61" s="26">
        <v>1</v>
      </c>
      <c r="E61" s="26">
        <v>1</v>
      </c>
      <c r="F61" s="186"/>
      <c r="G61" s="187"/>
      <c r="H61" s="26">
        <v>1</v>
      </c>
      <c r="I61" s="26">
        <v>1</v>
      </c>
      <c r="J61" s="26">
        <v>1</v>
      </c>
      <c r="K61" s="26">
        <v>1</v>
      </c>
      <c r="L61" s="26">
        <v>1</v>
      </c>
      <c r="M61" s="186"/>
      <c r="N61" s="187"/>
      <c r="O61" s="26">
        <v>1</v>
      </c>
      <c r="P61" s="26">
        <v>1</v>
      </c>
      <c r="Q61" s="26">
        <v>1</v>
      </c>
      <c r="R61" s="26">
        <v>1</v>
      </c>
      <c r="S61" s="26">
        <v>1</v>
      </c>
      <c r="T61" s="186"/>
      <c r="U61" s="187"/>
      <c r="V61" s="26">
        <v>1</v>
      </c>
      <c r="W61" s="26">
        <v>1</v>
      </c>
      <c r="X61" s="26">
        <v>1</v>
      </c>
      <c r="Y61" s="26">
        <v>1</v>
      </c>
      <c r="Z61" s="26">
        <v>1</v>
      </c>
      <c r="AA61" s="186"/>
      <c r="AB61" s="187"/>
      <c r="AC61" s="26">
        <v>1</v>
      </c>
      <c r="AD61" s="26">
        <v>1</v>
      </c>
      <c r="AE61" s="26">
        <v>1</v>
      </c>
      <c r="AF61" s="52"/>
      <c r="AG61" s="25">
        <f>COUNTIF(B61:AF61,AG$1)</f>
        <v>22</v>
      </c>
      <c r="AH61" s="20"/>
      <c r="AI61" s="19"/>
      <c r="AJ61" s="18"/>
      <c r="AK61" s="18"/>
      <c r="AL61" s="18"/>
      <c r="AM61" s="18"/>
      <c r="AN61" s="18"/>
      <c r="AO61" s="51"/>
      <c r="AP61" s="51"/>
    </row>
    <row r="62" spans="1:42" s="16" customFormat="1" ht="13.5" customHeight="1" thickBot="1">
      <c r="A62" s="24"/>
      <c r="B62" s="23">
        <v>1</v>
      </c>
      <c r="C62" s="22">
        <v>1</v>
      </c>
      <c r="D62" s="22">
        <v>1</v>
      </c>
      <c r="E62" s="22">
        <v>1</v>
      </c>
      <c r="F62" s="188"/>
      <c r="G62" s="189"/>
      <c r="H62" s="22">
        <v>1</v>
      </c>
      <c r="I62" s="22">
        <v>1</v>
      </c>
      <c r="J62" s="22">
        <v>1</v>
      </c>
      <c r="K62" s="22">
        <v>1</v>
      </c>
      <c r="L62" s="22">
        <v>1</v>
      </c>
      <c r="M62" s="188"/>
      <c r="N62" s="189"/>
      <c r="O62" s="22">
        <v>1</v>
      </c>
      <c r="P62" s="22">
        <v>1</v>
      </c>
      <c r="Q62" s="22">
        <v>1</v>
      </c>
      <c r="R62" s="22">
        <v>1</v>
      </c>
      <c r="S62" s="22">
        <v>1</v>
      </c>
      <c r="T62" s="188"/>
      <c r="U62" s="189"/>
      <c r="V62" s="22">
        <v>1</v>
      </c>
      <c r="W62" s="22">
        <v>1</v>
      </c>
      <c r="X62" s="22">
        <v>1</v>
      </c>
      <c r="Y62" s="22">
        <v>1</v>
      </c>
      <c r="Z62" s="22">
        <v>1</v>
      </c>
      <c r="AA62" s="188"/>
      <c r="AB62" s="189"/>
      <c r="AC62" s="22">
        <v>1</v>
      </c>
      <c r="AD62" s="22">
        <v>1</v>
      </c>
      <c r="AE62" s="22">
        <v>1</v>
      </c>
      <c r="AF62" s="58"/>
      <c r="AG62" s="55"/>
      <c r="AH62" s="20"/>
      <c r="AI62" s="19"/>
      <c r="AJ62" s="18"/>
      <c r="AK62" s="18"/>
      <c r="AL62" s="18"/>
      <c r="AM62" s="18"/>
      <c r="AN62" s="18"/>
      <c r="AO62" s="51"/>
      <c r="AP62" s="51"/>
    </row>
    <row r="63" spans="1:42" s="40" customFormat="1" ht="12.75">
      <c r="A63" s="217" t="s">
        <v>8</v>
      </c>
      <c r="B63" s="46">
        <f>IF(WEEKDAY(B65,2)=1,AE57+1,AE57)</f>
        <v>40</v>
      </c>
      <c r="C63" s="46">
        <f t="shared" ref="C63:AF63" si="27">IF(WEEKDAY(C65,2)=1,B63+1,B63)</f>
        <v>40</v>
      </c>
      <c r="D63" s="46">
        <f t="shared" si="27"/>
        <v>40</v>
      </c>
      <c r="E63" s="46">
        <f t="shared" si="27"/>
        <v>40</v>
      </c>
      <c r="F63" s="46">
        <f t="shared" si="27"/>
        <v>41</v>
      </c>
      <c r="G63" s="46">
        <f t="shared" si="27"/>
        <v>41</v>
      </c>
      <c r="H63" s="46">
        <f t="shared" si="27"/>
        <v>41</v>
      </c>
      <c r="I63" s="46">
        <f t="shared" si="27"/>
        <v>41</v>
      </c>
      <c r="J63" s="46">
        <f t="shared" si="27"/>
        <v>41</v>
      </c>
      <c r="K63" s="46">
        <f t="shared" si="27"/>
        <v>41</v>
      </c>
      <c r="L63" s="46">
        <f t="shared" si="27"/>
        <v>41</v>
      </c>
      <c r="M63" s="46">
        <f t="shared" si="27"/>
        <v>42</v>
      </c>
      <c r="N63" s="46">
        <f t="shared" si="27"/>
        <v>42</v>
      </c>
      <c r="O63" s="46">
        <f t="shared" si="27"/>
        <v>42</v>
      </c>
      <c r="P63" s="46">
        <f t="shared" si="27"/>
        <v>42</v>
      </c>
      <c r="Q63" s="46">
        <f t="shared" si="27"/>
        <v>42</v>
      </c>
      <c r="R63" s="46">
        <f t="shared" si="27"/>
        <v>42</v>
      </c>
      <c r="S63" s="46">
        <f t="shared" si="27"/>
        <v>42</v>
      </c>
      <c r="T63" s="46">
        <f t="shared" si="27"/>
        <v>43</v>
      </c>
      <c r="U63" s="46">
        <f t="shared" si="27"/>
        <v>43</v>
      </c>
      <c r="V63" s="46">
        <f t="shared" si="27"/>
        <v>43</v>
      </c>
      <c r="W63" s="46">
        <f t="shared" si="27"/>
        <v>43</v>
      </c>
      <c r="X63" s="46">
        <f t="shared" si="27"/>
        <v>43</v>
      </c>
      <c r="Y63" s="46">
        <f t="shared" si="27"/>
        <v>43</v>
      </c>
      <c r="Z63" s="46">
        <f t="shared" si="27"/>
        <v>43</v>
      </c>
      <c r="AA63" s="46">
        <f t="shared" si="27"/>
        <v>44</v>
      </c>
      <c r="AB63" s="46">
        <f t="shared" si="27"/>
        <v>44</v>
      </c>
      <c r="AC63" s="46">
        <f t="shared" si="27"/>
        <v>44</v>
      </c>
      <c r="AD63" s="46">
        <f t="shared" si="27"/>
        <v>44</v>
      </c>
      <c r="AE63" s="46">
        <f t="shared" si="27"/>
        <v>44</v>
      </c>
      <c r="AF63" s="46">
        <f t="shared" si="27"/>
        <v>44</v>
      </c>
      <c r="AG63" s="45"/>
      <c r="AH63" s="44"/>
      <c r="AI63" s="43"/>
      <c r="AJ63" s="42"/>
      <c r="AK63" s="42"/>
      <c r="AL63" s="42"/>
      <c r="AM63" s="42"/>
      <c r="AN63" s="42"/>
      <c r="AO63" s="54"/>
      <c r="AP63" s="54"/>
    </row>
    <row r="64" spans="1:42" s="16" customFormat="1">
      <c r="A64" s="217"/>
      <c r="B64" s="39">
        <f t="shared" ref="B64:AF64" si="28">B65</f>
        <v>44105</v>
      </c>
      <c r="C64" s="39">
        <f t="shared" si="28"/>
        <v>44106</v>
      </c>
      <c r="D64" s="39">
        <f t="shared" si="28"/>
        <v>44107</v>
      </c>
      <c r="E64" s="39">
        <f t="shared" si="28"/>
        <v>44108</v>
      </c>
      <c r="F64" s="39">
        <f t="shared" si="28"/>
        <v>44109</v>
      </c>
      <c r="G64" s="39">
        <f t="shared" si="28"/>
        <v>44110</v>
      </c>
      <c r="H64" s="39">
        <f t="shared" si="28"/>
        <v>44111</v>
      </c>
      <c r="I64" s="39">
        <f t="shared" si="28"/>
        <v>44112</v>
      </c>
      <c r="J64" s="39">
        <f t="shared" si="28"/>
        <v>44113</v>
      </c>
      <c r="K64" s="39">
        <f t="shared" si="28"/>
        <v>44114</v>
      </c>
      <c r="L64" s="39">
        <f t="shared" si="28"/>
        <v>44115</v>
      </c>
      <c r="M64" s="39">
        <f t="shared" si="28"/>
        <v>44116</v>
      </c>
      <c r="N64" s="39">
        <f t="shared" si="28"/>
        <v>44117</v>
      </c>
      <c r="O64" s="39">
        <f t="shared" si="28"/>
        <v>44118</v>
      </c>
      <c r="P64" s="39">
        <f t="shared" si="28"/>
        <v>44119</v>
      </c>
      <c r="Q64" s="39">
        <f t="shared" si="28"/>
        <v>44120</v>
      </c>
      <c r="R64" s="39">
        <f t="shared" si="28"/>
        <v>44121</v>
      </c>
      <c r="S64" s="39">
        <f t="shared" si="28"/>
        <v>44122</v>
      </c>
      <c r="T64" s="39">
        <f t="shared" si="28"/>
        <v>44123</v>
      </c>
      <c r="U64" s="39">
        <f t="shared" si="28"/>
        <v>44124</v>
      </c>
      <c r="V64" s="39">
        <f t="shared" si="28"/>
        <v>44125</v>
      </c>
      <c r="W64" s="39">
        <f t="shared" si="28"/>
        <v>44126</v>
      </c>
      <c r="X64" s="39">
        <f t="shared" si="28"/>
        <v>44127</v>
      </c>
      <c r="Y64" s="39">
        <f t="shared" si="28"/>
        <v>44128</v>
      </c>
      <c r="Z64" s="39">
        <f t="shared" si="28"/>
        <v>44129</v>
      </c>
      <c r="AA64" s="39">
        <f t="shared" si="28"/>
        <v>44130</v>
      </c>
      <c r="AB64" s="39">
        <f t="shared" si="28"/>
        <v>44131</v>
      </c>
      <c r="AC64" s="39">
        <f t="shared" si="28"/>
        <v>44132</v>
      </c>
      <c r="AD64" s="39">
        <f t="shared" si="28"/>
        <v>44133</v>
      </c>
      <c r="AE64" s="39">
        <f t="shared" si="28"/>
        <v>44134</v>
      </c>
      <c r="AF64" s="38">
        <f t="shared" si="28"/>
        <v>44135</v>
      </c>
      <c r="AG64" s="37" t="s">
        <v>5</v>
      </c>
      <c r="AH64" s="20"/>
      <c r="AI64" s="19"/>
      <c r="AJ64" s="18"/>
      <c r="AK64" s="18"/>
      <c r="AL64" s="18"/>
      <c r="AM64" s="18"/>
      <c r="AN64" s="18"/>
      <c r="AO64" s="51"/>
      <c r="AP64" s="51"/>
    </row>
    <row r="65" spans="1:48" s="16" customFormat="1">
      <c r="A65" s="217"/>
      <c r="B65" s="36">
        <f>DATE(D2,10,1)</f>
        <v>44105</v>
      </c>
      <c r="C65" s="36">
        <f t="shared" ref="C65:AF65" si="29">B65+1</f>
        <v>44106</v>
      </c>
      <c r="D65" s="36">
        <f t="shared" si="29"/>
        <v>44107</v>
      </c>
      <c r="E65" s="36">
        <f t="shared" si="29"/>
        <v>44108</v>
      </c>
      <c r="F65" s="36">
        <f t="shared" si="29"/>
        <v>44109</v>
      </c>
      <c r="G65" s="36">
        <f t="shared" si="29"/>
        <v>44110</v>
      </c>
      <c r="H65" s="36">
        <f t="shared" si="29"/>
        <v>44111</v>
      </c>
      <c r="I65" s="36">
        <f t="shared" si="29"/>
        <v>44112</v>
      </c>
      <c r="J65" s="36">
        <f t="shared" si="29"/>
        <v>44113</v>
      </c>
      <c r="K65" s="36">
        <f t="shared" si="29"/>
        <v>44114</v>
      </c>
      <c r="L65" s="36">
        <f t="shared" si="29"/>
        <v>44115</v>
      </c>
      <c r="M65" s="36">
        <f t="shared" si="29"/>
        <v>44116</v>
      </c>
      <c r="N65" s="36">
        <f t="shared" si="29"/>
        <v>44117</v>
      </c>
      <c r="O65" s="36">
        <f t="shared" si="29"/>
        <v>44118</v>
      </c>
      <c r="P65" s="36">
        <f t="shared" si="29"/>
        <v>44119</v>
      </c>
      <c r="Q65" s="36">
        <f t="shared" si="29"/>
        <v>44120</v>
      </c>
      <c r="R65" s="36">
        <f t="shared" si="29"/>
        <v>44121</v>
      </c>
      <c r="S65" s="36">
        <f t="shared" si="29"/>
        <v>44122</v>
      </c>
      <c r="T65" s="36">
        <f t="shared" si="29"/>
        <v>44123</v>
      </c>
      <c r="U65" s="36">
        <f t="shared" si="29"/>
        <v>44124</v>
      </c>
      <c r="V65" s="36">
        <f t="shared" si="29"/>
        <v>44125</v>
      </c>
      <c r="W65" s="36">
        <f t="shared" si="29"/>
        <v>44126</v>
      </c>
      <c r="X65" s="36">
        <f t="shared" si="29"/>
        <v>44127</v>
      </c>
      <c r="Y65" s="36">
        <f t="shared" si="29"/>
        <v>44128</v>
      </c>
      <c r="Z65" s="36">
        <f t="shared" si="29"/>
        <v>44129</v>
      </c>
      <c r="AA65" s="36">
        <f t="shared" si="29"/>
        <v>44130</v>
      </c>
      <c r="AB65" s="36">
        <f t="shared" si="29"/>
        <v>44131</v>
      </c>
      <c r="AC65" s="36">
        <f t="shared" si="29"/>
        <v>44132</v>
      </c>
      <c r="AD65" s="36">
        <f t="shared" si="29"/>
        <v>44133</v>
      </c>
      <c r="AE65" s="36">
        <f t="shared" si="29"/>
        <v>44134</v>
      </c>
      <c r="AF65" s="35">
        <f t="shared" si="29"/>
        <v>44135</v>
      </c>
      <c r="AG65" s="34">
        <f>COUNTA(AA64:AE64,B64:C64,F64:J64,M64:Q64,T64:X64)</f>
        <v>22</v>
      </c>
      <c r="AH65" s="20"/>
      <c r="AI65" s="19"/>
      <c r="AJ65" s="18"/>
      <c r="AK65" s="18"/>
      <c r="AL65" s="18"/>
      <c r="AM65" s="18"/>
      <c r="AN65" s="18"/>
      <c r="AO65" s="51"/>
      <c r="AP65" s="51"/>
    </row>
    <row r="66" spans="1:48" s="16" customFormat="1" ht="5.25" customHeight="1">
      <c r="A66" s="218"/>
      <c r="B66" s="32"/>
      <c r="C66" s="32"/>
      <c r="D66" s="31"/>
      <c r="E66" s="31"/>
      <c r="F66" s="31"/>
      <c r="G66" s="31"/>
      <c r="H66" s="32"/>
      <c r="I66" s="32"/>
      <c r="J66" s="32"/>
      <c r="K66" s="31"/>
      <c r="L66" s="31"/>
      <c r="M66" s="31"/>
      <c r="N66" s="31"/>
      <c r="O66" s="32"/>
      <c r="P66" s="32"/>
      <c r="Q66" s="32"/>
      <c r="R66" s="31"/>
      <c r="S66" s="31"/>
      <c r="T66" s="31"/>
      <c r="U66" s="31"/>
      <c r="V66" s="32"/>
      <c r="W66" s="32"/>
      <c r="X66" s="32"/>
      <c r="Y66" s="31"/>
      <c r="Z66" s="31"/>
      <c r="AA66" s="31"/>
      <c r="AB66" s="31"/>
      <c r="AC66" s="31"/>
      <c r="AD66" s="31"/>
      <c r="AE66" s="31"/>
      <c r="AF66" s="31"/>
      <c r="AG66" s="29"/>
      <c r="AH66" s="20"/>
      <c r="AI66" s="19"/>
      <c r="AJ66" s="18"/>
      <c r="AK66" s="18"/>
      <c r="AL66" s="18"/>
      <c r="AM66" s="18"/>
      <c r="AN66" s="18"/>
      <c r="AO66" s="51"/>
      <c r="AP66" s="51"/>
    </row>
    <row r="67" spans="1:48" s="16" customFormat="1" ht="12.75" customHeight="1">
      <c r="A67" s="57" t="s">
        <v>4</v>
      </c>
      <c r="B67" s="27">
        <v>1</v>
      </c>
      <c r="C67" s="26">
        <v>1</v>
      </c>
      <c r="D67" s="186"/>
      <c r="E67" s="187"/>
      <c r="F67" s="26">
        <v>1</v>
      </c>
      <c r="G67" s="26">
        <v>1</v>
      </c>
      <c r="H67" s="26">
        <v>1</v>
      </c>
      <c r="I67" s="26">
        <v>1</v>
      </c>
      <c r="J67" s="26">
        <v>1</v>
      </c>
      <c r="K67" s="186"/>
      <c r="L67" s="187"/>
      <c r="M67" s="26">
        <v>1</v>
      </c>
      <c r="N67" s="26">
        <v>1</v>
      </c>
      <c r="O67" s="26">
        <v>1</v>
      </c>
      <c r="P67" s="26">
        <v>1</v>
      </c>
      <c r="Q67" s="26">
        <v>1</v>
      </c>
      <c r="R67" s="186"/>
      <c r="S67" s="187"/>
      <c r="T67" s="26">
        <v>1</v>
      </c>
      <c r="U67" s="26">
        <v>1</v>
      </c>
      <c r="V67" s="26">
        <v>1</v>
      </c>
      <c r="W67" s="26">
        <v>1</v>
      </c>
      <c r="X67" s="26">
        <v>1</v>
      </c>
      <c r="Y67" s="186"/>
      <c r="Z67" s="187"/>
      <c r="AA67" s="26">
        <v>1</v>
      </c>
      <c r="AB67" s="26">
        <v>1</v>
      </c>
      <c r="AC67" s="26">
        <v>1</v>
      </c>
      <c r="AD67" s="26">
        <v>1</v>
      </c>
      <c r="AE67" s="26">
        <v>1</v>
      </c>
      <c r="AF67" s="223"/>
      <c r="AG67" s="25">
        <f>COUNTIF(B67:AF67,AG$1)</f>
        <v>22</v>
      </c>
      <c r="AH67" s="20"/>
      <c r="AI67" s="19"/>
      <c r="AJ67" s="18"/>
      <c r="AK67" s="18"/>
      <c r="AL67" s="18"/>
      <c r="AM67" s="18"/>
      <c r="AN67" s="18"/>
      <c r="AO67" s="51"/>
      <c r="AP67" s="51"/>
    </row>
    <row r="68" spans="1:48" s="16" customFormat="1" ht="13.5" customHeight="1" thickBot="1">
      <c r="A68" s="56"/>
      <c r="B68" s="23">
        <v>1</v>
      </c>
      <c r="C68" s="22">
        <v>1</v>
      </c>
      <c r="D68" s="188"/>
      <c r="E68" s="189"/>
      <c r="F68" s="22">
        <v>1</v>
      </c>
      <c r="G68" s="22">
        <v>1</v>
      </c>
      <c r="H68" s="22">
        <v>1</v>
      </c>
      <c r="I68" s="22">
        <v>1</v>
      </c>
      <c r="J68" s="22">
        <v>1</v>
      </c>
      <c r="K68" s="188"/>
      <c r="L68" s="189"/>
      <c r="M68" s="22">
        <v>1</v>
      </c>
      <c r="N68" s="22">
        <v>1</v>
      </c>
      <c r="O68" s="22">
        <v>1</v>
      </c>
      <c r="P68" s="22">
        <v>1</v>
      </c>
      <c r="Q68" s="22">
        <v>1</v>
      </c>
      <c r="R68" s="188"/>
      <c r="S68" s="189"/>
      <c r="T68" s="22">
        <v>1</v>
      </c>
      <c r="U68" s="22">
        <v>1</v>
      </c>
      <c r="V68" s="22">
        <v>1</v>
      </c>
      <c r="W68" s="22">
        <v>1</v>
      </c>
      <c r="X68" s="22">
        <v>1</v>
      </c>
      <c r="Y68" s="188"/>
      <c r="Z68" s="189"/>
      <c r="AA68" s="22">
        <v>1</v>
      </c>
      <c r="AB68" s="22">
        <v>1</v>
      </c>
      <c r="AC68" s="22">
        <v>1</v>
      </c>
      <c r="AD68" s="22">
        <v>1</v>
      </c>
      <c r="AE68" s="22">
        <v>1</v>
      </c>
      <c r="AF68" s="224"/>
      <c r="AG68" s="55"/>
      <c r="AH68" s="20"/>
      <c r="AI68" s="19"/>
      <c r="AJ68" s="18"/>
      <c r="AK68" s="18"/>
      <c r="AL68" s="18"/>
      <c r="AM68" s="18"/>
      <c r="AN68" s="18"/>
      <c r="AO68" s="51"/>
      <c r="AP68" s="51"/>
    </row>
    <row r="69" spans="1:48" s="40" customFormat="1" ht="12.75">
      <c r="A69" s="214" t="s">
        <v>7</v>
      </c>
      <c r="B69" s="46">
        <f>IF(WEEKDAY(B71,2)=1,AF63+1,AF63)</f>
        <v>44</v>
      </c>
      <c r="C69" s="46">
        <f t="shared" ref="C69:AF69" si="30">IF(WEEKDAY(C71,2)=1,B69+1,B69)</f>
        <v>45</v>
      </c>
      <c r="D69" s="46">
        <f t="shared" si="30"/>
        <v>45</v>
      </c>
      <c r="E69" s="46">
        <f t="shared" si="30"/>
        <v>45</v>
      </c>
      <c r="F69" s="46">
        <f t="shared" si="30"/>
        <v>45</v>
      </c>
      <c r="G69" s="46">
        <f t="shared" si="30"/>
        <v>45</v>
      </c>
      <c r="H69" s="46">
        <f t="shared" si="30"/>
        <v>45</v>
      </c>
      <c r="I69" s="46">
        <f t="shared" si="30"/>
        <v>45</v>
      </c>
      <c r="J69" s="46">
        <f t="shared" si="30"/>
        <v>46</v>
      </c>
      <c r="K69" s="46">
        <f t="shared" si="30"/>
        <v>46</v>
      </c>
      <c r="L69" s="46">
        <f t="shared" si="30"/>
        <v>46</v>
      </c>
      <c r="M69" s="46">
        <f t="shared" si="30"/>
        <v>46</v>
      </c>
      <c r="N69" s="46">
        <f t="shared" si="30"/>
        <v>46</v>
      </c>
      <c r="O69" s="46">
        <f t="shared" si="30"/>
        <v>46</v>
      </c>
      <c r="P69" s="46">
        <f t="shared" si="30"/>
        <v>46</v>
      </c>
      <c r="Q69" s="46">
        <f t="shared" si="30"/>
        <v>47</v>
      </c>
      <c r="R69" s="46">
        <f t="shared" si="30"/>
        <v>47</v>
      </c>
      <c r="S69" s="46">
        <f t="shared" si="30"/>
        <v>47</v>
      </c>
      <c r="T69" s="46">
        <f t="shared" si="30"/>
        <v>47</v>
      </c>
      <c r="U69" s="46">
        <f t="shared" si="30"/>
        <v>47</v>
      </c>
      <c r="V69" s="46">
        <f t="shared" si="30"/>
        <v>47</v>
      </c>
      <c r="W69" s="46">
        <f t="shared" si="30"/>
        <v>47</v>
      </c>
      <c r="X69" s="46">
        <f t="shared" si="30"/>
        <v>48</v>
      </c>
      <c r="Y69" s="46">
        <f t="shared" si="30"/>
        <v>48</v>
      </c>
      <c r="Z69" s="46">
        <f t="shared" si="30"/>
        <v>48</v>
      </c>
      <c r="AA69" s="46">
        <f t="shared" si="30"/>
        <v>48</v>
      </c>
      <c r="AB69" s="46">
        <f t="shared" si="30"/>
        <v>48</v>
      </c>
      <c r="AC69" s="46">
        <f t="shared" si="30"/>
        <v>48</v>
      </c>
      <c r="AD69" s="46">
        <f t="shared" si="30"/>
        <v>48</v>
      </c>
      <c r="AE69" s="46">
        <f t="shared" si="30"/>
        <v>49</v>
      </c>
      <c r="AF69" s="46">
        <f t="shared" si="30"/>
        <v>49</v>
      </c>
      <c r="AG69" s="45"/>
      <c r="AH69" s="44"/>
      <c r="AI69" s="43"/>
      <c r="AJ69" s="42"/>
      <c r="AK69" s="42"/>
      <c r="AL69" s="42"/>
      <c r="AM69" s="42"/>
      <c r="AN69" s="42"/>
      <c r="AO69" s="54"/>
      <c r="AP69" s="54"/>
    </row>
    <row r="70" spans="1:48" s="16" customFormat="1">
      <c r="A70" s="214"/>
      <c r="B70" s="39">
        <f t="shared" ref="B70:AE70" si="31">B71</f>
        <v>44136</v>
      </c>
      <c r="C70" s="39">
        <f t="shared" si="31"/>
        <v>44137</v>
      </c>
      <c r="D70" s="39">
        <f t="shared" si="31"/>
        <v>44138</v>
      </c>
      <c r="E70" s="39">
        <f t="shared" si="31"/>
        <v>44139</v>
      </c>
      <c r="F70" s="39">
        <f t="shared" si="31"/>
        <v>44140</v>
      </c>
      <c r="G70" s="39">
        <f t="shared" si="31"/>
        <v>44141</v>
      </c>
      <c r="H70" s="39">
        <f t="shared" si="31"/>
        <v>44142</v>
      </c>
      <c r="I70" s="39">
        <f t="shared" si="31"/>
        <v>44143</v>
      </c>
      <c r="J70" s="39">
        <f t="shared" si="31"/>
        <v>44144</v>
      </c>
      <c r="K70" s="39">
        <f t="shared" si="31"/>
        <v>44145</v>
      </c>
      <c r="L70" s="39">
        <f t="shared" si="31"/>
        <v>44146</v>
      </c>
      <c r="M70" s="39">
        <f t="shared" si="31"/>
        <v>44147</v>
      </c>
      <c r="N70" s="39">
        <f t="shared" si="31"/>
        <v>44148</v>
      </c>
      <c r="O70" s="39">
        <f t="shared" si="31"/>
        <v>44149</v>
      </c>
      <c r="P70" s="39">
        <f t="shared" si="31"/>
        <v>44150</v>
      </c>
      <c r="Q70" s="39">
        <f t="shared" si="31"/>
        <v>44151</v>
      </c>
      <c r="R70" s="39">
        <f t="shared" si="31"/>
        <v>44152</v>
      </c>
      <c r="S70" s="39">
        <f t="shared" si="31"/>
        <v>44153</v>
      </c>
      <c r="T70" s="39">
        <f t="shared" si="31"/>
        <v>44154</v>
      </c>
      <c r="U70" s="39">
        <f t="shared" si="31"/>
        <v>44155</v>
      </c>
      <c r="V70" s="39">
        <f t="shared" si="31"/>
        <v>44156</v>
      </c>
      <c r="W70" s="39">
        <f t="shared" si="31"/>
        <v>44157</v>
      </c>
      <c r="X70" s="39">
        <f t="shared" si="31"/>
        <v>44158</v>
      </c>
      <c r="Y70" s="39">
        <f t="shared" si="31"/>
        <v>44159</v>
      </c>
      <c r="Z70" s="39">
        <f t="shared" si="31"/>
        <v>44160</v>
      </c>
      <c r="AA70" s="39">
        <f t="shared" si="31"/>
        <v>44161</v>
      </c>
      <c r="AB70" s="39">
        <f t="shared" si="31"/>
        <v>44162</v>
      </c>
      <c r="AC70" s="39">
        <f t="shared" si="31"/>
        <v>44163</v>
      </c>
      <c r="AD70" s="39">
        <f t="shared" si="31"/>
        <v>44164</v>
      </c>
      <c r="AE70" s="39">
        <f t="shared" si="31"/>
        <v>44165</v>
      </c>
      <c r="AF70" s="53"/>
      <c r="AG70" s="37" t="s">
        <v>5</v>
      </c>
      <c r="AH70" s="20"/>
      <c r="AI70" s="19"/>
      <c r="AJ70" s="18"/>
      <c r="AK70" s="18"/>
      <c r="AL70" s="18"/>
      <c r="AM70" s="18"/>
      <c r="AN70" s="18"/>
      <c r="AO70" s="51"/>
      <c r="AP70" s="51"/>
    </row>
    <row r="71" spans="1:48" s="16" customFormat="1">
      <c r="A71" s="214"/>
      <c r="B71" s="36">
        <f>DATE(D2,11,1)</f>
        <v>44136</v>
      </c>
      <c r="C71" s="36">
        <f t="shared" ref="C71:AE71" si="32">B71+1</f>
        <v>44137</v>
      </c>
      <c r="D71" s="36">
        <f t="shared" si="32"/>
        <v>44138</v>
      </c>
      <c r="E71" s="36">
        <f t="shared" si="32"/>
        <v>44139</v>
      </c>
      <c r="F71" s="36">
        <f t="shared" si="32"/>
        <v>44140</v>
      </c>
      <c r="G71" s="36">
        <f t="shared" si="32"/>
        <v>44141</v>
      </c>
      <c r="H71" s="36">
        <f t="shared" si="32"/>
        <v>44142</v>
      </c>
      <c r="I71" s="36">
        <f t="shared" si="32"/>
        <v>44143</v>
      </c>
      <c r="J71" s="36">
        <f t="shared" si="32"/>
        <v>44144</v>
      </c>
      <c r="K71" s="36">
        <f t="shared" si="32"/>
        <v>44145</v>
      </c>
      <c r="L71" s="36">
        <f t="shared" si="32"/>
        <v>44146</v>
      </c>
      <c r="M71" s="36">
        <f t="shared" si="32"/>
        <v>44147</v>
      </c>
      <c r="N71" s="36">
        <f t="shared" si="32"/>
        <v>44148</v>
      </c>
      <c r="O71" s="36">
        <f t="shared" si="32"/>
        <v>44149</v>
      </c>
      <c r="P71" s="36">
        <f t="shared" si="32"/>
        <v>44150</v>
      </c>
      <c r="Q71" s="36">
        <f t="shared" si="32"/>
        <v>44151</v>
      </c>
      <c r="R71" s="36">
        <f t="shared" si="32"/>
        <v>44152</v>
      </c>
      <c r="S71" s="36">
        <f t="shared" si="32"/>
        <v>44153</v>
      </c>
      <c r="T71" s="36">
        <f t="shared" si="32"/>
        <v>44154</v>
      </c>
      <c r="U71" s="36">
        <f t="shared" si="32"/>
        <v>44155</v>
      </c>
      <c r="V71" s="36">
        <f t="shared" si="32"/>
        <v>44156</v>
      </c>
      <c r="W71" s="36">
        <f t="shared" si="32"/>
        <v>44157</v>
      </c>
      <c r="X71" s="36">
        <f t="shared" si="32"/>
        <v>44158</v>
      </c>
      <c r="Y71" s="36">
        <f t="shared" si="32"/>
        <v>44159</v>
      </c>
      <c r="Z71" s="36">
        <f t="shared" si="32"/>
        <v>44160</v>
      </c>
      <c r="AA71" s="36">
        <f t="shared" si="32"/>
        <v>44161</v>
      </c>
      <c r="AB71" s="36">
        <f t="shared" si="32"/>
        <v>44162</v>
      </c>
      <c r="AC71" s="36">
        <f t="shared" si="32"/>
        <v>44163</v>
      </c>
      <c r="AD71" s="36">
        <f t="shared" si="32"/>
        <v>44164</v>
      </c>
      <c r="AE71" s="36">
        <f t="shared" si="32"/>
        <v>44165</v>
      </c>
      <c r="AF71" s="52"/>
      <c r="AG71" s="34">
        <f>COUNTA(AE70,C70:G70,J70:N70,Q70:U70,X70:AB70)</f>
        <v>21</v>
      </c>
      <c r="AH71" s="20"/>
      <c r="AI71" s="19"/>
      <c r="AJ71" s="18"/>
      <c r="AK71" s="18"/>
      <c r="AL71" s="18"/>
      <c r="AM71" s="18"/>
      <c r="AN71" s="18"/>
      <c r="AO71" s="51"/>
      <c r="AP71" s="51"/>
    </row>
    <row r="72" spans="1:48" s="16" customFormat="1" ht="5.25" customHeight="1">
      <c r="A72" s="215"/>
      <c r="B72" s="32"/>
      <c r="C72" s="32"/>
      <c r="D72" s="31"/>
      <c r="E72" s="32"/>
      <c r="F72" s="32"/>
      <c r="G72" s="32"/>
      <c r="H72" s="31"/>
      <c r="I72" s="31"/>
      <c r="J72" s="31"/>
      <c r="K72" s="31"/>
      <c r="L72" s="32"/>
      <c r="M72" s="32"/>
      <c r="N72" s="32"/>
      <c r="O72" s="31"/>
      <c r="P72" s="31"/>
      <c r="Q72" s="31"/>
      <c r="R72" s="31"/>
      <c r="S72" s="32"/>
      <c r="T72" s="32"/>
      <c r="U72" s="32"/>
      <c r="V72" s="31"/>
      <c r="W72" s="31"/>
      <c r="X72" s="31"/>
      <c r="Y72" s="31"/>
      <c r="Z72" s="32"/>
      <c r="AA72" s="32"/>
      <c r="AB72" s="32"/>
      <c r="AC72" s="31"/>
      <c r="AD72" s="31"/>
      <c r="AE72" s="31"/>
      <c r="AF72" s="52"/>
      <c r="AG72" s="29"/>
      <c r="AH72" s="20"/>
      <c r="AI72" s="19"/>
      <c r="AJ72" s="18"/>
      <c r="AK72" s="18"/>
      <c r="AL72" s="18"/>
      <c r="AM72" s="18"/>
      <c r="AN72" s="18"/>
      <c r="AO72" s="51"/>
      <c r="AP72" s="51"/>
    </row>
    <row r="73" spans="1:48" s="16" customFormat="1" ht="12.75" customHeight="1">
      <c r="A73" s="50" t="s">
        <v>4</v>
      </c>
      <c r="B73" s="219"/>
      <c r="C73" s="26">
        <v>1</v>
      </c>
      <c r="D73" s="26">
        <v>1</v>
      </c>
      <c r="E73" s="26">
        <v>1</v>
      </c>
      <c r="F73" s="26">
        <v>1</v>
      </c>
      <c r="G73" s="26">
        <v>1</v>
      </c>
      <c r="H73" s="186"/>
      <c r="I73" s="187"/>
      <c r="J73" s="26">
        <v>1</v>
      </c>
      <c r="K73" s="26">
        <v>1</v>
      </c>
      <c r="L73" s="26">
        <v>1</v>
      </c>
      <c r="M73" s="26">
        <v>1</v>
      </c>
      <c r="N73" s="26">
        <v>1</v>
      </c>
      <c r="O73" s="186"/>
      <c r="P73" s="187"/>
      <c r="Q73" s="26">
        <v>1</v>
      </c>
      <c r="R73" s="26">
        <v>1</v>
      </c>
      <c r="S73" s="26">
        <v>1</v>
      </c>
      <c r="T73" s="26">
        <v>1</v>
      </c>
      <c r="U73" s="26">
        <v>1</v>
      </c>
      <c r="V73" s="186"/>
      <c r="W73" s="187"/>
      <c r="X73" s="26">
        <v>1</v>
      </c>
      <c r="Y73" s="26">
        <v>1</v>
      </c>
      <c r="Z73" s="26">
        <v>1</v>
      </c>
      <c r="AA73" s="26">
        <v>1</v>
      </c>
      <c r="AB73" s="26">
        <v>1</v>
      </c>
      <c r="AC73" s="186"/>
      <c r="AD73" s="187"/>
      <c r="AE73" s="26">
        <v>1</v>
      </c>
      <c r="AF73" s="49"/>
      <c r="AG73" s="25">
        <f>COUNTIF(B73:AF73,AG$1)</f>
        <v>21</v>
      </c>
      <c r="AH73" s="20"/>
      <c r="AI73" s="19"/>
      <c r="AJ73" s="18"/>
      <c r="AK73" s="18"/>
      <c r="AL73" s="18"/>
      <c r="AM73" s="18"/>
      <c r="AN73" s="18"/>
      <c r="AO73" s="18"/>
      <c r="AP73" s="18"/>
      <c r="AQ73" s="17"/>
      <c r="AR73" s="17"/>
      <c r="AS73" s="17"/>
      <c r="AT73" s="17"/>
      <c r="AU73" s="17"/>
      <c r="AV73" s="17"/>
    </row>
    <row r="74" spans="1:48" s="16" customFormat="1" ht="13.5" customHeight="1" thickBot="1">
      <c r="A74" s="48"/>
      <c r="B74" s="220"/>
      <c r="C74" s="22">
        <v>1</v>
      </c>
      <c r="D74" s="22">
        <v>1</v>
      </c>
      <c r="E74" s="22">
        <v>1</v>
      </c>
      <c r="F74" s="22">
        <v>1</v>
      </c>
      <c r="G74" s="22">
        <v>1</v>
      </c>
      <c r="H74" s="188"/>
      <c r="I74" s="189"/>
      <c r="J74" s="22">
        <v>1</v>
      </c>
      <c r="K74" s="22">
        <v>1</v>
      </c>
      <c r="L74" s="22">
        <v>1</v>
      </c>
      <c r="M74" s="22">
        <v>1</v>
      </c>
      <c r="N74" s="22">
        <v>1</v>
      </c>
      <c r="O74" s="188"/>
      <c r="P74" s="189"/>
      <c r="Q74" s="22">
        <v>1</v>
      </c>
      <c r="R74" s="22">
        <v>1</v>
      </c>
      <c r="S74" s="22">
        <v>1</v>
      </c>
      <c r="T74" s="22">
        <v>1</v>
      </c>
      <c r="U74" s="22">
        <v>1</v>
      </c>
      <c r="V74" s="188"/>
      <c r="W74" s="189"/>
      <c r="X74" s="22">
        <v>1</v>
      </c>
      <c r="Y74" s="22">
        <v>1</v>
      </c>
      <c r="Z74" s="22">
        <v>1</v>
      </c>
      <c r="AA74" s="22">
        <v>1</v>
      </c>
      <c r="AB74" s="22">
        <v>1</v>
      </c>
      <c r="AC74" s="188"/>
      <c r="AD74" s="189"/>
      <c r="AE74" s="22">
        <v>1</v>
      </c>
      <c r="AF74" s="47"/>
      <c r="AG74" s="21">
        <f>COUNTIF(B73:AF73,"CA")+COUNTIF(B73:AF73,"HP")+COUNTIF(B73:AF73,"RTT")+COUNTIF(B73:AF73,"/RTT")/2+COUNTIF(B73:AF73,"1/2CA")/2+COUNTIF(B73:AF73,"1/2HP")/2</f>
        <v>0</v>
      </c>
      <c r="AH74" s="20"/>
      <c r="AI74" s="19"/>
      <c r="AJ74" s="18"/>
      <c r="AK74" s="18"/>
      <c r="AL74" s="18"/>
      <c r="AM74" s="18"/>
      <c r="AN74" s="18"/>
      <c r="AO74" s="18"/>
      <c r="AP74" s="18"/>
      <c r="AQ74" s="17"/>
      <c r="AR74" s="17"/>
      <c r="AS74" s="17"/>
      <c r="AT74" s="17"/>
      <c r="AU74" s="17"/>
      <c r="AV74" s="17"/>
    </row>
    <row r="75" spans="1:48" s="40" customFormat="1" ht="12.75">
      <c r="A75" s="214" t="s">
        <v>6</v>
      </c>
      <c r="B75" s="46">
        <f>IF(WEEKDAY(B77,2)=1,AE69+1,AE69)</f>
        <v>49</v>
      </c>
      <c r="C75" s="46">
        <f t="shared" ref="C75:AF75" si="33">IF(WEEKDAY(C77,2)=1,B75+1,B75)</f>
        <v>49</v>
      </c>
      <c r="D75" s="46">
        <f t="shared" si="33"/>
        <v>49</v>
      </c>
      <c r="E75" s="46">
        <f t="shared" si="33"/>
        <v>49</v>
      </c>
      <c r="F75" s="46">
        <f t="shared" si="33"/>
        <v>49</v>
      </c>
      <c r="G75" s="46">
        <f t="shared" si="33"/>
        <v>49</v>
      </c>
      <c r="H75" s="46">
        <f t="shared" si="33"/>
        <v>50</v>
      </c>
      <c r="I75" s="46">
        <f t="shared" si="33"/>
        <v>50</v>
      </c>
      <c r="J75" s="46">
        <f t="shared" si="33"/>
        <v>50</v>
      </c>
      <c r="K75" s="46">
        <f t="shared" si="33"/>
        <v>50</v>
      </c>
      <c r="L75" s="46">
        <f t="shared" si="33"/>
        <v>50</v>
      </c>
      <c r="M75" s="46">
        <f t="shared" si="33"/>
        <v>50</v>
      </c>
      <c r="N75" s="46">
        <f t="shared" si="33"/>
        <v>50</v>
      </c>
      <c r="O75" s="46">
        <f t="shared" si="33"/>
        <v>51</v>
      </c>
      <c r="P75" s="46">
        <f t="shared" si="33"/>
        <v>51</v>
      </c>
      <c r="Q75" s="46">
        <f t="shared" si="33"/>
        <v>51</v>
      </c>
      <c r="R75" s="46">
        <f t="shared" si="33"/>
        <v>51</v>
      </c>
      <c r="S75" s="46">
        <f t="shared" si="33"/>
        <v>51</v>
      </c>
      <c r="T75" s="46">
        <f t="shared" si="33"/>
        <v>51</v>
      </c>
      <c r="U75" s="46">
        <f t="shared" si="33"/>
        <v>51</v>
      </c>
      <c r="V75" s="46">
        <f t="shared" si="33"/>
        <v>52</v>
      </c>
      <c r="W75" s="46">
        <f t="shared" si="33"/>
        <v>52</v>
      </c>
      <c r="X75" s="46">
        <f t="shared" si="33"/>
        <v>52</v>
      </c>
      <c r="Y75" s="46">
        <f t="shared" si="33"/>
        <v>52</v>
      </c>
      <c r="Z75" s="46">
        <f t="shared" si="33"/>
        <v>52</v>
      </c>
      <c r="AA75" s="46">
        <f t="shared" si="33"/>
        <v>52</v>
      </c>
      <c r="AB75" s="46">
        <f t="shared" si="33"/>
        <v>52</v>
      </c>
      <c r="AC75" s="46">
        <f t="shared" si="33"/>
        <v>53</v>
      </c>
      <c r="AD75" s="46">
        <f t="shared" si="33"/>
        <v>53</v>
      </c>
      <c r="AE75" s="46">
        <f t="shared" si="33"/>
        <v>53</v>
      </c>
      <c r="AF75" s="46">
        <f t="shared" si="33"/>
        <v>53</v>
      </c>
      <c r="AG75" s="45"/>
      <c r="AH75" s="44"/>
      <c r="AI75" s="43"/>
      <c r="AJ75" s="42"/>
      <c r="AK75" s="42"/>
      <c r="AL75" s="42"/>
      <c r="AM75" s="42"/>
      <c r="AN75" s="42"/>
      <c r="AO75" s="42"/>
      <c r="AP75" s="42"/>
      <c r="AQ75" s="41"/>
      <c r="AR75" s="41"/>
      <c r="AS75" s="41"/>
      <c r="AT75" s="41"/>
      <c r="AU75" s="41"/>
      <c r="AV75" s="41"/>
    </row>
    <row r="76" spans="1:48" s="16" customFormat="1">
      <c r="A76" s="214"/>
      <c r="B76" s="39">
        <f t="shared" ref="B76:AF76" si="34">B77</f>
        <v>44166</v>
      </c>
      <c r="C76" s="39">
        <f t="shared" si="34"/>
        <v>44167</v>
      </c>
      <c r="D76" s="39">
        <f t="shared" si="34"/>
        <v>44168</v>
      </c>
      <c r="E76" s="39">
        <f t="shared" si="34"/>
        <v>44169</v>
      </c>
      <c r="F76" s="39">
        <f t="shared" si="34"/>
        <v>44170</v>
      </c>
      <c r="G76" s="39">
        <f t="shared" si="34"/>
        <v>44171</v>
      </c>
      <c r="H76" s="39">
        <f t="shared" si="34"/>
        <v>44172</v>
      </c>
      <c r="I76" s="39">
        <f t="shared" si="34"/>
        <v>44173</v>
      </c>
      <c r="J76" s="39">
        <f t="shared" si="34"/>
        <v>44174</v>
      </c>
      <c r="K76" s="39">
        <f t="shared" si="34"/>
        <v>44175</v>
      </c>
      <c r="L76" s="39">
        <f t="shared" si="34"/>
        <v>44176</v>
      </c>
      <c r="M76" s="39">
        <f t="shared" si="34"/>
        <v>44177</v>
      </c>
      <c r="N76" s="39">
        <f t="shared" si="34"/>
        <v>44178</v>
      </c>
      <c r="O76" s="39">
        <f t="shared" si="34"/>
        <v>44179</v>
      </c>
      <c r="P76" s="39">
        <f t="shared" si="34"/>
        <v>44180</v>
      </c>
      <c r="Q76" s="39">
        <f t="shared" si="34"/>
        <v>44181</v>
      </c>
      <c r="R76" s="39">
        <f t="shared" si="34"/>
        <v>44182</v>
      </c>
      <c r="S76" s="39">
        <f t="shared" si="34"/>
        <v>44183</v>
      </c>
      <c r="T76" s="39">
        <f t="shared" si="34"/>
        <v>44184</v>
      </c>
      <c r="U76" s="39">
        <f t="shared" si="34"/>
        <v>44185</v>
      </c>
      <c r="V76" s="39">
        <f t="shared" si="34"/>
        <v>44186</v>
      </c>
      <c r="W76" s="39">
        <f t="shared" si="34"/>
        <v>44187</v>
      </c>
      <c r="X76" s="39">
        <f t="shared" si="34"/>
        <v>44188</v>
      </c>
      <c r="Y76" s="39">
        <f t="shared" si="34"/>
        <v>44189</v>
      </c>
      <c r="Z76" s="39">
        <f t="shared" si="34"/>
        <v>44190</v>
      </c>
      <c r="AA76" s="39">
        <f t="shared" si="34"/>
        <v>44191</v>
      </c>
      <c r="AB76" s="39">
        <f t="shared" si="34"/>
        <v>44192</v>
      </c>
      <c r="AC76" s="39">
        <f t="shared" si="34"/>
        <v>44193</v>
      </c>
      <c r="AD76" s="39">
        <f t="shared" si="34"/>
        <v>44194</v>
      </c>
      <c r="AE76" s="39">
        <f t="shared" si="34"/>
        <v>44195</v>
      </c>
      <c r="AF76" s="38">
        <f t="shared" si="34"/>
        <v>44196</v>
      </c>
      <c r="AG76" s="37" t="s">
        <v>5</v>
      </c>
      <c r="AH76" s="20"/>
      <c r="AI76" s="19"/>
      <c r="AJ76" s="18"/>
      <c r="AK76" s="18"/>
      <c r="AL76" s="18"/>
      <c r="AM76" s="18"/>
      <c r="AN76" s="18"/>
      <c r="AO76" s="18"/>
      <c r="AP76" s="18"/>
      <c r="AQ76" s="17"/>
      <c r="AR76" s="17"/>
      <c r="AS76" s="17"/>
      <c r="AT76" s="17"/>
      <c r="AU76" s="17"/>
      <c r="AV76" s="17"/>
    </row>
    <row r="77" spans="1:48" s="16" customFormat="1">
      <c r="A77" s="214"/>
      <c r="B77" s="36">
        <f>DATE(D2,12,1)</f>
        <v>44166</v>
      </c>
      <c r="C77" s="36">
        <f t="shared" ref="C77:AF77" si="35">B77+1</f>
        <v>44167</v>
      </c>
      <c r="D77" s="36">
        <f t="shared" si="35"/>
        <v>44168</v>
      </c>
      <c r="E77" s="36">
        <f t="shared" si="35"/>
        <v>44169</v>
      </c>
      <c r="F77" s="36">
        <f t="shared" si="35"/>
        <v>44170</v>
      </c>
      <c r="G77" s="36">
        <f t="shared" si="35"/>
        <v>44171</v>
      </c>
      <c r="H77" s="36">
        <f t="shared" si="35"/>
        <v>44172</v>
      </c>
      <c r="I77" s="36">
        <f t="shared" si="35"/>
        <v>44173</v>
      </c>
      <c r="J77" s="36">
        <f t="shared" si="35"/>
        <v>44174</v>
      </c>
      <c r="K77" s="36">
        <f t="shared" si="35"/>
        <v>44175</v>
      </c>
      <c r="L77" s="36">
        <f t="shared" si="35"/>
        <v>44176</v>
      </c>
      <c r="M77" s="36">
        <f t="shared" si="35"/>
        <v>44177</v>
      </c>
      <c r="N77" s="36">
        <f t="shared" si="35"/>
        <v>44178</v>
      </c>
      <c r="O77" s="36">
        <f t="shared" si="35"/>
        <v>44179</v>
      </c>
      <c r="P77" s="36">
        <f t="shared" si="35"/>
        <v>44180</v>
      </c>
      <c r="Q77" s="36">
        <f t="shared" si="35"/>
        <v>44181</v>
      </c>
      <c r="R77" s="36">
        <f t="shared" si="35"/>
        <v>44182</v>
      </c>
      <c r="S77" s="36">
        <f t="shared" si="35"/>
        <v>44183</v>
      </c>
      <c r="T77" s="36">
        <f t="shared" si="35"/>
        <v>44184</v>
      </c>
      <c r="U77" s="36">
        <f t="shared" si="35"/>
        <v>44185</v>
      </c>
      <c r="V77" s="36">
        <f t="shared" si="35"/>
        <v>44186</v>
      </c>
      <c r="W77" s="36">
        <f t="shared" si="35"/>
        <v>44187</v>
      </c>
      <c r="X77" s="36">
        <f t="shared" si="35"/>
        <v>44188</v>
      </c>
      <c r="Y77" s="36">
        <f t="shared" si="35"/>
        <v>44189</v>
      </c>
      <c r="Z77" s="36">
        <f t="shared" si="35"/>
        <v>44190</v>
      </c>
      <c r="AA77" s="36">
        <f t="shared" si="35"/>
        <v>44191</v>
      </c>
      <c r="AB77" s="36">
        <f t="shared" si="35"/>
        <v>44192</v>
      </c>
      <c r="AC77" s="36">
        <f t="shared" si="35"/>
        <v>44193</v>
      </c>
      <c r="AD77" s="36">
        <f t="shared" si="35"/>
        <v>44194</v>
      </c>
      <c r="AE77" s="36">
        <f t="shared" si="35"/>
        <v>44195</v>
      </c>
      <c r="AF77" s="35">
        <f t="shared" si="35"/>
        <v>44196</v>
      </c>
      <c r="AG77" s="34">
        <f>COUNTA(AC76:AF76,B76:E76,H76:L76,O76:S76,V76:Z76)</f>
        <v>23</v>
      </c>
      <c r="AH77" s="20"/>
      <c r="AI77" s="19"/>
      <c r="AJ77" s="18"/>
      <c r="AK77" s="18"/>
      <c r="AL77" s="18"/>
      <c r="AM77" s="18"/>
      <c r="AN77" s="18"/>
      <c r="AO77" s="18"/>
      <c r="AP77" s="18"/>
      <c r="AQ77" s="17"/>
      <c r="AR77" s="17"/>
      <c r="AS77" s="17"/>
      <c r="AT77" s="17"/>
      <c r="AU77" s="17"/>
      <c r="AV77" s="17"/>
    </row>
    <row r="78" spans="1:48" s="16" customFormat="1" ht="5.25" customHeight="1">
      <c r="A78" s="215"/>
      <c r="B78" s="33"/>
      <c r="C78" s="32"/>
      <c r="D78" s="31"/>
      <c r="E78" s="31"/>
      <c r="F78" s="31"/>
      <c r="G78" s="31"/>
      <c r="H78" s="31"/>
      <c r="I78" s="31"/>
      <c r="J78" s="32"/>
      <c r="K78" s="31"/>
      <c r="L78" s="31"/>
      <c r="M78" s="31"/>
      <c r="N78" s="31"/>
      <c r="O78" s="31"/>
      <c r="P78" s="31"/>
      <c r="Q78" s="32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2"/>
      <c r="AD78" s="31"/>
      <c r="AE78" s="31"/>
      <c r="AF78" s="30"/>
      <c r="AG78" s="29"/>
      <c r="AH78" s="20"/>
      <c r="AI78" s="19"/>
      <c r="AJ78" s="18"/>
      <c r="AK78" s="18"/>
      <c r="AL78" s="18"/>
      <c r="AM78" s="18"/>
      <c r="AN78" s="18"/>
      <c r="AO78" s="18"/>
      <c r="AP78" s="18"/>
      <c r="AQ78" s="17"/>
      <c r="AR78" s="17"/>
      <c r="AS78" s="17"/>
      <c r="AT78" s="17"/>
      <c r="AU78" s="17"/>
      <c r="AV78" s="17"/>
    </row>
    <row r="79" spans="1:48" s="16" customFormat="1" ht="12.75" customHeight="1">
      <c r="A79" s="28" t="s">
        <v>4</v>
      </c>
      <c r="B79" s="27">
        <v>1</v>
      </c>
      <c r="C79" s="26">
        <v>1</v>
      </c>
      <c r="D79" s="26">
        <v>1</v>
      </c>
      <c r="E79" s="26">
        <v>1</v>
      </c>
      <c r="F79" s="186"/>
      <c r="G79" s="187"/>
      <c r="H79" s="26">
        <v>1</v>
      </c>
      <c r="I79" s="26">
        <v>1</v>
      </c>
      <c r="J79" s="26">
        <v>1</v>
      </c>
      <c r="K79" s="26">
        <v>1</v>
      </c>
      <c r="L79" s="26">
        <v>1</v>
      </c>
      <c r="M79" s="186"/>
      <c r="N79" s="187"/>
      <c r="O79" s="26">
        <v>1</v>
      </c>
      <c r="P79" s="26">
        <v>1</v>
      </c>
      <c r="Q79" s="26">
        <v>1</v>
      </c>
      <c r="R79" s="26">
        <v>1</v>
      </c>
      <c r="S79" s="26">
        <v>1</v>
      </c>
      <c r="T79" s="186"/>
      <c r="U79" s="187"/>
      <c r="V79" s="26">
        <v>1</v>
      </c>
      <c r="W79" s="26">
        <v>1</v>
      </c>
      <c r="X79" s="26">
        <v>1</v>
      </c>
      <c r="Y79" s="26">
        <v>1</v>
      </c>
      <c r="Z79" s="26">
        <v>1</v>
      </c>
      <c r="AA79" s="186"/>
      <c r="AB79" s="187"/>
      <c r="AC79" s="26">
        <v>1</v>
      </c>
      <c r="AD79" s="26">
        <v>1</v>
      </c>
      <c r="AE79" s="26">
        <v>1</v>
      </c>
      <c r="AF79" s="26">
        <v>1</v>
      </c>
      <c r="AG79" s="25">
        <f>COUNTIF(B79:AF79,AG$1)</f>
        <v>23</v>
      </c>
      <c r="AH79" s="20"/>
      <c r="AI79" s="19"/>
      <c r="AJ79" s="18"/>
      <c r="AK79" s="18"/>
      <c r="AL79" s="18"/>
      <c r="AM79" s="18"/>
      <c r="AN79" s="18"/>
      <c r="AO79" s="18"/>
      <c r="AP79" s="18"/>
      <c r="AQ79" s="17"/>
      <c r="AR79" s="17"/>
      <c r="AS79" s="17"/>
      <c r="AT79" s="17"/>
      <c r="AU79" s="17"/>
      <c r="AV79" s="17"/>
    </row>
    <row r="80" spans="1:48" s="16" customFormat="1" ht="13.5" customHeight="1" thickBot="1">
      <c r="A80" s="24"/>
      <c r="B80" s="23">
        <v>1</v>
      </c>
      <c r="C80" s="22">
        <v>1</v>
      </c>
      <c r="D80" s="22">
        <v>1</v>
      </c>
      <c r="E80" s="22">
        <v>1</v>
      </c>
      <c r="F80" s="188"/>
      <c r="G80" s="189"/>
      <c r="H80" s="22">
        <v>1</v>
      </c>
      <c r="I80" s="22">
        <v>1</v>
      </c>
      <c r="J80" s="22">
        <v>1</v>
      </c>
      <c r="K80" s="22">
        <v>1</v>
      </c>
      <c r="L80" s="22">
        <v>1</v>
      </c>
      <c r="M80" s="188"/>
      <c r="N80" s="189"/>
      <c r="O80" s="22">
        <v>1</v>
      </c>
      <c r="P80" s="22">
        <v>1</v>
      </c>
      <c r="Q80" s="22">
        <v>1</v>
      </c>
      <c r="R80" s="22">
        <v>1</v>
      </c>
      <c r="S80" s="22">
        <v>1</v>
      </c>
      <c r="T80" s="188"/>
      <c r="U80" s="189"/>
      <c r="V80" s="22">
        <v>1</v>
      </c>
      <c r="W80" s="22">
        <v>1</v>
      </c>
      <c r="X80" s="22">
        <v>1</v>
      </c>
      <c r="Y80" s="22">
        <v>1</v>
      </c>
      <c r="Z80" s="22">
        <v>1</v>
      </c>
      <c r="AA80" s="188"/>
      <c r="AB80" s="189"/>
      <c r="AC80" s="22">
        <v>1</v>
      </c>
      <c r="AD80" s="22">
        <v>1</v>
      </c>
      <c r="AE80" s="22">
        <v>1</v>
      </c>
      <c r="AF80" s="22">
        <v>1</v>
      </c>
      <c r="AG80" s="21">
        <f>COUNTIF(B79:AF79,"CA")+COUNTIF(B79:AF79,"HP")+COUNTIF(B79:AF79,"RTT")+COUNTIF(B79:AF79,"/RTT")/2+COUNTIF(B79:AF79,"1/2CA")/2+COUNTIF(B79:AF79,"1/2HP")/2</f>
        <v>0</v>
      </c>
      <c r="AH80" s="20"/>
      <c r="AI80" s="19"/>
      <c r="AJ80" s="18"/>
      <c r="AK80" s="18"/>
      <c r="AL80" s="18"/>
      <c r="AM80" s="18"/>
      <c r="AN80" s="18"/>
      <c r="AO80" s="18"/>
      <c r="AP80" s="18"/>
      <c r="AQ80" s="17"/>
      <c r="AR80" s="17"/>
      <c r="AS80" s="17"/>
      <c r="AT80" s="17"/>
      <c r="AU80" s="17"/>
      <c r="AV80" s="17"/>
    </row>
    <row r="81" spans="1:48" ht="12" thickBot="1">
      <c r="A81" s="12" t="s">
        <v>3</v>
      </c>
      <c r="B81" s="11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9">
        <f>SUM(AG77,AG71,AG65,AG59,AG53,AG47,AG41,AG35,AG29,AG23,AG17,AG11)</f>
        <v>262</v>
      </c>
      <c r="AH81" s="8"/>
      <c r="AI81" s="15"/>
      <c r="AJ81" s="14"/>
      <c r="AK81" s="14"/>
      <c r="AL81" s="14"/>
      <c r="AM81" s="14"/>
      <c r="AN81" s="14"/>
      <c r="AO81" s="14"/>
      <c r="AP81" s="14"/>
      <c r="AQ81" s="5"/>
      <c r="AR81" s="5"/>
      <c r="AS81" s="5"/>
      <c r="AT81" s="5"/>
      <c r="AU81" s="5"/>
      <c r="AV81" s="5"/>
    </row>
    <row r="82" spans="1:48" ht="12" thickBot="1">
      <c r="A82" s="12" t="s">
        <v>2</v>
      </c>
      <c r="B82" s="11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3">
        <f>SUM(AG79,AG73,AG67,AG61,AG55,AG49,AG43,AG37,AG31,AG25,AG13,AG19)</f>
        <v>262</v>
      </c>
      <c r="AH82" s="8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</row>
    <row r="83" spans="1:48" ht="12" thickBot="1">
      <c r="A83" s="12" t="s">
        <v>1</v>
      </c>
      <c r="B83" s="11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9">
        <f>AG81-AG82</f>
        <v>0</v>
      </c>
      <c r="AH83" s="8"/>
      <c r="AI83" s="5"/>
      <c r="AJ83" s="5"/>
      <c r="AK83" s="5"/>
      <c r="AL83" s="5"/>
      <c r="AM83" s="5"/>
    </row>
    <row r="84" spans="1:48">
      <c r="A84" s="7" t="s">
        <v>0</v>
      </c>
      <c r="B84" s="6"/>
      <c r="C84" s="6"/>
      <c r="D84" s="6"/>
      <c r="E84" s="6"/>
      <c r="F84" s="6"/>
      <c r="G84" s="6"/>
      <c r="H84" s="6"/>
      <c r="I84" s="6"/>
      <c r="J84" s="6"/>
      <c r="K84" s="6"/>
    </row>
    <row r="85" spans="1:48">
      <c r="AC85" s="5"/>
      <c r="AD85" s="5"/>
      <c r="AE85" s="5"/>
    </row>
    <row r="86" spans="1:48">
      <c r="AC86" s="5"/>
      <c r="AD86" s="5"/>
      <c r="AE86" s="5"/>
    </row>
    <row r="87" spans="1:48">
      <c r="AC87" s="5"/>
      <c r="AD87" s="5"/>
      <c r="AE87" s="5"/>
    </row>
  </sheetData>
  <mergeCells count="89">
    <mergeCell ref="B25:B26"/>
    <mergeCell ref="L31:M32"/>
    <mergeCell ref="S31:T32"/>
    <mergeCell ref="Z31:AA32"/>
    <mergeCell ref="R67:S68"/>
    <mergeCell ref="Y67:Z68"/>
    <mergeCell ref="N43:O44"/>
    <mergeCell ref="U43:V44"/>
    <mergeCell ref="AE37:AF38"/>
    <mergeCell ref="AD55:AE56"/>
    <mergeCell ref="AF67:AF68"/>
    <mergeCell ref="B73:B74"/>
    <mergeCell ref="K67:L68"/>
    <mergeCell ref="D67:E68"/>
    <mergeCell ref="Z49:AA50"/>
    <mergeCell ref="H25:I26"/>
    <mergeCell ref="O25:P26"/>
    <mergeCell ref="V25:W26"/>
    <mergeCell ref="E31:F32"/>
    <mergeCell ref="AC25:AD26"/>
    <mergeCell ref="A75:A78"/>
    <mergeCell ref="AC73:AD74"/>
    <mergeCell ref="F79:G80"/>
    <mergeCell ref="M79:N80"/>
    <mergeCell ref="A69:A72"/>
    <mergeCell ref="H73:I74"/>
    <mergeCell ref="O73:P74"/>
    <mergeCell ref="V73:W74"/>
    <mergeCell ref="T79:U80"/>
    <mergeCell ref="AA79:AB80"/>
    <mergeCell ref="A63:A66"/>
    <mergeCell ref="F61:G62"/>
    <mergeCell ref="M61:N62"/>
    <mergeCell ref="T61:U62"/>
    <mergeCell ref="AA61:AB62"/>
    <mergeCell ref="A57:A60"/>
    <mergeCell ref="B55:C56"/>
    <mergeCell ref="I55:J56"/>
    <mergeCell ref="P55:Q56"/>
    <mergeCell ref="W55:X56"/>
    <mergeCell ref="A45:A48"/>
    <mergeCell ref="A51:A54"/>
    <mergeCell ref="E49:F50"/>
    <mergeCell ref="L49:M50"/>
    <mergeCell ref="S49:T50"/>
    <mergeCell ref="A39:A42"/>
    <mergeCell ref="AB43:AC44"/>
    <mergeCell ref="A33:A36"/>
    <mergeCell ref="C37:D38"/>
    <mergeCell ref="A27:A30"/>
    <mergeCell ref="J37:K38"/>
    <mergeCell ref="Q37:R38"/>
    <mergeCell ref="X37:Y38"/>
    <mergeCell ref="G43:H44"/>
    <mergeCell ref="A7:B7"/>
    <mergeCell ref="AD8:AE8"/>
    <mergeCell ref="A9:A12"/>
    <mergeCell ref="A15:A18"/>
    <mergeCell ref="A21:A24"/>
    <mergeCell ref="B19:C20"/>
    <mergeCell ref="I19:J20"/>
    <mergeCell ref="P19:Q20"/>
    <mergeCell ref="AD19:AD20"/>
    <mergeCell ref="W19:X20"/>
    <mergeCell ref="E13:F14"/>
    <mergeCell ref="L13:M14"/>
    <mergeCell ref="S13:T14"/>
    <mergeCell ref="Z13:AA14"/>
    <mergeCell ref="A1:C4"/>
    <mergeCell ref="D2:F3"/>
    <mergeCell ref="G2:AA3"/>
    <mergeCell ref="Y7:Z7"/>
    <mergeCell ref="AA7:AC7"/>
    <mergeCell ref="A8:B8"/>
    <mergeCell ref="D8:E8"/>
    <mergeCell ref="F8:H8"/>
    <mergeCell ref="K8:L8"/>
    <mergeCell ref="R8:S8"/>
    <mergeCell ref="T8:V8"/>
    <mergeCell ref="AA8:AB8"/>
    <mergeCell ref="AI2:AX2"/>
    <mergeCell ref="N4:U5"/>
    <mergeCell ref="Z5:AC5"/>
    <mergeCell ref="AD5:AE5"/>
    <mergeCell ref="D7:E7"/>
    <mergeCell ref="F7:H7"/>
    <mergeCell ref="K7:L7"/>
    <mergeCell ref="R7:S7"/>
    <mergeCell ref="T7:V7"/>
  </mergeCells>
  <conditionalFormatting sqref="B15:AC15 B21:AF21 B27:AE27 B39:AE39 B33:AF33 B45:AF45 B51:AF51 B57:AE57 B63:AF63 B75:AF75 B69:AF69 G9:AF9">
    <cfRule type="expression" dxfId="264" priority="261" stopIfTrue="1">
      <formula>WEEKDAY(B11,2)&lt;&gt;1</formula>
    </cfRule>
    <cfRule type="expression" dxfId="263" priority="262" stopIfTrue="1">
      <formula>WEEKDAY(B11,2)=1</formula>
    </cfRule>
  </conditionalFormatting>
  <conditionalFormatting sqref="AH9:AI9">
    <cfRule type="cellIs" dxfId="262" priority="263" stopIfTrue="1" operator="equal">
      <formula>#REF!</formula>
    </cfRule>
    <cfRule type="cellIs" dxfId="261" priority="264" stopIfTrue="1" operator="equal">
      <formula>$D$7</formula>
    </cfRule>
    <cfRule type="cellIs" dxfId="260" priority="265" stopIfTrue="1" operator="equal">
      <formula>#REF!</formula>
    </cfRule>
  </conditionalFormatting>
  <conditionalFormatting sqref="B25">
    <cfRule type="expression" dxfId="259" priority="260" stopIfTrue="1">
      <formula>OR(WEEKDAY(B22,2)=6,WEEKDAY(B22,2)=7)</formula>
    </cfRule>
  </conditionalFormatting>
  <conditionalFormatting sqref="B73">
    <cfRule type="expression" dxfId="258" priority="259" stopIfTrue="1">
      <formula>OR(WEEKDAY(B70,2)=6,WEEKDAY(B70,2)=7)</formula>
    </cfRule>
  </conditionalFormatting>
  <conditionalFormatting sqref="B14:D14 B13:E13">
    <cfRule type="expression" dxfId="257" priority="258" stopIfTrue="1">
      <formula>OR(WEEKDAY(B10,2)=6,WEEKDAY(B10,2)=7)</formula>
    </cfRule>
  </conditionalFormatting>
  <conditionalFormatting sqref="AB25:AB26">
    <cfRule type="expression" dxfId="256" priority="257" stopIfTrue="1">
      <formula>OR(WEEKDAY(AB22,2)=6,WEEKDAY(AB22,2)=7)</formula>
    </cfRule>
  </conditionalFormatting>
  <conditionalFormatting sqref="C9:F9">
    <cfRule type="expression" dxfId="255" priority="254" stopIfTrue="1">
      <formula>WEEKDAY(C11,2)&lt;&gt;1</formula>
    </cfRule>
    <cfRule type="expression" dxfId="254" priority="255" stopIfTrue="1">
      <formula>WEEKDAY(C11,2)=1</formula>
    </cfRule>
  </conditionalFormatting>
  <conditionalFormatting sqref="B9">
    <cfRule type="cellIs" dxfId="253" priority="256" stopIfTrue="1" operator="equal">
      <formula>0</formula>
    </cfRule>
  </conditionalFormatting>
  <conditionalFormatting sqref="AD38 AD37:AE37">
    <cfRule type="expression" dxfId="252" priority="253" stopIfTrue="1">
      <formula>OR(WEEKDAY(AD34,2)=6,WEEKDAY(AD34,2)=7)</formula>
    </cfRule>
  </conditionalFormatting>
  <conditionalFormatting sqref="AA43:AA44">
    <cfRule type="expression" dxfId="251" priority="252" stopIfTrue="1">
      <formula>OR(WEEKDAY(AA40,2)=6,WEEKDAY(AA40,2)=7)</formula>
    </cfRule>
  </conditionalFormatting>
  <conditionalFormatting sqref="AC56 AC55:AD55">
    <cfRule type="expression" dxfId="250" priority="251" stopIfTrue="1">
      <formula>OR(WEEKDAY(AC52,2)=6,WEEKDAY(AC52,2)=7)</formula>
    </cfRule>
  </conditionalFormatting>
  <conditionalFormatting sqref="AB73:AB74">
    <cfRule type="expression" dxfId="249" priority="250" stopIfTrue="1">
      <formula>OR(WEEKDAY(AB70,2)=6,WEEKDAY(AB70,2)=7)</formula>
    </cfRule>
  </conditionalFormatting>
  <conditionalFormatting sqref="AD67:AF67 AD68:AE68">
    <cfRule type="expression" dxfId="248" priority="249" stopIfTrue="1">
      <formula>OR(WEEKDAY(AD64,2)=6,WEEKDAY(AD64,2)=7)</formula>
    </cfRule>
  </conditionalFormatting>
  <conditionalFormatting sqref="AB19:AD19 AB20:AC20">
    <cfRule type="expression" dxfId="247" priority="248" stopIfTrue="1">
      <formula>OR(WEEKDAY(AB16,2)=6,WEEKDAY(AB16,2)=7)</formula>
    </cfRule>
  </conditionalFormatting>
  <conditionalFormatting sqref="B37:B38">
    <cfRule type="expression" dxfId="246" priority="247" stopIfTrue="1">
      <formula>OR(WEEKDAY(B34,2)=6,WEEKDAY(B34,2)=7)</formula>
    </cfRule>
  </conditionalFormatting>
  <conditionalFormatting sqref="AF49:AF50">
    <cfRule type="expression" dxfId="245" priority="246" stopIfTrue="1">
      <formula>OR(WEEKDAY(AF46,2)=6,WEEKDAY(AF46,2)=7)</formula>
    </cfRule>
  </conditionalFormatting>
  <conditionalFormatting sqref="AE13:AF14">
    <cfRule type="expression" dxfId="244" priority="245" stopIfTrue="1">
      <formula>OR(WEEKDAY(AE10,2)=6,WEEKDAY(AE10,2)=7)</formula>
    </cfRule>
  </conditionalFormatting>
  <conditionalFormatting sqref="G13:K14">
    <cfRule type="expression" dxfId="243" priority="244" stopIfTrue="1">
      <formula>OR(WEEKDAY(G10,2)=6,WEEKDAY(G10,2)=7)</formula>
    </cfRule>
  </conditionalFormatting>
  <conditionalFormatting sqref="P13:R14">
    <cfRule type="expression" dxfId="242" priority="243" stopIfTrue="1">
      <formula>OR(WEEKDAY(P10,2)=6,WEEKDAY(P10,2)=7)</formula>
    </cfRule>
  </conditionalFormatting>
  <conditionalFormatting sqref="W13:Y14">
    <cfRule type="expression" dxfId="241" priority="242" stopIfTrue="1">
      <formula>OR(WEEKDAY(W10,2)=6,WEEKDAY(W10,2)=7)</formula>
    </cfRule>
  </conditionalFormatting>
  <conditionalFormatting sqref="F19:H20">
    <cfRule type="expression" dxfId="240" priority="241" stopIfTrue="1">
      <formula>OR(WEEKDAY(F16,2)=6,WEEKDAY(F16,2)=7)</formula>
    </cfRule>
  </conditionalFormatting>
  <conditionalFormatting sqref="M19:O20">
    <cfRule type="expression" dxfId="239" priority="240" stopIfTrue="1">
      <formula>OR(WEEKDAY(M16,2)=6,WEEKDAY(M16,2)=7)</formula>
    </cfRule>
  </conditionalFormatting>
  <conditionalFormatting sqref="T19:V20">
    <cfRule type="expression" dxfId="238" priority="239" stopIfTrue="1">
      <formula>OR(WEEKDAY(T16,2)=6,WEEKDAY(T16,2)=7)</formula>
    </cfRule>
  </conditionalFormatting>
  <conditionalFormatting sqref="F25:G26">
    <cfRule type="expression" dxfId="237" priority="238" stopIfTrue="1">
      <formula>OR(WEEKDAY(F22,2)=6,WEEKDAY(F22,2)=7)</formula>
    </cfRule>
  </conditionalFormatting>
  <conditionalFormatting sqref="M25:N26">
    <cfRule type="expression" dxfId="236" priority="237" stopIfTrue="1">
      <formula>OR(WEEKDAY(M22,2)=6,WEEKDAY(M22,2)=7)</formula>
    </cfRule>
  </conditionalFormatting>
  <conditionalFormatting sqref="T25:U26">
    <cfRule type="expression" dxfId="235" priority="236" stopIfTrue="1">
      <formula>OR(WEEKDAY(T22,2)=6,WEEKDAY(T22,2)=7)</formula>
    </cfRule>
  </conditionalFormatting>
  <conditionalFormatting sqref="B31:D32">
    <cfRule type="expression" dxfId="234" priority="235" stopIfTrue="1">
      <formula>OR(WEEKDAY(B28,2)=6,WEEKDAY(B28,2)=7)</formula>
    </cfRule>
  </conditionalFormatting>
  <conditionalFormatting sqref="J31:K32">
    <cfRule type="expression" dxfId="233" priority="234" stopIfTrue="1">
      <formula>OR(WEEKDAY(J28,2)=6,WEEKDAY(J28,2)=7)</formula>
    </cfRule>
  </conditionalFormatting>
  <conditionalFormatting sqref="Q31:R32">
    <cfRule type="expression" dxfId="232" priority="233" stopIfTrue="1">
      <formula>OR(WEEKDAY(Q28,2)=6,WEEKDAY(Q28,2)=7)</formula>
    </cfRule>
  </conditionalFormatting>
  <conditionalFormatting sqref="X31:Y32">
    <cfRule type="expression" dxfId="231" priority="232" stopIfTrue="1">
      <formula>OR(WEEKDAY(X28,2)=6,WEEKDAY(X28,2)=7)</formula>
    </cfRule>
  </conditionalFormatting>
  <conditionalFormatting sqref="H37:I38">
    <cfRule type="expression" dxfId="230" priority="231" stopIfTrue="1">
      <formula>OR(WEEKDAY(H34,2)=6,WEEKDAY(H34,2)=7)</formula>
    </cfRule>
  </conditionalFormatting>
  <conditionalFormatting sqref="O37:P38">
    <cfRule type="expression" dxfId="229" priority="230" stopIfTrue="1">
      <formula>OR(WEEKDAY(O34,2)=6,WEEKDAY(O34,2)=7)</formula>
    </cfRule>
  </conditionalFormatting>
  <conditionalFormatting sqref="V37:W38">
    <cfRule type="expression" dxfId="228" priority="229" stopIfTrue="1">
      <formula>OR(WEEKDAY(V34,2)=6,WEEKDAY(V34,2)=7)</formula>
    </cfRule>
  </conditionalFormatting>
  <conditionalFormatting sqref="E43:F44">
    <cfRule type="expression" dxfId="227" priority="228" stopIfTrue="1">
      <formula>OR(WEEKDAY(E40,2)=6,WEEKDAY(E40,2)=7)</formula>
    </cfRule>
  </conditionalFormatting>
  <conditionalFormatting sqref="L43:M44">
    <cfRule type="expression" dxfId="226" priority="227" stopIfTrue="1">
      <formula>OR(WEEKDAY(L40,2)=6,WEEKDAY(L40,2)=7)</formula>
    </cfRule>
  </conditionalFormatting>
  <conditionalFormatting sqref="S43:T44">
    <cfRule type="expression" dxfId="225" priority="226" stopIfTrue="1">
      <formula>OR(WEEKDAY(S40,2)=6,WEEKDAY(S40,2)=7)</formula>
    </cfRule>
  </conditionalFormatting>
  <conditionalFormatting sqref="B49:D50">
    <cfRule type="expression" dxfId="224" priority="225" stopIfTrue="1">
      <formula>OR(WEEKDAY(B46,2)=6,WEEKDAY(B46,2)=7)</formula>
    </cfRule>
  </conditionalFormatting>
  <conditionalFormatting sqref="J49:K50">
    <cfRule type="expression" dxfId="223" priority="224" stopIfTrue="1">
      <formula>OR(WEEKDAY(J46,2)=6,WEEKDAY(J46,2)=7)</formula>
    </cfRule>
  </conditionalFormatting>
  <conditionalFormatting sqref="Q49:R50">
    <cfRule type="expression" dxfId="222" priority="223" stopIfTrue="1">
      <formula>OR(WEEKDAY(Q46,2)=6,WEEKDAY(Q46,2)=7)</formula>
    </cfRule>
  </conditionalFormatting>
  <conditionalFormatting sqref="X49:Y50">
    <cfRule type="expression" dxfId="221" priority="222" stopIfTrue="1">
      <formula>OR(WEEKDAY(X46,2)=6,WEEKDAY(X46,2)=7)</formula>
    </cfRule>
  </conditionalFormatting>
  <conditionalFormatting sqref="G55:H56">
    <cfRule type="expression" dxfId="220" priority="221" stopIfTrue="1">
      <formula>OR(WEEKDAY(G52,2)=6,WEEKDAY(G52,2)=7)</formula>
    </cfRule>
  </conditionalFormatting>
  <conditionalFormatting sqref="N55:O56">
    <cfRule type="expression" dxfId="219" priority="220" stopIfTrue="1">
      <formula>OR(WEEKDAY(N52,2)=6,WEEKDAY(N52,2)=7)</formula>
    </cfRule>
  </conditionalFormatting>
  <conditionalFormatting sqref="U55:V56">
    <cfRule type="expression" dxfId="218" priority="219" stopIfTrue="1">
      <formula>OR(WEEKDAY(U52,2)=6,WEEKDAY(U52,2)=7)</formula>
    </cfRule>
  </conditionalFormatting>
  <conditionalFormatting sqref="C61:E62">
    <cfRule type="expression" dxfId="217" priority="218" stopIfTrue="1">
      <formula>OR(WEEKDAY(C58,2)=6,WEEKDAY(C58,2)=7)</formula>
    </cfRule>
  </conditionalFormatting>
  <conditionalFormatting sqref="K61:L62">
    <cfRule type="expression" dxfId="216" priority="217" stopIfTrue="1">
      <formula>OR(WEEKDAY(K58,2)=6,WEEKDAY(K58,2)=7)</formula>
    </cfRule>
  </conditionalFormatting>
  <conditionalFormatting sqref="R61:S62">
    <cfRule type="expression" dxfId="215" priority="216" stopIfTrue="1">
      <formula>OR(WEEKDAY(R58,2)=6,WEEKDAY(R58,2)=7)</formula>
    </cfRule>
  </conditionalFormatting>
  <conditionalFormatting sqref="Y61:Z62">
    <cfRule type="expression" dxfId="214" priority="215" stopIfTrue="1">
      <formula>OR(WEEKDAY(Y58,2)=6,WEEKDAY(Y58,2)=7)</formula>
    </cfRule>
  </conditionalFormatting>
  <conditionalFormatting sqref="B67:C68">
    <cfRule type="expression" dxfId="213" priority="214" stopIfTrue="1">
      <formula>OR(WEEKDAY(B64,2)=6,WEEKDAY(B64,2)=7)</formula>
    </cfRule>
  </conditionalFormatting>
  <conditionalFormatting sqref="I67:J68">
    <cfRule type="expression" dxfId="212" priority="213" stopIfTrue="1">
      <formula>OR(WEEKDAY(I64,2)=6,WEEKDAY(I64,2)=7)</formula>
    </cfRule>
  </conditionalFormatting>
  <conditionalFormatting sqref="P67:Q68">
    <cfRule type="expression" dxfId="211" priority="212" stopIfTrue="1">
      <formula>OR(WEEKDAY(P64,2)=6,WEEKDAY(P64,2)=7)</formula>
    </cfRule>
  </conditionalFormatting>
  <conditionalFormatting sqref="W67:X68">
    <cfRule type="expression" dxfId="210" priority="211" stopIfTrue="1">
      <formula>OR(WEEKDAY(W64,2)=6,WEEKDAY(W64,2)=7)</formula>
    </cfRule>
  </conditionalFormatting>
  <conditionalFormatting sqref="F73:G74">
    <cfRule type="expression" dxfId="209" priority="210" stopIfTrue="1">
      <formula>OR(WEEKDAY(F70,2)=6,WEEKDAY(F70,2)=7)</formula>
    </cfRule>
  </conditionalFormatting>
  <conditionalFormatting sqref="M73:N74">
    <cfRule type="expression" dxfId="208" priority="209" stopIfTrue="1">
      <formula>OR(WEEKDAY(M70,2)=6,WEEKDAY(M70,2)=7)</formula>
    </cfRule>
  </conditionalFormatting>
  <conditionalFormatting sqref="T73:U74">
    <cfRule type="expression" dxfId="207" priority="208" stopIfTrue="1">
      <formula>OR(WEEKDAY(T70,2)=6,WEEKDAY(T70,2)=7)</formula>
    </cfRule>
  </conditionalFormatting>
  <conditionalFormatting sqref="D79:E80">
    <cfRule type="expression" dxfId="206" priority="207" stopIfTrue="1">
      <formula>OR(WEEKDAY(D76,2)=6,WEEKDAY(D76,2)=7)</formula>
    </cfRule>
  </conditionalFormatting>
  <conditionalFormatting sqref="K79:L80">
    <cfRule type="expression" dxfId="205" priority="206" stopIfTrue="1">
      <formula>OR(WEEKDAY(K76,2)=6,WEEKDAY(K76,2)=7)</formula>
    </cfRule>
  </conditionalFormatting>
  <conditionalFormatting sqref="R79:S80">
    <cfRule type="expression" dxfId="204" priority="205" stopIfTrue="1">
      <formula>OR(WEEKDAY(R76,2)=6,WEEKDAY(R76,2)=7)</formula>
    </cfRule>
  </conditionalFormatting>
  <conditionalFormatting sqref="Y79:Z80">
    <cfRule type="expression" dxfId="203" priority="204" stopIfTrue="1">
      <formula>OR(WEEKDAY(Y76,2)=6,WEEKDAY(Y76,2)=7)</formula>
    </cfRule>
  </conditionalFormatting>
  <conditionalFormatting sqref="AD13:AD14">
    <cfRule type="expression" dxfId="202" priority="203" stopIfTrue="1">
      <formula>OR(WEEKDAY(AD10,2)=6,WEEKDAY(AD10,2)=7)</formula>
    </cfRule>
  </conditionalFormatting>
  <conditionalFormatting sqref="AA19:AA20">
    <cfRule type="expression" dxfId="201" priority="202" stopIfTrue="1">
      <formula>OR(WEEKDAY(AA16,2)=6,WEEKDAY(AA16,2)=7)</formula>
    </cfRule>
  </conditionalFormatting>
  <conditionalFormatting sqref="AA25:AA26">
    <cfRule type="expression" dxfId="200" priority="201" stopIfTrue="1">
      <formula>OR(WEEKDAY(AA22,2)=6,WEEKDAY(AA22,2)=7)</formula>
    </cfRule>
  </conditionalFormatting>
  <conditionalFormatting sqref="AE31:AE32">
    <cfRule type="expression" dxfId="199" priority="200" stopIfTrue="1">
      <formula>OR(WEEKDAY(AE28,2)=6,WEEKDAY(AE28,2)=7)</formula>
    </cfRule>
  </conditionalFormatting>
  <conditionalFormatting sqref="AC37:AC38">
    <cfRule type="expression" dxfId="198" priority="199" stopIfTrue="1">
      <formula>OR(WEEKDAY(AC34,2)=6,WEEKDAY(AC34,2)=7)</formula>
    </cfRule>
  </conditionalFormatting>
  <conditionalFormatting sqref="Z43:Z44">
    <cfRule type="expression" dxfId="197" priority="198" stopIfTrue="1">
      <formula>OR(WEEKDAY(Z40,2)=6,WEEKDAY(Z40,2)=7)</formula>
    </cfRule>
  </conditionalFormatting>
  <conditionalFormatting sqref="AE49:AE50">
    <cfRule type="expression" dxfId="196" priority="197" stopIfTrue="1">
      <formula>OR(WEEKDAY(AE46,2)=6,WEEKDAY(AE46,2)=7)</formula>
    </cfRule>
  </conditionalFormatting>
  <conditionalFormatting sqref="AB55:AB56">
    <cfRule type="expression" dxfId="195" priority="196" stopIfTrue="1">
      <formula>OR(WEEKDAY(AB52,2)=6,WEEKDAY(AB52,2)=7)</formula>
    </cfRule>
  </conditionalFormatting>
  <conditionalFormatting sqref="AA73:AA74">
    <cfRule type="expression" dxfId="194" priority="195" stopIfTrue="1">
      <formula>OR(WEEKDAY(AA70,2)=6,WEEKDAY(AA70,2)=7)</formula>
    </cfRule>
  </conditionalFormatting>
  <conditionalFormatting sqref="AF79:AF80">
    <cfRule type="expression" dxfId="193" priority="194" stopIfTrue="1">
      <formula>OR(WEEKDAY(AF76,2)=6,WEEKDAY(AF76,2)=7)</formula>
    </cfRule>
  </conditionalFormatting>
  <conditionalFormatting sqref="AH7:AH8">
    <cfRule type="cellIs" dxfId="192" priority="191" stopIfTrue="1" operator="equal">
      <formula>#REF!</formula>
    </cfRule>
    <cfRule type="cellIs" dxfId="191" priority="192" stopIfTrue="1" operator="equal">
      <formula>$C$7</formula>
    </cfRule>
    <cfRule type="cellIs" dxfId="190" priority="193" stopIfTrue="1" operator="equal">
      <formula>#REF!</formula>
    </cfRule>
  </conditionalFormatting>
  <conditionalFormatting sqref="AG1">
    <cfRule type="cellIs" dxfId="189" priority="188" stopIfTrue="1" operator="equal">
      <formula>#REF!</formula>
    </cfRule>
    <cfRule type="cellIs" dxfId="188" priority="189" stopIfTrue="1" operator="equal">
      <formula>$D$7</formula>
    </cfRule>
    <cfRule type="cellIs" dxfId="187" priority="190" stopIfTrue="1" operator="equal">
      <formula>#REF!</formula>
    </cfRule>
  </conditionalFormatting>
  <conditionalFormatting sqref="AH2 AJ1">
    <cfRule type="cellIs" dxfId="186" priority="185" stopIfTrue="1" operator="equal">
      <formula>#REF!</formula>
    </cfRule>
    <cfRule type="cellIs" dxfId="185" priority="186" stopIfTrue="1" operator="equal">
      <formula>$D$7</formula>
    </cfRule>
    <cfRule type="cellIs" dxfId="184" priority="187" stopIfTrue="1" operator="equal">
      <formula>#REF!</formula>
    </cfRule>
  </conditionalFormatting>
  <conditionalFormatting sqref="O13:O14">
    <cfRule type="expression" dxfId="183" priority="184" stopIfTrue="1">
      <formula>OR(WEEKDAY(O10,2)=6,WEEKDAY(O10,2)=7)</formula>
    </cfRule>
  </conditionalFormatting>
  <conditionalFormatting sqref="V13:V14">
    <cfRule type="expression" dxfId="182" priority="183" stopIfTrue="1">
      <formula>OR(WEEKDAY(V10,2)=6,WEEKDAY(V10,2)=7)</formula>
    </cfRule>
  </conditionalFormatting>
  <conditionalFormatting sqref="AC13:AC14">
    <cfRule type="expression" dxfId="181" priority="182" stopIfTrue="1">
      <formula>OR(WEEKDAY(AC10,2)=6,WEEKDAY(AC10,2)=7)</formula>
    </cfRule>
  </conditionalFormatting>
  <conditionalFormatting sqref="E19:E20">
    <cfRule type="expression" dxfId="180" priority="181" stopIfTrue="1">
      <formula>OR(WEEKDAY(E16,2)=6,WEEKDAY(E16,2)=7)</formula>
    </cfRule>
  </conditionalFormatting>
  <conditionalFormatting sqref="L19:L20">
    <cfRule type="expression" dxfId="179" priority="180" stopIfTrue="1">
      <formula>OR(WEEKDAY(L16,2)=6,WEEKDAY(L16,2)=7)</formula>
    </cfRule>
  </conditionalFormatting>
  <conditionalFormatting sqref="S19:S20">
    <cfRule type="expression" dxfId="178" priority="179" stopIfTrue="1">
      <formula>OR(WEEKDAY(S16,2)=6,WEEKDAY(S16,2)=7)</formula>
    </cfRule>
  </conditionalFormatting>
  <conditionalFormatting sqref="Z19:Z20">
    <cfRule type="expression" dxfId="177" priority="178" stopIfTrue="1">
      <formula>OR(WEEKDAY(Z16,2)=6,WEEKDAY(Z16,2)=7)</formula>
    </cfRule>
  </conditionalFormatting>
  <conditionalFormatting sqref="E25:E26">
    <cfRule type="expression" dxfId="176" priority="177" stopIfTrue="1">
      <formula>OR(WEEKDAY(E22,2)=6,WEEKDAY(E22,2)=7)</formula>
    </cfRule>
  </conditionalFormatting>
  <conditionalFormatting sqref="L25:L26">
    <cfRule type="expression" dxfId="175" priority="176" stopIfTrue="1">
      <formula>OR(WEEKDAY(L22,2)=6,WEEKDAY(L22,2)=7)</formula>
    </cfRule>
  </conditionalFormatting>
  <conditionalFormatting sqref="S25:S26">
    <cfRule type="expression" dxfId="174" priority="175" stopIfTrue="1">
      <formula>OR(WEEKDAY(S22,2)=6,WEEKDAY(S22,2)=7)</formula>
    </cfRule>
  </conditionalFormatting>
  <conditionalFormatting sqref="Z25:Z26">
    <cfRule type="expression" dxfId="173" priority="174" stopIfTrue="1">
      <formula>OR(WEEKDAY(Z22,2)=6,WEEKDAY(Z22,2)=7)</formula>
    </cfRule>
  </conditionalFormatting>
  <conditionalFormatting sqref="I31:I32">
    <cfRule type="expression" dxfId="172" priority="173" stopIfTrue="1">
      <formula>OR(WEEKDAY(I28,2)=6,WEEKDAY(I28,2)=7)</formula>
    </cfRule>
  </conditionalFormatting>
  <conditionalFormatting sqref="P31:P32">
    <cfRule type="expression" dxfId="171" priority="172" stopIfTrue="1">
      <formula>OR(WEEKDAY(P28,2)=6,WEEKDAY(P28,2)=7)</formula>
    </cfRule>
  </conditionalFormatting>
  <conditionalFormatting sqref="W31:W32">
    <cfRule type="expression" dxfId="170" priority="171" stopIfTrue="1">
      <formula>OR(WEEKDAY(W28,2)=6,WEEKDAY(W28,2)=7)</formula>
    </cfRule>
  </conditionalFormatting>
  <conditionalFormatting sqref="AD31:AD32">
    <cfRule type="expression" dxfId="169" priority="170" stopIfTrue="1">
      <formula>OR(WEEKDAY(AD28,2)=6,WEEKDAY(AD28,2)=7)</formula>
    </cfRule>
  </conditionalFormatting>
  <conditionalFormatting sqref="G37:G38">
    <cfRule type="expression" dxfId="168" priority="169" stopIfTrue="1">
      <formula>OR(WEEKDAY(G34,2)=6,WEEKDAY(G34,2)=7)</formula>
    </cfRule>
  </conditionalFormatting>
  <conditionalFormatting sqref="N37:N38">
    <cfRule type="expression" dxfId="167" priority="168" stopIfTrue="1">
      <formula>OR(WEEKDAY(N34,2)=6,WEEKDAY(N34,2)=7)</formula>
    </cfRule>
  </conditionalFormatting>
  <conditionalFormatting sqref="U37:U38">
    <cfRule type="expression" dxfId="166" priority="167" stopIfTrue="1">
      <formula>OR(WEEKDAY(U34,2)=6,WEEKDAY(U34,2)=7)</formula>
    </cfRule>
  </conditionalFormatting>
  <conditionalFormatting sqref="AB37:AB38">
    <cfRule type="expression" dxfId="165" priority="166" stopIfTrue="1">
      <formula>OR(WEEKDAY(AB34,2)=6,WEEKDAY(AB34,2)=7)</formula>
    </cfRule>
  </conditionalFormatting>
  <conditionalFormatting sqref="D43:D44">
    <cfRule type="expression" dxfId="164" priority="165" stopIfTrue="1">
      <formula>OR(WEEKDAY(D40,2)=6,WEEKDAY(D40,2)=7)</formula>
    </cfRule>
  </conditionalFormatting>
  <conditionalFormatting sqref="K43:K44">
    <cfRule type="expression" dxfId="163" priority="164" stopIfTrue="1">
      <formula>OR(WEEKDAY(K40,2)=6,WEEKDAY(K40,2)=7)</formula>
    </cfRule>
  </conditionalFormatting>
  <conditionalFormatting sqref="R43:R44">
    <cfRule type="expression" dxfId="162" priority="163" stopIfTrue="1">
      <formula>OR(WEEKDAY(R40,2)=6,WEEKDAY(R40,2)=7)</formula>
    </cfRule>
  </conditionalFormatting>
  <conditionalFormatting sqref="Y43:Y44">
    <cfRule type="expression" dxfId="161" priority="162" stopIfTrue="1">
      <formula>OR(WEEKDAY(Y40,2)=6,WEEKDAY(Y40,2)=7)</formula>
    </cfRule>
  </conditionalFormatting>
  <conditionalFormatting sqref="I49:I50">
    <cfRule type="expression" dxfId="160" priority="161" stopIfTrue="1">
      <formula>OR(WEEKDAY(I46,2)=6,WEEKDAY(I46,2)=7)</formula>
    </cfRule>
  </conditionalFormatting>
  <conditionalFormatting sqref="P49:P50">
    <cfRule type="expression" dxfId="159" priority="160" stopIfTrue="1">
      <formula>OR(WEEKDAY(P46,2)=6,WEEKDAY(P46,2)=7)</formula>
    </cfRule>
  </conditionalFormatting>
  <conditionalFormatting sqref="W49:W50">
    <cfRule type="expression" dxfId="158" priority="159" stopIfTrue="1">
      <formula>OR(WEEKDAY(W46,2)=6,WEEKDAY(W46,2)=7)</formula>
    </cfRule>
  </conditionalFormatting>
  <conditionalFormatting sqref="AD49:AD50">
    <cfRule type="expression" dxfId="157" priority="158" stopIfTrue="1">
      <formula>OR(WEEKDAY(AD46,2)=6,WEEKDAY(AD46,2)=7)</formula>
    </cfRule>
  </conditionalFormatting>
  <conditionalFormatting sqref="F55:F56">
    <cfRule type="expression" dxfId="156" priority="157" stopIfTrue="1">
      <formula>OR(WEEKDAY(F52,2)=6,WEEKDAY(F52,2)=7)</formula>
    </cfRule>
  </conditionalFormatting>
  <conditionalFormatting sqref="M55:M56">
    <cfRule type="expression" dxfId="155" priority="156" stopIfTrue="1">
      <formula>OR(WEEKDAY(M52,2)=6,WEEKDAY(M52,2)=7)</formula>
    </cfRule>
  </conditionalFormatting>
  <conditionalFormatting sqref="T55:T56">
    <cfRule type="expression" dxfId="154" priority="155" stopIfTrue="1">
      <formula>OR(WEEKDAY(T52,2)=6,WEEKDAY(T52,2)=7)</formula>
    </cfRule>
  </conditionalFormatting>
  <conditionalFormatting sqref="AA55:AA56">
    <cfRule type="expression" dxfId="153" priority="154" stopIfTrue="1">
      <formula>OR(WEEKDAY(AA52,2)=6,WEEKDAY(AA52,2)=7)</formula>
    </cfRule>
  </conditionalFormatting>
  <conditionalFormatting sqref="I61:J62">
    <cfRule type="expression" dxfId="152" priority="153" stopIfTrue="1">
      <formula>OR(WEEKDAY(I58,2)=6,WEEKDAY(I58,2)=7)</formula>
    </cfRule>
  </conditionalFormatting>
  <conditionalFormatting sqref="P61:Q62">
    <cfRule type="expression" dxfId="151" priority="152" stopIfTrue="1">
      <formula>OR(WEEKDAY(P58,2)=6,WEEKDAY(P58,2)=7)</formula>
    </cfRule>
  </conditionalFormatting>
  <conditionalFormatting sqref="X61:X62">
    <cfRule type="expression" dxfId="150" priority="151" stopIfTrue="1">
      <formula>OR(WEEKDAY(X58,2)=6,WEEKDAY(X58,2)=7)</formula>
    </cfRule>
  </conditionalFormatting>
  <conditionalFormatting sqref="AE61:AE62">
    <cfRule type="expression" dxfId="149" priority="150" stopIfTrue="1">
      <formula>OR(WEEKDAY(AE58,2)=6,WEEKDAY(AE58,2)=7)</formula>
    </cfRule>
  </conditionalFormatting>
  <conditionalFormatting sqref="G67:H68">
    <cfRule type="expression" dxfId="148" priority="149" stopIfTrue="1">
      <formula>OR(WEEKDAY(G64,2)=6,WEEKDAY(G64,2)=7)</formula>
    </cfRule>
  </conditionalFormatting>
  <conditionalFormatting sqref="O67:O68">
    <cfRule type="expression" dxfId="147" priority="148" stopIfTrue="1">
      <formula>OR(WEEKDAY(O64,2)=6,WEEKDAY(O64,2)=7)</formula>
    </cfRule>
  </conditionalFormatting>
  <conditionalFormatting sqref="V67:V68">
    <cfRule type="expression" dxfId="146" priority="147" stopIfTrue="1">
      <formula>OR(WEEKDAY(V64,2)=6,WEEKDAY(V64,2)=7)</formula>
    </cfRule>
  </conditionalFormatting>
  <conditionalFormatting sqref="AC67:AC68">
    <cfRule type="expression" dxfId="145" priority="146" stopIfTrue="1">
      <formula>OR(WEEKDAY(AC64,2)=6,WEEKDAY(AC64,2)=7)</formula>
    </cfRule>
  </conditionalFormatting>
  <conditionalFormatting sqref="E73:E74">
    <cfRule type="expression" dxfId="144" priority="145" stopIfTrue="1">
      <formula>OR(WEEKDAY(E70,2)=6,WEEKDAY(E70,2)=7)</formula>
    </cfRule>
  </conditionalFormatting>
  <conditionalFormatting sqref="L73:L74">
    <cfRule type="expression" dxfId="143" priority="144" stopIfTrue="1">
      <formula>OR(WEEKDAY(L70,2)=6,WEEKDAY(L70,2)=7)</formula>
    </cfRule>
  </conditionalFormatting>
  <conditionalFormatting sqref="S73:S74">
    <cfRule type="expression" dxfId="142" priority="143" stopIfTrue="1">
      <formula>OR(WEEKDAY(S70,2)=6,WEEKDAY(S70,2)=7)</formula>
    </cfRule>
  </conditionalFormatting>
  <conditionalFormatting sqref="Z73:Z74">
    <cfRule type="expression" dxfId="141" priority="142" stopIfTrue="1">
      <formula>OR(WEEKDAY(Z70,2)=6,WEEKDAY(Z70,2)=7)</formula>
    </cfRule>
  </conditionalFormatting>
  <conditionalFormatting sqref="J79:J80">
    <cfRule type="expression" dxfId="140" priority="141" stopIfTrue="1">
      <formula>OR(WEEKDAY(J76,2)=6,WEEKDAY(J76,2)=7)</formula>
    </cfRule>
  </conditionalFormatting>
  <conditionalFormatting sqref="Q79:Q80">
    <cfRule type="expression" dxfId="139" priority="140" stopIfTrue="1">
      <formula>OR(WEEKDAY(Q76,2)=6,WEEKDAY(Q76,2)=7)</formula>
    </cfRule>
  </conditionalFormatting>
  <conditionalFormatting sqref="X79:X80">
    <cfRule type="expression" dxfId="138" priority="139" stopIfTrue="1">
      <formula>OR(WEEKDAY(X76,2)=6,WEEKDAY(X76,2)=7)</formula>
    </cfRule>
  </conditionalFormatting>
  <conditionalFormatting sqref="AE79:AE80">
    <cfRule type="expression" dxfId="137" priority="138" stopIfTrue="1">
      <formula>OR(WEEKDAY(AE76,2)=6,WEEKDAY(AE76,2)=7)</formula>
    </cfRule>
  </conditionalFormatting>
  <conditionalFormatting sqref="C79:C80">
    <cfRule type="expression" dxfId="136" priority="137" stopIfTrue="1">
      <formula>OR(WEEKDAY(C76,2)=6,WEEKDAY(C76,2)=7)</formula>
    </cfRule>
  </conditionalFormatting>
  <conditionalFormatting sqref="L13">
    <cfRule type="expression" dxfId="135" priority="136" stopIfTrue="1">
      <formula>OR(WEEKDAY(L10,2)=6,WEEKDAY(L10,2)=7)</formula>
    </cfRule>
  </conditionalFormatting>
  <conditionalFormatting sqref="N13:N14">
    <cfRule type="expression" dxfId="134" priority="135" stopIfTrue="1">
      <formula>OR(WEEKDAY(N10,2)=6,WEEKDAY(N10,2)=7)</formula>
    </cfRule>
  </conditionalFormatting>
  <conditionalFormatting sqref="S13">
    <cfRule type="expression" dxfId="133" priority="134" stopIfTrue="1">
      <formula>OR(WEEKDAY(S10,2)=6,WEEKDAY(S10,2)=7)</formula>
    </cfRule>
  </conditionalFormatting>
  <conditionalFormatting sqref="U13:U14">
    <cfRule type="expression" dxfId="132" priority="133" stopIfTrue="1">
      <formula>OR(WEEKDAY(U10,2)=6,WEEKDAY(U10,2)=7)</formula>
    </cfRule>
  </conditionalFormatting>
  <conditionalFormatting sqref="Z13">
    <cfRule type="expression" dxfId="131" priority="132" stopIfTrue="1">
      <formula>OR(WEEKDAY(Z10,2)=6,WEEKDAY(Z10,2)=7)</formula>
    </cfRule>
  </conditionalFormatting>
  <conditionalFormatting sqref="AB13:AB14">
    <cfRule type="expression" dxfId="130" priority="131" stopIfTrue="1">
      <formula>OR(WEEKDAY(AB10,2)=6,WEEKDAY(AB10,2)=7)</formula>
    </cfRule>
  </conditionalFormatting>
  <conditionalFormatting sqref="B19">
    <cfRule type="expression" dxfId="129" priority="130" stopIfTrue="1">
      <formula>OR(WEEKDAY(B16,2)=6,WEEKDAY(B16,2)=7)</formula>
    </cfRule>
  </conditionalFormatting>
  <conditionalFormatting sqref="D19:D20">
    <cfRule type="expression" dxfId="128" priority="129" stopIfTrue="1">
      <formula>OR(WEEKDAY(D16,2)=6,WEEKDAY(D16,2)=7)</formula>
    </cfRule>
  </conditionalFormatting>
  <conditionalFormatting sqref="I19">
    <cfRule type="expression" dxfId="127" priority="128" stopIfTrue="1">
      <formula>OR(WEEKDAY(I16,2)=6,WEEKDAY(I16,2)=7)</formula>
    </cfRule>
  </conditionalFormatting>
  <conditionalFormatting sqref="K19:K20">
    <cfRule type="expression" dxfId="126" priority="127" stopIfTrue="1">
      <formula>OR(WEEKDAY(K16,2)=6,WEEKDAY(K16,2)=7)</formula>
    </cfRule>
  </conditionalFormatting>
  <conditionalFormatting sqref="P19">
    <cfRule type="expression" dxfId="125" priority="126" stopIfTrue="1">
      <formula>OR(WEEKDAY(P16,2)=6,WEEKDAY(P16,2)=7)</formula>
    </cfRule>
  </conditionalFormatting>
  <conditionalFormatting sqref="R19:R20">
    <cfRule type="expression" dxfId="124" priority="125" stopIfTrue="1">
      <formula>OR(WEEKDAY(R16,2)=6,WEEKDAY(R16,2)=7)</formula>
    </cfRule>
  </conditionalFormatting>
  <conditionalFormatting sqref="W19">
    <cfRule type="expression" dxfId="123" priority="124" stopIfTrue="1">
      <formula>OR(WEEKDAY(W16,2)=6,WEEKDAY(W16,2)=7)</formula>
    </cfRule>
  </conditionalFormatting>
  <conditionalFormatting sqref="Y19:Y20">
    <cfRule type="expression" dxfId="122" priority="123" stopIfTrue="1">
      <formula>OR(WEEKDAY(Y16,2)=6,WEEKDAY(Y16,2)=7)</formula>
    </cfRule>
  </conditionalFormatting>
  <conditionalFormatting sqref="H25">
    <cfRule type="expression" dxfId="121" priority="122" stopIfTrue="1">
      <formula>OR(WEEKDAY(H22,2)=6,WEEKDAY(H22,2)=7)</formula>
    </cfRule>
  </conditionalFormatting>
  <conditionalFormatting sqref="J25:J26">
    <cfRule type="expression" dxfId="120" priority="121" stopIfTrue="1">
      <formula>OR(WEEKDAY(J22,2)=6,WEEKDAY(J22,2)=7)</formula>
    </cfRule>
  </conditionalFormatting>
  <conditionalFormatting sqref="O25">
    <cfRule type="expression" dxfId="119" priority="120" stopIfTrue="1">
      <formula>OR(WEEKDAY(O22,2)=6,WEEKDAY(O22,2)=7)</formula>
    </cfRule>
  </conditionalFormatting>
  <conditionalFormatting sqref="Q25:Q26">
    <cfRule type="expression" dxfId="118" priority="119" stopIfTrue="1">
      <formula>OR(WEEKDAY(Q22,2)=6,WEEKDAY(Q22,2)=7)</formula>
    </cfRule>
  </conditionalFormatting>
  <conditionalFormatting sqref="V25">
    <cfRule type="expression" dxfId="117" priority="118" stopIfTrue="1">
      <formula>OR(WEEKDAY(V22,2)=6,WEEKDAY(V22,2)=7)</formula>
    </cfRule>
  </conditionalFormatting>
  <conditionalFormatting sqref="X25:X26">
    <cfRule type="expression" dxfId="116" priority="117" stopIfTrue="1">
      <formula>OR(WEEKDAY(X22,2)=6,WEEKDAY(X22,2)=7)</formula>
    </cfRule>
  </conditionalFormatting>
  <conditionalFormatting sqref="E31">
    <cfRule type="expression" dxfId="115" priority="116" stopIfTrue="1">
      <formula>OR(WEEKDAY(E28,2)=6,WEEKDAY(E28,2)=7)</formula>
    </cfRule>
  </conditionalFormatting>
  <conditionalFormatting sqref="G31:G32">
    <cfRule type="expression" dxfId="114" priority="115" stopIfTrue="1">
      <formula>OR(WEEKDAY(G28,2)=6,WEEKDAY(G28,2)=7)</formula>
    </cfRule>
  </conditionalFormatting>
  <conditionalFormatting sqref="L31">
    <cfRule type="expression" dxfId="113" priority="114" stopIfTrue="1">
      <formula>OR(WEEKDAY(L28,2)=6,WEEKDAY(L28,2)=7)</formula>
    </cfRule>
  </conditionalFormatting>
  <conditionalFormatting sqref="N31:N32">
    <cfRule type="expression" dxfId="112" priority="113" stopIfTrue="1">
      <formula>OR(WEEKDAY(N28,2)=6,WEEKDAY(N28,2)=7)</formula>
    </cfRule>
  </conditionalFormatting>
  <conditionalFormatting sqref="S31">
    <cfRule type="expression" dxfId="111" priority="112" stopIfTrue="1">
      <formula>OR(WEEKDAY(S28,2)=6,WEEKDAY(S28,2)=7)</formula>
    </cfRule>
  </conditionalFormatting>
  <conditionalFormatting sqref="U31:U32">
    <cfRule type="expression" dxfId="110" priority="111" stopIfTrue="1">
      <formula>OR(WEEKDAY(U28,2)=6,WEEKDAY(U28,2)=7)</formula>
    </cfRule>
  </conditionalFormatting>
  <conditionalFormatting sqref="Z31">
    <cfRule type="expression" dxfId="109" priority="110" stopIfTrue="1">
      <formula>OR(WEEKDAY(Z28,2)=6,WEEKDAY(Z28,2)=7)</formula>
    </cfRule>
  </conditionalFormatting>
  <conditionalFormatting sqref="AB31:AB32">
    <cfRule type="expression" dxfId="108" priority="109" stopIfTrue="1">
      <formula>OR(WEEKDAY(AB28,2)=6,WEEKDAY(AB28,2)=7)</formula>
    </cfRule>
  </conditionalFormatting>
  <conditionalFormatting sqref="AC25">
    <cfRule type="expression" dxfId="107" priority="108" stopIfTrue="1">
      <formula>OR(WEEKDAY(AC22,2)=6,WEEKDAY(AC22,2)=7)</formula>
    </cfRule>
  </conditionalFormatting>
  <conditionalFormatting sqref="AE25:AE26">
    <cfRule type="expression" dxfId="106" priority="107" stopIfTrue="1">
      <formula>OR(WEEKDAY(AE22,2)=6,WEEKDAY(AE22,2)=7)</formula>
    </cfRule>
  </conditionalFormatting>
  <conditionalFormatting sqref="C37">
    <cfRule type="expression" dxfId="105" priority="106" stopIfTrue="1">
      <formula>OR(WEEKDAY(C34,2)=6,WEEKDAY(C34,2)=7)</formula>
    </cfRule>
  </conditionalFormatting>
  <conditionalFormatting sqref="E37:E38">
    <cfRule type="expression" dxfId="104" priority="105" stopIfTrue="1">
      <formula>OR(WEEKDAY(E34,2)=6,WEEKDAY(E34,2)=7)</formula>
    </cfRule>
  </conditionalFormatting>
  <conditionalFormatting sqref="J37">
    <cfRule type="expression" dxfId="103" priority="104" stopIfTrue="1">
      <formula>OR(WEEKDAY(J34,2)=6,WEEKDAY(J34,2)=7)</formula>
    </cfRule>
  </conditionalFormatting>
  <conditionalFormatting sqref="L37:L38">
    <cfRule type="expression" dxfId="102" priority="103" stopIfTrue="1">
      <formula>OR(WEEKDAY(L34,2)=6,WEEKDAY(L34,2)=7)</formula>
    </cfRule>
  </conditionalFormatting>
  <conditionalFormatting sqref="Q37">
    <cfRule type="expression" dxfId="101" priority="102" stopIfTrue="1">
      <formula>OR(WEEKDAY(Q34,2)=6,WEEKDAY(Q34,2)=7)</formula>
    </cfRule>
  </conditionalFormatting>
  <conditionalFormatting sqref="S37:S38">
    <cfRule type="expression" dxfId="100" priority="101" stopIfTrue="1">
      <formula>OR(WEEKDAY(S34,2)=6,WEEKDAY(S34,2)=7)</formula>
    </cfRule>
  </conditionalFormatting>
  <conditionalFormatting sqref="X37">
    <cfRule type="expression" dxfId="99" priority="100" stopIfTrue="1">
      <formula>OR(WEEKDAY(X34,2)=6,WEEKDAY(X34,2)=7)</formula>
    </cfRule>
  </conditionalFormatting>
  <conditionalFormatting sqref="Z37:Z38">
    <cfRule type="expression" dxfId="98" priority="99" stopIfTrue="1">
      <formula>OR(WEEKDAY(Z34,2)=6,WEEKDAY(Z34,2)=7)</formula>
    </cfRule>
  </conditionalFormatting>
  <conditionalFormatting sqref="G43">
    <cfRule type="expression" dxfId="97" priority="98" stopIfTrue="1">
      <formula>OR(WEEKDAY(G40,2)=6,WEEKDAY(G40,2)=7)</formula>
    </cfRule>
  </conditionalFormatting>
  <conditionalFormatting sqref="I43:I44">
    <cfRule type="expression" dxfId="96" priority="97" stopIfTrue="1">
      <formula>OR(WEEKDAY(I40,2)=6,WEEKDAY(I40,2)=7)</formula>
    </cfRule>
  </conditionalFormatting>
  <conditionalFormatting sqref="N43">
    <cfRule type="expression" dxfId="95" priority="96" stopIfTrue="1">
      <formula>OR(WEEKDAY(N40,2)=6,WEEKDAY(N40,2)=7)</formula>
    </cfRule>
  </conditionalFormatting>
  <conditionalFormatting sqref="P43:P44">
    <cfRule type="expression" dxfId="94" priority="95" stopIfTrue="1">
      <formula>OR(WEEKDAY(P40,2)=6,WEEKDAY(P40,2)=7)</formula>
    </cfRule>
  </conditionalFormatting>
  <conditionalFormatting sqref="U43">
    <cfRule type="expression" dxfId="93" priority="94" stopIfTrue="1">
      <formula>OR(WEEKDAY(U40,2)=6,WEEKDAY(U40,2)=7)</formula>
    </cfRule>
  </conditionalFormatting>
  <conditionalFormatting sqref="W43:W44">
    <cfRule type="expression" dxfId="92" priority="93" stopIfTrue="1">
      <formula>OR(WEEKDAY(W40,2)=6,WEEKDAY(W40,2)=7)</formula>
    </cfRule>
  </conditionalFormatting>
  <conditionalFormatting sqref="AB43">
    <cfRule type="expression" dxfId="91" priority="92" stopIfTrue="1">
      <formula>OR(WEEKDAY(AB40,2)=6,WEEKDAY(AB40,2)=7)</formula>
    </cfRule>
  </conditionalFormatting>
  <conditionalFormatting sqref="AD43:AD44">
    <cfRule type="expression" dxfId="90" priority="91" stopIfTrue="1">
      <formula>OR(WEEKDAY(AD40,2)=6,WEEKDAY(AD40,2)=7)</formula>
    </cfRule>
  </conditionalFormatting>
  <conditionalFormatting sqref="E49">
    <cfRule type="expression" dxfId="89" priority="90" stopIfTrue="1">
      <formula>OR(WEEKDAY(E46,2)=6,WEEKDAY(E46,2)=7)</formula>
    </cfRule>
  </conditionalFormatting>
  <conditionalFormatting sqref="G49:G50">
    <cfRule type="expression" dxfId="88" priority="89" stopIfTrue="1">
      <formula>OR(WEEKDAY(G46,2)=6,WEEKDAY(G46,2)=7)</formula>
    </cfRule>
  </conditionalFormatting>
  <conditionalFormatting sqref="L49">
    <cfRule type="expression" dxfId="87" priority="88" stopIfTrue="1">
      <formula>OR(WEEKDAY(L46,2)=6,WEEKDAY(L46,2)=7)</formula>
    </cfRule>
  </conditionalFormatting>
  <conditionalFormatting sqref="N49:N50">
    <cfRule type="expression" dxfId="86" priority="87" stopIfTrue="1">
      <formula>OR(WEEKDAY(N46,2)=6,WEEKDAY(N46,2)=7)</formula>
    </cfRule>
  </conditionalFormatting>
  <conditionalFormatting sqref="S49">
    <cfRule type="expression" dxfId="85" priority="86" stopIfTrue="1">
      <formula>OR(WEEKDAY(S46,2)=6,WEEKDAY(S46,2)=7)</formula>
    </cfRule>
  </conditionalFormatting>
  <conditionalFormatting sqref="U49:U50">
    <cfRule type="expression" dxfId="84" priority="85" stopIfTrue="1">
      <formula>OR(WEEKDAY(U46,2)=6,WEEKDAY(U46,2)=7)</formula>
    </cfRule>
  </conditionalFormatting>
  <conditionalFormatting sqref="Z49">
    <cfRule type="expression" dxfId="83" priority="84" stopIfTrue="1">
      <formula>OR(WEEKDAY(Z46,2)=6,WEEKDAY(Z46,2)=7)</formula>
    </cfRule>
  </conditionalFormatting>
  <conditionalFormatting sqref="AB49:AB50">
    <cfRule type="expression" dxfId="82" priority="83" stopIfTrue="1">
      <formula>OR(WEEKDAY(AB46,2)=6,WEEKDAY(AB46,2)=7)</formula>
    </cfRule>
  </conditionalFormatting>
  <conditionalFormatting sqref="B55">
    <cfRule type="expression" dxfId="81" priority="82" stopIfTrue="1">
      <formula>OR(WEEKDAY(B52,2)=6,WEEKDAY(B52,2)=7)</formula>
    </cfRule>
  </conditionalFormatting>
  <conditionalFormatting sqref="D55:D56">
    <cfRule type="expression" dxfId="80" priority="81" stopIfTrue="1">
      <formula>OR(WEEKDAY(D52,2)=6,WEEKDAY(D52,2)=7)</formula>
    </cfRule>
  </conditionalFormatting>
  <conditionalFormatting sqref="I55">
    <cfRule type="expression" dxfId="79" priority="80" stopIfTrue="1">
      <formula>OR(WEEKDAY(I52,2)=6,WEEKDAY(I52,2)=7)</formula>
    </cfRule>
  </conditionalFormatting>
  <conditionalFormatting sqref="K55:K56">
    <cfRule type="expression" dxfId="78" priority="79" stopIfTrue="1">
      <formula>OR(WEEKDAY(K52,2)=6,WEEKDAY(K52,2)=7)</formula>
    </cfRule>
  </conditionalFormatting>
  <conditionalFormatting sqref="P55">
    <cfRule type="expression" dxfId="77" priority="78" stopIfTrue="1">
      <formula>OR(WEEKDAY(P52,2)=6,WEEKDAY(P52,2)=7)</formula>
    </cfRule>
  </conditionalFormatting>
  <conditionalFormatting sqref="R55:R56">
    <cfRule type="expression" dxfId="76" priority="77" stopIfTrue="1">
      <formula>OR(WEEKDAY(R52,2)=6,WEEKDAY(R52,2)=7)</formula>
    </cfRule>
  </conditionalFormatting>
  <conditionalFormatting sqref="W55">
    <cfRule type="expression" dxfId="75" priority="76" stopIfTrue="1">
      <formula>OR(WEEKDAY(W52,2)=6,WEEKDAY(W52,2)=7)</formula>
    </cfRule>
  </conditionalFormatting>
  <conditionalFormatting sqref="Y55:Y56">
    <cfRule type="expression" dxfId="74" priority="75" stopIfTrue="1">
      <formula>OR(WEEKDAY(Y52,2)=6,WEEKDAY(Y52,2)=7)</formula>
    </cfRule>
  </conditionalFormatting>
  <conditionalFormatting sqref="F61">
    <cfRule type="expression" dxfId="73" priority="74" stopIfTrue="1">
      <formula>OR(WEEKDAY(F58,2)=6,WEEKDAY(F58,2)=7)</formula>
    </cfRule>
  </conditionalFormatting>
  <conditionalFormatting sqref="H61:H62">
    <cfRule type="expression" dxfId="72" priority="73" stopIfTrue="1">
      <formula>OR(WEEKDAY(H58,2)=6,WEEKDAY(H58,2)=7)</formula>
    </cfRule>
  </conditionalFormatting>
  <conditionalFormatting sqref="M61">
    <cfRule type="expression" dxfId="71" priority="72" stopIfTrue="1">
      <formula>OR(WEEKDAY(M58,2)=6,WEEKDAY(M58,2)=7)</formula>
    </cfRule>
  </conditionalFormatting>
  <conditionalFormatting sqref="O61:O62">
    <cfRule type="expression" dxfId="70" priority="71" stopIfTrue="1">
      <formula>OR(WEEKDAY(O58,2)=6,WEEKDAY(O58,2)=7)</formula>
    </cfRule>
  </conditionalFormatting>
  <conditionalFormatting sqref="T61">
    <cfRule type="expression" dxfId="69" priority="70" stopIfTrue="1">
      <formula>OR(WEEKDAY(T58,2)=6,WEEKDAY(T58,2)=7)</formula>
    </cfRule>
  </conditionalFormatting>
  <conditionalFormatting sqref="V61:V62">
    <cfRule type="expression" dxfId="68" priority="69" stopIfTrue="1">
      <formula>OR(WEEKDAY(V58,2)=6,WEEKDAY(V58,2)=7)</formula>
    </cfRule>
  </conditionalFormatting>
  <conditionalFormatting sqref="AA61">
    <cfRule type="expression" dxfId="67" priority="68" stopIfTrue="1">
      <formula>OR(WEEKDAY(AA58,2)=6,WEEKDAY(AA58,2)=7)</formula>
    </cfRule>
  </conditionalFormatting>
  <conditionalFormatting sqref="AC61:AC62">
    <cfRule type="expression" dxfId="66" priority="67" stopIfTrue="1">
      <formula>OR(WEEKDAY(AC58,2)=6,WEEKDAY(AC58,2)=7)</formula>
    </cfRule>
  </conditionalFormatting>
  <conditionalFormatting sqref="D67">
    <cfRule type="expression" dxfId="65" priority="66" stopIfTrue="1">
      <formula>OR(WEEKDAY(D64,2)=6,WEEKDAY(D64,2)=7)</formula>
    </cfRule>
  </conditionalFormatting>
  <conditionalFormatting sqref="F67:F68">
    <cfRule type="expression" dxfId="64" priority="65" stopIfTrue="1">
      <formula>OR(WEEKDAY(F64,2)=6,WEEKDAY(F64,2)=7)</formula>
    </cfRule>
  </conditionalFormatting>
  <conditionalFormatting sqref="K67">
    <cfRule type="expression" dxfId="63" priority="64" stopIfTrue="1">
      <formula>OR(WEEKDAY(K64,2)=6,WEEKDAY(K64,2)=7)</formula>
    </cfRule>
  </conditionalFormatting>
  <conditionalFormatting sqref="M67:M68">
    <cfRule type="expression" dxfId="62" priority="63" stopIfTrue="1">
      <formula>OR(WEEKDAY(M64,2)=6,WEEKDAY(M64,2)=7)</formula>
    </cfRule>
  </conditionalFormatting>
  <conditionalFormatting sqref="R67">
    <cfRule type="expression" dxfId="61" priority="62" stopIfTrue="1">
      <formula>OR(WEEKDAY(R64,2)=6,WEEKDAY(R64,2)=7)</formula>
    </cfRule>
  </conditionalFormatting>
  <conditionalFormatting sqref="T67:T68">
    <cfRule type="expression" dxfId="60" priority="61" stopIfTrue="1">
      <formula>OR(WEEKDAY(T64,2)=6,WEEKDAY(T64,2)=7)</formula>
    </cfRule>
  </conditionalFormatting>
  <conditionalFormatting sqref="Y67">
    <cfRule type="expression" dxfId="59" priority="60" stopIfTrue="1">
      <formula>OR(WEEKDAY(Y64,2)=6,WEEKDAY(Y64,2)=7)</formula>
    </cfRule>
  </conditionalFormatting>
  <conditionalFormatting sqref="AA67:AA68">
    <cfRule type="expression" dxfId="58" priority="59" stopIfTrue="1">
      <formula>OR(WEEKDAY(AA64,2)=6,WEEKDAY(AA64,2)=7)</formula>
    </cfRule>
  </conditionalFormatting>
  <conditionalFormatting sqref="H73">
    <cfRule type="expression" dxfId="57" priority="58" stopIfTrue="1">
      <formula>OR(WEEKDAY(H70,2)=6,WEEKDAY(H70,2)=7)</formula>
    </cfRule>
  </conditionalFormatting>
  <conditionalFormatting sqref="J73:J74">
    <cfRule type="expression" dxfId="56" priority="57" stopIfTrue="1">
      <formula>OR(WEEKDAY(J70,2)=6,WEEKDAY(J70,2)=7)</formula>
    </cfRule>
  </conditionalFormatting>
  <conditionalFormatting sqref="O73">
    <cfRule type="expression" dxfId="55" priority="56" stopIfTrue="1">
      <formula>OR(WEEKDAY(O70,2)=6,WEEKDAY(O70,2)=7)</formula>
    </cfRule>
  </conditionalFormatting>
  <conditionalFormatting sqref="Q73:Q74">
    <cfRule type="expression" dxfId="54" priority="55" stopIfTrue="1">
      <formula>OR(WEEKDAY(Q70,2)=6,WEEKDAY(Q70,2)=7)</formula>
    </cfRule>
  </conditionalFormatting>
  <conditionalFormatting sqref="V73">
    <cfRule type="expression" dxfId="53" priority="54" stopIfTrue="1">
      <formula>OR(WEEKDAY(V70,2)=6,WEEKDAY(V70,2)=7)</formula>
    </cfRule>
  </conditionalFormatting>
  <conditionalFormatting sqref="X73:X74">
    <cfRule type="expression" dxfId="52" priority="53" stopIfTrue="1">
      <formula>OR(WEEKDAY(X70,2)=6,WEEKDAY(X70,2)=7)</formula>
    </cfRule>
  </conditionalFormatting>
  <conditionalFormatting sqref="AC73">
    <cfRule type="expression" dxfId="51" priority="52" stopIfTrue="1">
      <formula>OR(WEEKDAY(AC70,2)=6,WEEKDAY(AC70,2)=7)</formula>
    </cfRule>
  </conditionalFormatting>
  <conditionalFormatting sqref="AE73:AE74">
    <cfRule type="expression" dxfId="50" priority="51" stopIfTrue="1">
      <formula>OR(WEEKDAY(AE70,2)=6,WEEKDAY(AE70,2)=7)</formula>
    </cfRule>
  </conditionalFormatting>
  <conditionalFormatting sqref="F79">
    <cfRule type="expression" dxfId="49" priority="50" stopIfTrue="1">
      <formula>OR(WEEKDAY(F76,2)=6,WEEKDAY(F76,2)=7)</formula>
    </cfRule>
  </conditionalFormatting>
  <conditionalFormatting sqref="H79:H80">
    <cfRule type="expression" dxfId="48" priority="49" stopIfTrue="1">
      <formula>OR(WEEKDAY(H76,2)=6,WEEKDAY(H76,2)=7)</formula>
    </cfRule>
  </conditionalFormatting>
  <conditionalFormatting sqref="M79">
    <cfRule type="expression" dxfId="47" priority="48" stopIfTrue="1">
      <formula>OR(WEEKDAY(M76,2)=6,WEEKDAY(M76,2)=7)</formula>
    </cfRule>
  </conditionalFormatting>
  <conditionalFormatting sqref="O79:O80">
    <cfRule type="expression" dxfId="46" priority="47" stopIfTrue="1">
      <formula>OR(WEEKDAY(O76,2)=6,WEEKDAY(O76,2)=7)</formula>
    </cfRule>
  </conditionalFormatting>
  <conditionalFormatting sqref="T79">
    <cfRule type="expression" dxfId="45" priority="46" stopIfTrue="1">
      <formula>OR(WEEKDAY(T76,2)=6,WEEKDAY(T76,2)=7)</formula>
    </cfRule>
  </conditionalFormatting>
  <conditionalFormatting sqref="V79:V80">
    <cfRule type="expression" dxfId="44" priority="45" stopIfTrue="1">
      <formula>OR(WEEKDAY(V76,2)=6,WEEKDAY(V76,2)=7)</formula>
    </cfRule>
  </conditionalFormatting>
  <conditionalFormatting sqref="AA79">
    <cfRule type="expression" dxfId="43" priority="44" stopIfTrue="1">
      <formula>OR(WEEKDAY(AA76,2)=6,WEEKDAY(AA76,2)=7)</formula>
    </cfRule>
  </conditionalFormatting>
  <conditionalFormatting sqref="AC79:AC80">
    <cfRule type="expression" dxfId="42" priority="43" stopIfTrue="1">
      <formula>OR(WEEKDAY(AC76,2)=6,WEEKDAY(AC76,2)=7)</formula>
    </cfRule>
  </conditionalFormatting>
  <conditionalFormatting sqref="AD79:AD80">
    <cfRule type="expression" dxfId="41" priority="42" stopIfTrue="1">
      <formula>OR(WEEKDAY(AD76,2)=6,WEEKDAY(AD76,2)=7)</formula>
    </cfRule>
  </conditionalFormatting>
  <conditionalFormatting sqref="W79:W80">
    <cfRule type="expression" dxfId="40" priority="41" stopIfTrue="1">
      <formula>OR(WEEKDAY(W76,2)=6,WEEKDAY(W76,2)=7)</formula>
    </cfRule>
  </conditionalFormatting>
  <conditionalFormatting sqref="P79:P80">
    <cfRule type="expression" dxfId="39" priority="40" stopIfTrue="1">
      <formula>OR(WEEKDAY(P76,2)=6,WEEKDAY(P76,2)=7)</formula>
    </cfRule>
  </conditionalFormatting>
  <conditionalFormatting sqref="I79:I80">
    <cfRule type="expression" dxfId="38" priority="39" stopIfTrue="1">
      <formula>OR(WEEKDAY(I76,2)=6,WEEKDAY(I76,2)=7)</formula>
    </cfRule>
  </conditionalFormatting>
  <conditionalFormatting sqref="B79:B80">
    <cfRule type="expression" dxfId="37" priority="38" stopIfTrue="1">
      <formula>OR(WEEKDAY(B76,2)=6,WEEKDAY(B76,2)=7)</formula>
    </cfRule>
  </conditionalFormatting>
  <conditionalFormatting sqref="C73:D74">
    <cfRule type="expression" dxfId="36" priority="37" stopIfTrue="1">
      <formula>OR(WEEKDAY(C70,2)=6,WEEKDAY(C70,2)=7)</formula>
    </cfRule>
  </conditionalFormatting>
  <conditionalFormatting sqref="K73:K74">
    <cfRule type="expression" dxfId="35" priority="36" stopIfTrue="1">
      <formula>OR(WEEKDAY(K70,2)=6,WEEKDAY(K70,2)=7)</formula>
    </cfRule>
  </conditionalFormatting>
  <conditionalFormatting sqref="R73:R74">
    <cfRule type="expression" dxfId="34" priority="35" stopIfTrue="1">
      <formula>OR(WEEKDAY(R70,2)=6,WEEKDAY(R70,2)=7)</formula>
    </cfRule>
  </conditionalFormatting>
  <conditionalFormatting sqref="Y73:Y74">
    <cfRule type="expression" dxfId="33" priority="34" stopIfTrue="1">
      <formula>OR(WEEKDAY(Y70,2)=6,WEEKDAY(Y70,2)=7)</formula>
    </cfRule>
  </conditionalFormatting>
  <conditionalFormatting sqref="AB67:AB68">
    <cfRule type="expression" dxfId="32" priority="33" stopIfTrue="1">
      <formula>OR(WEEKDAY(AB64,2)=6,WEEKDAY(AB64,2)=7)</formula>
    </cfRule>
  </conditionalFormatting>
  <conditionalFormatting sqref="U67:U68">
    <cfRule type="expression" dxfId="31" priority="32" stopIfTrue="1">
      <formula>OR(WEEKDAY(U64,2)=6,WEEKDAY(U64,2)=7)</formula>
    </cfRule>
  </conditionalFormatting>
  <conditionalFormatting sqref="N67:N68">
    <cfRule type="expression" dxfId="30" priority="31" stopIfTrue="1">
      <formula>OR(WEEKDAY(N64,2)=6,WEEKDAY(N64,2)=7)</formula>
    </cfRule>
  </conditionalFormatting>
  <conditionalFormatting sqref="AD61:AD62">
    <cfRule type="expression" dxfId="29" priority="30" stopIfTrue="1">
      <formula>OR(WEEKDAY(AD58,2)=6,WEEKDAY(AD58,2)=7)</formula>
    </cfRule>
  </conditionalFormatting>
  <conditionalFormatting sqref="W61:W62">
    <cfRule type="expression" dxfId="28" priority="29" stopIfTrue="1">
      <formula>OR(WEEKDAY(W58,2)=6,WEEKDAY(W58,2)=7)</formula>
    </cfRule>
  </conditionalFormatting>
  <conditionalFormatting sqref="B61:B62">
    <cfRule type="expression" dxfId="27" priority="28" stopIfTrue="1">
      <formula>OR(WEEKDAY(B58,2)=6,WEEKDAY(B58,2)=7)</formula>
    </cfRule>
  </conditionalFormatting>
  <conditionalFormatting sqref="Z55:Z56">
    <cfRule type="expression" dxfId="26" priority="27" stopIfTrue="1">
      <formula>OR(WEEKDAY(Z52,2)=6,WEEKDAY(Z52,2)=7)</formula>
    </cfRule>
  </conditionalFormatting>
  <conditionalFormatting sqref="S55:S56">
    <cfRule type="expression" dxfId="25" priority="26" stopIfTrue="1">
      <formula>OR(WEEKDAY(S52,2)=6,WEEKDAY(S52,2)=7)</formula>
    </cfRule>
  </conditionalFormatting>
  <conditionalFormatting sqref="L55:L56">
    <cfRule type="expression" dxfId="24" priority="25" stopIfTrue="1">
      <formula>OR(WEEKDAY(L52,2)=6,WEEKDAY(L52,2)=7)</formula>
    </cfRule>
  </conditionalFormatting>
  <conditionalFormatting sqref="E55:E56">
    <cfRule type="expression" dxfId="23" priority="24" stopIfTrue="1">
      <formula>OR(WEEKDAY(E52,2)=6,WEEKDAY(E52,2)=7)</formula>
    </cfRule>
  </conditionalFormatting>
  <conditionalFormatting sqref="H49:H50">
    <cfRule type="expression" dxfId="22" priority="23" stopIfTrue="1">
      <formula>OR(WEEKDAY(H46,2)=6,WEEKDAY(H46,2)=7)</formula>
    </cfRule>
  </conditionalFormatting>
  <conditionalFormatting sqref="O49:O50">
    <cfRule type="expression" dxfId="21" priority="22" stopIfTrue="1">
      <formula>OR(WEEKDAY(O46,2)=6,WEEKDAY(O46,2)=7)</formula>
    </cfRule>
  </conditionalFormatting>
  <conditionalFormatting sqref="V49:V50">
    <cfRule type="expression" dxfId="20" priority="21" stopIfTrue="1">
      <formula>OR(WEEKDAY(V46,2)=6,WEEKDAY(V46,2)=7)</formula>
    </cfRule>
  </conditionalFormatting>
  <conditionalFormatting sqref="AC49:AC50">
    <cfRule type="expression" dxfId="19" priority="20" stopIfTrue="1">
      <formula>OR(WEEKDAY(AC46,2)=6,WEEKDAY(AC46,2)=7)</formula>
    </cfRule>
  </conditionalFormatting>
  <conditionalFormatting sqref="AE43:AE44">
    <cfRule type="expression" dxfId="18" priority="19" stopIfTrue="1">
      <formula>OR(WEEKDAY(AE40,2)=6,WEEKDAY(AE40,2)=7)</formula>
    </cfRule>
  </conditionalFormatting>
  <conditionalFormatting sqref="X43:X44">
    <cfRule type="expression" dxfId="17" priority="18" stopIfTrue="1">
      <formula>OR(WEEKDAY(X40,2)=6,WEEKDAY(X40,2)=7)</formula>
    </cfRule>
  </conditionalFormatting>
  <conditionalFormatting sqref="Q43:Q44">
    <cfRule type="expression" dxfId="16" priority="17" stopIfTrue="1">
      <formula>OR(WEEKDAY(Q40,2)=6,WEEKDAY(Q40,2)=7)</formula>
    </cfRule>
  </conditionalFormatting>
  <conditionalFormatting sqref="J43:J44">
    <cfRule type="expression" dxfId="15" priority="16" stopIfTrue="1">
      <formula>OR(WEEKDAY(J40,2)=6,WEEKDAY(J40,2)=7)</formula>
    </cfRule>
  </conditionalFormatting>
  <conditionalFormatting sqref="B43:C44">
    <cfRule type="expression" dxfId="14" priority="15" stopIfTrue="1">
      <formula>OR(WEEKDAY(B40,2)=6,WEEKDAY(B40,2)=7)</formula>
    </cfRule>
  </conditionalFormatting>
  <conditionalFormatting sqref="AA37:AA38">
    <cfRule type="expression" dxfId="13" priority="14" stopIfTrue="1">
      <formula>OR(WEEKDAY(AA34,2)=6,WEEKDAY(AA34,2)=7)</formula>
    </cfRule>
  </conditionalFormatting>
  <conditionalFormatting sqref="T37:T38">
    <cfRule type="expression" dxfId="12" priority="13" stopIfTrue="1">
      <formula>OR(WEEKDAY(T34,2)=6,WEEKDAY(T34,2)=7)</formula>
    </cfRule>
  </conditionalFormatting>
  <conditionalFormatting sqref="M37:M38">
    <cfRule type="expression" dxfId="11" priority="12" stopIfTrue="1">
      <formula>OR(WEEKDAY(M34,2)=6,WEEKDAY(M34,2)=7)</formula>
    </cfRule>
  </conditionalFormatting>
  <conditionalFormatting sqref="F37:F38">
    <cfRule type="expression" dxfId="10" priority="11" stopIfTrue="1">
      <formula>OR(WEEKDAY(F34,2)=6,WEEKDAY(F34,2)=7)</formula>
    </cfRule>
  </conditionalFormatting>
  <conditionalFormatting sqref="H31:H32">
    <cfRule type="expression" dxfId="9" priority="10" stopIfTrue="1">
      <formula>OR(WEEKDAY(H28,2)=6,WEEKDAY(H28,2)=7)</formula>
    </cfRule>
  </conditionalFormatting>
  <conditionalFormatting sqref="O31:O32">
    <cfRule type="expression" dxfId="8" priority="9" stopIfTrue="1">
      <formula>OR(WEEKDAY(O28,2)=6,WEEKDAY(O28,2)=7)</formula>
    </cfRule>
  </conditionalFormatting>
  <conditionalFormatting sqref="V31:V32">
    <cfRule type="expression" dxfId="7" priority="8" stopIfTrue="1">
      <formula>OR(WEEKDAY(V28,2)=6,WEEKDAY(V28,2)=7)</formula>
    </cfRule>
  </conditionalFormatting>
  <conditionalFormatting sqref="AC31:AC32">
    <cfRule type="expression" dxfId="6" priority="7" stopIfTrue="1">
      <formula>OR(WEEKDAY(AC28,2)=6,WEEKDAY(AC28,2)=7)</formula>
    </cfRule>
  </conditionalFormatting>
  <conditionalFormatting sqref="Y25:Y26">
    <cfRule type="expression" dxfId="5" priority="6" stopIfTrue="1">
      <formula>OR(WEEKDAY(Y22,2)=6,WEEKDAY(Y22,2)=7)</formula>
    </cfRule>
  </conditionalFormatting>
  <conditionalFormatting sqref="R25:R26">
    <cfRule type="expression" dxfId="4" priority="5" stopIfTrue="1">
      <formula>OR(WEEKDAY(R22,2)=6,WEEKDAY(R22,2)=7)</formula>
    </cfRule>
  </conditionalFormatting>
  <conditionalFormatting sqref="K25:K26">
    <cfRule type="expression" dxfId="3" priority="4" stopIfTrue="1">
      <formula>OR(WEEKDAY(K22,2)=6,WEEKDAY(K22,2)=7)</formula>
    </cfRule>
  </conditionalFormatting>
  <conditionalFormatting sqref="C25:D26">
    <cfRule type="expression" dxfId="2" priority="3" stopIfTrue="1">
      <formula>OR(WEEKDAY(C22,2)=6,WEEKDAY(C22,2)=7)</formula>
    </cfRule>
  </conditionalFormatting>
  <conditionalFormatting sqref="AF25:AF26">
    <cfRule type="expression" dxfId="1" priority="2" stopIfTrue="1">
      <formula>OR(WEEKDAY(AF22,2)=6,WEEKDAY(AF22,2)=7)</formula>
    </cfRule>
  </conditionalFormatting>
  <conditionalFormatting sqref="AF55:AF56">
    <cfRule type="expression" dxfId="0" priority="1" stopIfTrue="1">
      <formula>OR(WEEKDAY(AF52,2)=6,WEEKDAY(AF52,2)=7)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mandButton3">
          <controlPr defaultSize="0" autoLine="0" r:id="rId5">
            <anchor moveWithCells="1">
              <from>
                <xdr:col>29</xdr:col>
                <xdr:colOff>9525</xdr:colOff>
                <xdr:row>7</xdr:row>
                <xdr:rowOff>9525</xdr:rowOff>
              </from>
              <to>
                <xdr:col>30</xdr:col>
                <xdr:colOff>238125</xdr:colOff>
                <xdr:row>8</xdr:row>
                <xdr:rowOff>9525</xdr:rowOff>
              </to>
            </anchor>
          </controlPr>
        </control>
      </mc:Choice>
      <mc:Fallback>
        <control shapeId="1028" r:id="rId4" name="CommandButton3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5">
            <anchor moveWithCells="1">
              <from>
                <xdr:col>26</xdr:col>
                <xdr:colOff>0</xdr:colOff>
                <xdr:row>7</xdr:row>
                <xdr:rowOff>0</xdr:rowOff>
              </from>
              <to>
                <xdr:col>28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6" r:id="rId7" name="CommandButton1">
          <controlPr defaultSize="0" autoLine="0" r:id="rId8">
            <anchor moveWithCells="1">
              <from>
                <xdr:col>27</xdr:col>
                <xdr:colOff>161925</xdr:colOff>
                <xdr:row>1</xdr:row>
                <xdr:rowOff>0</xdr:rowOff>
              </from>
              <to>
                <xdr:col>31</xdr:col>
                <xdr:colOff>200025</xdr:colOff>
                <xdr:row>2</xdr:row>
                <xdr:rowOff>38100</xdr:rowOff>
              </to>
            </anchor>
          </controlPr>
        </control>
      </mc:Choice>
      <mc:Fallback>
        <control shapeId="1026" r:id="rId7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2020</vt:lpstr>
      <vt:lpstr>'2020'!HP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BJC</cp:lastModifiedBy>
  <dcterms:created xsi:type="dcterms:W3CDTF">2017-05-15T13:25:10Z</dcterms:created>
  <dcterms:modified xsi:type="dcterms:W3CDTF">2017-05-15T13:41:31Z</dcterms:modified>
</cp:coreProperties>
</file>