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ierre/Desktop/"/>
    </mc:Choice>
  </mc:AlternateContent>
  <xr:revisionPtr revIDLastSave="0" documentId="13_ncr:1_{7A103B45-CEFA-4548-9029-1C39EA1CE42A}" xr6:coauthVersionLast="47" xr6:coauthVersionMax="47" xr10:uidLastSave="{00000000-0000-0000-0000-000000000000}"/>
  <bookViews>
    <workbookView xWindow="0" yWindow="500" windowWidth="28800" windowHeight="16020" xr2:uid="{4A4EACD6-09A2-448F-81BB-09DD25B21B32}"/>
  </bookViews>
  <sheets>
    <sheet name="Graph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" i="4" l="1"/>
  <c r="M7" i="4" s="1"/>
  <c r="M8" i="4" s="1"/>
  <c r="M9" i="4" s="1"/>
  <c r="M10" i="4" s="1"/>
  <c r="K7" i="4"/>
  <c r="L11" i="4"/>
  <c r="K8" i="4"/>
  <c r="N6" i="4" l="1"/>
  <c r="N8" i="4"/>
  <c r="M11" i="4"/>
  <c r="M12" i="4" s="1"/>
  <c r="M13" i="4" s="1"/>
  <c r="M14" i="4" s="1"/>
  <c r="M15" i="4" s="1"/>
  <c r="N7" i="4"/>
  <c r="K9" i="4"/>
  <c r="K33" i="4"/>
  <c r="K34" i="4" s="1"/>
  <c r="K35" i="4" s="1"/>
  <c r="K36" i="4" s="1"/>
  <c r="K37" i="4" s="1"/>
  <c r="K38" i="4" s="1"/>
  <c r="K39" i="4" s="1"/>
  <c r="N9" i="4" l="1"/>
  <c r="K10" i="4"/>
  <c r="K11" i="4"/>
  <c r="K13" i="4" s="1"/>
  <c r="K15" i="4" s="1"/>
  <c r="K17" i="4" s="1"/>
  <c r="K19" i="4" s="1"/>
  <c r="K21" i="4" s="1"/>
  <c r="K23" i="4" s="1"/>
  <c r="K25" i="4" s="1"/>
  <c r="N5" i="4"/>
  <c r="N11" i="4" l="1"/>
  <c r="K12" i="4"/>
  <c r="N10" i="4"/>
  <c r="N13" i="4"/>
  <c r="N2" i="4"/>
  <c r="K14" i="4" l="1"/>
  <c r="K16" i="4" s="1"/>
  <c r="K18" i="4" s="1"/>
  <c r="K20" i="4" s="1"/>
  <c r="K22" i="4" s="1"/>
  <c r="K24" i="4" s="1"/>
  <c r="N12" i="4"/>
  <c r="M16" i="4"/>
  <c r="M17" i="4" s="1"/>
  <c r="M18" i="4" s="1"/>
  <c r="M19" i="4" s="1"/>
  <c r="M20" i="4" s="1"/>
  <c r="N14" i="4" l="1"/>
  <c r="N18" i="4"/>
  <c r="N17" i="4"/>
  <c r="N16" i="4"/>
  <c r="N15" i="4"/>
  <c r="N19" i="4"/>
  <c r="N20" i="4"/>
  <c r="M21" i="4"/>
  <c r="M22" i="4" s="1"/>
  <c r="M23" i="4" s="1"/>
  <c r="M24" i="4" s="1"/>
  <c r="M25" i="4" l="1"/>
  <c r="N25" i="4" s="1"/>
  <c r="N24" i="4"/>
  <c r="N23" i="4"/>
  <c r="N22" i="4"/>
  <c r="N21" i="4"/>
</calcChain>
</file>

<file path=xl/sharedStrings.xml><?xml version="1.0" encoding="utf-8"?>
<sst xmlns="http://schemas.openxmlformats.org/spreadsheetml/2006/main" count="15" uniqueCount="12">
  <si>
    <t>Date</t>
  </si>
  <si>
    <t>Deposit</t>
  </si>
  <si>
    <t>Balance</t>
  </si>
  <si>
    <t>Cumulative Invoiced (Deposit+ Invoice)</t>
  </si>
  <si>
    <t>Cumulative Paid</t>
  </si>
  <si>
    <t>Today</t>
  </si>
  <si>
    <t>Invoice Amount</t>
  </si>
  <si>
    <t>Invoice</t>
  </si>
  <si>
    <t>Payment</t>
  </si>
  <si>
    <t>REEL</t>
  </si>
  <si>
    <t>PROJECTIONS</t>
  </si>
  <si>
    <t>Projection Cumulative Invoiced (Deposit+ Invoice)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</si>
</sst>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[$-409]mmm\-yy;@"/>
    <numFmt numFmtId="166" formatCode="#,##0\ &quot;€&quot;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3F22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/>
  </cellStyleXfs>
  <cellXfs count="56">
    <xf numFmtId="0" fontId="0" fillId="0" borderId="0" xfId="0"/>
    <xf numFmtId="164" fontId="1" fillId="0" borderId="3" xfId="0" applyNumberFormat="1" applyFont="1" applyBorder="1"/>
    <xf numFmtId="164" fontId="0" fillId="0" borderId="0" xfId="1" applyFont="1"/>
    <xf numFmtId="164" fontId="0" fillId="0" borderId="0" xfId="0" applyNumberFormat="1"/>
    <xf numFmtId="2" fontId="0" fillId="0" borderId="0" xfId="0" applyNumberFormat="1"/>
    <xf numFmtId="164" fontId="1" fillId="0" borderId="2" xfId="0" applyNumberFormat="1" applyFont="1" applyBorder="1"/>
    <xf numFmtId="164" fontId="1" fillId="0" borderId="17" xfId="0" applyNumberFormat="1" applyFont="1" applyBorder="1"/>
    <xf numFmtId="0" fontId="2" fillId="0" borderId="19" xfId="0" applyFont="1" applyBorder="1" applyAlignment="1">
      <alignment horizontal="center"/>
    </xf>
    <xf numFmtId="164" fontId="1" fillId="0" borderId="4" xfId="0" applyNumberFormat="1" applyFont="1" applyBorder="1"/>
    <xf numFmtId="164" fontId="1" fillId="0" borderId="5" xfId="0" applyNumberFormat="1" applyFont="1" applyBorder="1"/>
    <xf numFmtId="0" fontId="1" fillId="0" borderId="14" xfId="0" applyFont="1" applyBorder="1"/>
    <xf numFmtId="0" fontId="1" fillId="0" borderId="17" xfId="0" applyFont="1" applyBorder="1"/>
    <xf numFmtId="0" fontId="0" fillId="0" borderId="18" xfId="0" applyBorder="1"/>
    <xf numFmtId="0" fontId="2" fillId="5" borderId="20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1" fillId="0" borderId="1" xfId="0" applyNumberFormat="1" applyFont="1" applyBorder="1"/>
    <xf numFmtId="164" fontId="1" fillId="0" borderId="16" xfId="0" applyNumberFormat="1" applyFont="1" applyBorder="1"/>
    <xf numFmtId="0" fontId="0" fillId="0" borderId="21" xfId="0" applyBorder="1"/>
    <xf numFmtId="0" fontId="2" fillId="0" borderId="15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5" fillId="0" borderId="13" xfId="0" applyFont="1" applyBorder="1"/>
    <xf numFmtId="14" fontId="5" fillId="0" borderId="13" xfId="0" applyNumberFormat="1" applyFont="1" applyBorder="1"/>
    <xf numFmtId="0" fontId="2" fillId="4" borderId="20" xfId="0" applyFont="1" applyFill="1" applyBorder="1" applyAlignment="1">
      <alignment horizontal="center"/>
    </xf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164" fontId="1" fillId="0" borderId="22" xfId="0" applyNumberFormat="1" applyFont="1" applyBorder="1"/>
    <xf numFmtId="164" fontId="1" fillId="0" borderId="23" xfId="0" applyNumberFormat="1" applyFont="1" applyBorder="1"/>
    <xf numFmtId="164" fontId="1" fillId="0" borderId="24" xfId="0" applyNumberFormat="1" applyFont="1" applyBorder="1"/>
    <xf numFmtId="164" fontId="1" fillId="0" borderId="25" xfId="0" applyNumberFormat="1" applyFont="1" applyBorder="1"/>
    <xf numFmtId="0" fontId="1" fillId="0" borderId="26" xfId="0" applyFont="1" applyBorder="1"/>
    <xf numFmtId="0" fontId="1" fillId="0" borderId="27" xfId="0" applyFont="1" applyBorder="1"/>
    <xf numFmtId="164" fontId="1" fillId="0" borderId="0" xfId="0" applyNumberFormat="1" applyFont="1"/>
    <xf numFmtId="0" fontId="2" fillId="0" borderId="29" xfId="0" applyFont="1" applyBorder="1" applyAlignment="1">
      <alignment horizontal="center"/>
    </xf>
    <xf numFmtId="14" fontId="1" fillId="0" borderId="17" xfId="0" applyNumberFormat="1" applyFont="1" applyBorder="1"/>
    <xf numFmtId="14" fontId="0" fillId="0" borderId="18" xfId="0" applyNumberFormat="1" applyBorder="1"/>
    <xf numFmtId="0" fontId="0" fillId="0" borderId="17" xfId="0" applyBorder="1"/>
    <xf numFmtId="14" fontId="0" fillId="0" borderId="17" xfId="0" applyNumberFormat="1" applyBorder="1"/>
    <xf numFmtId="164" fontId="1" fillId="0" borderId="31" xfId="0" applyNumberFormat="1" applyFont="1" applyBorder="1"/>
    <xf numFmtId="165" fontId="0" fillId="0" borderId="17" xfId="0" applyNumberFormat="1" applyBorder="1" applyAlignment="1">
      <alignment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4" fontId="1" fillId="0" borderId="3" xfId="0" applyNumberFormat="1" applyFont="1" applyBorder="1"/>
    <xf numFmtId="14" fontId="0" fillId="0" borderId="3" xfId="0" applyNumberFormat="1" applyBorder="1"/>
    <xf numFmtId="14" fontId="0" fillId="0" borderId="5" xfId="0" applyNumberFormat="1" applyBorder="1"/>
    <xf numFmtId="166" fontId="1" fillId="0" borderId="16" xfId="0" applyNumberFormat="1" applyFont="1" applyBorder="1"/>
    <xf numFmtId="164" fontId="1" fillId="0" borderId="29" xfId="0" applyNumberFormat="1" applyFont="1" applyBorder="1"/>
    <xf numFmtId="166" fontId="1" fillId="0" borderId="28" xfId="0" applyNumberFormat="1" applyFont="1" applyBorder="1"/>
    <xf numFmtId="166" fontId="1" fillId="0" borderId="30" xfId="0" applyNumberFormat="1" applyFont="1" applyBorder="1"/>
    <xf numFmtId="0" fontId="0" fillId="0" borderId="0" xfId="0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Monétaire" xfId="1" builtinId="4"/>
    <cellStyle name="Normal" xfId="0" builtinId="0"/>
    <cellStyle name="Normal 2" xfId="2" xr:uid="{5EAD286D-FF8B-4BAC-B505-9A0E742BDF40}"/>
  </cellStyles>
  <dxfs count="0"/>
  <tableStyles count="0" defaultTableStyle="TableStyleMedium2" defaultPivotStyle="PivotStyleLight16"/>
  <colors>
    <mruColors>
      <color rgb="FF66CCFF"/>
      <color rgb="FF53F2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000"/>
              <a:t>MY XXX</a:t>
            </a:r>
            <a:r>
              <a:rPr lang="en-US" sz="2000" baseline="0"/>
              <a:t> </a:t>
            </a:r>
            <a:r>
              <a:rPr lang="en-US" sz="2000"/>
              <a:t>- Invoices &amp; Payments - date xx</a:t>
            </a:r>
            <a:r>
              <a:rPr lang="en-US" sz="2000" baseline="0"/>
              <a:t> </a:t>
            </a:r>
            <a:endParaRPr lang="en-US" sz="2000"/>
          </a:p>
        </c:rich>
      </c:tx>
      <c:layout>
        <c:manualLayout>
          <c:xMode val="edge"/>
          <c:yMode val="edge"/>
          <c:x val="0.33465640687545267"/>
          <c:y val="2.21114274123660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3217709366157124E-2"/>
          <c:y val="0.1282458835394214"/>
          <c:w val="0.86771539506746009"/>
          <c:h val="0.740402298869134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Graph!$N$4</c:f>
              <c:strCache>
                <c:ptCount val="1"/>
                <c:pt idx="0">
                  <c:v>Balance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47625">
              <a:solidFill>
                <a:schemeClr val="bg1">
                  <a:lumMod val="75000"/>
                </a:schemeClr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Graph!$H$5:$H$24</c:f>
              <c:numCache>
                <c:formatCode>m/d/yy</c:formatCode>
                <c:ptCount val="20"/>
                <c:pt idx="0">
                  <c:v>44449</c:v>
                </c:pt>
                <c:pt idx="1">
                  <c:v>44459</c:v>
                </c:pt>
                <c:pt idx="2">
                  <c:v>44500</c:v>
                </c:pt>
                <c:pt idx="3">
                  <c:v>44515</c:v>
                </c:pt>
                <c:pt idx="4">
                  <c:v>44530</c:v>
                </c:pt>
                <c:pt idx="5">
                  <c:v>44537</c:v>
                </c:pt>
                <c:pt idx="6">
                  <c:v>44540</c:v>
                </c:pt>
              </c:numCache>
            </c:numRef>
          </c:cat>
          <c:val>
            <c:numRef>
              <c:f>Graph!$N$5:$N$24</c:f>
              <c:numCache>
                <c:formatCode>_-* #,##0.00\ "€"_-;\-* #,##0.00\ "€"_-;_-* "-"??\ "€"_-;_-@_-</c:formatCode>
                <c:ptCount val="20"/>
                <c:pt idx="0">
                  <c:v>71189.240000000005</c:v>
                </c:pt>
                <c:pt idx="1">
                  <c:v>0</c:v>
                </c:pt>
                <c:pt idx="2">
                  <c:v>52195.460000000006</c:v>
                </c:pt>
                <c:pt idx="3">
                  <c:v>0</c:v>
                </c:pt>
                <c:pt idx="4">
                  <c:v>107639.77999999997</c:v>
                </c:pt>
                <c:pt idx="5">
                  <c:v>212065.46999999997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C70-419C-A092-8EEC75ACC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axId val="433966959"/>
        <c:axId val="433967375"/>
      </c:barChart>
      <c:scatterChart>
        <c:scatterStyle val="lineMarker"/>
        <c:varyColors val="0"/>
        <c:ser>
          <c:idx val="3"/>
          <c:order val="0"/>
          <c:tx>
            <c:strRef>
              <c:f>Graph!$I$31</c:f>
              <c:strCache>
                <c:ptCount val="1"/>
                <c:pt idx="0">
                  <c:v>PROJECTIONS</c:v>
                </c:pt>
              </c:strCache>
            </c:strRef>
          </c:tx>
          <c:spPr>
            <a:ln w="34925" cap="rnd">
              <a:gradFill>
                <a:gsLst>
                  <a:gs pos="100000">
                    <a:schemeClr val="accent4">
                      <a:alpha val="95000"/>
                    </a:schemeClr>
                  </a:gs>
                  <a:gs pos="7000">
                    <a:schemeClr val="accent1">
                      <a:lumMod val="45000"/>
                      <a:lumOff val="55000"/>
                    </a:schemeClr>
                  </a:gs>
                  <a:gs pos="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cene3d>
                <a:camera prst="orthographicFront"/>
                <a:lightRig rig="threePt" dir="t"/>
              </a:scene3d>
              <a:sp3d/>
            </c:spPr>
          </c:marker>
          <c:dLbls>
            <c:dLbl>
              <c:idx val="0"/>
              <c:layout>
                <c:manualLayout>
                  <c:x val="2.5493945188017845E-3"/>
                  <c:y val="-0.117600108067908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DDF-458F-939C-E986E8794FBB}"/>
                </c:ext>
              </c:extLst>
            </c:dLbl>
            <c:dLbl>
              <c:idx val="1"/>
              <c:layout>
                <c:manualLayout>
                  <c:x val="-4.5402077495473564E-2"/>
                  <c:y val="-9.3000410443146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DC70-419C-A092-8EEC75ACCBFD}"/>
                </c:ext>
              </c:extLst>
            </c:dLbl>
            <c:dLbl>
              <c:idx val="2"/>
              <c:layout>
                <c:manualLayout>
                  <c:x val="-3.6985099936646719E-2"/>
                  <c:y val="-7.19150644260109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DC70-419C-A092-8EEC75ACCBFD}"/>
                </c:ext>
              </c:extLst>
            </c:dLbl>
            <c:dLbl>
              <c:idx val="3"/>
              <c:layout>
                <c:manualLayout>
                  <c:x val="-3.9121473548027801E-2"/>
                  <c:y val="-6.6906507721154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DC70-419C-A092-8EEC75ACCBFD}"/>
                </c:ext>
              </c:extLst>
            </c:dLbl>
            <c:dLbl>
              <c:idx val="4"/>
              <c:layout>
                <c:manualLayout>
                  <c:x val="-1.3329821318123833E-2"/>
                  <c:y val="-6.15022089979083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DC70-419C-A092-8EEC75ACCBFD}"/>
                </c:ext>
              </c:extLst>
            </c:dLbl>
            <c:dLbl>
              <c:idx val="5"/>
              <c:layout>
                <c:manualLayout>
                  <c:x val="-2.1307060395392062E-2"/>
                  <c:y val="6.99737749111701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DC70-419C-A092-8EEC75ACCBFD}"/>
                </c:ext>
              </c:extLst>
            </c:dLbl>
            <c:dLbl>
              <c:idx val="6"/>
              <c:layout>
                <c:manualLayout>
                  <c:x val="-7.134255927791204E-2"/>
                  <c:y val="-2.38667966005609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DC70-419C-A092-8EEC75ACCBFD}"/>
                </c:ext>
              </c:extLst>
            </c:dLbl>
            <c:dLbl>
              <c:idx val="7"/>
              <c:layout>
                <c:manualLayout>
                  <c:x val="-9.1376282814448567E-2"/>
                  <c:y val="6.48022232609999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5D6-4FDC-9DD5-503324317BC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Graph!$H$33:$H$40</c:f>
              <c:numCache>
                <c:formatCode>m/d/yy</c:formatCode>
                <c:ptCount val="8"/>
              </c:numCache>
            </c:numRef>
          </c:xVal>
          <c:yVal>
            <c:numRef>
              <c:f>Graph!$K$33:$K$40</c:f>
              <c:numCache>
                <c:formatCode>_-* #,##0.00\ "€"_-;\-* #,##0.00\ "€"_-;_-* "-"??\ "€"_-;_-@_-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C70-419C-A092-8EEC75ACCBFD}"/>
            </c:ext>
          </c:extLst>
        </c:ser>
        <c:ser>
          <c:idx val="6"/>
          <c:order val="3"/>
          <c:tx>
            <c:strRef>
              <c:f>Graph!$M$32</c:f>
              <c:strCache>
                <c:ptCount val="1"/>
                <c:pt idx="0">
                  <c:v>Invoice Amount</c:v>
                </c:pt>
              </c:strCache>
            </c:strRef>
          </c:tx>
          <c:spPr>
            <a:ln w="34925" cap="rnd">
              <a:solidFill>
                <a:srgbClr val="00B0F0"/>
              </a:solidFill>
              <a:prstDash val="sysDot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chemeClr val="bg1"/>
              </a:solidFill>
              <a:ln w="19050">
                <a:solidFill>
                  <a:srgbClr val="FFFF00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Deposit </a:t>
                    </a:r>
                    <a:fld id="{D4E577A5-8AFC-45C6-94A8-A3F1BBF743C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7DDF-458F-939C-E986E8794FB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/>
                      <a:t>March 21 = </a:t>
                    </a:r>
                    <a:fld id="{5C9C70F6-D4A1-4EA8-A567-12C8FE91A68C}" type="CELLRANGE">
                      <a:rPr lang="en-US"/>
                      <a:pPr/>
                      <a:t>[PLAGECELL]</a:t>
                    </a:fld>
                    <a:endParaRPr lang="en-US" baseline="0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7DDF-458F-939C-E986E8794FB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April 21 = </a:t>
                    </a:r>
                    <a:fld id="{CE1118C2-710B-40DC-B198-905A9CC5818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7DDF-458F-939C-E986E8794FB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Mar 21 = </a:t>
                    </a:r>
                    <a:fld id="{5F8FC0F9-F955-49FA-9770-280DA11689F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7DDF-458F-939C-E986E8794FB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Apr</a:t>
                    </a:r>
                    <a:r>
                      <a:rPr lang="en-US" baseline="0"/>
                      <a:t> 21 =</a:t>
                    </a:r>
                    <a:fld id="{F0DBB067-DFA2-46FC-A0D0-E2321E04C691}" type="CELLRANGE">
                      <a:rPr lang="en-US"/>
                      <a:pPr/>
                      <a:t>[PLAGECELL]</a:t>
                    </a:fld>
                    <a:endParaRPr lang="en-US" baseline="0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7DDF-458F-939C-E986E8794FB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May 21 =</a:t>
                    </a:r>
                    <a:fld id="{E33903DF-180F-4DB6-ABD4-BE6362DC10B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48D6-4CA8-8461-8F8DBF0CABF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Jun 21 =</a:t>
                    </a:r>
                    <a:fld id="{5C861673-6A27-439C-AB3C-DD17F0D28C4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8D6-4CA8-8461-8F8DBF0CABF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8D6-4CA8-8461-8F8DBF0CABF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48D6-4CA8-8461-8F8DBF0CABF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8D6-4CA8-8461-8F8DBF0CABF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48D6-4CA8-8461-8F8DBF0CABF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48D6-4CA8-8461-8F8DBF0CABF3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FB6E-47F8-8126-6545B382E8B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EB5-49A1-BDAB-1656517D9B43}"/>
                </c:ext>
              </c:extLst>
            </c:dLbl>
            <c:spPr>
              <a:solidFill>
                <a:schemeClr val="lt1"/>
              </a:solidFill>
              <a:ln w="28575" cap="flat" cmpd="sng" algn="ctr">
                <a:solidFill>
                  <a:sysClr val="windowText" lastClr="000000"/>
                </a:solidFill>
                <a:prstDash val="solid"/>
                <a:miter lim="800000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>
                    <a:lumMod val="6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Graph!$N$33:$N$46</c:f>
              <c:numCache>
                <c:formatCode>m/d/yy</c:formatCode>
                <c:ptCount val="14"/>
              </c:numCache>
            </c:numRef>
          </c:xVal>
          <c:yVal>
            <c:numRef>
              <c:f>Graph!$M$33:$M$46</c:f>
              <c:numCache>
                <c:formatCode>_-* #,##0.00\ "€"_-;\-* #,##0.00\ "€"_-;_-* "-"??\ "€"_-;_-@_-</c:formatCode>
                <c:ptCount val="14"/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Graph!$M$33:$M$39</c15:f>
                <c15:dlblRangeCache>
                  <c:ptCount val="7"/>
                </c15:dlblRangeCache>
              </c15:datalabelsRange>
            </c:ext>
            <c:ext xmlns:c16="http://schemas.microsoft.com/office/drawing/2014/chart" uri="{C3380CC4-5D6E-409C-BE32-E72D297353CC}">
              <c16:uniqueId val="{00000003-7DDF-458F-939C-E986E8794FBB}"/>
            </c:ext>
          </c:extLst>
        </c:ser>
        <c:ser>
          <c:idx val="0"/>
          <c:order val="4"/>
          <c:tx>
            <c:strRef>
              <c:f>Graph!$K$4</c:f>
              <c:strCache>
                <c:ptCount val="1"/>
                <c:pt idx="0">
                  <c:v>Cumulative Invoiced (Deposit+ Invoice)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tx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Graph!$H$5:$H$28</c:f>
              <c:numCache>
                <c:formatCode>m/d/yy</c:formatCode>
                <c:ptCount val="24"/>
                <c:pt idx="0">
                  <c:v>44449</c:v>
                </c:pt>
                <c:pt idx="1">
                  <c:v>44459</c:v>
                </c:pt>
                <c:pt idx="2">
                  <c:v>44500</c:v>
                </c:pt>
                <c:pt idx="3">
                  <c:v>44515</c:v>
                </c:pt>
                <c:pt idx="4">
                  <c:v>44530</c:v>
                </c:pt>
                <c:pt idx="5">
                  <c:v>44537</c:v>
                </c:pt>
                <c:pt idx="6">
                  <c:v>44540</c:v>
                </c:pt>
              </c:numCache>
            </c:numRef>
          </c:xVal>
          <c:yVal>
            <c:numRef>
              <c:f>Graph!$K$5:$K$28</c:f>
              <c:numCache>
                <c:formatCode>_-* #,##0.00\ "€"_-;\-* #,##0.00\ "€"_-;_-* "-"??\ "€"_-;_-@_-</c:formatCode>
                <c:ptCount val="24"/>
                <c:pt idx="0">
                  <c:v>71189.240000000005</c:v>
                </c:pt>
                <c:pt idx="1">
                  <c:v>71189.240000000005</c:v>
                </c:pt>
                <c:pt idx="2">
                  <c:v>123384.70000000001</c:v>
                </c:pt>
                <c:pt idx="3">
                  <c:v>123384.70000000001</c:v>
                </c:pt>
                <c:pt idx="4">
                  <c:v>231024.47999999998</c:v>
                </c:pt>
                <c:pt idx="5">
                  <c:v>335450.17</c:v>
                </c:pt>
                <c:pt idx="6">
                  <c:v>335450.17</c:v>
                </c:pt>
                <c:pt idx="7">
                  <c:v>335450.17</c:v>
                </c:pt>
                <c:pt idx="8">
                  <c:v>335450.17</c:v>
                </c:pt>
                <c:pt idx="9">
                  <c:v>335450.17</c:v>
                </c:pt>
                <c:pt idx="10">
                  <c:v>335450.17</c:v>
                </c:pt>
                <c:pt idx="11">
                  <c:v>335450.17</c:v>
                </c:pt>
                <c:pt idx="12">
                  <c:v>335450.17</c:v>
                </c:pt>
                <c:pt idx="13">
                  <c:v>335450.17</c:v>
                </c:pt>
                <c:pt idx="14">
                  <c:v>335450.17</c:v>
                </c:pt>
                <c:pt idx="15">
                  <c:v>335450.17</c:v>
                </c:pt>
                <c:pt idx="16">
                  <c:v>335450.17</c:v>
                </c:pt>
                <c:pt idx="17">
                  <c:v>335450.17</c:v>
                </c:pt>
                <c:pt idx="18">
                  <c:v>335450.17</c:v>
                </c:pt>
                <c:pt idx="19">
                  <c:v>335450.17</c:v>
                </c:pt>
                <c:pt idx="20">
                  <c:v>335450.17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C1D-4EFC-9C26-1DBB41691B5D}"/>
            </c:ext>
          </c:extLst>
        </c:ser>
        <c:ser>
          <c:idx val="1"/>
          <c:order val="5"/>
          <c:tx>
            <c:strRef>
              <c:f>Graph!$M$4</c:f>
              <c:strCache>
                <c:ptCount val="1"/>
                <c:pt idx="0">
                  <c:v>Cumulative Paid</c:v>
                </c:pt>
              </c:strCache>
            </c:strRef>
          </c:tx>
          <c:spPr>
            <a:ln w="34925" cap="rnd">
              <a:solidFill>
                <a:srgbClr val="53F22E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53F22E"/>
              </a:solidFill>
              <a:ln w="9525">
                <a:solidFill>
                  <a:schemeClr val="tx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Graph!$H$5:$H$28</c:f>
              <c:numCache>
                <c:formatCode>m/d/yy</c:formatCode>
                <c:ptCount val="24"/>
                <c:pt idx="0">
                  <c:v>44449</c:v>
                </c:pt>
                <c:pt idx="1">
                  <c:v>44459</c:v>
                </c:pt>
                <c:pt idx="2">
                  <c:v>44500</c:v>
                </c:pt>
                <c:pt idx="3">
                  <c:v>44515</c:v>
                </c:pt>
                <c:pt idx="4">
                  <c:v>44530</c:v>
                </c:pt>
                <c:pt idx="5">
                  <c:v>44537</c:v>
                </c:pt>
                <c:pt idx="6">
                  <c:v>44540</c:v>
                </c:pt>
              </c:numCache>
            </c:numRef>
          </c:xVal>
          <c:yVal>
            <c:numRef>
              <c:f>Graph!$M$5:$M$27</c:f>
              <c:numCache>
                <c:formatCode>_-* #,##0.00\ "€"_-;\-* #,##0.00\ "€"_-;_-* "-"??\ "€"_-;_-@_-</c:formatCode>
                <c:ptCount val="23"/>
                <c:pt idx="0">
                  <c:v>0</c:v>
                </c:pt>
                <c:pt idx="1">
                  <c:v>71189.240000000005</c:v>
                </c:pt>
                <c:pt idx="2">
                  <c:v>71189.240000000005</c:v>
                </c:pt>
                <c:pt idx="3">
                  <c:v>123384.70000000001</c:v>
                </c:pt>
                <c:pt idx="4">
                  <c:v>123384.70000000001</c:v>
                </c:pt>
                <c:pt idx="5">
                  <c:v>123384.70000000001</c:v>
                </c:pt>
                <c:pt idx="6">
                  <c:v>335450.17</c:v>
                </c:pt>
                <c:pt idx="7">
                  <c:v>335450.17</c:v>
                </c:pt>
                <c:pt idx="8">
                  <c:v>335450.17</c:v>
                </c:pt>
                <c:pt idx="9">
                  <c:v>335450.17</c:v>
                </c:pt>
                <c:pt idx="10">
                  <c:v>335450.17</c:v>
                </c:pt>
                <c:pt idx="11">
                  <c:v>335450.17</c:v>
                </c:pt>
                <c:pt idx="12">
                  <c:v>335450.17</c:v>
                </c:pt>
                <c:pt idx="13">
                  <c:v>335450.17</c:v>
                </c:pt>
                <c:pt idx="14">
                  <c:v>335450.17</c:v>
                </c:pt>
                <c:pt idx="15">
                  <c:v>335450.17</c:v>
                </c:pt>
                <c:pt idx="16">
                  <c:v>335450.17</c:v>
                </c:pt>
                <c:pt idx="17">
                  <c:v>335450.17</c:v>
                </c:pt>
                <c:pt idx="18">
                  <c:v>335450.17</c:v>
                </c:pt>
                <c:pt idx="19">
                  <c:v>335450.17</c:v>
                </c:pt>
                <c:pt idx="20">
                  <c:v>335450.17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C7-4C1A-8865-65FCBD18C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966959"/>
        <c:axId val="433967375"/>
      </c:scatterChart>
      <c:scatterChart>
        <c:scatterStyle val="lineMarker"/>
        <c:varyColors val="0"/>
        <c:ser>
          <c:idx val="4"/>
          <c:order val="2"/>
          <c:tx>
            <c:strRef>
              <c:f>Graph!$M$2</c:f>
              <c:strCache>
                <c:ptCount val="1"/>
                <c:pt idx="0">
                  <c:v>Today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FF00"/>
              </a:solidFill>
              <a:ln w="41275">
                <a:solidFill>
                  <a:srgbClr val="FFFF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Graph!$N$2</c:f>
              <c:numCache>
                <c:formatCode>m/d/yy</c:formatCode>
                <c:ptCount val="1"/>
                <c:pt idx="0">
                  <c:v>44812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37-DC70-419C-A092-8EEC75ACC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6131135"/>
        <c:axId val="576129887"/>
      </c:scatterChart>
      <c:dateAx>
        <c:axId val="433966959"/>
        <c:scaling>
          <c:orientation val="minMax"/>
        </c:scaling>
        <c:delete val="0"/>
        <c:axPos val="b"/>
        <c:minorGridlines>
          <c:spPr>
            <a:ln>
              <a:noFill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3967375"/>
        <c:crosses val="autoZero"/>
        <c:auto val="1"/>
        <c:lblOffset val="100"/>
        <c:baseTimeUnit val="days"/>
        <c:majorUnit val="5"/>
        <c:majorTimeUnit val="days"/>
      </c:dateAx>
      <c:valAx>
        <c:axId val="433967375"/>
        <c:scaling>
          <c:orientation val="minMax"/>
          <c:max val="35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Amount (€)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&quot;€&quot;* #,##0_);_(&quot;€&quot;* \(#,##0\);_(&quot;€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3966959"/>
        <c:crosses val="autoZero"/>
        <c:crossBetween val="between"/>
      </c:valAx>
      <c:valAx>
        <c:axId val="576129887"/>
        <c:scaling>
          <c:orientation val="minMax"/>
          <c:max val="350000"/>
        </c:scaling>
        <c:delete val="0"/>
        <c:axPos val="r"/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131135"/>
        <c:crosses val="max"/>
        <c:crossBetween val="midCat"/>
      </c:valAx>
      <c:valAx>
        <c:axId val="576131135"/>
        <c:scaling>
          <c:orientation val="minMax"/>
          <c:max val="44560"/>
          <c:min val="44479"/>
        </c:scaling>
        <c:delete val="0"/>
        <c:axPos val="t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129887"/>
        <c:crosses val="max"/>
        <c:crossBetween val="midCat"/>
        <c:majorUnit val="15"/>
      </c:valAx>
      <c:spPr>
        <a:noFill/>
        <a:ln>
          <a:noFill/>
        </a:ln>
        <a:effectLst>
          <a:glow rad="12700">
            <a:schemeClr val="accent1">
              <a:alpha val="40000"/>
            </a:schemeClr>
          </a:glo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8100">
      <a:solidFill>
        <a:srgbClr val="FFFF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72839</xdr:colOff>
      <xdr:row>52</xdr:row>
      <xdr:rowOff>149036</xdr:rowOff>
    </xdr:from>
    <xdr:to>
      <xdr:col>17</xdr:col>
      <xdr:colOff>600075</xdr:colOff>
      <xdr:row>86</xdr:row>
      <xdr:rowOff>99920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873BA63-2F56-4407-8569-43E2E9C3CF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DDBD3-F088-4C66-95BC-92168A617DB5}">
  <sheetPr codeName="Feuil1"/>
  <dimension ref="D2:O62"/>
  <sheetViews>
    <sheetView tabSelected="1" zoomScale="70" zoomScaleNormal="70" workbookViewId="0">
      <selection activeCell="Z65" sqref="Z65"/>
    </sheetView>
  </sheetViews>
  <sheetFormatPr baseColWidth="10" defaultRowHeight="15" x14ac:dyDescent="0.2"/>
  <cols>
    <col min="4" max="4" width="15.5" bestFit="1" customWidth="1"/>
    <col min="5" max="5" width="15" bestFit="1" customWidth="1"/>
    <col min="7" max="7" width="15.33203125" bestFit="1" customWidth="1"/>
    <col min="9" max="9" width="13.5" bestFit="1" customWidth="1"/>
    <col min="10" max="10" width="21.5" bestFit="1" customWidth="1"/>
    <col min="11" max="11" width="46.33203125" bestFit="1" customWidth="1"/>
    <col min="12" max="12" width="36.33203125" customWidth="1"/>
    <col min="13" max="13" width="15.5" bestFit="1" customWidth="1"/>
    <col min="14" max="14" width="14.6640625" customWidth="1"/>
    <col min="15" max="15" width="14.33203125" bestFit="1" customWidth="1"/>
    <col min="16" max="16" width="13.1640625" bestFit="1" customWidth="1"/>
  </cols>
  <sheetData>
    <row r="2" spans="4:15" ht="16" thickBot="1" x14ac:dyDescent="0.25">
      <c r="M2" s="21" t="s">
        <v>5</v>
      </c>
      <c r="N2" s="22">
        <f ca="1">TODAY()</f>
        <v>44812</v>
      </c>
      <c r="O2" s="3"/>
    </row>
    <row r="3" spans="4:15" ht="16.5" customHeight="1" thickBot="1" x14ac:dyDescent="0.25">
      <c r="I3" s="53" t="s">
        <v>9</v>
      </c>
      <c r="J3" s="54"/>
      <c r="K3" s="54"/>
      <c r="L3" s="54"/>
      <c r="M3" s="54"/>
      <c r="N3" s="55"/>
    </row>
    <row r="4" spans="4:15" ht="17" thickBot="1" x14ac:dyDescent="0.25">
      <c r="D4" s="2"/>
      <c r="E4" s="2"/>
      <c r="H4" s="15" t="s">
        <v>0</v>
      </c>
      <c r="I4" s="34" t="s">
        <v>7</v>
      </c>
      <c r="J4" s="7" t="s">
        <v>1</v>
      </c>
      <c r="K4" s="13" t="s">
        <v>3</v>
      </c>
      <c r="L4" s="19" t="s">
        <v>8</v>
      </c>
      <c r="M4" s="20" t="s">
        <v>4</v>
      </c>
      <c r="N4" s="14" t="s">
        <v>2</v>
      </c>
    </row>
    <row r="5" spans="4:15" ht="17" thickBot="1" x14ac:dyDescent="0.25">
      <c r="D5" s="2"/>
      <c r="E5" s="2"/>
      <c r="H5" s="35">
        <v>44449</v>
      </c>
      <c r="I5" s="16"/>
      <c r="J5" s="24">
        <v>71189.240000000005</v>
      </c>
      <c r="K5" s="39">
        <v>71189.240000000005</v>
      </c>
      <c r="L5" s="46"/>
      <c r="M5" s="47">
        <v>0</v>
      </c>
      <c r="N5" s="17">
        <f t="shared" ref="N5:N25" si="0">K5-M5</f>
        <v>71189.240000000005</v>
      </c>
    </row>
    <row r="6" spans="4:15" ht="17" thickBot="1" x14ac:dyDescent="0.25">
      <c r="D6" s="2"/>
      <c r="E6" s="2"/>
      <c r="H6" s="35">
        <v>44459</v>
      </c>
      <c r="I6" s="27"/>
      <c r="J6" s="28"/>
      <c r="K6" s="1">
        <v>71189.240000000005</v>
      </c>
      <c r="L6" s="48">
        <v>71189.240000000005</v>
      </c>
      <c r="M6" s="33">
        <f>M5+L6</f>
        <v>71189.240000000005</v>
      </c>
      <c r="N6" s="17">
        <f t="shared" si="0"/>
        <v>0</v>
      </c>
    </row>
    <row r="7" spans="4:15" ht="17" thickBot="1" x14ac:dyDescent="0.25">
      <c r="D7" s="2"/>
      <c r="E7" s="2"/>
      <c r="H7" s="35">
        <v>44500</v>
      </c>
      <c r="I7" s="27">
        <v>52195.46</v>
      </c>
      <c r="J7" s="28"/>
      <c r="K7" s="1">
        <f>K6+SUM(I7:J7)</f>
        <v>123384.70000000001</v>
      </c>
      <c r="L7" s="48"/>
      <c r="M7" s="33">
        <f t="shared" ref="M7:M15" si="1">M6+L7</f>
        <v>71189.240000000005</v>
      </c>
      <c r="N7" s="17">
        <f t="shared" si="0"/>
        <v>52195.460000000006</v>
      </c>
    </row>
    <row r="8" spans="4:15" ht="17" thickBot="1" x14ac:dyDescent="0.25">
      <c r="D8" s="2"/>
      <c r="E8" s="2"/>
      <c r="H8" s="35">
        <v>44515</v>
      </c>
      <c r="I8" s="27"/>
      <c r="J8" s="28"/>
      <c r="K8" s="1">
        <f t="shared" ref="K8:K25" si="2">K6+SUM(I7:J7)</f>
        <v>123384.70000000001</v>
      </c>
      <c r="L8" s="48">
        <v>52195.46</v>
      </c>
      <c r="M8" s="33">
        <f t="shared" si="1"/>
        <v>123384.70000000001</v>
      </c>
      <c r="N8" s="17">
        <f t="shared" si="0"/>
        <v>0</v>
      </c>
    </row>
    <row r="9" spans="4:15" ht="17" thickBot="1" x14ac:dyDescent="0.25">
      <c r="D9" s="2"/>
      <c r="E9" s="2"/>
      <c r="H9" s="35">
        <v>44530</v>
      </c>
      <c r="I9" s="5">
        <v>178829.02</v>
      </c>
      <c r="J9" s="25">
        <v>-71189.240000000005</v>
      </c>
      <c r="K9" s="1">
        <f>K8+SUM(I9:J9)</f>
        <v>231024.47999999998</v>
      </c>
      <c r="L9" s="48"/>
      <c r="M9" s="33">
        <f t="shared" si="1"/>
        <v>123384.70000000001</v>
      </c>
      <c r="N9" s="17">
        <f t="shared" si="0"/>
        <v>107639.77999999997</v>
      </c>
    </row>
    <row r="10" spans="4:15" ht="17" thickBot="1" x14ac:dyDescent="0.25">
      <c r="D10" s="2"/>
      <c r="E10" s="2"/>
      <c r="F10" s="4"/>
      <c r="H10" s="35">
        <v>44537</v>
      </c>
      <c r="I10" s="5">
        <v>104425.69</v>
      </c>
      <c r="J10" s="25"/>
      <c r="K10" s="1">
        <f>K9+SUM(I10:J10)</f>
        <v>335450.17</v>
      </c>
      <c r="L10" s="48"/>
      <c r="M10" s="33">
        <f t="shared" si="1"/>
        <v>123384.70000000001</v>
      </c>
      <c r="N10" s="17">
        <f t="shared" si="0"/>
        <v>212065.46999999997</v>
      </c>
    </row>
    <row r="11" spans="4:15" ht="17" thickBot="1" x14ac:dyDescent="0.25">
      <c r="D11" s="2"/>
      <c r="E11" s="2"/>
      <c r="G11" s="4"/>
      <c r="H11" s="35">
        <v>44540</v>
      </c>
      <c r="I11" s="5"/>
      <c r="J11" s="25"/>
      <c r="K11" s="1">
        <f>K9+SUM(I10:J10)</f>
        <v>335450.17</v>
      </c>
      <c r="L11" s="48">
        <f>I9+I10+J9</f>
        <v>212065.46999999997</v>
      </c>
      <c r="M11" s="33">
        <f t="shared" si="1"/>
        <v>335450.17</v>
      </c>
      <c r="N11" s="17">
        <f t="shared" si="0"/>
        <v>0</v>
      </c>
    </row>
    <row r="12" spans="4:15" ht="17" thickBot="1" x14ac:dyDescent="0.25">
      <c r="D12" s="2"/>
      <c r="E12" s="2"/>
      <c r="G12" s="4"/>
      <c r="H12" s="35"/>
      <c r="I12" s="5"/>
      <c r="J12" s="25"/>
      <c r="K12" s="1">
        <f t="shared" ref="K12:K24" si="3">K10+SUM(I11:J11)</f>
        <v>335450.17</v>
      </c>
      <c r="L12" s="48"/>
      <c r="M12" s="33">
        <f t="shared" si="1"/>
        <v>335450.17</v>
      </c>
      <c r="N12" s="17">
        <f t="shared" si="0"/>
        <v>0</v>
      </c>
    </row>
    <row r="13" spans="4:15" ht="17" thickBot="1" x14ac:dyDescent="0.25">
      <c r="D13" s="2"/>
      <c r="E13" s="2"/>
      <c r="G13" s="4"/>
      <c r="H13" s="35"/>
      <c r="I13" s="5"/>
      <c r="J13" s="25"/>
      <c r="K13" s="1">
        <f t="shared" si="3"/>
        <v>335450.17</v>
      </c>
      <c r="L13" s="48"/>
      <c r="M13" s="33">
        <f t="shared" si="1"/>
        <v>335450.17</v>
      </c>
      <c r="N13" s="17">
        <f t="shared" si="0"/>
        <v>0</v>
      </c>
    </row>
    <row r="14" spans="4:15" ht="16" x14ac:dyDescent="0.2">
      <c r="G14" s="4"/>
      <c r="H14" s="35"/>
      <c r="I14" s="5"/>
      <c r="J14" s="25"/>
      <c r="K14" s="1">
        <f t="shared" si="3"/>
        <v>335450.17</v>
      </c>
      <c r="L14" s="48"/>
      <c r="M14" s="33">
        <f t="shared" si="1"/>
        <v>335450.17</v>
      </c>
      <c r="N14" s="17">
        <f t="shared" si="0"/>
        <v>0</v>
      </c>
    </row>
    <row r="15" spans="4:15" ht="16" x14ac:dyDescent="0.2">
      <c r="H15" s="35"/>
      <c r="I15" s="5"/>
      <c r="J15" s="25"/>
      <c r="K15" s="1">
        <f t="shared" si="3"/>
        <v>335450.17</v>
      </c>
      <c r="L15" s="48"/>
      <c r="M15" s="33">
        <f t="shared" si="1"/>
        <v>335450.17</v>
      </c>
      <c r="N15" s="6">
        <f t="shared" si="0"/>
        <v>0</v>
      </c>
    </row>
    <row r="16" spans="4:15" ht="16" x14ac:dyDescent="0.2">
      <c r="H16" s="35"/>
      <c r="I16" s="5"/>
      <c r="J16" s="25"/>
      <c r="K16" s="1">
        <f t="shared" si="3"/>
        <v>335450.17</v>
      </c>
      <c r="L16" s="48"/>
      <c r="M16" s="33">
        <f t="shared" ref="M16:M20" si="4">M15+L16</f>
        <v>335450.17</v>
      </c>
      <c r="N16" s="6">
        <f t="shared" si="0"/>
        <v>0</v>
      </c>
    </row>
    <row r="17" spans="8:14" ht="16" x14ac:dyDescent="0.2">
      <c r="H17" s="35"/>
      <c r="I17" s="5"/>
      <c r="J17" s="25"/>
      <c r="K17" s="1">
        <f t="shared" si="3"/>
        <v>335450.17</v>
      </c>
      <c r="L17" s="48"/>
      <c r="M17" s="33">
        <f t="shared" si="4"/>
        <v>335450.17</v>
      </c>
      <c r="N17" s="6">
        <f t="shared" si="0"/>
        <v>0</v>
      </c>
    </row>
    <row r="18" spans="8:14" ht="16" x14ac:dyDescent="0.2">
      <c r="H18" s="35"/>
      <c r="I18" s="5"/>
      <c r="J18" s="25"/>
      <c r="K18" s="1">
        <f t="shared" si="3"/>
        <v>335450.17</v>
      </c>
      <c r="L18" s="48"/>
      <c r="M18" s="33">
        <f t="shared" si="4"/>
        <v>335450.17</v>
      </c>
      <c r="N18" s="6">
        <f t="shared" si="0"/>
        <v>0</v>
      </c>
    </row>
    <row r="19" spans="8:14" ht="16" x14ac:dyDescent="0.2">
      <c r="H19" s="35"/>
      <c r="I19" s="5"/>
      <c r="J19" s="25"/>
      <c r="K19" s="1">
        <f t="shared" si="3"/>
        <v>335450.17</v>
      </c>
      <c r="L19" s="48"/>
      <c r="M19" s="33">
        <f t="shared" si="4"/>
        <v>335450.17</v>
      </c>
      <c r="N19" s="6">
        <f t="shared" si="0"/>
        <v>0</v>
      </c>
    </row>
    <row r="20" spans="8:14" ht="16" x14ac:dyDescent="0.2">
      <c r="H20" s="35"/>
      <c r="I20" s="5"/>
      <c r="J20" s="25"/>
      <c r="K20" s="1">
        <f t="shared" si="3"/>
        <v>335450.17</v>
      </c>
      <c r="L20" s="48"/>
      <c r="M20" s="33">
        <f t="shared" si="4"/>
        <v>335450.17</v>
      </c>
      <c r="N20" s="6">
        <f t="shared" si="0"/>
        <v>0</v>
      </c>
    </row>
    <row r="21" spans="8:14" ht="16" x14ac:dyDescent="0.2">
      <c r="H21" s="35"/>
      <c r="I21" s="5"/>
      <c r="J21" s="25"/>
      <c r="K21" s="1">
        <f t="shared" si="3"/>
        <v>335450.17</v>
      </c>
      <c r="L21" s="48"/>
      <c r="M21" s="33">
        <f>M20+L21</f>
        <v>335450.17</v>
      </c>
      <c r="N21" s="6">
        <f t="shared" si="0"/>
        <v>0</v>
      </c>
    </row>
    <row r="22" spans="8:14" ht="16" x14ac:dyDescent="0.2">
      <c r="H22" s="35"/>
      <c r="I22" s="5"/>
      <c r="J22" s="25"/>
      <c r="K22" s="1">
        <f t="shared" si="3"/>
        <v>335450.17</v>
      </c>
      <c r="L22" s="48"/>
      <c r="M22" s="33">
        <f>M21+L22</f>
        <v>335450.17</v>
      </c>
      <c r="N22" s="6">
        <f t="shared" si="0"/>
        <v>0</v>
      </c>
    </row>
    <row r="23" spans="8:14" ht="16" x14ac:dyDescent="0.2">
      <c r="H23" s="35"/>
      <c r="I23" s="5"/>
      <c r="J23" s="25"/>
      <c r="K23" s="1">
        <f t="shared" si="3"/>
        <v>335450.17</v>
      </c>
      <c r="L23" s="48"/>
      <c r="M23" s="33">
        <f>M22+L23</f>
        <v>335450.17</v>
      </c>
      <c r="N23" s="6">
        <f t="shared" si="0"/>
        <v>0</v>
      </c>
    </row>
    <row r="24" spans="8:14" ht="16" x14ac:dyDescent="0.2">
      <c r="H24" s="35"/>
      <c r="I24" s="5"/>
      <c r="J24" s="25"/>
      <c r="K24" s="1">
        <f t="shared" si="3"/>
        <v>335450.17</v>
      </c>
      <c r="L24" s="48"/>
      <c r="M24" s="33">
        <f>M23+L24</f>
        <v>335450.17</v>
      </c>
      <c r="N24" s="6">
        <f t="shared" si="0"/>
        <v>0</v>
      </c>
    </row>
    <row r="25" spans="8:14" ht="16" x14ac:dyDescent="0.2">
      <c r="H25" s="35"/>
      <c r="I25" s="5"/>
      <c r="J25" s="25"/>
      <c r="K25" s="1">
        <f t="shared" si="2"/>
        <v>335450.17</v>
      </c>
      <c r="L25" s="48"/>
      <c r="M25" s="33">
        <f>M24+L25</f>
        <v>335450.17</v>
      </c>
      <c r="N25" s="6">
        <f t="shared" si="0"/>
        <v>0</v>
      </c>
    </row>
    <row r="26" spans="8:14" ht="16" x14ac:dyDescent="0.2">
      <c r="H26" s="35"/>
      <c r="I26" s="5"/>
      <c r="J26" s="25"/>
      <c r="K26" s="1"/>
      <c r="L26" s="48"/>
      <c r="M26" s="10"/>
      <c r="N26" s="11"/>
    </row>
    <row r="27" spans="8:14" ht="16" x14ac:dyDescent="0.2">
      <c r="H27" s="35"/>
      <c r="I27" s="29"/>
      <c r="J27" s="30"/>
      <c r="K27" s="1"/>
      <c r="L27" s="48"/>
      <c r="M27" s="31"/>
      <c r="N27" s="32"/>
    </row>
    <row r="28" spans="8:14" ht="17" thickBot="1" x14ac:dyDescent="0.25">
      <c r="H28" s="36"/>
      <c r="I28" s="8"/>
      <c r="J28" s="26"/>
      <c r="K28" s="9"/>
      <c r="L28" s="49"/>
      <c r="M28" s="18"/>
      <c r="N28" s="12"/>
    </row>
    <row r="30" spans="8:14" ht="16" thickBot="1" x14ac:dyDescent="0.25"/>
    <row r="31" spans="8:14" ht="16" thickBot="1" x14ac:dyDescent="0.25">
      <c r="I31" s="53" t="s">
        <v>10</v>
      </c>
      <c r="J31" s="54"/>
      <c r="K31" s="55"/>
    </row>
    <row r="32" spans="8:14" ht="17" thickBot="1" x14ac:dyDescent="0.25">
      <c r="H32" s="15" t="s">
        <v>0</v>
      </c>
      <c r="I32" s="34" t="s">
        <v>7</v>
      </c>
      <c r="J32" s="7" t="s">
        <v>1</v>
      </c>
      <c r="K32" s="23" t="s">
        <v>11</v>
      </c>
      <c r="M32" s="51" t="s">
        <v>6</v>
      </c>
      <c r="N32" s="52"/>
    </row>
    <row r="33" spans="8:15" ht="16" x14ac:dyDescent="0.2">
      <c r="H33" s="38"/>
      <c r="I33" s="16"/>
      <c r="J33" s="39"/>
      <c r="K33" s="6">
        <f>I33</f>
        <v>0</v>
      </c>
      <c r="M33" s="5"/>
      <c r="N33" s="43"/>
      <c r="O33" s="50"/>
    </row>
    <row r="34" spans="8:15" ht="16" x14ac:dyDescent="0.2">
      <c r="H34" s="38"/>
      <c r="I34" s="5"/>
      <c r="J34" s="1"/>
      <c r="K34" s="6">
        <f t="shared" ref="K34:K39" si="5">MROUND((K33+SUM(I34:J34)),5000)</f>
        <v>0</v>
      </c>
      <c r="M34" s="5"/>
      <c r="N34" s="43"/>
      <c r="O34" s="50"/>
    </row>
    <row r="35" spans="8:15" ht="16" x14ac:dyDescent="0.2">
      <c r="H35" s="38"/>
      <c r="I35" s="5"/>
      <c r="J35" s="1"/>
      <c r="K35" s="6">
        <f t="shared" si="5"/>
        <v>0</v>
      </c>
      <c r="M35" s="5"/>
      <c r="N35" s="43"/>
      <c r="O35" s="50"/>
    </row>
    <row r="36" spans="8:15" ht="16" x14ac:dyDescent="0.2">
      <c r="H36" s="38"/>
      <c r="I36" s="5"/>
      <c r="J36" s="1"/>
      <c r="K36" s="6">
        <f t="shared" si="5"/>
        <v>0</v>
      </c>
      <c r="M36" s="5"/>
      <c r="N36" s="43"/>
      <c r="O36" s="50"/>
    </row>
    <row r="37" spans="8:15" ht="16" x14ac:dyDescent="0.2">
      <c r="H37" s="38"/>
      <c r="I37" s="5"/>
      <c r="J37" s="1"/>
      <c r="K37" s="6">
        <f t="shared" si="5"/>
        <v>0</v>
      </c>
      <c r="M37" s="5"/>
      <c r="N37" s="43"/>
      <c r="O37" s="50"/>
    </row>
    <row r="38" spans="8:15" ht="16" x14ac:dyDescent="0.2">
      <c r="H38" s="38"/>
      <c r="I38" s="5"/>
      <c r="J38" s="1"/>
      <c r="K38" s="6">
        <f t="shared" si="5"/>
        <v>0</v>
      </c>
      <c r="L38" s="3"/>
      <c r="M38" s="5"/>
      <c r="N38" s="43"/>
    </row>
    <row r="39" spans="8:15" ht="16" x14ac:dyDescent="0.2">
      <c r="H39" s="38"/>
      <c r="I39" s="5"/>
      <c r="J39" s="1"/>
      <c r="K39" s="6">
        <f t="shared" si="5"/>
        <v>0</v>
      </c>
      <c r="L39" s="3"/>
      <c r="M39" s="5"/>
      <c r="N39" s="43"/>
    </row>
    <row r="40" spans="8:15" ht="16" x14ac:dyDescent="0.2">
      <c r="H40" s="38"/>
      <c r="I40" s="5"/>
      <c r="J40" s="1"/>
      <c r="K40" s="6"/>
      <c r="M40" s="5"/>
      <c r="N40" s="43"/>
    </row>
    <row r="41" spans="8:15" ht="16" x14ac:dyDescent="0.2">
      <c r="H41" s="37"/>
      <c r="I41" s="5"/>
      <c r="J41" s="1"/>
      <c r="K41" s="40"/>
      <c r="M41" s="5"/>
      <c r="N41" s="43"/>
    </row>
    <row r="42" spans="8:15" ht="16" x14ac:dyDescent="0.2">
      <c r="H42" s="37"/>
      <c r="I42" s="5"/>
      <c r="J42" s="1"/>
      <c r="K42" s="40"/>
      <c r="M42" s="5"/>
      <c r="N42" s="43"/>
    </row>
    <row r="43" spans="8:15" ht="16" x14ac:dyDescent="0.2">
      <c r="H43" s="37"/>
      <c r="I43" s="5"/>
      <c r="J43" s="1"/>
      <c r="K43" s="40"/>
      <c r="M43" s="5"/>
      <c r="N43" s="43"/>
    </row>
    <row r="44" spans="8:15" ht="16" x14ac:dyDescent="0.2">
      <c r="H44" s="37"/>
      <c r="I44" s="5"/>
      <c r="J44" s="1"/>
      <c r="K44" s="40"/>
      <c r="M44" s="5"/>
      <c r="N44" s="44"/>
    </row>
    <row r="45" spans="8:15" ht="16" x14ac:dyDescent="0.2">
      <c r="H45" s="37"/>
      <c r="I45" s="5"/>
      <c r="J45" s="1"/>
      <c r="K45" s="40"/>
      <c r="M45" s="5"/>
      <c r="N45" s="44"/>
    </row>
    <row r="46" spans="8:15" ht="17" thickBot="1" x14ac:dyDescent="0.25">
      <c r="H46" s="37"/>
      <c r="I46" s="5"/>
      <c r="J46" s="1"/>
      <c r="K46" s="40"/>
      <c r="M46" s="8"/>
      <c r="N46" s="45"/>
    </row>
    <row r="47" spans="8:15" ht="16" x14ac:dyDescent="0.2">
      <c r="H47" s="37"/>
      <c r="I47" s="5"/>
      <c r="J47" s="1"/>
      <c r="K47" s="40"/>
    </row>
    <row r="48" spans="8:15" ht="16" x14ac:dyDescent="0.2">
      <c r="H48" s="37"/>
      <c r="I48" s="5"/>
      <c r="J48" s="1"/>
      <c r="K48" s="40"/>
    </row>
    <row r="49" spans="8:11" ht="16" x14ac:dyDescent="0.2">
      <c r="H49" s="37"/>
      <c r="I49" s="5"/>
      <c r="J49" s="1"/>
      <c r="K49" s="40"/>
    </row>
    <row r="50" spans="8:11" ht="16" x14ac:dyDescent="0.2">
      <c r="H50" s="37"/>
      <c r="I50" s="5"/>
      <c r="J50" s="1"/>
      <c r="K50" s="41"/>
    </row>
    <row r="51" spans="8:11" ht="17" thickBot="1" x14ac:dyDescent="0.25">
      <c r="H51" s="12"/>
      <c r="I51" s="8"/>
      <c r="J51" s="9"/>
      <c r="K51" s="42"/>
    </row>
    <row r="61" spans="8:11" x14ac:dyDescent="0.2">
      <c r="H61" s="4"/>
    </row>
    <row r="62" spans="8:11" x14ac:dyDescent="0.2">
      <c r="H62" s="4"/>
    </row>
  </sheetData>
  <mergeCells count="5">
    <mergeCell ref="O35:O37"/>
    <mergeCell ref="M32:N32"/>
    <mergeCell ref="I3:N3"/>
    <mergeCell ref="I31:K31"/>
    <mergeCell ref="O33:O34"/>
  </mergeCells>
  <pageMargins left="0.7" right="0.7" top="0.75" bottom="0.75" header="0.3" footer="0.3"/>
  <pageSetup paperSize="9" scale="9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97A711DA3E2644B7F9114AEF1829E0" ma:contentTypeVersion="0" ma:contentTypeDescription="Crée un document." ma:contentTypeScope="" ma:versionID="86a0e6af1237b0d8b7c56a8640359a3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af0e66b69228d49f3513ec322df035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469349-1592-4E52-9BB4-6DF6DC4331C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D947C7F-F44C-4467-86E3-4C818CC46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2801C5-7208-43EC-8774-9C16B2A7C7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LIGABUE Daria</dc:creator>
  <cp:lastModifiedBy>Microsoft Office User</cp:lastModifiedBy>
  <cp:lastPrinted>2021-01-29T10:28:34Z</cp:lastPrinted>
  <dcterms:created xsi:type="dcterms:W3CDTF">2020-09-25T13:25:52Z</dcterms:created>
  <dcterms:modified xsi:type="dcterms:W3CDTF">2022-09-08T14:49:56Z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0x0101006097A711DA3E2644B7F9114AEF1829E0</vt:lpwstr>
  </property>
</Properties>
</file>