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drawings/drawing4.xml" ContentType="application/vnd.openxmlformats-officedocument.drawingml.chartshapes+xml"/>
  <Override PartName="/xl/charts/chart6.xml" ContentType="application/vnd.openxmlformats-officedocument.drawingml.chart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Y:\Comptage lignes electroniques\"/>
    </mc:Choice>
  </mc:AlternateContent>
  <bookViews>
    <workbookView xWindow="0" yWindow="0" windowWidth="20490" windowHeight="7620"/>
  </bookViews>
  <sheets>
    <sheet name="graph" sheetId="7" r:id="rId1"/>
    <sheet name="Data" sheetId="5" r:id="rId2"/>
    <sheet name="Datamonth" sheetId="6" r:id="rId3"/>
  </sheets>
  <functionGroups builtInGroupCount="18"/>
  <definedNames>
    <definedName name="_xlnm.Print_Area" localSheetId="2">Datamonth!$A$41:$J$130</definedName>
    <definedName name="_xlnm.Print_Area" localSheetId="0">graph!$B$1:$Z$99</definedName>
  </definedNames>
  <calcPr calcId="162913"/>
</workbook>
</file>

<file path=xl/calcChain.xml><?xml version="1.0" encoding="utf-8"?>
<calcChain xmlns="http://schemas.openxmlformats.org/spreadsheetml/2006/main">
  <c r="AY43" i="7" l="1"/>
  <c r="AG28" i="7" l="1"/>
  <c r="S1" i="7" l="1"/>
  <c r="B135" i="7" l="1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AF65" i="7"/>
  <c r="AD32" i="7" s="1"/>
  <c r="EZ28" i="7"/>
  <c r="EY28" i="7"/>
  <c r="EX28" i="7"/>
  <c r="EW28" i="7"/>
  <c r="EV28" i="7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DW28" i="7"/>
  <c r="DV28" i="7"/>
  <c r="DU28" i="7"/>
  <c r="DT28" i="7"/>
  <c r="DS28" i="7"/>
  <c r="DR28" i="7"/>
  <c r="DQ28" i="7"/>
  <c r="DP28" i="7"/>
  <c r="DO28" i="7"/>
  <c r="DN28" i="7"/>
  <c r="DM28" i="7"/>
  <c r="DL28" i="7"/>
  <c r="DK28" i="7"/>
  <c r="DJ28" i="7"/>
  <c r="DI28" i="7"/>
  <c r="DH28" i="7"/>
  <c r="DG28" i="7"/>
  <c r="DF28" i="7"/>
  <c r="DE28" i="7"/>
  <c r="DD28" i="7"/>
  <c r="DC28" i="7"/>
  <c r="DB28" i="7"/>
  <c r="DA28" i="7"/>
  <c r="CZ28" i="7"/>
  <c r="CY28" i="7"/>
  <c r="CX28" i="7"/>
  <c r="CW28" i="7"/>
  <c r="CV28" i="7"/>
  <c r="CU28" i="7"/>
  <c r="CT28" i="7"/>
  <c r="CS28" i="7"/>
  <c r="CR28" i="7"/>
  <c r="CQ28" i="7"/>
  <c r="CP28" i="7"/>
  <c r="CO28" i="7"/>
  <c r="CN28" i="7"/>
  <c r="CM28" i="7"/>
  <c r="CL28" i="7"/>
  <c r="CK28" i="7"/>
  <c r="CJ28" i="7"/>
  <c r="CI28" i="7"/>
  <c r="CH28" i="7"/>
  <c r="CG28" i="7"/>
  <c r="CF28" i="7"/>
  <c r="CE28" i="7"/>
  <c r="CD28" i="7"/>
  <c r="CC28" i="7"/>
  <c r="CB28" i="7"/>
  <c r="CA28" i="7"/>
  <c r="BZ28" i="7"/>
  <c r="BY28" i="7"/>
  <c r="BX28" i="7"/>
  <c r="BW28" i="7"/>
  <c r="BV28" i="7"/>
  <c r="BU28" i="7"/>
  <c r="BT28" i="7"/>
  <c r="BS28" i="7"/>
  <c r="BR28" i="7"/>
  <c r="BQ28" i="7"/>
  <c r="BP28" i="7"/>
  <c r="BO28" i="7"/>
  <c r="BN28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F28" i="7"/>
  <c r="AE28" i="7"/>
  <c r="AD28" i="7"/>
  <c r="EZ27" i="7"/>
  <c r="EY27" i="7"/>
  <c r="EX27" i="7"/>
  <c r="EW27" i="7"/>
  <c r="EV27" i="7"/>
  <c r="EU27" i="7"/>
  <c r="ET27" i="7"/>
  <c r="ES27" i="7"/>
  <c r="ER27" i="7"/>
  <c r="EQ27" i="7"/>
  <c r="EP27" i="7"/>
  <c r="EO27" i="7"/>
  <c r="EN27" i="7"/>
  <c r="EM27" i="7"/>
  <c r="EL27" i="7"/>
  <c r="EK27" i="7"/>
  <c r="EJ27" i="7"/>
  <c r="EI27" i="7"/>
  <c r="EH27" i="7"/>
  <c r="EG27" i="7"/>
  <c r="EF27" i="7"/>
  <c r="EE27" i="7"/>
  <c r="ED27" i="7"/>
  <c r="EC27" i="7"/>
  <c r="EB27" i="7"/>
  <c r="EA27" i="7"/>
  <c r="DZ27" i="7"/>
  <c r="DY27" i="7"/>
  <c r="DX27" i="7"/>
  <c r="DW27" i="7"/>
  <c r="DV27" i="7"/>
  <c r="DU27" i="7"/>
  <c r="DT27" i="7"/>
  <c r="DS27" i="7"/>
  <c r="DR27" i="7"/>
  <c r="DQ27" i="7"/>
  <c r="DP27" i="7"/>
  <c r="DO27" i="7"/>
  <c r="DN27" i="7"/>
  <c r="DM27" i="7"/>
  <c r="DL27" i="7"/>
  <c r="DK27" i="7"/>
  <c r="DJ27" i="7"/>
  <c r="DI27" i="7"/>
  <c r="DH27" i="7"/>
  <c r="DG27" i="7"/>
  <c r="DF27" i="7"/>
  <c r="DE27" i="7"/>
  <c r="DD27" i="7"/>
  <c r="DC27" i="7"/>
  <c r="DB27" i="7"/>
  <c r="DA27" i="7"/>
  <c r="CZ27" i="7"/>
  <c r="CY27" i="7"/>
  <c r="CX27" i="7"/>
  <c r="CW27" i="7"/>
  <c r="CV27" i="7"/>
  <c r="CU27" i="7"/>
  <c r="CT27" i="7"/>
  <c r="CS27" i="7"/>
  <c r="CR27" i="7"/>
  <c r="CQ27" i="7"/>
  <c r="CP27" i="7"/>
  <c r="CO27" i="7"/>
  <c r="CN27" i="7"/>
  <c r="CM27" i="7"/>
  <c r="CL27" i="7"/>
  <c r="CK27" i="7"/>
  <c r="CJ27" i="7"/>
  <c r="CI27" i="7"/>
  <c r="CH27" i="7"/>
  <c r="CG27" i="7"/>
  <c r="CF27" i="7"/>
  <c r="CE27" i="7"/>
  <c r="CD27" i="7"/>
  <c r="CC27" i="7"/>
  <c r="CB27" i="7"/>
  <c r="CA27" i="7"/>
  <c r="BZ27" i="7"/>
  <c r="BY27" i="7"/>
  <c r="BX27" i="7"/>
  <c r="BW27" i="7"/>
  <c r="BV27" i="7"/>
  <c r="BU27" i="7"/>
  <c r="BT27" i="7"/>
  <c r="BS27" i="7"/>
  <c r="BR27" i="7"/>
  <c r="BQ27" i="7"/>
  <c r="BP27" i="7"/>
  <c r="BO27" i="7"/>
  <c r="BN27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EZ26" i="7"/>
  <c r="EY26" i="7"/>
  <c r="EX26" i="7"/>
  <c r="EW26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EJ26" i="7"/>
  <c r="EI26" i="7"/>
  <c r="EH26" i="7"/>
  <c r="EG26" i="7"/>
  <c r="EF26" i="7"/>
  <c r="EE26" i="7"/>
  <c r="ED26" i="7"/>
  <c r="EC26" i="7"/>
  <c r="EB26" i="7"/>
  <c r="EA26" i="7"/>
  <c r="DZ26" i="7"/>
  <c r="DY26" i="7"/>
  <c r="DX26" i="7"/>
  <c r="DW26" i="7"/>
  <c r="DV26" i="7"/>
  <c r="DU26" i="7"/>
  <c r="DT26" i="7"/>
  <c r="DS26" i="7"/>
  <c r="DR26" i="7"/>
  <c r="DQ26" i="7"/>
  <c r="DP26" i="7"/>
  <c r="DO26" i="7"/>
  <c r="DN26" i="7"/>
  <c r="DM26" i="7"/>
  <c r="DL26" i="7"/>
  <c r="DK26" i="7"/>
  <c r="DJ26" i="7"/>
  <c r="DI26" i="7"/>
  <c r="DH26" i="7"/>
  <c r="DG26" i="7"/>
  <c r="DF26" i="7"/>
  <c r="DE26" i="7"/>
  <c r="DD26" i="7"/>
  <c r="DC26" i="7"/>
  <c r="DB26" i="7"/>
  <c r="DA26" i="7"/>
  <c r="CZ26" i="7"/>
  <c r="CY26" i="7"/>
  <c r="CX26" i="7"/>
  <c r="CW26" i="7"/>
  <c r="CV26" i="7"/>
  <c r="CU26" i="7"/>
  <c r="CT26" i="7"/>
  <c r="CS26" i="7"/>
  <c r="CR26" i="7"/>
  <c r="CQ26" i="7"/>
  <c r="CP26" i="7"/>
  <c r="CO26" i="7"/>
  <c r="CN26" i="7"/>
  <c r="CM26" i="7"/>
  <c r="CL26" i="7"/>
  <c r="CK26" i="7"/>
  <c r="CJ26" i="7"/>
  <c r="CI26" i="7"/>
  <c r="CH26" i="7"/>
  <c r="CG26" i="7"/>
  <c r="CF26" i="7"/>
  <c r="CE26" i="7"/>
  <c r="CD26" i="7"/>
  <c r="CC26" i="7"/>
  <c r="CB26" i="7"/>
  <c r="CA26" i="7"/>
  <c r="BZ26" i="7"/>
  <c r="BY26" i="7"/>
  <c r="BX26" i="7"/>
  <c r="BW26" i="7"/>
  <c r="BV26" i="7"/>
  <c r="BU26" i="7"/>
  <c r="BT26" i="7"/>
  <c r="BS26" i="7"/>
  <c r="BR26" i="7"/>
  <c r="BQ26" i="7"/>
  <c r="BP26" i="7"/>
  <c r="BO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H26" i="7"/>
  <c r="AG26" i="7"/>
  <c r="AF26" i="7"/>
  <c r="AE26" i="7"/>
  <c r="AD26" i="7"/>
  <c r="EZ25" i="7"/>
  <c r="EY25" i="7"/>
  <c r="EX25" i="7"/>
  <c r="EW25" i="7"/>
  <c r="EV25" i="7"/>
  <c r="EU25" i="7"/>
  <c r="ET25" i="7"/>
  <c r="ES25" i="7"/>
  <c r="ER25" i="7"/>
  <c r="EQ25" i="7"/>
  <c r="EP25" i="7"/>
  <c r="EO25" i="7"/>
  <c r="EN25" i="7"/>
  <c r="EM25" i="7"/>
  <c r="EL25" i="7"/>
  <c r="EK25" i="7"/>
  <c r="EJ25" i="7"/>
  <c r="EI25" i="7"/>
  <c r="EH25" i="7"/>
  <c r="EG25" i="7"/>
  <c r="EF25" i="7"/>
  <c r="EE25" i="7"/>
  <c r="ED25" i="7"/>
  <c r="EC25" i="7"/>
  <c r="EB25" i="7"/>
  <c r="EA25" i="7"/>
  <c r="DZ25" i="7"/>
  <c r="DY25" i="7"/>
  <c r="DX25" i="7"/>
  <c r="DW25" i="7"/>
  <c r="DV25" i="7"/>
  <c r="DU25" i="7"/>
  <c r="DT25" i="7"/>
  <c r="DS25" i="7"/>
  <c r="DR25" i="7"/>
  <c r="DQ25" i="7"/>
  <c r="DP25" i="7"/>
  <c r="DO25" i="7"/>
  <c r="DN25" i="7"/>
  <c r="DM25" i="7"/>
  <c r="DL25" i="7"/>
  <c r="DK25" i="7"/>
  <c r="DJ25" i="7"/>
  <c r="DI25" i="7"/>
  <c r="DH25" i="7"/>
  <c r="DG25" i="7"/>
  <c r="DF25" i="7"/>
  <c r="DE25" i="7"/>
  <c r="DD25" i="7"/>
  <c r="DC25" i="7"/>
  <c r="DB25" i="7"/>
  <c r="DA25" i="7"/>
  <c r="CZ25" i="7"/>
  <c r="CY25" i="7"/>
  <c r="CX25" i="7"/>
  <c r="CW25" i="7"/>
  <c r="CV25" i="7"/>
  <c r="CU25" i="7"/>
  <c r="CT25" i="7"/>
  <c r="CS25" i="7"/>
  <c r="CR25" i="7"/>
  <c r="CQ25" i="7"/>
  <c r="CP25" i="7"/>
  <c r="CO25" i="7"/>
  <c r="CN25" i="7"/>
  <c r="CM25" i="7"/>
  <c r="CL25" i="7"/>
  <c r="CK25" i="7"/>
  <c r="CJ25" i="7"/>
  <c r="CI25" i="7"/>
  <c r="CH25" i="7"/>
  <c r="CG25" i="7"/>
  <c r="CF25" i="7"/>
  <c r="CE25" i="7"/>
  <c r="CD25" i="7"/>
  <c r="CC25" i="7"/>
  <c r="CB25" i="7"/>
  <c r="CA25" i="7"/>
  <c r="BZ25" i="7"/>
  <c r="BY25" i="7"/>
  <c r="BX25" i="7"/>
  <c r="BW25" i="7"/>
  <c r="BV25" i="7"/>
  <c r="BU25" i="7"/>
  <c r="BT25" i="7"/>
  <c r="BS25" i="7"/>
  <c r="BR25" i="7"/>
  <c r="BQ25" i="7"/>
  <c r="BP25" i="7"/>
  <c r="BO25" i="7"/>
  <c r="BN25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I25" i="7"/>
  <c r="AH25" i="7"/>
  <c r="AG25" i="7"/>
  <c r="AF25" i="7"/>
  <c r="AE25" i="7"/>
  <c r="AD25" i="7"/>
  <c r="EZ24" i="7"/>
  <c r="EY24" i="7"/>
  <c r="EX24" i="7"/>
  <c r="EW24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EJ24" i="7"/>
  <c r="EI24" i="7"/>
  <c r="EH24" i="7"/>
  <c r="EG24" i="7"/>
  <c r="EF24" i="7"/>
  <c r="EE24" i="7"/>
  <c r="ED24" i="7"/>
  <c r="EC24" i="7"/>
  <c r="EB24" i="7"/>
  <c r="EA24" i="7"/>
  <c r="DZ24" i="7"/>
  <c r="DY24" i="7"/>
  <c r="DX24" i="7"/>
  <c r="DW24" i="7"/>
  <c r="DV24" i="7"/>
  <c r="DU24" i="7"/>
  <c r="DT24" i="7"/>
  <c r="DS24" i="7"/>
  <c r="DR24" i="7"/>
  <c r="DQ24" i="7"/>
  <c r="DP24" i="7"/>
  <c r="DO24" i="7"/>
  <c r="DN24" i="7"/>
  <c r="DM24" i="7"/>
  <c r="DL24" i="7"/>
  <c r="DK24" i="7"/>
  <c r="DJ24" i="7"/>
  <c r="DI24" i="7"/>
  <c r="DH24" i="7"/>
  <c r="DG24" i="7"/>
  <c r="DF24" i="7"/>
  <c r="DE24" i="7"/>
  <c r="DD24" i="7"/>
  <c r="DC24" i="7"/>
  <c r="DB24" i="7"/>
  <c r="DA24" i="7"/>
  <c r="CZ24" i="7"/>
  <c r="CY24" i="7"/>
  <c r="CX24" i="7"/>
  <c r="CW24" i="7"/>
  <c r="CV24" i="7"/>
  <c r="CU24" i="7"/>
  <c r="CT24" i="7"/>
  <c r="CS24" i="7"/>
  <c r="CR24" i="7"/>
  <c r="CQ24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BX24" i="7"/>
  <c r="BW24" i="7"/>
  <c r="BV24" i="7"/>
  <c r="BU24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EZ23" i="7"/>
  <c r="EY23" i="7"/>
  <c r="EX23" i="7"/>
  <c r="EW23" i="7"/>
  <c r="EV23" i="7"/>
  <c r="EU23" i="7"/>
  <c r="ET23" i="7"/>
  <c r="ES23" i="7"/>
  <c r="ER23" i="7"/>
  <c r="EQ23" i="7"/>
  <c r="EP23" i="7"/>
  <c r="EO23" i="7"/>
  <c r="EN23" i="7"/>
  <c r="EM23" i="7"/>
  <c r="EL23" i="7"/>
  <c r="EK23" i="7"/>
  <c r="EJ23" i="7"/>
  <c r="EI23" i="7"/>
  <c r="EH23" i="7"/>
  <c r="EG23" i="7"/>
  <c r="EF23" i="7"/>
  <c r="EE23" i="7"/>
  <c r="ED23" i="7"/>
  <c r="EC23" i="7"/>
  <c r="EB23" i="7"/>
  <c r="EA23" i="7"/>
  <c r="DZ23" i="7"/>
  <c r="DY23" i="7"/>
  <c r="DX23" i="7"/>
  <c r="DW23" i="7"/>
  <c r="DV23" i="7"/>
  <c r="DU23" i="7"/>
  <c r="DT23" i="7"/>
  <c r="DS23" i="7"/>
  <c r="DR23" i="7"/>
  <c r="DQ23" i="7"/>
  <c r="DP23" i="7"/>
  <c r="DO23" i="7"/>
  <c r="DN23" i="7"/>
  <c r="DM23" i="7"/>
  <c r="DL23" i="7"/>
  <c r="DK23" i="7"/>
  <c r="DJ23" i="7"/>
  <c r="DI23" i="7"/>
  <c r="DH23" i="7"/>
  <c r="DG23" i="7"/>
  <c r="DF23" i="7"/>
  <c r="DE23" i="7"/>
  <c r="DD23" i="7"/>
  <c r="DC23" i="7"/>
  <c r="DB23" i="7"/>
  <c r="DA23" i="7"/>
  <c r="CZ23" i="7"/>
  <c r="CY23" i="7"/>
  <c r="CX23" i="7"/>
  <c r="CW23" i="7"/>
  <c r="CV23" i="7"/>
  <c r="CU23" i="7"/>
  <c r="CT23" i="7"/>
  <c r="CS23" i="7"/>
  <c r="CR23" i="7"/>
  <c r="CQ23" i="7"/>
  <c r="CP23" i="7"/>
  <c r="CO23" i="7"/>
  <c r="CN23" i="7"/>
  <c r="CM23" i="7"/>
  <c r="CL23" i="7"/>
  <c r="CK23" i="7"/>
  <c r="CJ23" i="7"/>
  <c r="CI23" i="7"/>
  <c r="CH23" i="7"/>
  <c r="CG23" i="7"/>
  <c r="CF23" i="7"/>
  <c r="CE23" i="7"/>
  <c r="CD23" i="7"/>
  <c r="CC23" i="7"/>
  <c r="CB23" i="7"/>
  <c r="CA23" i="7"/>
  <c r="BZ23" i="7"/>
  <c r="BY23" i="7"/>
  <c r="BX23" i="7"/>
  <c r="BW23" i="7"/>
  <c r="BV23" i="7"/>
  <c r="BU23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I23" i="7"/>
  <c r="AH23" i="7"/>
  <c r="AG23" i="7"/>
  <c r="AF23" i="7"/>
  <c r="AE23" i="7"/>
  <c r="AD23" i="7"/>
  <c r="EZ22" i="7"/>
  <c r="EY22" i="7"/>
  <c r="EX22" i="7"/>
  <c r="EW22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EZ21" i="7"/>
  <c r="EY21" i="7"/>
  <c r="EX21" i="7"/>
  <c r="EW21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EJ21" i="7"/>
  <c r="EI21" i="7"/>
  <c r="EH21" i="7"/>
  <c r="EG21" i="7"/>
  <c r="EF21" i="7"/>
  <c r="EE21" i="7"/>
  <c r="ED21" i="7"/>
  <c r="EC21" i="7"/>
  <c r="EB21" i="7"/>
  <c r="EA21" i="7"/>
  <c r="DZ21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DD21" i="7"/>
  <c r="DC21" i="7"/>
  <c r="DB21" i="7"/>
  <c r="DA21" i="7"/>
  <c r="CZ21" i="7"/>
  <c r="CY21" i="7"/>
  <c r="CX21" i="7"/>
  <c r="CW21" i="7"/>
  <c r="CV21" i="7"/>
  <c r="CU21" i="7"/>
  <c r="CT21" i="7"/>
  <c r="CS21" i="7"/>
  <c r="CR21" i="7"/>
  <c r="CQ21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BX21" i="7"/>
  <c r="BW21" i="7"/>
  <c r="BV21" i="7"/>
  <c r="BU21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EZ20" i="7"/>
  <c r="EY20" i="7"/>
  <c r="EX20" i="7"/>
  <c r="EW20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EZ19" i="7"/>
  <c r="EY19" i="7"/>
  <c r="EX19" i="7"/>
  <c r="EW19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EJ19" i="7"/>
  <c r="EI19" i="7"/>
  <c r="EH19" i="7"/>
  <c r="EG19" i="7"/>
  <c r="EF19" i="7"/>
  <c r="EE19" i="7"/>
  <c r="ED19" i="7"/>
  <c r="EC19" i="7"/>
  <c r="EB19" i="7"/>
  <c r="EA19" i="7"/>
  <c r="DZ19" i="7"/>
  <c r="DY19" i="7"/>
  <c r="DX19" i="7"/>
  <c r="DW19" i="7"/>
  <c r="DV19" i="7"/>
  <c r="DU19" i="7"/>
  <c r="DT19" i="7"/>
  <c r="DS19" i="7"/>
  <c r="DR19" i="7"/>
  <c r="DQ19" i="7"/>
  <c r="DP19" i="7"/>
  <c r="DO19" i="7"/>
  <c r="DN19" i="7"/>
  <c r="DM19" i="7"/>
  <c r="DL19" i="7"/>
  <c r="DK19" i="7"/>
  <c r="DJ19" i="7"/>
  <c r="DI19" i="7"/>
  <c r="DH19" i="7"/>
  <c r="DG19" i="7"/>
  <c r="DF19" i="7"/>
  <c r="DE19" i="7"/>
  <c r="DD19" i="7"/>
  <c r="DC19" i="7"/>
  <c r="DB19" i="7"/>
  <c r="DA19" i="7"/>
  <c r="CZ19" i="7"/>
  <c r="CY19" i="7"/>
  <c r="CX19" i="7"/>
  <c r="CW19" i="7"/>
  <c r="CV19" i="7"/>
  <c r="CU19" i="7"/>
  <c r="CT19" i="7"/>
  <c r="CS19" i="7"/>
  <c r="CR19" i="7"/>
  <c r="CQ19" i="7"/>
  <c r="CP19" i="7"/>
  <c r="CO19" i="7"/>
  <c r="CN19" i="7"/>
  <c r="CM19" i="7"/>
  <c r="CL19" i="7"/>
  <c r="CK19" i="7"/>
  <c r="CJ19" i="7"/>
  <c r="CI19" i="7"/>
  <c r="CH19" i="7"/>
  <c r="CG19" i="7"/>
  <c r="CF19" i="7"/>
  <c r="CE19" i="7"/>
  <c r="CD19" i="7"/>
  <c r="CC19" i="7"/>
  <c r="CB19" i="7"/>
  <c r="CA19" i="7"/>
  <c r="BZ19" i="7"/>
  <c r="BY19" i="7"/>
  <c r="BX19" i="7"/>
  <c r="BW19" i="7"/>
  <c r="BV19" i="7"/>
  <c r="BU19" i="7"/>
  <c r="BT19" i="7"/>
  <c r="BS19" i="7"/>
  <c r="BR19" i="7"/>
  <c r="BQ19" i="7"/>
  <c r="BP19" i="7"/>
  <c r="BO19" i="7"/>
  <c r="BN19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EZ18" i="7"/>
  <c r="EY18" i="7"/>
  <c r="EX18" i="7"/>
  <c r="EW18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DD18" i="7"/>
  <c r="DC18" i="7"/>
  <c r="DB18" i="7"/>
  <c r="DA18" i="7"/>
  <c r="CZ18" i="7"/>
  <c r="CY18" i="7"/>
  <c r="CX18" i="7"/>
  <c r="CW18" i="7"/>
  <c r="CV18" i="7"/>
  <c r="CU18" i="7"/>
  <c r="CT18" i="7"/>
  <c r="CS18" i="7"/>
  <c r="CR18" i="7"/>
  <c r="CQ18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BX18" i="7"/>
  <c r="BW18" i="7"/>
  <c r="BV18" i="7"/>
  <c r="BU18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EZ17" i="7"/>
  <c r="EY17" i="7"/>
  <c r="EX17" i="7"/>
  <c r="EW17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EJ17" i="7"/>
  <c r="EI17" i="7"/>
  <c r="EH17" i="7"/>
  <c r="EG17" i="7"/>
  <c r="EF17" i="7"/>
  <c r="EE17" i="7"/>
  <c r="ED17" i="7"/>
  <c r="EC17" i="7"/>
  <c r="EB17" i="7"/>
  <c r="EA17" i="7"/>
  <c r="DZ17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DD17" i="7"/>
  <c r="DC17" i="7"/>
  <c r="DB17" i="7"/>
  <c r="DA17" i="7"/>
  <c r="CZ17" i="7"/>
  <c r="CY17" i="7"/>
  <c r="CX17" i="7"/>
  <c r="CW17" i="7"/>
  <c r="CV17" i="7"/>
  <c r="CU17" i="7"/>
  <c r="CT17" i="7"/>
  <c r="CS17" i="7"/>
  <c r="CR17" i="7"/>
  <c r="CQ17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BX17" i="7"/>
  <c r="BW17" i="7"/>
  <c r="BV17" i="7"/>
  <c r="BU17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EZ16" i="7"/>
  <c r="EY16" i="7"/>
  <c r="EX16" i="7"/>
  <c r="EW16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BX16" i="7"/>
  <c r="BW16" i="7"/>
  <c r="BV16" i="7"/>
  <c r="BU16" i="7"/>
  <c r="BT16" i="7"/>
  <c r="BS16" i="7"/>
  <c r="BR16" i="7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EZ15" i="7"/>
  <c r="EY15" i="7"/>
  <c r="EX15" i="7"/>
  <c r="EW15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EJ15" i="7"/>
  <c r="EI15" i="7"/>
  <c r="EH15" i="7"/>
  <c r="EG15" i="7"/>
  <c r="EF15" i="7"/>
  <c r="EE15" i="7"/>
  <c r="ED15" i="7"/>
  <c r="EC15" i="7"/>
  <c r="EB15" i="7"/>
  <c r="EA15" i="7"/>
  <c r="DZ15" i="7"/>
  <c r="DY15" i="7"/>
  <c r="DX15" i="7"/>
  <c r="DW15" i="7"/>
  <c r="DV15" i="7"/>
  <c r="DU15" i="7"/>
  <c r="DT15" i="7"/>
  <c r="DS15" i="7"/>
  <c r="DR15" i="7"/>
  <c r="DQ15" i="7"/>
  <c r="DP15" i="7"/>
  <c r="DO15" i="7"/>
  <c r="DN15" i="7"/>
  <c r="DM15" i="7"/>
  <c r="DL15" i="7"/>
  <c r="DK15" i="7"/>
  <c r="DJ15" i="7"/>
  <c r="DI15" i="7"/>
  <c r="DH15" i="7"/>
  <c r="DG15" i="7"/>
  <c r="DF15" i="7"/>
  <c r="DE15" i="7"/>
  <c r="DD15" i="7"/>
  <c r="DC15" i="7"/>
  <c r="DB15" i="7"/>
  <c r="DA15" i="7"/>
  <c r="CZ15" i="7"/>
  <c r="CY15" i="7"/>
  <c r="CX15" i="7"/>
  <c r="CW15" i="7"/>
  <c r="CV15" i="7"/>
  <c r="CU15" i="7"/>
  <c r="CT15" i="7"/>
  <c r="CS15" i="7"/>
  <c r="CR15" i="7"/>
  <c r="CQ15" i="7"/>
  <c r="CP15" i="7"/>
  <c r="CO15" i="7"/>
  <c r="CN15" i="7"/>
  <c r="CM15" i="7"/>
  <c r="CL15" i="7"/>
  <c r="CK15" i="7"/>
  <c r="CJ15" i="7"/>
  <c r="CI15" i="7"/>
  <c r="CH15" i="7"/>
  <c r="CG15" i="7"/>
  <c r="CF15" i="7"/>
  <c r="CE15" i="7"/>
  <c r="CD15" i="7"/>
  <c r="CC15" i="7"/>
  <c r="CB15" i="7"/>
  <c r="CA15" i="7"/>
  <c r="BZ15" i="7"/>
  <c r="BY15" i="7"/>
  <c r="BX15" i="7"/>
  <c r="BW15" i="7"/>
  <c r="BV15" i="7"/>
  <c r="BU15" i="7"/>
  <c r="BT15" i="7"/>
  <c r="BS15" i="7"/>
  <c r="BR15" i="7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EZ14" i="7"/>
  <c r="EY14" i="7"/>
  <c r="EX14" i="7"/>
  <c r="EW14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DD14" i="7"/>
  <c r="DC14" i="7"/>
  <c r="DB14" i="7"/>
  <c r="DA14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BX14" i="7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EZ13" i="7"/>
  <c r="EY13" i="7"/>
  <c r="EX13" i="7"/>
  <c r="EW13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EJ13" i="7"/>
  <c r="EI13" i="7"/>
  <c r="EH13" i="7"/>
  <c r="EG13" i="7"/>
  <c r="EF13" i="7"/>
  <c r="EE13" i="7"/>
  <c r="ED13" i="7"/>
  <c r="EC13" i="7"/>
  <c r="EB13" i="7"/>
  <c r="EA13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DD13" i="7"/>
  <c r="DC13" i="7"/>
  <c r="DB13" i="7"/>
  <c r="DA13" i="7"/>
  <c r="CZ13" i="7"/>
  <c r="CY13" i="7"/>
  <c r="CX13" i="7"/>
  <c r="CW13" i="7"/>
  <c r="CV13" i="7"/>
  <c r="CU13" i="7"/>
  <c r="CT13" i="7"/>
  <c r="CS13" i="7"/>
  <c r="CR13" i="7"/>
  <c r="CQ13" i="7"/>
  <c r="CP13" i="7"/>
  <c r="CO13" i="7"/>
  <c r="CN13" i="7"/>
  <c r="CM13" i="7"/>
  <c r="CL13" i="7"/>
  <c r="CK13" i="7"/>
  <c r="CJ13" i="7"/>
  <c r="CI13" i="7"/>
  <c r="CH13" i="7"/>
  <c r="CG13" i="7"/>
  <c r="CF13" i="7"/>
  <c r="CE13" i="7"/>
  <c r="CD13" i="7"/>
  <c r="CC13" i="7"/>
  <c r="CB13" i="7"/>
  <c r="CA13" i="7"/>
  <c r="BZ13" i="7"/>
  <c r="BY13" i="7"/>
  <c r="BX13" i="7"/>
  <c r="BW13" i="7"/>
  <c r="BV13" i="7"/>
  <c r="BU13" i="7"/>
  <c r="BT13" i="7"/>
  <c r="BS13" i="7"/>
  <c r="BR13" i="7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EZ12" i="7"/>
  <c r="AR38" i="7" s="1"/>
  <c r="EY12" i="7"/>
  <c r="EX12" i="7"/>
  <c r="EW12" i="7"/>
  <c r="EV12" i="7"/>
  <c r="EU12" i="7"/>
  <c r="ET12" i="7"/>
  <c r="AY39" i="7" s="1"/>
  <c r="ES12" i="7"/>
  <c r="ER12" i="7"/>
  <c r="AQ38" i="7" s="1"/>
  <c r="EQ12" i="7"/>
  <c r="EP12" i="7"/>
  <c r="EO12" i="7"/>
  <c r="EN12" i="7"/>
  <c r="EM12" i="7"/>
  <c r="EL12" i="7"/>
  <c r="EK12" i="7"/>
  <c r="EJ12" i="7"/>
  <c r="AP38" i="7" s="1"/>
  <c r="EI12" i="7"/>
  <c r="EH12" i="7"/>
  <c r="EG12" i="7"/>
  <c r="EF12" i="7"/>
  <c r="EE12" i="7"/>
  <c r="ED12" i="7"/>
  <c r="EC12" i="7"/>
  <c r="EB12" i="7"/>
  <c r="AO38" i="7" s="1"/>
  <c r="EA12" i="7"/>
  <c r="DZ12" i="7"/>
  <c r="DY12" i="7"/>
  <c r="DX12" i="7"/>
  <c r="DW12" i="7"/>
  <c r="DV12" i="7"/>
  <c r="DU12" i="7"/>
  <c r="DT12" i="7"/>
  <c r="AN38" i="7" s="1"/>
  <c r="DS12" i="7"/>
  <c r="DR12" i="7"/>
  <c r="DQ12" i="7"/>
  <c r="DP12" i="7"/>
  <c r="DO12" i="7"/>
  <c r="DN12" i="7"/>
  <c r="DM12" i="7"/>
  <c r="DL12" i="7"/>
  <c r="AM38" i="7" s="1"/>
  <c r="DK12" i="7"/>
  <c r="DJ12" i="7"/>
  <c r="DI12" i="7"/>
  <c r="DH12" i="7"/>
  <c r="DG12" i="7"/>
  <c r="DF12" i="7"/>
  <c r="DE12" i="7"/>
  <c r="DD12" i="7"/>
  <c r="AL38" i="7" s="1"/>
  <c r="DC12" i="7"/>
  <c r="DB12" i="7"/>
  <c r="DA12" i="7"/>
  <c r="CZ12" i="7"/>
  <c r="CY12" i="7"/>
  <c r="CX12" i="7"/>
  <c r="CW12" i="7"/>
  <c r="CV12" i="7"/>
  <c r="AK38" i="7" s="1"/>
  <c r="CU12" i="7"/>
  <c r="CT12" i="7"/>
  <c r="CS12" i="7"/>
  <c r="CR12" i="7"/>
  <c r="CQ12" i="7"/>
  <c r="CP12" i="7"/>
  <c r="CO12" i="7"/>
  <c r="CN12" i="7"/>
  <c r="AJ38" i="7" s="1"/>
  <c r="CM12" i="7"/>
  <c r="CL12" i="7"/>
  <c r="CK12" i="7"/>
  <c r="CJ12" i="7"/>
  <c r="CI12" i="7"/>
  <c r="CH12" i="7"/>
  <c r="CG12" i="7"/>
  <c r="CF12" i="7"/>
  <c r="AI38" i="7" s="1"/>
  <c r="CE12" i="7"/>
  <c r="CD12" i="7"/>
  <c r="CC12" i="7"/>
  <c r="CB12" i="7"/>
  <c r="CA12" i="7"/>
  <c r="BZ12" i="7"/>
  <c r="BY12" i="7"/>
  <c r="BX12" i="7"/>
  <c r="AH38" i="7" s="1"/>
  <c r="BW12" i="7"/>
  <c r="BV12" i="7"/>
  <c r="BU12" i="7"/>
  <c r="BT12" i="7"/>
  <c r="BS12" i="7"/>
  <c r="BR12" i="7"/>
  <c r="BQ12" i="7"/>
  <c r="BP12" i="7"/>
  <c r="AG38" i="7" s="1"/>
  <c r="BO12" i="7"/>
  <c r="BN12" i="7"/>
  <c r="BM12" i="7"/>
  <c r="BL12" i="7"/>
  <c r="BK12" i="7"/>
  <c r="BJ12" i="7"/>
  <c r="BI12" i="7"/>
  <c r="BH12" i="7"/>
  <c r="AF38" i="7" s="1"/>
  <c r="BG12" i="7"/>
  <c r="BF12" i="7"/>
  <c r="BE12" i="7"/>
  <c r="BD12" i="7"/>
  <c r="BC12" i="7"/>
  <c r="BB12" i="7"/>
  <c r="BA12" i="7"/>
  <c r="AZ12" i="7"/>
  <c r="AE38" i="7" s="1"/>
  <c r="AY12" i="7"/>
  <c r="AX12" i="7"/>
  <c r="AW12" i="7"/>
  <c r="AV12" i="7"/>
  <c r="AU12" i="7"/>
  <c r="AT12" i="7"/>
  <c r="AS12" i="7"/>
  <c r="AR12" i="7"/>
  <c r="AD38" i="7" s="1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EZ11" i="7"/>
  <c r="EY11" i="7"/>
  <c r="EX11" i="7"/>
  <c r="EW11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EJ11" i="7"/>
  <c r="EI11" i="7"/>
  <c r="EH11" i="7"/>
  <c r="EG11" i="7"/>
  <c r="EF11" i="7"/>
  <c r="EE11" i="7"/>
  <c r="ED11" i="7"/>
  <c r="EC11" i="7"/>
  <c r="EB11" i="7"/>
  <c r="EA11" i="7"/>
  <c r="DZ11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DD11" i="7"/>
  <c r="DC11" i="7"/>
  <c r="DB11" i="7"/>
  <c r="DA11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BX11" i="7"/>
  <c r="BW11" i="7"/>
  <c r="BV11" i="7"/>
  <c r="BU11" i="7"/>
  <c r="BT11" i="7"/>
  <c r="BS11" i="7"/>
  <c r="BR11" i="7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EZ10" i="7"/>
  <c r="EY10" i="7"/>
  <c r="EX10" i="7"/>
  <c r="EW10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DD10" i="7"/>
  <c r="DC10" i="7"/>
  <c r="DB10" i="7"/>
  <c r="DA10" i="7"/>
  <c r="CZ10" i="7"/>
  <c r="CY10" i="7"/>
  <c r="CX10" i="7"/>
  <c r="CW10" i="7"/>
  <c r="CV10" i="7"/>
  <c r="CU10" i="7"/>
  <c r="CT10" i="7"/>
  <c r="CS10" i="7"/>
  <c r="CR10" i="7"/>
  <c r="CQ1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EZ9" i="7"/>
  <c r="EY9" i="7"/>
  <c r="EX9" i="7"/>
  <c r="EW9" i="7"/>
  <c r="EV9" i="7"/>
  <c r="EU9" i="7"/>
  <c r="ET9" i="7"/>
  <c r="ES9" i="7"/>
  <c r="ER9" i="7"/>
  <c r="EQ9" i="7"/>
  <c r="EP9" i="7"/>
  <c r="EO9" i="7"/>
  <c r="EN9" i="7"/>
  <c r="EM9" i="7"/>
  <c r="EL9" i="7"/>
  <c r="EK9" i="7"/>
  <c r="EJ9" i="7"/>
  <c r="EI9" i="7"/>
  <c r="EH9" i="7"/>
  <c r="EG9" i="7"/>
  <c r="EF9" i="7"/>
  <c r="EE9" i="7"/>
  <c r="ED9" i="7"/>
  <c r="EC9" i="7"/>
  <c r="EB9" i="7"/>
  <c r="EA9" i="7"/>
  <c r="DZ9" i="7"/>
  <c r="DY9" i="7"/>
  <c r="DX9" i="7"/>
  <c r="DW9" i="7"/>
  <c r="DV9" i="7"/>
  <c r="DU9" i="7"/>
  <c r="DT9" i="7"/>
  <c r="DS9" i="7"/>
  <c r="DR9" i="7"/>
  <c r="DQ9" i="7"/>
  <c r="DP9" i="7"/>
  <c r="DO9" i="7"/>
  <c r="DN9" i="7"/>
  <c r="DM9" i="7"/>
  <c r="DL9" i="7"/>
  <c r="DK9" i="7"/>
  <c r="DJ9" i="7"/>
  <c r="DI9" i="7"/>
  <c r="DH9" i="7"/>
  <c r="DG9" i="7"/>
  <c r="DF9" i="7"/>
  <c r="DE9" i="7"/>
  <c r="DD9" i="7"/>
  <c r="DC9" i="7"/>
  <c r="DB9" i="7"/>
  <c r="DA9" i="7"/>
  <c r="CZ9" i="7"/>
  <c r="CY9" i="7"/>
  <c r="CX9" i="7"/>
  <c r="CW9" i="7"/>
  <c r="CV9" i="7"/>
  <c r="CU9" i="7"/>
  <c r="CT9" i="7"/>
  <c r="CS9" i="7"/>
  <c r="CR9" i="7"/>
  <c r="CQ9" i="7"/>
  <c r="CP9" i="7"/>
  <c r="CO9" i="7"/>
  <c r="CN9" i="7"/>
  <c r="CM9" i="7"/>
  <c r="CL9" i="7"/>
  <c r="CK9" i="7"/>
  <c r="CJ9" i="7"/>
  <c r="CI9" i="7"/>
  <c r="CH9" i="7"/>
  <c r="CG9" i="7"/>
  <c r="CF9" i="7"/>
  <c r="CE9" i="7"/>
  <c r="CD9" i="7"/>
  <c r="CC9" i="7"/>
  <c r="CB9" i="7"/>
  <c r="CA9" i="7"/>
  <c r="BZ9" i="7"/>
  <c r="BY9" i="7"/>
  <c r="BX9" i="7"/>
  <c r="BW9" i="7"/>
  <c r="BV9" i="7"/>
  <c r="BU9" i="7"/>
  <c r="BT9" i="7"/>
  <c r="BS9" i="7"/>
  <c r="BR9" i="7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EZ8" i="7"/>
  <c r="EY8" i="7"/>
  <c r="EX8" i="7"/>
  <c r="EW8" i="7"/>
  <c r="EV8" i="7"/>
  <c r="EU8" i="7"/>
  <c r="ET8" i="7"/>
  <c r="ES8" i="7"/>
  <c r="ER8" i="7"/>
  <c r="EQ8" i="7"/>
  <c r="EP8" i="7"/>
  <c r="EO8" i="7"/>
  <c r="EN8" i="7"/>
  <c r="EM8" i="7"/>
  <c r="EL8" i="7"/>
  <c r="EK8" i="7"/>
  <c r="EJ8" i="7"/>
  <c r="EI8" i="7"/>
  <c r="EH8" i="7"/>
  <c r="EG8" i="7"/>
  <c r="EF8" i="7"/>
  <c r="EE8" i="7"/>
  <c r="ED8" i="7"/>
  <c r="EC8" i="7"/>
  <c r="EB8" i="7"/>
  <c r="EA8" i="7"/>
  <c r="DZ8" i="7"/>
  <c r="DY8" i="7"/>
  <c r="DX8" i="7"/>
  <c r="DW8" i="7"/>
  <c r="DV8" i="7"/>
  <c r="DU8" i="7"/>
  <c r="DT8" i="7"/>
  <c r="DS8" i="7"/>
  <c r="DR8" i="7"/>
  <c r="DQ8" i="7"/>
  <c r="DP8" i="7"/>
  <c r="DO8" i="7"/>
  <c r="DN8" i="7"/>
  <c r="DM8" i="7"/>
  <c r="DL8" i="7"/>
  <c r="DK8" i="7"/>
  <c r="DJ8" i="7"/>
  <c r="DI8" i="7"/>
  <c r="DH8" i="7"/>
  <c r="DG8" i="7"/>
  <c r="DF8" i="7"/>
  <c r="DE8" i="7"/>
  <c r="DD8" i="7"/>
  <c r="DC8" i="7"/>
  <c r="DB8" i="7"/>
  <c r="DA8" i="7"/>
  <c r="CZ8" i="7"/>
  <c r="CY8" i="7"/>
  <c r="CX8" i="7"/>
  <c r="CW8" i="7"/>
  <c r="CV8" i="7"/>
  <c r="CU8" i="7"/>
  <c r="CT8" i="7"/>
  <c r="CS8" i="7"/>
  <c r="CR8" i="7"/>
  <c r="CQ8" i="7"/>
  <c r="CP8" i="7"/>
  <c r="CO8" i="7"/>
  <c r="CN8" i="7"/>
  <c r="CM8" i="7"/>
  <c r="CL8" i="7"/>
  <c r="CK8" i="7"/>
  <c r="CJ8" i="7"/>
  <c r="CI8" i="7"/>
  <c r="CH8" i="7"/>
  <c r="CG8" i="7"/>
  <c r="CF8" i="7"/>
  <c r="CE8" i="7"/>
  <c r="CD8" i="7"/>
  <c r="CC8" i="7"/>
  <c r="CB8" i="7"/>
  <c r="CA8" i="7"/>
  <c r="BZ8" i="7"/>
  <c r="BY8" i="7"/>
  <c r="BX8" i="7"/>
  <c r="BW8" i="7"/>
  <c r="BV8" i="7"/>
  <c r="BU8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EZ7" i="7"/>
  <c r="EY7" i="7"/>
  <c r="EX7" i="7"/>
  <c r="EW7" i="7"/>
  <c r="EV7" i="7"/>
  <c r="EU7" i="7"/>
  <c r="ET7" i="7"/>
  <c r="ES7" i="7"/>
  <c r="ER7" i="7"/>
  <c r="EQ7" i="7"/>
  <c r="EP7" i="7"/>
  <c r="EO7" i="7"/>
  <c r="EN7" i="7"/>
  <c r="EM7" i="7"/>
  <c r="EL7" i="7"/>
  <c r="EK7" i="7"/>
  <c r="EJ7" i="7"/>
  <c r="EI7" i="7"/>
  <c r="EH7" i="7"/>
  <c r="EG7" i="7"/>
  <c r="EF7" i="7"/>
  <c r="EE7" i="7"/>
  <c r="ED7" i="7"/>
  <c r="EC7" i="7"/>
  <c r="EB7" i="7"/>
  <c r="EA7" i="7"/>
  <c r="DZ7" i="7"/>
  <c r="DY7" i="7"/>
  <c r="DX7" i="7"/>
  <c r="DW7" i="7"/>
  <c r="DV7" i="7"/>
  <c r="DU7" i="7"/>
  <c r="DT7" i="7"/>
  <c r="DS7" i="7"/>
  <c r="DR7" i="7"/>
  <c r="DQ7" i="7"/>
  <c r="DP7" i="7"/>
  <c r="DO7" i="7"/>
  <c r="DN7" i="7"/>
  <c r="DM7" i="7"/>
  <c r="DL7" i="7"/>
  <c r="DK7" i="7"/>
  <c r="DJ7" i="7"/>
  <c r="DI7" i="7"/>
  <c r="DH7" i="7"/>
  <c r="DG7" i="7"/>
  <c r="DF7" i="7"/>
  <c r="DE7" i="7"/>
  <c r="DD7" i="7"/>
  <c r="DC7" i="7"/>
  <c r="DB7" i="7"/>
  <c r="DA7" i="7"/>
  <c r="CZ7" i="7"/>
  <c r="CY7" i="7"/>
  <c r="CX7" i="7"/>
  <c r="CW7" i="7"/>
  <c r="CV7" i="7"/>
  <c r="CU7" i="7"/>
  <c r="CT7" i="7"/>
  <c r="CS7" i="7"/>
  <c r="CR7" i="7"/>
  <c r="CQ7" i="7"/>
  <c r="CP7" i="7"/>
  <c r="CO7" i="7"/>
  <c r="CN7" i="7"/>
  <c r="CM7" i="7"/>
  <c r="CL7" i="7"/>
  <c r="CK7" i="7"/>
  <c r="CJ7" i="7"/>
  <c r="CI7" i="7"/>
  <c r="CH7" i="7"/>
  <c r="CG7" i="7"/>
  <c r="CF7" i="7"/>
  <c r="CE7" i="7"/>
  <c r="CD7" i="7"/>
  <c r="CC7" i="7"/>
  <c r="CB7" i="7"/>
  <c r="CA7" i="7"/>
  <c r="BZ7" i="7"/>
  <c r="BY7" i="7"/>
  <c r="BX7" i="7"/>
  <c r="BW7" i="7"/>
  <c r="BV7" i="7"/>
  <c r="BU7" i="7"/>
  <c r="BT7" i="7"/>
  <c r="BS7" i="7"/>
  <c r="BR7" i="7"/>
  <c r="BQ7" i="7"/>
  <c r="BP7" i="7"/>
  <c r="BO7" i="7"/>
  <c r="BN7" i="7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EZ6" i="7"/>
  <c r="EY6" i="7"/>
  <c r="EX6" i="7"/>
  <c r="EW6" i="7"/>
  <c r="EV6" i="7"/>
  <c r="EU6" i="7"/>
  <c r="ET6" i="7"/>
  <c r="ES6" i="7"/>
  <c r="ER6" i="7"/>
  <c r="EQ6" i="7"/>
  <c r="EP6" i="7"/>
  <c r="EO6" i="7"/>
  <c r="EN6" i="7"/>
  <c r="EM6" i="7"/>
  <c r="EL6" i="7"/>
  <c r="EK6" i="7"/>
  <c r="EJ6" i="7"/>
  <c r="EI6" i="7"/>
  <c r="EH6" i="7"/>
  <c r="EG6" i="7"/>
  <c r="EF6" i="7"/>
  <c r="EE6" i="7"/>
  <c r="ED6" i="7"/>
  <c r="EC6" i="7"/>
  <c r="EB6" i="7"/>
  <c r="EA6" i="7"/>
  <c r="DZ6" i="7"/>
  <c r="DY6" i="7"/>
  <c r="DX6" i="7"/>
  <c r="DW6" i="7"/>
  <c r="DV6" i="7"/>
  <c r="DU6" i="7"/>
  <c r="DT6" i="7"/>
  <c r="DS6" i="7"/>
  <c r="DR6" i="7"/>
  <c r="DQ6" i="7"/>
  <c r="DP6" i="7"/>
  <c r="DO6" i="7"/>
  <c r="DN6" i="7"/>
  <c r="DM6" i="7"/>
  <c r="DL6" i="7"/>
  <c r="DK6" i="7"/>
  <c r="DJ6" i="7"/>
  <c r="DI6" i="7"/>
  <c r="DH6" i="7"/>
  <c r="DG6" i="7"/>
  <c r="DF6" i="7"/>
  <c r="DE6" i="7"/>
  <c r="DD6" i="7"/>
  <c r="DC6" i="7"/>
  <c r="DB6" i="7"/>
  <c r="DA6" i="7"/>
  <c r="CZ6" i="7"/>
  <c r="CY6" i="7"/>
  <c r="CX6" i="7"/>
  <c r="CW6" i="7"/>
  <c r="CV6" i="7"/>
  <c r="CU6" i="7"/>
  <c r="CT6" i="7"/>
  <c r="CS6" i="7"/>
  <c r="CR6" i="7"/>
  <c r="CQ6" i="7"/>
  <c r="CP6" i="7"/>
  <c r="CO6" i="7"/>
  <c r="CN6" i="7"/>
  <c r="CM6" i="7"/>
  <c r="CL6" i="7"/>
  <c r="CK6" i="7"/>
  <c r="CJ6" i="7"/>
  <c r="CI6" i="7"/>
  <c r="CH6" i="7"/>
  <c r="CG6" i="7"/>
  <c r="CF6" i="7"/>
  <c r="CE6" i="7"/>
  <c r="CD6" i="7"/>
  <c r="CC6" i="7"/>
  <c r="CB6" i="7"/>
  <c r="CA6" i="7"/>
  <c r="BZ6" i="7"/>
  <c r="BY6" i="7"/>
  <c r="BX6" i="7"/>
  <c r="BW6" i="7"/>
  <c r="BV6" i="7"/>
  <c r="BU6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K6" i="7"/>
  <c r="AJ6" i="7"/>
  <c r="AI6" i="7"/>
  <c r="AH6" i="7"/>
  <c r="AG6" i="7"/>
  <c r="AF6" i="7"/>
  <c r="AE6" i="7"/>
  <c r="AD6" i="7"/>
  <c r="EZ5" i="7"/>
  <c r="EY5" i="7"/>
  <c r="EX5" i="7"/>
  <c r="EW5" i="7"/>
  <c r="EV5" i="7"/>
  <c r="EU5" i="7"/>
  <c r="ET5" i="7"/>
  <c r="ES5" i="7"/>
  <c r="ER5" i="7"/>
  <c r="EQ5" i="7"/>
  <c r="EP5" i="7"/>
  <c r="EO5" i="7"/>
  <c r="EN5" i="7"/>
  <c r="EM5" i="7"/>
  <c r="EL5" i="7"/>
  <c r="EK5" i="7"/>
  <c r="EJ5" i="7"/>
  <c r="EI5" i="7"/>
  <c r="EH5" i="7"/>
  <c r="EG5" i="7"/>
  <c r="EF5" i="7"/>
  <c r="EE5" i="7"/>
  <c r="ED5" i="7"/>
  <c r="EC5" i="7"/>
  <c r="EB5" i="7"/>
  <c r="EA5" i="7"/>
  <c r="DZ5" i="7"/>
  <c r="DY5" i="7"/>
  <c r="DX5" i="7"/>
  <c r="DW5" i="7"/>
  <c r="DV5" i="7"/>
  <c r="DU5" i="7"/>
  <c r="DT5" i="7"/>
  <c r="DS5" i="7"/>
  <c r="DR5" i="7"/>
  <c r="DQ5" i="7"/>
  <c r="DP5" i="7"/>
  <c r="DO5" i="7"/>
  <c r="DN5" i="7"/>
  <c r="DM5" i="7"/>
  <c r="DL5" i="7"/>
  <c r="DK5" i="7"/>
  <c r="DJ5" i="7"/>
  <c r="DI5" i="7"/>
  <c r="DH5" i="7"/>
  <c r="DG5" i="7"/>
  <c r="DF5" i="7"/>
  <c r="DE5" i="7"/>
  <c r="AI55" i="7" s="1"/>
  <c r="DD5" i="7"/>
  <c r="DC5" i="7"/>
  <c r="DB5" i="7"/>
  <c r="DA5" i="7"/>
  <c r="CZ5" i="7"/>
  <c r="CY5" i="7"/>
  <c r="CX5" i="7"/>
  <c r="CW5" i="7"/>
  <c r="CV5" i="7"/>
  <c r="CU5" i="7"/>
  <c r="CT5" i="7"/>
  <c r="CS5" i="7"/>
  <c r="CR5" i="7"/>
  <c r="CQ5" i="7"/>
  <c r="CP5" i="7"/>
  <c r="CO5" i="7"/>
  <c r="CN5" i="7"/>
  <c r="CM5" i="7"/>
  <c r="CL5" i="7"/>
  <c r="CK5" i="7"/>
  <c r="CJ5" i="7"/>
  <c r="CI5" i="7"/>
  <c r="CH5" i="7"/>
  <c r="CG5" i="7"/>
  <c r="CF5" i="7"/>
  <c r="CE5" i="7"/>
  <c r="CD5" i="7"/>
  <c r="CC5" i="7"/>
  <c r="CB5" i="7"/>
  <c r="CA5" i="7"/>
  <c r="BZ5" i="7"/>
  <c r="BY5" i="7"/>
  <c r="BX5" i="7"/>
  <c r="BW5" i="7"/>
  <c r="BV5" i="7"/>
  <c r="BU5" i="7"/>
  <c r="BT5" i="7"/>
  <c r="BS5" i="7"/>
  <c r="BR5" i="7"/>
  <c r="BQ5" i="7"/>
  <c r="BP5" i="7"/>
  <c r="BO5" i="7"/>
  <c r="BN5" i="7"/>
  <c r="BM5" i="7"/>
  <c r="BL5" i="7"/>
  <c r="BK5" i="7"/>
  <c r="BJ5" i="7"/>
  <c r="BI5" i="7"/>
  <c r="BH5" i="7"/>
  <c r="BG5" i="7"/>
  <c r="BF5" i="7"/>
  <c r="BE5" i="7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N5" i="7"/>
  <c r="AM5" i="7"/>
  <c r="AL5" i="7"/>
  <c r="AK5" i="7"/>
  <c r="AJ5" i="7"/>
  <c r="AI5" i="7"/>
  <c r="AH5" i="7"/>
  <c r="AG5" i="7"/>
  <c r="AF5" i="7"/>
  <c r="AE5" i="7"/>
  <c r="AD5" i="7"/>
  <c r="AA2" i="7"/>
  <c r="Z2" i="7"/>
  <c r="AZ39" i="7" l="1"/>
  <c r="AZ40" i="7" s="1"/>
  <c r="AZ41" i="7" s="1"/>
  <c r="AE40" i="7"/>
  <c r="AK55" i="7"/>
  <c r="AY40" i="7"/>
  <c r="AY41" i="7" s="1"/>
  <c r="AI63" i="7"/>
  <c r="AI66" i="7"/>
  <c r="AO70" i="7"/>
  <c r="AI74" i="7"/>
  <c r="AM29" i="7"/>
  <c r="AD44" i="7" s="1"/>
  <c r="AU29" i="7"/>
  <c r="AE44" i="7" s="1"/>
  <c r="BC29" i="7"/>
  <c r="AF44" i="7" s="1"/>
  <c r="BK29" i="7"/>
  <c r="AG44" i="7" s="1"/>
  <c r="BS29" i="7"/>
  <c r="AH44" i="7" s="1"/>
  <c r="CA29" i="7"/>
  <c r="AI44" i="7" s="1"/>
  <c r="CI29" i="7"/>
  <c r="AJ44" i="7" s="1"/>
  <c r="CQ29" i="7"/>
  <c r="AK44" i="7" s="1"/>
  <c r="CY29" i="7"/>
  <c r="AL44" i="7" s="1"/>
  <c r="DO29" i="7"/>
  <c r="AN44" i="7" s="1"/>
  <c r="DW29" i="7"/>
  <c r="AO44" i="7" s="1"/>
  <c r="EE29" i="7"/>
  <c r="AP44" i="7" s="1"/>
  <c r="EM29" i="7"/>
  <c r="AQ44" i="7" s="1"/>
  <c r="EU29" i="7"/>
  <c r="AR44" i="7" s="1"/>
  <c r="AK60" i="7"/>
  <c r="AO69" i="7"/>
  <c r="AJ74" i="7"/>
  <c r="AK75" i="7"/>
  <c r="AM39" i="7"/>
  <c r="AP39" i="7"/>
  <c r="AI73" i="7"/>
  <c r="AI56" i="7"/>
  <c r="AJ58" i="7"/>
  <c r="AK58" i="7"/>
  <c r="AI64" i="7"/>
  <c r="AJ65" i="7"/>
  <c r="AK66" i="7"/>
  <c r="AE39" i="7"/>
  <c r="AH39" i="7"/>
  <c r="AO78" i="7"/>
  <c r="AF40" i="7"/>
  <c r="AI40" i="7"/>
  <c r="AN40" i="7"/>
  <c r="AQ40" i="7"/>
  <c r="AK56" i="7"/>
  <c r="CJ29" i="7"/>
  <c r="AO58" i="7"/>
  <c r="AO59" i="7"/>
  <c r="AJ63" i="7"/>
  <c r="AK64" i="7"/>
  <c r="AK72" i="7"/>
  <c r="AO77" i="7"/>
  <c r="AI61" i="7"/>
  <c r="AJ62" i="7"/>
  <c r="AI69" i="7"/>
  <c r="AJ70" i="7"/>
  <c r="AK71" i="7"/>
  <c r="AI59" i="7"/>
  <c r="AJ60" i="7"/>
  <c r="AK61" i="7"/>
  <c r="AI67" i="7"/>
  <c r="AK69" i="7"/>
  <c r="AO71" i="7"/>
  <c r="AI75" i="7"/>
  <c r="AK77" i="7"/>
  <c r="AJ55" i="7"/>
  <c r="AJ29" i="7"/>
  <c r="AO60" i="7"/>
  <c r="AO68" i="7"/>
  <c r="AD39" i="7"/>
  <c r="AF39" i="7"/>
  <c r="AG39" i="7"/>
  <c r="AI39" i="7"/>
  <c r="AJ39" i="7"/>
  <c r="AK39" i="7"/>
  <c r="AL39" i="7"/>
  <c r="AN39" i="7"/>
  <c r="AO39" i="7"/>
  <c r="AQ39" i="7"/>
  <c r="AR39" i="7"/>
  <c r="AD40" i="7"/>
  <c r="AG40" i="7"/>
  <c r="AH40" i="7"/>
  <c r="AJ40" i="7"/>
  <c r="AK40" i="7"/>
  <c r="AL40" i="7"/>
  <c r="AM40" i="7"/>
  <c r="AO40" i="7"/>
  <c r="AP40" i="7"/>
  <c r="AR40" i="7"/>
  <c r="AI77" i="7"/>
  <c r="AJ78" i="7"/>
  <c r="AO55" i="7"/>
  <c r="AW29" i="7"/>
  <c r="AE48" i="7" s="1"/>
  <c r="BM29" i="7"/>
  <c r="AG48" i="7" s="1"/>
  <c r="CC29" i="7"/>
  <c r="AI48" i="7" s="1"/>
  <c r="CS29" i="7"/>
  <c r="AK48" i="7" s="1"/>
  <c r="DI29" i="7"/>
  <c r="AM48" i="7" s="1"/>
  <c r="DY29" i="7"/>
  <c r="AO48" i="7" s="1"/>
  <c r="EO29" i="7"/>
  <c r="AQ48" i="7" s="1"/>
  <c r="EP29" i="7"/>
  <c r="AQ49" i="7" s="1"/>
  <c r="CU29" i="7"/>
  <c r="AK50" i="7" s="1"/>
  <c r="AO63" i="7"/>
  <c r="AJ69" i="7"/>
  <c r="AJ77" i="7"/>
  <c r="EV29" i="7"/>
  <c r="AO29" i="7"/>
  <c r="AD48" i="7" s="1"/>
  <c r="BE29" i="7"/>
  <c r="AF48" i="7" s="1"/>
  <c r="BU29" i="7"/>
  <c r="AH48" i="7" s="1"/>
  <c r="CK29" i="7"/>
  <c r="AJ48" i="7" s="1"/>
  <c r="DA29" i="7"/>
  <c r="AL48" i="7" s="1"/>
  <c r="DQ29" i="7"/>
  <c r="AN48" i="7" s="1"/>
  <c r="EG29" i="7"/>
  <c r="AP48" i="7" s="1"/>
  <c r="EW29" i="7"/>
  <c r="AR48" i="7" s="1"/>
  <c r="BV29" i="7"/>
  <c r="CD29" i="7"/>
  <c r="AI49" i="7" s="1"/>
  <c r="EH29" i="7"/>
  <c r="AP49" i="7" s="1"/>
  <c r="AQ29" i="7"/>
  <c r="AD50" i="7" s="1"/>
  <c r="DC29" i="7"/>
  <c r="AL50" i="7" s="1"/>
  <c r="AI58" i="7"/>
  <c r="AJ59" i="7"/>
  <c r="AJ67" i="7"/>
  <c r="AK68" i="7"/>
  <c r="AJ75" i="7"/>
  <c r="AK76" i="7"/>
  <c r="AJ71" i="7"/>
  <c r="AI29" i="7"/>
  <c r="AY29" i="7"/>
  <c r="AE50" i="7" s="1"/>
  <c r="BG29" i="7"/>
  <c r="AF50" i="7" s="1"/>
  <c r="BO29" i="7"/>
  <c r="AG50" i="7" s="1"/>
  <c r="BW29" i="7"/>
  <c r="AH50" i="7" s="1"/>
  <c r="CE29" i="7"/>
  <c r="AI50" i="7" s="1"/>
  <c r="CM29" i="7"/>
  <c r="AJ50" i="7" s="1"/>
  <c r="DK29" i="7"/>
  <c r="AM50" i="7" s="1"/>
  <c r="DS29" i="7"/>
  <c r="AN50" i="7" s="1"/>
  <c r="EA29" i="7"/>
  <c r="AO50" i="7" s="1"/>
  <c r="EI29" i="7"/>
  <c r="AP50" i="7" s="1"/>
  <c r="EQ29" i="7"/>
  <c r="AQ50" i="7" s="1"/>
  <c r="EY29" i="7"/>
  <c r="AR50" i="7" s="1"/>
  <c r="AI57" i="7"/>
  <c r="AK59" i="7"/>
  <c r="AO61" i="7"/>
  <c r="AJ66" i="7"/>
  <c r="AK67" i="7"/>
  <c r="AL55" i="7"/>
  <c r="AI72" i="7"/>
  <c r="AJ73" i="7"/>
  <c r="AK74" i="7"/>
  <c r="AO76" i="7"/>
  <c r="AI62" i="7"/>
  <c r="AJ56" i="7"/>
  <c r="AK57" i="7"/>
  <c r="AJ64" i="7"/>
  <c r="AK65" i="7"/>
  <c r="AO67" i="7"/>
  <c r="AI71" i="7"/>
  <c r="AJ72" i="7"/>
  <c r="AK73" i="7"/>
  <c r="AO75" i="7"/>
  <c r="AI70" i="7"/>
  <c r="AO74" i="7"/>
  <c r="AI78" i="7"/>
  <c r="DG29" i="7"/>
  <c r="AM44" i="7" s="1"/>
  <c r="AG29" i="7"/>
  <c r="AO66" i="7"/>
  <c r="AO57" i="7"/>
  <c r="AK63" i="7"/>
  <c r="AO65" i="7"/>
  <c r="AO73" i="7"/>
  <c r="AI65" i="7"/>
  <c r="AN29" i="7"/>
  <c r="AV29" i="7"/>
  <c r="BD29" i="7"/>
  <c r="BL29" i="7"/>
  <c r="BT29" i="7"/>
  <c r="CB29" i="7"/>
  <c r="CR29" i="7"/>
  <c r="CZ29" i="7"/>
  <c r="DH29" i="7"/>
  <c r="DP29" i="7"/>
  <c r="DX29" i="7"/>
  <c r="EF29" i="7"/>
  <c r="EN29" i="7"/>
  <c r="AO56" i="7"/>
  <c r="AI60" i="7"/>
  <c r="AJ61" i="7"/>
  <c r="AK62" i="7"/>
  <c r="AO64" i="7"/>
  <c r="AI68" i="7"/>
  <c r="AK70" i="7"/>
  <c r="AO72" i="7"/>
  <c r="AI76" i="7"/>
  <c r="AK78" i="7"/>
  <c r="AJ57" i="7"/>
  <c r="AJ76" i="7"/>
  <c r="AH29" i="7"/>
  <c r="AP29" i="7"/>
  <c r="AX29" i="7"/>
  <c r="BF29" i="7"/>
  <c r="BN29" i="7"/>
  <c r="CL29" i="7"/>
  <c r="CT29" i="7"/>
  <c r="DB29" i="7"/>
  <c r="DJ29" i="7"/>
  <c r="DR29" i="7"/>
  <c r="DZ29" i="7"/>
  <c r="EX29" i="7"/>
  <c r="AO62" i="7"/>
  <c r="AJ68" i="7"/>
  <c r="C1" i="7" l="1"/>
  <c r="AY42" i="7"/>
  <c r="AY44" i="7" s="1"/>
  <c r="E1" i="7"/>
  <c r="AL72" i="7"/>
  <c r="AL61" i="7"/>
  <c r="AI41" i="7"/>
  <c r="AL77" i="7"/>
  <c r="AL71" i="7"/>
  <c r="AF41" i="7"/>
  <c r="AL75" i="7"/>
  <c r="AL60" i="7"/>
  <c r="AL59" i="7"/>
  <c r="AL65" i="7"/>
  <c r="AL58" i="7"/>
  <c r="AL68" i="7"/>
  <c r="AL76" i="7"/>
  <c r="AL57" i="7"/>
  <c r="AL67" i="7"/>
  <c r="AL63" i="7"/>
  <c r="DC30" i="7"/>
  <c r="AL74" i="7"/>
  <c r="AN41" i="7"/>
  <c r="AL66" i="7"/>
  <c r="AQ41" i="7"/>
  <c r="AP41" i="7"/>
  <c r="AE41" i="7"/>
  <c r="CB30" i="7"/>
  <c r="AL41" i="7"/>
  <c r="AO41" i="7"/>
  <c r="AD41" i="7"/>
  <c r="AL69" i="7"/>
  <c r="AH41" i="7"/>
  <c r="AL73" i="7"/>
  <c r="EO30" i="7"/>
  <c r="AL56" i="7"/>
  <c r="BT30" i="7"/>
  <c r="BV30" i="7"/>
  <c r="AK41" i="7"/>
  <c r="AJ41" i="7"/>
  <c r="CC30" i="7"/>
  <c r="CJ30" i="7"/>
  <c r="CD30" i="7"/>
  <c r="AH49" i="7"/>
  <c r="AM41" i="7"/>
  <c r="AI30" i="7"/>
  <c r="DA30" i="7"/>
  <c r="AR41" i="7"/>
  <c r="AG41" i="7"/>
  <c r="EF30" i="7"/>
  <c r="BL30" i="7"/>
  <c r="AL64" i="7"/>
  <c r="BU30" i="7"/>
  <c r="DY30" i="7"/>
  <c r="AW30" i="7"/>
  <c r="BW30" i="7"/>
  <c r="BO30" i="7"/>
  <c r="EG30" i="7"/>
  <c r="DS30" i="7"/>
  <c r="EP30" i="7"/>
  <c r="DH30" i="7"/>
  <c r="AG30" i="7"/>
  <c r="EY30" i="7"/>
  <c r="CM30" i="7"/>
  <c r="EN30" i="7"/>
  <c r="AP30" i="7"/>
  <c r="AD49" i="7"/>
  <c r="BF30" i="7"/>
  <c r="AF49" i="7"/>
  <c r="EV30" i="7"/>
  <c r="AO49" i="7"/>
  <c r="DZ30" i="7"/>
  <c r="AX30" i="7"/>
  <c r="AE49" i="7"/>
  <c r="CK30" i="7"/>
  <c r="CZ30" i="7"/>
  <c r="CE30" i="7"/>
  <c r="BG30" i="7"/>
  <c r="DJ30" i="7"/>
  <c r="AM49" i="7"/>
  <c r="AH30" i="7"/>
  <c r="BM30" i="7"/>
  <c r="EQ30" i="7"/>
  <c r="AJ30" i="7"/>
  <c r="DR30" i="7"/>
  <c r="AN49" i="7"/>
  <c r="CR30" i="7"/>
  <c r="DB30" i="7"/>
  <c r="AL49" i="7"/>
  <c r="DQ30" i="7"/>
  <c r="BE30" i="7"/>
  <c r="AL78" i="7"/>
  <c r="DI30" i="7"/>
  <c r="AQ30" i="7"/>
  <c r="AO30" i="7"/>
  <c r="CS30" i="7"/>
  <c r="EA30" i="7"/>
  <c r="DX30" i="7"/>
  <c r="BD30" i="7"/>
  <c r="AL70" i="7"/>
  <c r="AL62" i="7"/>
  <c r="AK49" i="7"/>
  <c r="CT30" i="7"/>
  <c r="CL30" i="7"/>
  <c r="AJ49" i="7"/>
  <c r="AG49" i="7"/>
  <c r="BN30" i="7"/>
  <c r="EI30" i="7"/>
  <c r="EW30" i="7"/>
  <c r="DP30" i="7"/>
  <c r="AV30" i="7"/>
  <c r="AY30" i="7"/>
  <c r="CU30" i="7"/>
  <c r="EX30" i="7"/>
  <c r="AR49" i="7"/>
  <c r="AN30" i="7"/>
  <c r="DK30" i="7"/>
  <c r="EH30" i="7"/>
  <c r="U34" i="6" l="1"/>
  <c r="C34" i="6" l="1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AR34" i="6"/>
  <c r="AS34" i="6"/>
  <c r="AT34" i="6"/>
  <c r="AU34" i="6"/>
  <c r="AV34" i="6"/>
  <c r="AW34" i="6"/>
  <c r="AX34" i="6"/>
  <c r="AY34" i="6"/>
  <c r="AZ34" i="6"/>
  <c r="BA34" i="6"/>
  <c r="BB34" i="6"/>
  <c r="BC34" i="6"/>
  <c r="BD34" i="6"/>
  <c r="BE34" i="6"/>
  <c r="BF34" i="6"/>
  <c r="BG34" i="6"/>
  <c r="BH34" i="6"/>
  <c r="BI34" i="6"/>
  <c r="BJ34" i="6"/>
  <c r="BK34" i="6"/>
  <c r="BL34" i="6"/>
  <c r="BM34" i="6"/>
  <c r="B34" i="6"/>
</calcChain>
</file>

<file path=xl/sharedStrings.xml><?xml version="1.0" encoding="utf-8"?>
<sst xmlns="http://schemas.openxmlformats.org/spreadsheetml/2006/main" count="501" uniqueCount="116">
  <si>
    <t>NG rate</t>
    <phoneticPr fontId="1"/>
  </si>
  <si>
    <t>CP press</t>
    <phoneticPr fontId="1"/>
  </si>
  <si>
    <t>PL caulking</t>
    <phoneticPr fontId="1"/>
  </si>
  <si>
    <t>VB press</t>
    <phoneticPr fontId="1"/>
  </si>
  <si>
    <t>COVER press</t>
    <phoneticPr fontId="1"/>
  </si>
  <si>
    <t>OR assy1</t>
    <phoneticPr fontId="1"/>
  </si>
  <si>
    <t>OR assy2</t>
    <phoneticPr fontId="1"/>
  </si>
  <si>
    <t>Transfer</t>
    <phoneticPr fontId="1"/>
  </si>
  <si>
    <t>CASE caulking</t>
    <phoneticPr fontId="1"/>
  </si>
  <si>
    <t>Electric check</t>
    <phoneticPr fontId="1"/>
  </si>
  <si>
    <t>Pressure setting1</t>
    <phoneticPr fontId="1"/>
  </si>
  <si>
    <t>Pressure setting2</t>
    <phoneticPr fontId="1"/>
  </si>
  <si>
    <t>Pressure setting4</t>
    <phoneticPr fontId="1"/>
  </si>
  <si>
    <t>Error</t>
    <phoneticPr fontId="1"/>
  </si>
  <si>
    <t>No Components</t>
    <phoneticPr fontId="1"/>
  </si>
  <si>
    <t>Stopping</t>
    <phoneticPr fontId="1"/>
  </si>
  <si>
    <t>Pressure setting3</t>
    <phoneticPr fontId="1"/>
  </si>
  <si>
    <t>Completion transfer</t>
    <phoneticPr fontId="1"/>
  </si>
  <si>
    <t>Working Time(hours/day)</t>
    <phoneticPr fontId="1"/>
  </si>
  <si>
    <t>Running rate(%)</t>
    <phoneticPr fontId="1"/>
  </si>
  <si>
    <t>NG rate(%)</t>
    <phoneticPr fontId="1"/>
  </si>
  <si>
    <t>CT(sec/pcs)</t>
    <phoneticPr fontId="1"/>
  </si>
  <si>
    <t>Target Qty(pcs/day)</t>
    <phoneticPr fontId="1"/>
  </si>
  <si>
    <t>Line</t>
    <phoneticPr fontId="1"/>
  </si>
  <si>
    <t>CP press</t>
    <phoneticPr fontId="1"/>
  </si>
  <si>
    <t>PL caulking</t>
    <phoneticPr fontId="1"/>
  </si>
  <si>
    <t>VB press</t>
    <phoneticPr fontId="1"/>
  </si>
  <si>
    <t>COVER press</t>
    <phoneticPr fontId="1"/>
  </si>
  <si>
    <t>OR assy1</t>
    <phoneticPr fontId="1"/>
  </si>
  <si>
    <t>OR assy2</t>
    <phoneticPr fontId="1"/>
  </si>
  <si>
    <t>Transfer</t>
    <phoneticPr fontId="1"/>
  </si>
  <si>
    <t>CASE caulking</t>
    <phoneticPr fontId="1"/>
  </si>
  <si>
    <t>Electric check</t>
    <phoneticPr fontId="1"/>
  </si>
  <si>
    <t>Pressure setting1</t>
    <phoneticPr fontId="1"/>
  </si>
  <si>
    <t>Pressure setting2</t>
    <phoneticPr fontId="1"/>
  </si>
  <si>
    <t>Pressure setting3</t>
    <phoneticPr fontId="1"/>
  </si>
  <si>
    <t>Pressure setting4</t>
    <phoneticPr fontId="1"/>
  </si>
  <si>
    <t>Marking</t>
    <phoneticPr fontId="1"/>
  </si>
  <si>
    <t>Date</t>
    <phoneticPr fontId="1"/>
  </si>
  <si>
    <t>Time</t>
    <phoneticPr fontId="1"/>
  </si>
  <si>
    <t>Item No.</t>
    <phoneticPr fontId="1"/>
  </si>
  <si>
    <t>Running</t>
    <phoneticPr fontId="1"/>
  </si>
  <si>
    <t>Stopping</t>
    <phoneticPr fontId="1"/>
  </si>
  <si>
    <t>Total</t>
    <phoneticPr fontId="1"/>
  </si>
  <si>
    <t>OK</t>
    <phoneticPr fontId="1"/>
  </si>
  <si>
    <t>NG</t>
    <phoneticPr fontId="1"/>
  </si>
  <si>
    <t>Error(times)</t>
    <phoneticPr fontId="1"/>
  </si>
  <si>
    <t>PL caulking</t>
    <phoneticPr fontId="1"/>
  </si>
  <si>
    <t>Morning</t>
    <phoneticPr fontId="1"/>
  </si>
  <si>
    <t>Afternoon</t>
    <phoneticPr fontId="1"/>
  </si>
  <si>
    <t>Night</t>
    <phoneticPr fontId="1"/>
  </si>
  <si>
    <t>Stopping Time</t>
    <phoneticPr fontId="1"/>
  </si>
  <si>
    <t>NG rate on Pressure setting</t>
    <phoneticPr fontId="1"/>
  </si>
  <si>
    <t>Total</t>
    <phoneticPr fontId="1"/>
  </si>
  <si>
    <t>NG rate</t>
    <phoneticPr fontId="1"/>
  </si>
  <si>
    <t>Line running rate</t>
    <phoneticPr fontId="1"/>
  </si>
  <si>
    <t>Vide</t>
  </si>
  <si>
    <t>Line</t>
  </si>
  <si>
    <t>Stopping Time Error</t>
  </si>
  <si>
    <t>Stopping Time No component</t>
  </si>
  <si>
    <t>Stopping Time Stopping</t>
  </si>
  <si>
    <t>TOTAL</t>
  </si>
  <si>
    <t>error = error détectée meme si reset</t>
  </si>
  <si>
    <t>quand no error  then stopping time</t>
  </si>
  <si>
    <t>stopping time = automatique et manuel</t>
  </si>
  <si>
    <t>no component + automatique = no component</t>
  </si>
  <si>
    <t>_TICO1_log</t>
  </si>
  <si>
    <t>1 FOR JAPANESE</t>
  </si>
  <si>
    <t>0 FOR FRENCH</t>
  </si>
  <si>
    <t>DONE</t>
  </si>
  <si>
    <t>TICO 1</t>
  </si>
  <si>
    <t>Notes:</t>
  </si>
  <si>
    <t>Résumé production pour suivi TRS</t>
  </si>
  <si>
    <t>Production</t>
  </si>
  <si>
    <t>Rebuts</t>
  </si>
  <si>
    <t>Matin</t>
  </si>
  <si>
    <t>Midi</t>
  </si>
  <si>
    <t>Nuit</t>
  </si>
  <si>
    <t>Error</t>
  </si>
  <si>
    <t>OM3599 CP press</t>
  </si>
  <si>
    <t>OM3600 PL caulking</t>
  </si>
  <si>
    <t>OM3601 VB press</t>
  </si>
  <si>
    <t>OM3602 COVER press</t>
  </si>
  <si>
    <t>OM3603 OR assy1</t>
  </si>
  <si>
    <t>OM3604 OR assy2</t>
  </si>
  <si>
    <t>OM3605 Transfer</t>
  </si>
  <si>
    <t>OM3606 CASE caulking</t>
  </si>
  <si>
    <t>OM3607 Electric check</t>
  </si>
  <si>
    <t>OM3608 Pressure setting1</t>
  </si>
  <si>
    <t>OM3609 Pressure setting2</t>
  </si>
  <si>
    <t>OM3610 Pressure setting3</t>
  </si>
  <si>
    <t>OM3611 Pressure setting4</t>
  </si>
  <si>
    <t>OM3612 Marking</t>
  </si>
  <si>
    <t>OM3613 Completion work transfer</t>
  </si>
  <si>
    <t>Date</t>
  </si>
  <si>
    <t>Time</t>
  </si>
  <si>
    <t>Item No.</t>
  </si>
  <si>
    <t>Running</t>
  </si>
  <si>
    <t>No Components</t>
  </si>
  <si>
    <t>Stopping</t>
  </si>
  <si>
    <t>Total</t>
  </si>
  <si>
    <t>OK</t>
  </si>
  <si>
    <t>NG</t>
  </si>
  <si>
    <t>Error(times)</t>
  </si>
  <si>
    <t>Year</t>
  </si>
  <si>
    <t>Month</t>
  </si>
  <si>
    <t>Day</t>
  </si>
  <si>
    <t>Hour</t>
  </si>
  <si>
    <t>Shift</t>
  </si>
  <si>
    <t>File Name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</si>
  <si>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</si>
  <si>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Fait</t>
  </si>
  <si>
    <t>21/08/17</t>
  </si>
  <si>
    <t>21/08/18</t>
  </si>
  <si>
    <t>210817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</si>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</sst>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yyyy/m/d;@"/>
    <numFmt numFmtId="165" formatCode="0.0"/>
    <numFmt numFmtId="166" formatCode="h:mm;@"/>
    <numFmt numFmtId="167" formatCode="0.0%"/>
    <numFmt numFmtId="168" formatCode="0.00_ "/>
  </numFmts>
  <fonts count="9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</font>
    <font>
      <sz val="36"/>
      <color theme="1"/>
      <name val="ＭＳ Ｐゴシック"/>
      <family val="2"/>
      <charset val="128"/>
    </font>
    <font>
      <b/>
      <sz val="48"/>
      <color theme="1"/>
      <name val="ＭＳ Ｐゴシック"/>
    </font>
    <font>
      <sz val="48"/>
      <color theme="1"/>
      <name val="ＭＳ Ｐゴシック"/>
    </font>
    <font>
      <sz val="16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0" xfId="0" applyNumberFormat="1">
      <alignment vertical="center"/>
    </xf>
    <xf numFmtId="166" fontId="0" fillId="0" borderId="1" xfId="0" applyNumberFormat="1" applyBorder="1" applyAlignment="1">
      <alignment horizontal="center" vertical="center"/>
    </xf>
    <xf numFmtId="167" fontId="0" fillId="0" borderId="0" xfId="0" applyNumberFormat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" fontId="0" fillId="0" borderId="0" xfId="0" applyNumberFormat="1">
      <alignment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3" fillId="0" borderId="0" xfId="0" applyFont="1">
      <alignment vertical="center"/>
    </xf>
    <xf numFmtId="167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9" fontId="0" fillId="0" borderId="0" xfId="0" applyNumberFormat="1">
      <alignment vertical="center"/>
    </xf>
    <xf numFmtId="1" fontId="0" fillId="0" borderId="0" xfId="0" applyNumberFormat="1">
      <alignment vertical="center"/>
    </xf>
    <xf numFmtId="168" fontId="0" fillId="0" borderId="6" xfId="0" applyNumberFormat="1" applyBorder="1" applyAlignment="1">
      <alignment horizontal="center" vertical="center"/>
    </xf>
    <xf numFmtId="21" fontId="0" fillId="0" borderId="0" xfId="0" applyNumberFormat="1" applyAlignment="1"/>
    <xf numFmtId="0" fontId="0" fillId="0" borderId="0" xfId="0" applyAlignment="1"/>
    <xf numFmtId="14" fontId="0" fillId="0" borderId="0" xfId="0" applyNumberFormat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3" fillId="2" borderId="0" xfId="0" applyFont="1" applyFill="1">
      <alignment vertical="center"/>
    </xf>
    <xf numFmtId="0" fontId="4" fillId="0" borderId="0" xfId="0" applyFont="1">
      <alignment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>
      <alignment vertical="center"/>
    </xf>
    <xf numFmtId="0" fontId="8" fillId="0" borderId="0" xfId="0" applyFont="1">
      <alignment vertical="center"/>
    </xf>
    <xf numFmtId="167" fontId="8" fillId="0" borderId="0" xfId="0" applyNumberFormat="1" applyFont="1">
      <alignment vertical="center"/>
    </xf>
    <xf numFmtId="2" fontId="8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Normal" xfId="0" builtinId="0"/>
    <cellStyle name="標準 2" xfId="1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4800944"/>
  <ax:ocxPr ax:name="_ExtentY" ax:value="1333500"/>
  <ax:ocxPr ax:name="_Version" ax:value="393216"/>
  <ax:ocxPr ax:name="Font">
    <ax:font ax:persistence="persistPropertyBag">
      <ax:ocxPr ax:name="Name" ax:value="MS PGothic"/>
      <ax:ocxPr ax:name="Size" ax:value="8,25"/>
      <ax:ocxPr ax:name="Charset" ax:value="128"/>
      <ax:ocxPr ax:name="Weight" ax:value="400"/>
      <ax:ocxPr ax:name="Underline" ax:value="0"/>
      <ax:ocxPr ax:name="Italic" ax:value="0"/>
      <ax:ocxPr ax:name="Strikethrough" ax:value="0"/>
    </ax:font>
  </ax:ocxPr>
  <ax:ocxPr ax:name="Format" ax:value="442564609"/>
  <ax:ocxPr ax:name="CurrentDate" ax:value="42051"/>
</ax:ocx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ja-JP" sz="1400"/>
              <a:t>Production</a:t>
            </a:r>
            <a:r>
              <a:rPr lang="en-US" altLang="ja-JP" sz="1400" baseline="0"/>
              <a:t> Status1</a:t>
            </a:r>
            <a:endParaRPr lang="ja-JP" altLang="en-US" sz="14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graph!$ET$4</c:f>
              <c:strCache>
                <c:ptCount val="1"/>
                <c:pt idx="0">
                  <c:v>OK</c:v>
                </c:pt>
              </c:strCache>
            </c:strRef>
          </c:tx>
          <c:spPr>
            <a:ln w="28575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graph!$AC$5:$AC$12</c:f>
              <c:numCache>
                <c:formatCode>h:mm;@</c:formatCode>
                <c:ptCount val="8"/>
                <c:pt idx="0">
                  <c:v>1.25</c:v>
                </c:pt>
                <c:pt idx="1">
                  <c:v>1.2916666666666701</c:v>
                </c:pt>
                <c:pt idx="2">
                  <c:v>1.3333333333333299</c:v>
                </c:pt>
                <c:pt idx="3">
                  <c:v>1.375</c:v>
                </c:pt>
                <c:pt idx="4">
                  <c:v>1.4166666666666701</c:v>
                </c:pt>
                <c:pt idx="5">
                  <c:v>1.4583333333333299</c:v>
                </c:pt>
                <c:pt idx="6">
                  <c:v>1.5</c:v>
                </c:pt>
                <c:pt idx="7">
                  <c:v>1.5416666666666701</c:v>
                </c:pt>
              </c:numCache>
            </c:numRef>
          </c:xVal>
          <c:yVal>
            <c:numRef>
              <c:f>graph!$ET$5:$ET$12</c:f>
              <c:numCache>
                <c:formatCode>0.00</c:formatCode>
                <c:ptCount val="8"/>
                <c:pt idx="0">
                  <c:v>149</c:v>
                </c:pt>
                <c:pt idx="1">
                  <c:v>515</c:v>
                </c:pt>
                <c:pt idx="2">
                  <c:v>898</c:v>
                </c:pt>
                <c:pt idx="3">
                  <c:v>1258</c:v>
                </c:pt>
                <c:pt idx="4">
                  <c:v>1537</c:v>
                </c:pt>
                <c:pt idx="5">
                  <c:v>1932</c:v>
                </c:pt>
                <c:pt idx="6">
                  <c:v>2236</c:v>
                </c:pt>
                <c:pt idx="7">
                  <c:v>2496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5A-4019-9113-AB4B56A3545B}"/>
            </c:ext>
          </c:extLst>
        </c:ser>
        <c:ser>
          <c:idx val="1"/>
          <c:order val="1"/>
          <c:tx>
            <c:strRef>
              <c:f>graph!$AH$2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dPt>
            <c:idx val="23"/>
            <c:bubble3D val="0"/>
            <c:spPr>
              <a:ln w="28575">
                <a:solidFill>
                  <a:srgbClr val="FF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5D5A-4019-9113-AB4B56A3545B}"/>
              </c:ext>
            </c:extLst>
          </c:dPt>
          <c:xVal>
            <c:numRef>
              <c:f>graph!$AC$31:$AC$32</c:f>
              <c:numCache>
                <c:formatCode>h:mm;@</c:formatCode>
                <c:ptCount val="2"/>
                <c:pt idx="0">
                  <c:v>1.2083333333333333</c:v>
                </c:pt>
                <c:pt idx="1">
                  <c:v>2.2083333333333335</c:v>
                </c:pt>
              </c:numCache>
            </c:numRef>
          </c:xVal>
          <c:yVal>
            <c:numRef>
              <c:f>graph!$AD$31:$AD$32</c:f>
              <c:numCache>
                <c:formatCode>#,##0</c:formatCode>
                <c:ptCount val="2"/>
                <c:pt idx="0" formatCode="General">
                  <c:v>0</c:v>
                </c:pt>
                <c:pt idx="1">
                  <c:v>8950.5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D5A-4019-9113-AB4B56A3545B}"/>
            </c:ext>
          </c:extLst>
        </c:ser>
        <c:ser>
          <c:idx val="2"/>
          <c:order val="2"/>
          <c:spPr>
            <a:ln>
              <a:solidFill>
                <a:srgbClr val="FFC000"/>
              </a:solidFill>
            </a:ln>
          </c:spPr>
          <c:marker>
            <c:symbol val="circle"/>
            <c:size val="7"/>
            <c:spPr>
              <a:solidFill>
                <a:srgbClr val="FFC000"/>
              </a:solidFill>
              <a:ln>
                <a:solidFill>
                  <a:srgbClr val="FFC000"/>
                </a:solidFill>
              </a:ln>
            </c:spPr>
          </c:marker>
          <c:xVal>
            <c:numRef>
              <c:f>graph!$AC$12:$AC$20</c:f>
              <c:numCache>
                <c:formatCode>h:mm;@</c:formatCode>
                <c:ptCount val="9"/>
                <c:pt idx="0">
                  <c:v>1.5416666666666701</c:v>
                </c:pt>
                <c:pt idx="1">
                  <c:v>1.5833333333333299</c:v>
                </c:pt>
                <c:pt idx="2">
                  <c:v>1.625</c:v>
                </c:pt>
                <c:pt idx="3">
                  <c:v>1.6666666666666701</c:v>
                </c:pt>
                <c:pt idx="4">
                  <c:v>1.7083333333333299</c:v>
                </c:pt>
                <c:pt idx="5">
                  <c:v>1.75</c:v>
                </c:pt>
                <c:pt idx="6">
                  <c:v>1.7916666666666701</c:v>
                </c:pt>
                <c:pt idx="7">
                  <c:v>1.8333333333333299</c:v>
                </c:pt>
                <c:pt idx="8">
                  <c:v>1.875</c:v>
                </c:pt>
              </c:numCache>
            </c:numRef>
          </c:xVal>
          <c:yVal>
            <c:numRef>
              <c:f>graph!$ET$12:$ET$20</c:f>
              <c:numCache>
                <c:formatCode>0.00</c:formatCode>
                <c:ptCount val="9"/>
                <c:pt idx="0">
                  <c:v>2496</c:v>
                </c:pt>
                <c:pt idx="1">
                  <c:v>2831</c:v>
                </c:pt>
                <c:pt idx="2">
                  <c:v>3219</c:v>
                </c:pt>
                <c:pt idx="3">
                  <c:v>3593</c:v>
                </c:pt>
                <c:pt idx="4">
                  <c:v>3959</c:v>
                </c:pt>
                <c:pt idx="5">
                  <c:v>4357</c:v>
                </c:pt>
                <c:pt idx="6">
                  <c:v>4723</c:v>
                </c:pt>
                <c:pt idx="7">
                  <c:v>5092</c:v>
                </c:pt>
                <c:pt idx="8">
                  <c:v>5485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D5A-4019-9113-AB4B56A3545B}"/>
            </c:ext>
          </c:extLst>
        </c:ser>
        <c:ser>
          <c:idx val="3"/>
          <c:order val="3"/>
          <c:spPr>
            <a:ln>
              <a:solidFill>
                <a:srgbClr val="7030A0"/>
              </a:solidFill>
            </a:ln>
          </c:spPr>
          <c:marker>
            <c:symbol val="circle"/>
            <c:size val="7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</c:spPr>
          </c:marker>
          <c:xVal>
            <c:numRef>
              <c:f>graph!$AC$20:$AC$28</c:f>
              <c:numCache>
                <c:formatCode>h:mm;@</c:formatCode>
                <c:ptCount val="9"/>
                <c:pt idx="0">
                  <c:v>1.875</c:v>
                </c:pt>
                <c:pt idx="1">
                  <c:v>1.9166666666666701</c:v>
                </c:pt>
                <c:pt idx="2">
                  <c:v>1.9583333333333299</c:v>
                </c:pt>
                <c:pt idx="3">
                  <c:v>2</c:v>
                </c:pt>
                <c:pt idx="4">
                  <c:v>2.0416666666666701</c:v>
                </c:pt>
                <c:pt idx="5">
                  <c:v>2.0833333333333401</c:v>
                </c:pt>
                <c:pt idx="6">
                  <c:v>2.125</c:v>
                </c:pt>
                <c:pt idx="7">
                  <c:v>2.1666666666666701</c:v>
                </c:pt>
                <c:pt idx="8">
                  <c:v>2.2083333333333299</c:v>
                </c:pt>
              </c:numCache>
            </c:numRef>
          </c:xVal>
          <c:yVal>
            <c:numRef>
              <c:f>graph!$ET$20:$ET$28</c:f>
              <c:numCache>
                <c:formatCode>0.00</c:formatCode>
                <c:ptCount val="9"/>
                <c:pt idx="0">
                  <c:v>5485</c:v>
                </c:pt>
                <c:pt idx="1">
                  <c:v>5835</c:v>
                </c:pt>
                <c:pt idx="2">
                  <c:v>6214</c:v>
                </c:pt>
                <c:pt idx="3">
                  <c:v>6551</c:v>
                </c:pt>
                <c:pt idx="4">
                  <c:v>6953</c:v>
                </c:pt>
                <c:pt idx="5">
                  <c:v>7340</c:v>
                </c:pt>
                <c:pt idx="6">
                  <c:v>7733</c:v>
                </c:pt>
                <c:pt idx="7">
                  <c:v>8067</c:v>
                </c:pt>
                <c:pt idx="8">
                  <c:v>8451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D5A-4019-9113-AB4B56A354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614208"/>
        <c:axId val="215616128"/>
      </c:scatterChart>
      <c:valAx>
        <c:axId val="215614208"/>
        <c:scaling>
          <c:orientation val="minMax"/>
          <c:max val="2.2583330000000004"/>
          <c:min val="1.2083329999999999"/>
        </c:scaling>
        <c:delete val="0"/>
        <c:axPos val="b"/>
        <c:numFmt formatCode="h:mm;@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5616128"/>
        <c:crosses val="autoZero"/>
        <c:crossBetween val="midCat"/>
        <c:majorUnit val="0.25"/>
      </c:valAx>
      <c:valAx>
        <c:axId val="215616128"/>
        <c:scaling>
          <c:orientation val="minMax"/>
          <c:max val="10000"/>
          <c:min val="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5614208"/>
        <c:crosses val="autoZero"/>
        <c:crossBetween val="midCat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en-US" sz="1400"/>
              <a:t>Production</a:t>
            </a:r>
            <a:r>
              <a:rPr lang="en-US" altLang="en-US" sz="1400" baseline="0"/>
              <a:t> Status2</a:t>
            </a:r>
            <a:endParaRPr lang="en-US" altLang="en-US" sz="1400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graph!$AD$32</c:f>
              <c:strCache>
                <c:ptCount val="1"/>
                <c:pt idx="0">
                  <c:v>8 951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</c:spPr>
            <c:extLst>
              <c:ext xmlns:c16="http://schemas.microsoft.com/office/drawing/2014/chart" uri="{C3380CC4-5D6E-409C-BE32-E72D297353CC}">
                <c16:uniqueId val="{00000001-3172-457F-913F-4A73564EB237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3-3172-457F-913F-4A73564EB237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5-3172-457F-913F-4A73564EB237}"/>
              </c:ext>
            </c:extLst>
          </c:dPt>
          <c:dPt>
            <c:idx val="3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3172-457F-913F-4A73564EB237}"/>
              </c:ext>
            </c:extLst>
          </c:dPt>
          <c:dLbls>
            <c:dLbl>
              <c:idx val="0"/>
              <c:spPr/>
              <c:txPr>
                <a:bodyPr/>
                <a:lstStyle/>
                <a:p>
                  <a:pPr>
                    <a:defRPr lang="ja-JP" sz="2800"/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172-457F-913F-4A73564EB237}"/>
                </c:ext>
              </c:extLst>
            </c:dLbl>
            <c:dLbl>
              <c:idx val="1"/>
              <c:layout>
                <c:manualLayout>
                  <c:x val="2.0168012503256057E-2"/>
                  <c:y val="6.817406802857181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3172-457F-913F-4A73564EB237}"/>
                </c:ext>
              </c:extLst>
            </c:dLbl>
            <c:dLbl>
              <c:idx val="2"/>
              <c:layout>
                <c:manualLayout>
                  <c:x val="2.2235515201131248E-2"/>
                  <c:y val="-8.120507236163082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3172-457F-913F-4A73564EB237}"/>
                </c:ext>
              </c:extLst>
            </c:dLbl>
            <c:dLbl>
              <c:idx val="3"/>
              <c:layout>
                <c:manualLayout>
                  <c:x val="2.2140310586176729E-2"/>
                  <c:y val="2.0066418343997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3172-457F-913F-4A73564EB23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ja-JP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graph!$AN$4:$AQ$4</c:f>
              <c:strCache>
                <c:ptCount val="4"/>
                <c:pt idx="0">
                  <c:v>Running</c:v>
                </c:pt>
                <c:pt idx="1">
                  <c:v>Error</c:v>
                </c:pt>
                <c:pt idx="2">
                  <c:v>No Components</c:v>
                </c:pt>
                <c:pt idx="3">
                  <c:v>Stopping</c:v>
                </c:pt>
              </c:strCache>
            </c:strRef>
          </c:cat>
          <c:val>
            <c:numRef>
              <c:f>graph!$AG$30:$AJ$30</c:f>
              <c:numCache>
                <c:formatCode>0.0%</c:formatCode>
                <c:ptCount val="4"/>
                <c:pt idx="0">
                  <c:v>0.74771977042430093</c:v>
                </c:pt>
                <c:pt idx="1">
                  <c:v>0.10625352242273674</c:v>
                </c:pt>
                <c:pt idx="2">
                  <c:v>3.5943089150362879E-2</c:v>
                </c:pt>
                <c:pt idx="3">
                  <c:v>0.1100836180025994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72-457F-913F-4A73564EB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 lang="ja-JP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Error</a:t>
            </a:r>
            <a:endParaRPr lang="ja-JP" sz="1400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graph!$AC$38</c:f>
              <c:strCache>
                <c:ptCount val="1"/>
                <c:pt idx="0">
                  <c:v>Morning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graph!$AD$37:$AR$37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graph!$AD$38:$AR$38</c:f>
              <c:numCache>
                <c:formatCode>General</c:formatCode>
                <c:ptCount val="15"/>
                <c:pt idx="0">
                  <c:v>5</c:v>
                </c:pt>
                <c:pt idx="1">
                  <c:v>18</c:v>
                </c:pt>
                <c:pt idx="2">
                  <c:v>10</c:v>
                </c:pt>
                <c:pt idx="3">
                  <c:v>27</c:v>
                </c:pt>
                <c:pt idx="4">
                  <c:v>1</c:v>
                </c:pt>
                <c:pt idx="5">
                  <c:v>3</c:v>
                </c:pt>
                <c:pt idx="6">
                  <c:v>4</c:v>
                </c:pt>
                <c:pt idx="7">
                  <c:v>21</c:v>
                </c:pt>
                <c:pt idx="8">
                  <c:v>0</c:v>
                </c:pt>
                <c:pt idx="9">
                  <c:v>6</c:v>
                </c:pt>
                <c:pt idx="10">
                  <c:v>5</c:v>
                </c:pt>
                <c:pt idx="11">
                  <c:v>0</c:v>
                </c:pt>
                <c:pt idx="12">
                  <c:v>6</c:v>
                </c:pt>
                <c:pt idx="13">
                  <c:v>21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F1-493E-8CB8-BB5BA80EDE9D}"/>
            </c:ext>
          </c:extLst>
        </c:ser>
        <c:ser>
          <c:idx val="1"/>
          <c:order val="1"/>
          <c:tx>
            <c:strRef>
              <c:f>graph!$AC$39</c:f>
              <c:strCache>
                <c:ptCount val="1"/>
                <c:pt idx="0">
                  <c:v>Afternoon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graph!$AD$37:$AR$37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graph!$AD$39:$AR$39</c:f>
              <c:numCache>
                <c:formatCode>General</c:formatCode>
                <c:ptCount val="15"/>
                <c:pt idx="0">
                  <c:v>7</c:v>
                </c:pt>
                <c:pt idx="1">
                  <c:v>3</c:v>
                </c:pt>
                <c:pt idx="2">
                  <c:v>17</c:v>
                </c:pt>
                <c:pt idx="3">
                  <c:v>16</c:v>
                </c:pt>
                <c:pt idx="4">
                  <c:v>8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8</c:v>
                </c:pt>
                <c:pt idx="11">
                  <c:v>0</c:v>
                </c:pt>
                <c:pt idx="12">
                  <c:v>4</c:v>
                </c:pt>
                <c:pt idx="13">
                  <c:v>21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F1-493E-8CB8-BB5BA80EDE9D}"/>
            </c:ext>
          </c:extLst>
        </c:ser>
        <c:ser>
          <c:idx val="2"/>
          <c:order val="2"/>
          <c:tx>
            <c:strRef>
              <c:f>graph!$AC$40</c:f>
              <c:strCache>
                <c:ptCount val="1"/>
                <c:pt idx="0">
                  <c:v>Night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graph!$AD$37:$AR$37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graph!$AD$40:$AR$40</c:f>
              <c:numCache>
                <c:formatCode>0.00</c:formatCode>
                <c:ptCount val="15"/>
                <c:pt idx="0" formatCode="General">
                  <c:v>13</c:v>
                </c:pt>
                <c:pt idx="1">
                  <c:v>1</c:v>
                </c:pt>
                <c:pt idx="2" formatCode="General">
                  <c:v>17</c:v>
                </c:pt>
                <c:pt idx="3" formatCode="General">
                  <c:v>13</c:v>
                </c:pt>
                <c:pt idx="4" formatCode="General">
                  <c:v>12</c:v>
                </c:pt>
                <c:pt idx="5" formatCode="General">
                  <c:v>4</c:v>
                </c:pt>
                <c:pt idx="6" formatCode="General">
                  <c:v>2</c:v>
                </c:pt>
                <c:pt idx="7" formatCode="General">
                  <c:v>4</c:v>
                </c:pt>
                <c:pt idx="8" formatCode="General">
                  <c:v>10</c:v>
                </c:pt>
                <c:pt idx="9" formatCode="General">
                  <c:v>7</c:v>
                </c:pt>
                <c:pt idx="10" formatCode="General">
                  <c:v>1</c:v>
                </c:pt>
                <c:pt idx="11" formatCode="General">
                  <c:v>1</c:v>
                </c:pt>
                <c:pt idx="12" formatCode="General">
                  <c:v>2</c:v>
                </c:pt>
                <c:pt idx="13" formatCode="General">
                  <c:v>18</c:v>
                </c:pt>
                <c:pt idx="14" formatCode="General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F1-493E-8CB8-BB5BA80EDE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5880832"/>
        <c:axId val="215882368"/>
      </c:barChart>
      <c:catAx>
        <c:axId val="2158808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215882368"/>
        <c:crosses val="autoZero"/>
        <c:auto val="1"/>
        <c:lblAlgn val="ctr"/>
        <c:lblOffset val="100"/>
        <c:noMultiLvlLbl val="0"/>
      </c:catAx>
      <c:valAx>
        <c:axId val="215882368"/>
        <c:scaling>
          <c:orientation val="minMax"/>
          <c:max val="1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en-US"/>
          </a:p>
        </c:txPr>
        <c:crossAx val="215880832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10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ja-JP" sz="1400"/>
              <a:t>NG</a:t>
            </a:r>
            <a:r>
              <a:rPr lang="en-US" altLang="ja-JP" sz="1400" baseline="0"/>
              <a:t> rate</a:t>
            </a:r>
            <a:endParaRPr lang="ja-JP" altLang="en-US" sz="14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graph!$AD$42</c:f>
              <c:strCache>
                <c:ptCount val="1"/>
                <c:pt idx="0">
                  <c:v>NG rate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graph!$AD$43:$AR$43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graph!$AD$44:$AR$44</c:f>
              <c:numCache>
                <c:formatCode>0.0%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3.36231884057971E-3</c:v>
                </c:pt>
                <c:pt idx="4">
                  <c:v>0</c:v>
                </c:pt>
                <c:pt idx="5">
                  <c:v>8.248141263940521E-3</c:v>
                </c:pt>
                <c:pt idx="6">
                  <c:v>0</c:v>
                </c:pt>
                <c:pt idx="7">
                  <c:v>7.0323488045007034E-4</c:v>
                </c:pt>
                <c:pt idx="8">
                  <c:v>3.5198873636043646E-4</c:v>
                </c:pt>
                <c:pt idx="9">
                  <c:v>1.1190689346463742E-2</c:v>
                </c:pt>
                <c:pt idx="10">
                  <c:v>1.0667903525046383E-2</c:v>
                </c:pt>
                <c:pt idx="11">
                  <c:v>4.1628122109158188E-3</c:v>
                </c:pt>
                <c:pt idx="12">
                  <c:v>3.5569105691056909E-3</c:v>
                </c:pt>
                <c:pt idx="13">
                  <c:v>7.0947144377438804E-4</c:v>
                </c:pt>
                <c:pt idx="14">
                  <c:v>1.183151916706105E-4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FB-474D-AEDF-494905D2B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924096"/>
        <c:axId val="215925888"/>
      </c:barChart>
      <c:catAx>
        <c:axId val="2159240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5925888"/>
        <c:crosses val="autoZero"/>
        <c:auto val="1"/>
        <c:lblAlgn val="ctr"/>
        <c:lblOffset val="100"/>
        <c:noMultiLvlLbl val="0"/>
      </c:catAx>
      <c:valAx>
        <c:axId val="215925888"/>
        <c:scaling>
          <c:orientation val="minMax"/>
          <c:max val="5.000000000000001E-2"/>
          <c:min val="0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5924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ja-JP" sz="1400"/>
              <a:t>Stopping</a:t>
            </a:r>
            <a:r>
              <a:rPr lang="en-US" altLang="ja-JP" sz="1400" baseline="0"/>
              <a:t> Time</a:t>
            </a:r>
            <a:endParaRPr lang="ja-JP" altLang="en-US" sz="1400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graph!$AC$48</c:f>
              <c:strCache>
                <c:ptCount val="1"/>
                <c:pt idx="0">
                  <c:v>Error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accent2"/>
              </a:solidFill>
            </a:ln>
          </c:spPr>
          <c:invertIfNegative val="0"/>
          <c:cat>
            <c:strRef>
              <c:f>graph!$AD$47:$AR$47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graph!$AD$48:$AR$48</c:f>
              <c:numCache>
                <c:formatCode>0.00_ </c:formatCode>
                <c:ptCount val="15"/>
                <c:pt idx="0">
                  <c:v>5.115740740740741E-3</c:v>
                </c:pt>
                <c:pt idx="1">
                  <c:v>9.1087962962962971E-3</c:v>
                </c:pt>
                <c:pt idx="2">
                  <c:v>1.6608796296296295E-2</c:v>
                </c:pt>
                <c:pt idx="3">
                  <c:v>2.3159722222222224E-2</c:v>
                </c:pt>
                <c:pt idx="4">
                  <c:v>6.0648148148148145E-3</c:v>
                </c:pt>
                <c:pt idx="5">
                  <c:v>2.5925925925925925E-3</c:v>
                </c:pt>
                <c:pt idx="6">
                  <c:v>3.2870370370370371E-3</c:v>
                </c:pt>
                <c:pt idx="7">
                  <c:v>1.0069444444444445E-2</c:v>
                </c:pt>
                <c:pt idx="8">
                  <c:v>3.5879629629629629E-3</c:v>
                </c:pt>
                <c:pt idx="9">
                  <c:v>4.1203703703703706E-3</c:v>
                </c:pt>
                <c:pt idx="10">
                  <c:v>1.8749999999999999E-3</c:v>
                </c:pt>
                <c:pt idx="11">
                  <c:v>2.0833333333333335E-4</c:v>
                </c:pt>
                <c:pt idx="12">
                  <c:v>3.5416666666666665E-3</c:v>
                </c:pt>
                <c:pt idx="13">
                  <c:v>2.7719907407407408E-2</c:v>
                </c:pt>
                <c:pt idx="14">
                  <c:v>1.712962962962963E-3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9C-47EA-94B9-45CF9425CA98}"/>
            </c:ext>
          </c:extLst>
        </c:ser>
        <c:ser>
          <c:idx val="1"/>
          <c:order val="1"/>
          <c:tx>
            <c:strRef>
              <c:f>graph!$AC$49</c:f>
              <c:strCache>
                <c:ptCount val="1"/>
                <c:pt idx="0">
                  <c:v>No Components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chemeClr val="accent3"/>
              </a:solidFill>
            </a:ln>
          </c:spPr>
          <c:invertIfNegative val="0"/>
          <c:cat>
            <c:strRef>
              <c:f>graph!$AD$47:$AR$47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graph!$AD$49:$AR$49</c:f>
              <c:numCache>
                <c:formatCode>0.00_ </c:formatCode>
                <c:ptCount val="15"/>
                <c:pt idx="0">
                  <c:v>3.5648148148148149E-3</c:v>
                </c:pt>
                <c:pt idx="1">
                  <c:v>7.8240740740740736E-3</c:v>
                </c:pt>
                <c:pt idx="2">
                  <c:v>1.7361111111111112E-4</c:v>
                </c:pt>
                <c:pt idx="3">
                  <c:v>9.3749999999999997E-3</c:v>
                </c:pt>
                <c:pt idx="4">
                  <c:v>1.5671296296296298E-2</c:v>
                </c:pt>
                <c:pt idx="5">
                  <c:v>0</c:v>
                </c:pt>
                <c:pt idx="6">
                  <c:v>0</c:v>
                </c:pt>
                <c:pt idx="7">
                  <c:v>9.8379629629629633E-3</c:v>
                </c:pt>
                <c:pt idx="8">
                  <c:v>0</c:v>
                </c:pt>
                <c:pt idx="9">
                  <c:v>7.6388888888888893E-4</c:v>
                </c:pt>
                <c:pt idx="10">
                  <c:v>7.6388888888888893E-4</c:v>
                </c:pt>
                <c:pt idx="11">
                  <c:v>2.3148148148148149E-4</c:v>
                </c:pt>
                <c:pt idx="12">
                  <c:v>1.3888888888888889E-4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9C-47EA-94B9-45CF9425CA98}"/>
            </c:ext>
          </c:extLst>
        </c:ser>
        <c:ser>
          <c:idx val="2"/>
          <c:order val="2"/>
          <c:tx>
            <c:strRef>
              <c:f>graph!$AC$50</c:f>
              <c:strCache>
                <c:ptCount val="1"/>
                <c:pt idx="0">
                  <c:v>Stopping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accent4"/>
              </a:solidFill>
            </a:ln>
          </c:spPr>
          <c:invertIfNegative val="0"/>
          <c:cat>
            <c:strRef>
              <c:f>graph!$AD$47:$AR$47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graph!$AD$50:$AR$50</c:f>
              <c:numCache>
                <c:formatCode>0.00_ </c:formatCode>
                <c:ptCount val="15"/>
                <c:pt idx="0">
                  <c:v>1.0300925925925925E-2</c:v>
                </c:pt>
                <c:pt idx="1">
                  <c:v>1.9537037037037037E-2</c:v>
                </c:pt>
                <c:pt idx="2">
                  <c:v>1.3668981481481482E-2</c:v>
                </c:pt>
                <c:pt idx="3">
                  <c:v>3.7534722222222219E-2</c:v>
                </c:pt>
                <c:pt idx="4">
                  <c:v>5.0694444444444441E-3</c:v>
                </c:pt>
                <c:pt idx="5">
                  <c:v>4.4212962962962964E-3</c:v>
                </c:pt>
                <c:pt idx="6">
                  <c:v>2.9513888888888888E-3</c:v>
                </c:pt>
                <c:pt idx="7">
                  <c:v>1.5405092592592592E-2</c:v>
                </c:pt>
                <c:pt idx="8">
                  <c:v>1.7013888888888888E-3</c:v>
                </c:pt>
                <c:pt idx="9">
                  <c:v>4.8263888888888887E-3</c:v>
                </c:pt>
                <c:pt idx="10">
                  <c:v>1.5046296296296295E-2</c:v>
                </c:pt>
                <c:pt idx="11">
                  <c:v>8.7962962962962962E-4</c:v>
                </c:pt>
                <c:pt idx="12">
                  <c:v>4.3518518518518515E-3</c:v>
                </c:pt>
                <c:pt idx="13">
                  <c:v>1.1574074074074073E-2</c:v>
                </c:pt>
                <c:pt idx="14">
                  <c:v>8.564814814814815E-4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9C-47EA-94B9-45CF9425CA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6948736"/>
        <c:axId val="216950272"/>
      </c:barChart>
      <c:catAx>
        <c:axId val="2169487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6950272"/>
        <c:crosses val="autoZero"/>
        <c:auto val="1"/>
        <c:lblAlgn val="ctr"/>
        <c:lblOffset val="100"/>
        <c:noMultiLvlLbl val="0"/>
      </c:catAx>
      <c:valAx>
        <c:axId val="216950272"/>
        <c:scaling>
          <c:orientation val="minMax"/>
          <c:max val="0.125"/>
          <c:min val="0"/>
        </c:scaling>
        <c:delete val="0"/>
        <c:axPos val="l"/>
        <c:majorGridlines/>
        <c:numFmt formatCode="h:mm;@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6948736"/>
        <c:crosses val="autoZero"/>
        <c:crossBetween val="between"/>
        <c:majorUnit val="2.0833333333333332E-2"/>
      </c:valAx>
    </c:plotArea>
    <c:legend>
      <c:legendPos val="t"/>
      <c:layout/>
      <c:overlay val="0"/>
      <c:txPr>
        <a:bodyPr/>
        <a:lstStyle/>
        <a:p>
          <a:pPr>
            <a:defRPr lang="ja-JP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paperSize="8"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ja-JP" sz="1400"/>
              <a:t>NG</a:t>
            </a:r>
            <a:r>
              <a:rPr lang="en-US" altLang="ja-JP" sz="1400" baseline="0"/>
              <a:t> rate on Pressure setting</a:t>
            </a:r>
            <a:endParaRPr lang="ja-JP" altLang="en-US" sz="14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graph!$AC$38</c:f>
              <c:strCache>
                <c:ptCount val="1"/>
                <c:pt idx="0">
                  <c:v>Morning</c:v>
                </c:pt>
              </c:strCache>
            </c:strRef>
          </c:tx>
          <c:spPr>
            <a:ln w="28575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graph!$AH$55:$AH$62</c:f>
              <c:numCache>
                <c:formatCode>h:mm;@</c:formatCode>
                <c:ptCount val="8"/>
                <c:pt idx="0">
                  <c:v>1.25</c:v>
                </c:pt>
                <c:pt idx="1">
                  <c:v>1.2916666666666701</c:v>
                </c:pt>
                <c:pt idx="2">
                  <c:v>1.3333333333333299</c:v>
                </c:pt>
                <c:pt idx="3">
                  <c:v>1.375</c:v>
                </c:pt>
                <c:pt idx="4">
                  <c:v>1.4166666666666701</c:v>
                </c:pt>
                <c:pt idx="5">
                  <c:v>1.4583333333333299</c:v>
                </c:pt>
                <c:pt idx="6">
                  <c:v>1.5</c:v>
                </c:pt>
                <c:pt idx="7">
                  <c:v>1.5416666666666701</c:v>
                </c:pt>
              </c:numCache>
            </c:numRef>
          </c:xVal>
          <c:yVal>
            <c:numRef>
              <c:f>graph!$AL$55:$AL$62</c:f>
              <c:numCache>
                <c:formatCode>0.0%</c:formatCode>
                <c:ptCount val="8"/>
                <c:pt idx="0">
                  <c:v>1.9230769230769232E-2</c:v>
                </c:pt>
                <c:pt idx="1">
                  <c:v>0</c:v>
                </c:pt>
                <c:pt idx="2">
                  <c:v>1.0309278350515464E-2</c:v>
                </c:pt>
                <c:pt idx="3">
                  <c:v>5.4794520547945206E-3</c:v>
                </c:pt>
                <c:pt idx="4">
                  <c:v>1.0638297872340425E-2</c:v>
                </c:pt>
                <c:pt idx="5">
                  <c:v>5.0125313283208017E-3</c:v>
                </c:pt>
                <c:pt idx="6">
                  <c:v>3.3444816053511705E-3</c:v>
                </c:pt>
                <c:pt idx="7">
                  <c:v>7.6045627376425855E-3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5B-4DEB-B091-688FEDE9346C}"/>
            </c:ext>
          </c:extLst>
        </c:ser>
        <c:ser>
          <c:idx val="2"/>
          <c:order val="1"/>
          <c:tx>
            <c:strRef>
              <c:f>graph!$AC$39</c:f>
              <c:strCache>
                <c:ptCount val="1"/>
                <c:pt idx="0">
                  <c:v>Afternoon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circle"/>
            <c:size val="7"/>
            <c:spPr>
              <a:solidFill>
                <a:srgbClr val="FFC000"/>
              </a:solidFill>
              <a:ln>
                <a:solidFill>
                  <a:srgbClr val="FFC000"/>
                </a:solidFill>
              </a:ln>
            </c:spPr>
          </c:marker>
          <c:xVal>
            <c:numRef>
              <c:f>graph!$AH$62:$AH$70</c:f>
              <c:numCache>
                <c:formatCode>h:mm;@</c:formatCode>
                <c:ptCount val="9"/>
                <c:pt idx="0">
                  <c:v>1.5416666666666701</c:v>
                </c:pt>
                <c:pt idx="1">
                  <c:v>1.5833333333333299</c:v>
                </c:pt>
                <c:pt idx="2">
                  <c:v>1.625</c:v>
                </c:pt>
                <c:pt idx="3">
                  <c:v>1.6666666666666701</c:v>
                </c:pt>
                <c:pt idx="4">
                  <c:v>1.7083333333333299</c:v>
                </c:pt>
                <c:pt idx="5">
                  <c:v>1.75</c:v>
                </c:pt>
                <c:pt idx="6">
                  <c:v>1.7916666666666701</c:v>
                </c:pt>
                <c:pt idx="7">
                  <c:v>1.8333333333333299</c:v>
                </c:pt>
                <c:pt idx="8">
                  <c:v>1.875</c:v>
                </c:pt>
              </c:numCache>
            </c:numRef>
          </c:xVal>
          <c:yVal>
            <c:numRef>
              <c:f>graph!$AL$62:$AL$70</c:f>
              <c:numCache>
                <c:formatCode>0.0%</c:formatCode>
                <c:ptCount val="9"/>
                <c:pt idx="0">
                  <c:v>7.6045627376425855E-3</c:v>
                </c:pt>
                <c:pt idx="1">
                  <c:v>0</c:v>
                </c:pt>
                <c:pt idx="2">
                  <c:v>0</c:v>
                </c:pt>
                <c:pt idx="3">
                  <c:v>2.6666666666666666E-3</c:v>
                </c:pt>
                <c:pt idx="4">
                  <c:v>0</c:v>
                </c:pt>
                <c:pt idx="5">
                  <c:v>9.9502487562189053E-3</c:v>
                </c:pt>
                <c:pt idx="6">
                  <c:v>2.7397260273972603E-3</c:v>
                </c:pt>
                <c:pt idx="7">
                  <c:v>1.06951871657754E-2</c:v>
                </c:pt>
                <c:pt idx="8">
                  <c:v>1.9900497512437811E-2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45B-4DEB-B091-688FEDE9346C}"/>
            </c:ext>
          </c:extLst>
        </c:ser>
        <c:ser>
          <c:idx val="3"/>
          <c:order val="2"/>
          <c:tx>
            <c:strRef>
              <c:f>graph!$AC$40</c:f>
              <c:strCache>
                <c:ptCount val="1"/>
                <c:pt idx="0">
                  <c:v>Night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circle"/>
            <c:size val="7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</c:spPr>
          </c:marker>
          <c:xVal>
            <c:numRef>
              <c:f>graph!$AH$70:$AH$78</c:f>
              <c:numCache>
                <c:formatCode>h:mm;@</c:formatCode>
                <c:ptCount val="9"/>
                <c:pt idx="0">
                  <c:v>1.875</c:v>
                </c:pt>
                <c:pt idx="1">
                  <c:v>1.9166666666666701</c:v>
                </c:pt>
                <c:pt idx="2">
                  <c:v>1.9583333333333299</c:v>
                </c:pt>
                <c:pt idx="3">
                  <c:v>2</c:v>
                </c:pt>
                <c:pt idx="4">
                  <c:v>2.0416666666666701</c:v>
                </c:pt>
                <c:pt idx="5">
                  <c:v>2.0833333333333401</c:v>
                </c:pt>
                <c:pt idx="6">
                  <c:v>2.125</c:v>
                </c:pt>
                <c:pt idx="7">
                  <c:v>2.1666666666666701</c:v>
                </c:pt>
                <c:pt idx="8">
                  <c:v>2.2083333333333299</c:v>
                </c:pt>
              </c:numCache>
            </c:numRef>
          </c:xVal>
          <c:yVal>
            <c:numRef>
              <c:f>graph!$AL$70:$AL$78</c:f>
              <c:numCache>
                <c:formatCode>0.0%</c:formatCode>
                <c:ptCount val="9"/>
                <c:pt idx="0">
                  <c:v>1.9900497512437811E-2</c:v>
                </c:pt>
                <c:pt idx="1">
                  <c:v>1.1331444759206799E-2</c:v>
                </c:pt>
                <c:pt idx="2">
                  <c:v>1.2987012987012988E-2</c:v>
                </c:pt>
                <c:pt idx="3">
                  <c:v>8.8495575221238937E-3</c:v>
                </c:pt>
                <c:pt idx="4">
                  <c:v>7.4999999999999997E-3</c:v>
                </c:pt>
                <c:pt idx="5">
                  <c:v>1.0101010101010102E-2</c:v>
                </c:pt>
                <c:pt idx="6">
                  <c:v>1.5113350125944584E-2</c:v>
                </c:pt>
                <c:pt idx="7">
                  <c:v>5.8479532163742687E-3</c:v>
                </c:pt>
                <c:pt idx="8">
                  <c:v>5.235602094240838E-3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45B-4DEB-B091-688FEDE93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7788800"/>
        <c:axId val="217790720"/>
      </c:scatterChart>
      <c:valAx>
        <c:axId val="217788800"/>
        <c:scaling>
          <c:orientation val="minMax"/>
          <c:max val="2.2083330000000005"/>
          <c:min val="1.2083329999999999"/>
        </c:scaling>
        <c:delete val="0"/>
        <c:axPos val="t"/>
        <c:numFmt formatCode="h:mm;@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7790720"/>
        <c:crosses val="max"/>
        <c:crossBetween val="midCat"/>
        <c:majorUnit val="0.25"/>
      </c:valAx>
      <c:valAx>
        <c:axId val="217790720"/>
        <c:scaling>
          <c:orientation val="minMax"/>
          <c:max val="0.1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778880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ja-JP" sz="1400"/>
              <a:t>Running rate</a:t>
            </a:r>
            <a:endParaRPr lang="ja-JP" altLang="en-US" sz="14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graph!$AC$38</c:f>
              <c:strCache>
                <c:ptCount val="1"/>
                <c:pt idx="0">
                  <c:v>Morning</c:v>
                </c:pt>
              </c:strCache>
            </c:strRef>
          </c:tx>
          <c:spPr>
            <a:ln w="28575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graph!$AH$55:$AH$62</c:f>
              <c:numCache>
                <c:formatCode>h:mm;@</c:formatCode>
                <c:ptCount val="8"/>
                <c:pt idx="0">
                  <c:v>1.25</c:v>
                </c:pt>
                <c:pt idx="1">
                  <c:v>1.2916666666666701</c:v>
                </c:pt>
                <c:pt idx="2">
                  <c:v>1.3333333333333299</c:v>
                </c:pt>
                <c:pt idx="3">
                  <c:v>1.375</c:v>
                </c:pt>
                <c:pt idx="4">
                  <c:v>1.4166666666666701</c:v>
                </c:pt>
                <c:pt idx="5">
                  <c:v>1.4583333333333299</c:v>
                </c:pt>
                <c:pt idx="6">
                  <c:v>1.5</c:v>
                </c:pt>
                <c:pt idx="7">
                  <c:v>1.5416666666666701</c:v>
                </c:pt>
              </c:numCache>
            </c:numRef>
          </c:xVal>
          <c:yVal>
            <c:numRef>
              <c:f>graph!$AO$55:$AO$62</c:f>
              <c:numCache>
                <c:formatCode>0.0%</c:formatCode>
                <c:ptCount val="8"/>
                <c:pt idx="0">
                  <c:v>0.34901743703293664</c:v>
                </c:pt>
                <c:pt idx="1">
                  <c:v>0.68312189740761164</c:v>
                </c:pt>
                <c:pt idx="2">
                  <c:v>0.85192360918903953</c:v>
                </c:pt>
                <c:pt idx="3">
                  <c:v>0.71598123102401323</c:v>
                </c:pt>
                <c:pt idx="4">
                  <c:v>0.54419889502762431</c:v>
                </c:pt>
                <c:pt idx="5">
                  <c:v>0.84643054786939675</c:v>
                </c:pt>
                <c:pt idx="6">
                  <c:v>0.52292817679558012</c:v>
                </c:pt>
                <c:pt idx="7">
                  <c:v>0.49710504549214224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BD-426D-94D9-C628626EE22B}"/>
            </c:ext>
          </c:extLst>
        </c:ser>
        <c:ser>
          <c:idx val="2"/>
          <c:order val="1"/>
          <c:tx>
            <c:strRef>
              <c:f>graph!$AC$39</c:f>
              <c:strCache>
                <c:ptCount val="1"/>
                <c:pt idx="0">
                  <c:v>Afternoon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circle"/>
            <c:size val="7"/>
            <c:spPr>
              <a:solidFill>
                <a:srgbClr val="FFC000"/>
              </a:solidFill>
              <a:ln>
                <a:solidFill>
                  <a:srgbClr val="FFC000"/>
                </a:solidFill>
              </a:ln>
            </c:spPr>
          </c:marker>
          <c:xVal>
            <c:numRef>
              <c:f>graph!$AH$62:$AH$70</c:f>
              <c:numCache>
                <c:formatCode>h:mm;@</c:formatCode>
                <c:ptCount val="9"/>
                <c:pt idx="0">
                  <c:v>1.5416666666666701</c:v>
                </c:pt>
                <c:pt idx="1">
                  <c:v>1.5833333333333299</c:v>
                </c:pt>
                <c:pt idx="2">
                  <c:v>1.625</c:v>
                </c:pt>
                <c:pt idx="3">
                  <c:v>1.6666666666666701</c:v>
                </c:pt>
                <c:pt idx="4">
                  <c:v>1.7083333333333299</c:v>
                </c:pt>
                <c:pt idx="5">
                  <c:v>1.75</c:v>
                </c:pt>
                <c:pt idx="6">
                  <c:v>1.7916666666666701</c:v>
                </c:pt>
                <c:pt idx="7">
                  <c:v>1.8333333333333299</c:v>
                </c:pt>
                <c:pt idx="8">
                  <c:v>1.875</c:v>
                </c:pt>
              </c:numCache>
            </c:numRef>
          </c:xVal>
          <c:yVal>
            <c:numRef>
              <c:f>graph!$AO$62:$AO$70</c:f>
              <c:numCache>
                <c:formatCode>0.0%</c:formatCode>
                <c:ptCount val="9"/>
                <c:pt idx="0">
                  <c:v>0.49710504549214224</c:v>
                </c:pt>
                <c:pt idx="1">
                  <c:v>0.7291321171918187</c:v>
                </c:pt>
                <c:pt idx="2">
                  <c:v>0.86346047540077386</c:v>
                </c:pt>
                <c:pt idx="3">
                  <c:v>0.81936376210235129</c:v>
                </c:pt>
                <c:pt idx="4">
                  <c:v>0.8375690607734807</c:v>
                </c:pt>
                <c:pt idx="5">
                  <c:v>0.84787410270568742</c:v>
                </c:pt>
                <c:pt idx="6">
                  <c:v>0.78776185226019846</c:v>
                </c:pt>
                <c:pt idx="7">
                  <c:v>0.83079900470002765</c:v>
                </c:pt>
                <c:pt idx="8">
                  <c:v>0.82637362637362632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ABD-426D-94D9-C628626EE22B}"/>
            </c:ext>
          </c:extLst>
        </c:ser>
        <c:ser>
          <c:idx val="3"/>
          <c:order val="2"/>
          <c:tx>
            <c:strRef>
              <c:f>graph!$AC$40</c:f>
              <c:strCache>
                <c:ptCount val="1"/>
                <c:pt idx="0">
                  <c:v>Night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circle"/>
            <c:size val="7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</c:spPr>
          </c:marker>
          <c:xVal>
            <c:numRef>
              <c:f>graph!$AH$70:$AH$78</c:f>
              <c:numCache>
                <c:formatCode>h:mm;@</c:formatCode>
                <c:ptCount val="9"/>
                <c:pt idx="0">
                  <c:v>1.875</c:v>
                </c:pt>
                <c:pt idx="1">
                  <c:v>1.9166666666666701</c:v>
                </c:pt>
                <c:pt idx="2">
                  <c:v>1.9583333333333299</c:v>
                </c:pt>
                <c:pt idx="3">
                  <c:v>2</c:v>
                </c:pt>
                <c:pt idx="4">
                  <c:v>2.0416666666666701</c:v>
                </c:pt>
                <c:pt idx="5">
                  <c:v>2.0833333333333401</c:v>
                </c:pt>
                <c:pt idx="6">
                  <c:v>2.125</c:v>
                </c:pt>
                <c:pt idx="7">
                  <c:v>2.1666666666666701</c:v>
                </c:pt>
                <c:pt idx="8">
                  <c:v>2.2083333333333299</c:v>
                </c:pt>
              </c:numCache>
            </c:numRef>
          </c:xVal>
          <c:yVal>
            <c:numRef>
              <c:f>graph!$AO$70:$AO$78</c:f>
              <c:numCache>
                <c:formatCode>0.0%</c:formatCode>
                <c:ptCount val="9"/>
                <c:pt idx="0">
                  <c:v>0.82637362637362632</c:v>
                </c:pt>
                <c:pt idx="1">
                  <c:v>0.82985240879977717</c:v>
                </c:pt>
                <c:pt idx="2">
                  <c:v>0.81520242357477279</c:v>
                </c:pt>
                <c:pt idx="3">
                  <c:v>0.74097547533755859</c:v>
                </c:pt>
                <c:pt idx="4">
                  <c:v>0.88022130013831257</c:v>
                </c:pt>
                <c:pt idx="5">
                  <c:v>0.80646051905024851</c:v>
                </c:pt>
                <c:pt idx="6">
                  <c:v>0.85052399338113627</c:v>
                </c:pt>
                <c:pt idx="7">
                  <c:v>0.68719076415612979</c:v>
                </c:pt>
                <c:pt idx="8">
                  <c:v>0.78206179928903474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ABD-426D-94D9-C628626EE2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7805568"/>
        <c:axId val="217807488"/>
      </c:scatterChart>
      <c:valAx>
        <c:axId val="217805568"/>
        <c:scaling>
          <c:orientation val="minMax"/>
          <c:max val="2.2083330000000005"/>
          <c:min val="1.2083329999999999"/>
        </c:scaling>
        <c:delete val="0"/>
        <c:axPos val="t"/>
        <c:numFmt formatCode="h:mm;@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7807488"/>
        <c:crosses val="max"/>
        <c:crossBetween val="midCat"/>
        <c:majorUnit val="0.25"/>
      </c:valAx>
      <c:valAx>
        <c:axId val="217807488"/>
        <c:scaling>
          <c:orientation val="minMax"/>
          <c:max val="1"/>
          <c:min val="0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78055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en-US" sz="1400"/>
              <a:t>Line Tico 1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</c:spPr>
            <c:extLst>
              <c:ext xmlns:c16="http://schemas.microsoft.com/office/drawing/2014/chart" uri="{C3380CC4-5D6E-409C-BE32-E72D297353CC}">
                <c16:uniqueId val="{00000001-88C0-48F2-812B-059C6CD7210A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3-88C0-48F2-812B-059C6CD7210A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5-88C0-48F2-812B-059C6CD7210A}"/>
              </c:ext>
            </c:extLst>
          </c:dPt>
          <c:dPt>
            <c:idx val="3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88C0-48F2-812B-059C6CD7210A}"/>
              </c:ext>
            </c:extLst>
          </c:dPt>
          <c:dLbls>
            <c:dLbl>
              <c:idx val="1"/>
              <c:layout>
                <c:manualLayout>
                  <c:x val="2.0168012503256057E-2"/>
                  <c:y val="6.8174068028571816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8C0-48F2-812B-059C6CD7210A}"/>
                </c:ext>
              </c:extLst>
            </c:dLbl>
            <c:dLbl>
              <c:idx val="2"/>
              <c:layout>
                <c:manualLayout>
                  <c:x val="2.2235515201131248E-2"/>
                  <c:y val="-8.1205072361630829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8C0-48F2-812B-059C6CD7210A}"/>
                </c:ext>
              </c:extLst>
            </c:dLbl>
            <c:dLbl>
              <c:idx val="3"/>
              <c:layout>
                <c:manualLayout>
                  <c:x val="2.2140310586176729E-2"/>
                  <c:y val="2.006641834399778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8C0-48F2-812B-059C6CD721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ja-JP" sz="32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Datamonth!$B$34:$E$34</c:f>
              <c:numCache>
                <c:formatCode>General</c:formatCode>
                <c:ptCount val="4"/>
                <c:pt idx="0">
                  <c:v>1177927</c:v>
                </c:pt>
                <c:pt idx="1">
                  <c:v>93889</c:v>
                </c:pt>
                <c:pt idx="2">
                  <c:v>85814</c:v>
                </c:pt>
                <c:pt idx="3">
                  <c:v>389541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88C0-48F2-812B-059C6CD721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 lang="ja-JP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ja-JP" sz="1400"/>
              <a:t>Error</a:t>
            </a:r>
            <a:endParaRPr lang="ja-JP" altLang="en-US" sz="1400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Datamonth!$F$2:$T$2</c:f>
              <c:strCache>
                <c:ptCount val="15"/>
                <c:pt idx="0">
                  <c:v>CP press</c:v>
                </c:pt>
                <c:pt idx="1">
                  <c:v>PL caulking</c:v>
                </c:pt>
                <c:pt idx="2">
                  <c:v>VB press</c:v>
                </c:pt>
                <c:pt idx="3">
                  <c:v>COVER press</c:v>
                </c:pt>
                <c:pt idx="4">
                  <c:v>OR assy1</c:v>
                </c:pt>
                <c:pt idx="5">
                  <c:v>OR assy2</c:v>
                </c:pt>
                <c:pt idx="6">
                  <c:v>Transfer</c:v>
                </c:pt>
                <c:pt idx="7">
                  <c:v>CASE caulking</c:v>
                </c:pt>
                <c:pt idx="8">
                  <c:v>Electric check</c:v>
                </c:pt>
                <c:pt idx="9">
                  <c:v>Pressure setting1</c:v>
                </c:pt>
                <c:pt idx="10">
                  <c:v>Pressure setting2</c:v>
                </c:pt>
                <c:pt idx="11">
                  <c:v>Pressure setting3</c:v>
                </c:pt>
                <c:pt idx="12">
                  <c:v>Pressure setting4</c:v>
                </c:pt>
                <c:pt idx="13">
                  <c:v>Marking</c:v>
                </c:pt>
                <c:pt idx="14">
                  <c:v>Completion transfer</c:v>
                </c:pt>
              </c:strCache>
            </c:strRef>
          </c:cat>
          <c:val>
            <c:numRef>
              <c:f>Datamonth!$F$34:$T$34</c:f>
              <c:numCache>
                <c:formatCode>General</c:formatCode>
                <c:ptCount val="15"/>
                <c:pt idx="0">
                  <c:v>513</c:v>
                </c:pt>
                <c:pt idx="1">
                  <c:v>593</c:v>
                </c:pt>
                <c:pt idx="2">
                  <c:v>289</c:v>
                </c:pt>
                <c:pt idx="3">
                  <c:v>483</c:v>
                </c:pt>
                <c:pt idx="4">
                  <c:v>4</c:v>
                </c:pt>
                <c:pt idx="5">
                  <c:v>68</c:v>
                </c:pt>
                <c:pt idx="6">
                  <c:v>21</c:v>
                </c:pt>
                <c:pt idx="7">
                  <c:v>477</c:v>
                </c:pt>
                <c:pt idx="8">
                  <c:v>289</c:v>
                </c:pt>
                <c:pt idx="9">
                  <c:v>169</c:v>
                </c:pt>
                <c:pt idx="10">
                  <c:v>205</c:v>
                </c:pt>
                <c:pt idx="11">
                  <c:v>77</c:v>
                </c:pt>
                <c:pt idx="12">
                  <c:v>294</c:v>
                </c:pt>
                <c:pt idx="13">
                  <c:v>556</c:v>
                </c:pt>
                <c:pt idx="14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4F-4F18-9ADD-9F8E0D09C0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7936640"/>
        <c:axId val="217938176"/>
      </c:barChart>
      <c:catAx>
        <c:axId val="217936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7938176"/>
        <c:crosses val="autoZero"/>
        <c:auto val="1"/>
        <c:lblAlgn val="ctr"/>
        <c:lblOffset val="100"/>
        <c:noMultiLvlLbl val="0"/>
      </c:catAx>
      <c:valAx>
        <c:axId val="21793817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7936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400"/>
            </a:pPr>
            <a:r>
              <a:rPr lang="en-US" altLang="ja-JP" sz="1400"/>
              <a:t>Stopping</a:t>
            </a:r>
            <a:r>
              <a:rPr lang="en-US" altLang="ja-JP" sz="1400" baseline="0"/>
              <a:t> Time</a:t>
            </a:r>
            <a:endParaRPr lang="ja-JP" altLang="en-US" sz="1400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chemeClr val="accent2"/>
              </a:solidFill>
            </a:ln>
          </c:spPr>
          <c:invertIfNegative val="0"/>
          <c:val>
            <c:numRef>
              <c:f>Datamonth!$U$34:$AI$34</c:f>
              <c:numCache>
                <c:formatCode>General</c:formatCode>
                <c:ptCount val="15"/>
                <c:pt idx="0">
                  <c:v>0.12734953703703705</c:v>
                </c:pt>
                <c:pt idx="1">
                  <c:v>0.13271990740740741</c:v>
                </c:pt>
                <c:pt idx="2">
                  <c:v>5.7442129629629628E-2</c:v>
                </c:pt>
                <c:pt idx="3">
                  <c:v>0.11559027777777776</c:v>
                </c:pt>
                <c:pt idx="4">
                  <c:v>1.0995370370370371E-3</c:v>
                </c:pt>
                <c:pt idx="5">
                  <c:v>1.5150462962962961E-2</c:v>
                </c:pt>
                <c:pt idx="6">
                  <c:v>6.3425925925925932E-3</c:v>
                </c:pt>
                <c:pt idx="7">
                  <c:v>0.10987268518518517</c:v>
                </c:pt>
                <c:pt idx="8">
                  <c:v>8.0474537037037039E-2</c:v>
                </c:pt>
                <c:pt idx="9">
                  <c:v>5.6377314814814811E-2</c:v>
                </c:pt>
                <c:pt idx="10">
                  <c:v>5.6157407407407399E-2</c:v>
                </c:pt>
                <c:pt idx="11">
                  <c:v>3.0428240740740742E-2</c:v>
                </c:pt>
                <c:pt idx="12">
                  <c:v>0.11085648148148149</c:v>
                </c:pt>
                <c:pt idx="13">
                  <c:v>0.24143518518518517</c:v>
                </c:pt>
                <c:pt idx="14">
                  <c:v>1.6134259259259258E-2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688-4C17-948F-1781F4281C93}"/>
            </c:ext>
          </c:extLst>
        </c:ser>
        <c:ser>
          <c:idx val="1"/>
          <c:order val="1"/>
          <c:spPr>
            <a:solidFill>
              <a:srgbClr val="92D050"/>
            </a:solidFill>
            <a:ln>
              <a:solidFill>
                <a:schemeClr val="accent3"/>
              </a:solidFill>
            </a:ln>
          </c:spPr>
          <c:invertIfNegative val="0"/>
          <c:val>
            <c:numRef>
              <c:f>Datamonth!$AJ$34:$AX$34</c:f>
              <c:numCache>
                <c:formatCode>General</c:formatCode>
                <c:ptCount val="15"/>
                <c:pt idx="0">
                  <c:v>9.4259259259259265E-2</c:v>
                </c:pt>
                <c:pt idx="1">
                  <c:v>8.670138888888887E-2</c:v>
                </c:pt>
                <c:pt idx="2">
                  <c:v>7.6400462962962962E-2</c:v>
                </c:pt>
                <c:pt idx="3">
                  <c:v>0.3960300925925927</c:v>
                </c:pt>
                <c:pt idx="4">
                  <c:v>7.520266203703704</c:v>
                </c:pt>
                <c:pt idx="5">
                  <c:v>9.1388888888888908E-2</c:v>
                </c:pt>
                <c:pt idx="6">
                  <c:v>0</c:v>
                </c:pt>
                <c:pt idx="7">
                  <c:v>0.29844907407407401</c:v>
                </c:pt>
                <c:pt idx="8">
                  <c:v>1.4780092592592593E-2</c:v>
                </c:pt>
                <c:pt idx="9">
                  <c:v>5.3229166666666661E-2</c:v>
                </c:pt>
                <c:pt idx="10">
                  <c:v>4.732638888888889E-2</c:v>
                </c:pt>
                <c:pt idx="11">
                  <c:v>5.7465277777777789E-2</c:v>
                </c:pt>
                <c:pt idx="12">
                  <c:v>4.3692129629629629E-2</c:v>
                </c:pt>
                <c:pt idx="13">
                  <c:v>0</c:v>
                </c:pt>
                <c:pt idx="14">
                  <c:v>2.3692129629629632E-2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0688-4C17-948F-1781F4281C93}"/>
            </c:ext>
          </c:extLst>
        </c:ser>
        <c:ser>
          <c:idx val="2"/>
          <c:order val="2"/>
          <c:spPr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accent4"/>
              </a:solidFill>
            </a:ln>
          </c:spPr>
          <c:invertIfNegative val="0"/>
          <c:val>
            <c:numRef>
              <c:f>Datamonth!$AY$34:$BM$34</c:f>
              <c:numCache>
                <c:formatCode>General</c:formatCode>
                <c:ptCount val="15"/>
                <c:pt idx="0">
                  <c:v>2.539224537037037</c:v>
                </c:pt>
                <c:pt idx="1">
                  <c:v>2.6556481481481478</c:v>
                </c:pt>
                <c:pt idx="2">
                  <c:v>2.4668865740740742</c:v>
                </c:pt>
                <c:pt idx="3">
                  <c:v>2.5635763888888881</c:v>
                </c:pt>
                <c:pt idx="4">
                  <c:v>2.3462499999999995</c:v>
                </c:pt>
                <c:pt idx="5">
                  <c:v>2.4245370370370369</c:v>
                </c:pt>
                <c:pt idx="6">
                  <c:v>2.3635069444444441</c:v>
                </c:pt>
                <c:pt idx="7">
                  <c:v>2.8484953703703701</c:v>
                </c:pt>
                <c:pt idx="8">
                  <c:v>2.4983333333333326</c:v>
                </c:pt>
                <c:pt idx="9">
                  <c:v>2.3526620370370366</c:v>
                </c:pt>
                <c:pt idx="10">
                  <c:v>2.4079861111111103</c:v>
                </c:pt>
                <c:pt idx="11">
                  <c:v>2.2898726851851854</c:v>
                </c:pt>
                <c:pt idx="12">
                  <c:v>2.4219444444444442</c:v>
                </c:pt>
                <c:pt idx="13">
                  <c:v>2.636874999999999</c:v>
                </c:pt>
                <c:pt idx="14">
                  <c:v>2.4219675925925914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0688-4C17-948F-1781F4281C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8047232"/>
        <c:axId val="218048768"/>
      </c:barChart>
      <c:catAx>
        <c:axId val="2180472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8048768"/>
        <c:crosses val="autoZero"/>
        <c:auto val="1"/>
        <c:lblAlgn val="ctr"/>
        <c:lblOffset val="100"/>
        <c:noMultiLvlLbl val="0"/>
      </c:catAx>
      <c:valAx>
        <c:axId val="218048768"/>
        <c:scaling>
          <c:orientation val="minMax"/>
          <c:max val="0.22500000000000003"/>
          <c:min val="0"/>
        </c:scaling>
        <c:delete val="0"/>
        <c:axPos val="l"/>
        <c:majorGridlines/>
        <c:numFmt formatCode="h:mm;@" sourceLinked="0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en-US"/>
          </a:p>
        </c:txPr>
        <c:crossAx val="218047232"/>
        <c:crosses val="autoZero"/>
        <c:crossBetween val="between"/>
        <c:majorUnit val="2.0000000000000004E-2"/>
      </c:valAx>
    </c:plotArea>
    <c:legend>
      <c:legendPos val="t"/>
      <c:overlay val="0"/>
      <c:txPr>
        <a:bodyPr/>
        <a:lstStyle/>
        <a:p>
          <a:pPr>
            <a:defRPr lang="ja-JP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685799</xdr:colOff>
      <xdr:row>1</xdr:row>
      <xdr:rowOff>9525</xdr:rowOff>
    </xdr:from>
    <xdr:to>
      <xdr:col>13</xdr:col>
      <xdr:colOff>265574</xdr:colOff>
      <xdr:row>32</xdr:row>
      <xdr:rowOff>94575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409574</xdr:colOff>
      <xdr:row>1</xdr:row>
      <xdr:rowOff>9525</xdr:rowOff>
    </xdr:from>
    <xdr:to>
      <xdr:col>21</xdr:col>
      <xdr:colOff>11906</xdr:colOff>
      <xdr:row>23</xdr:row>
      <xdr:rowOff>47624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79376</xdr:colOff>
      <xdr:row>23</xdr:row>
      <xdr:rowOff>71438</xdr:rowOff>
    </xdr:from>
    <xdr:to>
      <xdr:col>25</xdr:col>
      <xdr:colOff>739511</xdr:colOff>
      <xdr:row>45</xdr:row>
      <xdr:rowOff>158750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123032</xdr:colOff>
      <xdr:row>45</xdr:row>
      <xdr:rowOff>166686</xdr:rowOff>
    </xdr:from>
    <xdr:to>
      <xdr:col>25</xdr:col>
      <xdr:colOff>750093</xdr:colOff>
      <xdr:row>70</xdr:row>
      <xdr:rowOff>107156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130970</xdr:colOff>
      <xdr:row>70</xdr:row>
      <xdr:rowOff>162718</xdr:rowOff>
    </xdr:from>
    <xdr:to>
      <xdr:col>25</xdr:col>
      <xdr:colOff>738188</xdr:colOff>
      <xdr:row>97</xdr:row>
      <xdr:rowOff>35718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</xdr:col>
      <xdr:colOff>3174</xdr:colOff>
      <xdr:row>33</xdr:row>
      <xdr:rowOff>41275</xdr:rowOff>
    </xdr:from>
    <xdr:to>
      <xdr:col>13</xdr:col>
      <xdr:colOff>265574</xdr:colOff>
      <xdr:row>64</xdr:row>
      <xdr:rowOff>126325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</xdr:col>
      <xdr:colOff>3174</xdr:colOff>
      <xdr:row>65</xdr:row>
      <xdr:rowOff>120650</xdr:rowOff>
    </xdr:from>
    <xdr:to>
      <xdr:col>13</xdr:col>
      <xdr:colOff>265574</xdr:colOff>
      <xdr:row>97</xdr:row>
      <xdr:rowOff>31075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398008</xdr:colOff>
      <xdr:row>6</xdr:row>
      <xdr:rowOff>10204</xdr:rowOff>
    </xdr:from>
    <xdr:to>
      <xdr:col>25</xdr:col>
      <xdr:colOff>608918</xdr:colOff>
      <xdr:row>14</xdr:row>
      <xdr:rowOff>95929</xdr:rowOff>
    </xdr:to>
    <xdr:sp macro="[0]!ImportationT1.ImportationT1" textlink="">
      <xdr:nvSpPr>
        <xdr:cNvPr id="9" name="Rectangle 8"/>
        <xdr:cNvSpPr/>
      </xdr:nvSpPr>
      <xdr:spPr>
        <a:xfrm>
          <a:off x="14899821" y="1486579"/>
          <a:ext cx="3449410" cy="1419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/>
            <a:t>Extract</a:t>
          </a:r>
        </a:p>
      </xdr:txBody>
    </xdr:sp>
    <xdr:clientData/>
  </xdr:twoCellAnchor>
  <xdr:twoCellAnchor>
    <xdr:from>
      <xdr:col>21</xdr:col>
      <xdr:colOff>411616</xdr:colOff>
      <xdr:row>15</xdr:row>
      <xdr:rowOff>27213</xdr:rowOff>
    </xdr:from>
    <xdr:to>
      <xdr:col>25</xdr:col>
      <xdr:colOff>636134</xdr:colOff>
      <xdr:row>23</xdr:row>
      <xdr:rowOff>27212</xdr:rowOff>
    </xdr:to>
    <xdr:sp macro="[0]!Copie1" textlink="">
      <xdr:nvSpPr>
        <xdr:cNvPr id="10" name="Rectangle 9"/>
        <xdr:cNvSpPr/>
      </xdr:nvSpPr>
      <xdr:spPr>
        <a:xfrm>
          <a:off x="14913429" y="3003776"/>
          <a:ext cx="3463018" cy="1333499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Copy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</xdr:row>
          <xdr:rowOff>47625</xdr:rowOff>
        </xdr:from>
        <xdr:to>
          <xdr:col>26</xdr:col>
          <xdr:colOff>228600</xdr:colOff>
          <xdr:row>5</xdr:row>
          <xdr:rowOff>9525</xdr:rowOff>
        </xdr:to>
        <xdr:sp macro="" textlink="">
          <xdr:nvSpPr>
            <xdr:cNvPr id="3073" name="DTPicker2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152400</xdr:colOff>
      <xdr:row>4</xdr:row>
      <xdr:rowOff>152400</xdr:rowOff>
    </xdr:from>
    <xdr:to>
      <xdr:col>4</xdr:col>
      <xdr:colOff>571500</xdr:colOff>
      <xdr:row>8</xdr:row>
      <xdr:rowOff>0</xdr:rowOff>
    </xdr:to>
    <xdr:sp macro="" textlink="$AY$44">
      <xdr:nvSpPr>
        <xdr:cNvPr id="11" name="ZoneTexte 10"/>
        <xdr:cNvSpPr txBox="1"/>
      </xdr:nvSpPr>
      <xdr:spPr>
        <a:xfrm>
          <a:off x="1981200" y="1295400"/>
          <a:ext cx="102870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31518B7-D958-419F-8055-8D0BFC63C4D9}" type="TxLink">
            <a:rPr lang="en-US" sz="2800" b="1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82,0%</a:t>
          </a:fld>
          <a:endParaRPr lang="en-US" sz="2800" b="1"/>
        </a:p>
      </xdr:txBody>
    </xdr:sp>
    <xdr:clientData/>
  </xdr:twoCellAnchor>
  <xdr:twoCellAnchor>
    <xdr:from>
      <xdr:col>1</xdr:col>
      <xdr:colOff>552450</xdr:colOff>
      <xdr:row>4</xdr:row>
      <xdr:rowOff>152400</xdr:rowOff>
    </xdr:from>
    <xdr:to>
      <xdr:col>3</xdr:col>
      <xdr:colOff>342900</xdr:colOff>
      <xdr:row>8</xdr:row>
      <xdr:rowOff>38100</xdr:rowOff>
    </xdr:to>
    <xdr:sp macro="" textlink="">
      <xdr:nvSpPr>
        <xdr:cNvPr id="12" name="ZoneTexte 11"/>
        <xdr:cNvSpPr txBox="1"/>
      </xdr:nvSpPr>
      <xdr:spPr>
        <a:xfrm>
          <a:off x="1162050" y="1295400"/>
          <a:ext cx="100965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/>
            <a:t>TRG:</a:t>
          </a:r>
          <a:r>
            <a:rPr lang="en-US" sz="1100"/>
            <a:t>: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0.04105</cdr:x>
      <cdr:y>0.40914</cdr:y>
    </cdr:from>
    <cdr:to>
      <cdr:x>0.98417</cdr:x>
      <cdr:y>0.40914</cdr:y>
    </cdr:to>
    <cdr:cxnSp macro="">
      <cdr:nvCxnSpPr>
        <cdr:cNvPr id="3" name="直線コネクタ 2"/>
        <cdr:cNvCxnSpPr/>
      </cdr:nvCxnSpPr>
      <cdr:spPr>
        <a:xfrm xmlns:a="http://schemas.openxmlformats.org/drawingml/2006/main">
          <a:off x="357752" y="1559904"/>
          <a:ext cx="8218397" cy="0"/>
        </a:xfrm>
        <a:prstGeom xmlns:a="http://schemas.openxmlformats.org/drawingml/2006/main" prst="line">
          <a:avLst/>
        </a:prstGeom>
        <a:ln xmlns:a="http://schemas.openxmlformats.org/drawingml/2006/main" w="25400">
          <a:solidFill>
            <a:srgbClr val="FFC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0.05299</cdr:x>
      <cdr:y>0.44096</cdr:y>
    </cdr:from>
    <cdr:to>
      <cdr:x>0.98444</cdr:x>
      <cdr:y>0.44096</cdr:y>
    </cdr:to>
    <cdr:cxnSp macro="">
      <cdr:nvCxnSpPr>
        <cdr:cNvPr id="3" name="直線コネクタ 2"/>
        <cdr:cNvCxnSpPr/>
      </cdr:nvCxnSpPr>
      <cdr:spPr>
        <a:xfrm xmlns:a="http://schemas.openxmlformats.org/drawingml/2006/main" flipV="1">
          <a:off x="432593" y="2119314"/>
          <a:ext cx="7604125" cy="0"/>
        </a:xfrm>
        <a:prstGeom xmlns:a="http://schemas.openxmlformats.org/drawingml/2006/main" prst="line">
          <a:avLst/>
        </a:prstGeom>
        <a:ln xmlns:a="http://schemas.openxmlformats.org/drawingml/2006/main" w="25400">
          <a:solidFill>
            <a:srgbClr val="FFC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0.05197</cdr:x>
      <cdr:y>0.58107</cdr:y>
    </cdr:from>
    <cdr:to>
      <cdr:x>0.97669</cdr:x>
      <cdr:y>0.58107</cdr:y>
    </cdr:to>
    <cdr:cxnSp macro="">
      <cdr:nvCxnSpPr>
        <cdr:cNvPr id="3" name="直線コネクタ 2"/>
        <cdr:cNvCxnSpPr/>
      </cdr:nvCxnSpPr>
      <cdr:spPr>
        <a:xfrm xmlns:a="http://schemas.openxmlformats.org/drawingml/2006/main" flipV="1">
          <a:off x="424231" y="2792727"/>
          <a:ext cx="7549153" cy="0"/>
        </a:xfrm>
        <a:prstGeom xmlns:a="http://schemas.openxmlformats.org/drawingml/2006/main" prst="line">
          <a:avLst/>
        </a:prstGeom>
        <a:ln xmlns:a="http://schemas.openxmlformats.org/drawingml/2006/main" w="25400">
          <a:solidFill>
            <a:srgbClr val="FFC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0.0546</cdr:x>
      <cdr:y>0.76049</cdr:y>
    </cdr:from>
    <cdr:to>
      <cdr:x>0.97992</cdr:x>
      <cdr:y>0.76049</cdr:y>
    </cdr:to>
    <cdr:cxnSp macro="">
      <cdr:nvCxnSpPr>
        <cdr:cNvPr id="3" name="直線コネクタ 2"/>
        <cdr:cNvCxnSpPr/>
      </cdr:nvCxnSpPr>
      <cdr:spPr>
        <a:xfrm xmlns:a="http://schemas.openxmlformats.org/drawingml/2006/main" flipV="1">
          <a:off x="488445" y="4181492"/>
          <a:ext cx="8277935" cy="0"/>
        </a:xfrm>
        <a:prstGeom xmlns:a="http://schemas.openxmlformats.org/drawingml/2006/main" prst="line">
          <a:avLst/>
        </a:prstGeom>
        <a:ln xmlns:a="http://schemas.openxmlformats.org/drawingml/2006/main" w="25400">
          <a:solidFill>
            <a:srgbClr val="FFC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0.06346</cdr:x>
      <cdr:y>0.21192</cdr:y>
    </cdr:from>
    <cdr:to>
      <cdr:x>0.96928</cdr:x>
      <cdr:y>0.21192</cdr:y>
    </cdr:to>
    <cdr:cxnSp macro="">
      <cdr:nvCxnSpPr>
        <cdr:cNvPr id="3" name="直線コネクタ 2"/>
        <cdr:cNvCxnSpPr/>
      </cdr:nvCxnSpPr>
      <cdr:spPr>
        <a:xfrm xmlns:a="http://schemas.openxmlformats.org/drawingml/2006/main" flipV="1">
          <a:off x="568326" y="1165225"/>
          <a:ext cx="8112125" cy="0"/>
        </a:xfrm>
        <a:prstGeom xmlns:a="http://schemas.openxmlformats.org/drawingml/2006/main" prst="line">
          <a:avLst/>
        </a:prstGeom>
        <a:ln xmlns:a="http://schemas.openxmlformats.org/drawingml/2006/main" w="25400">
          <a:solidFill>
            <a:srgbClr val="FFC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17317</xdr:rowOff>
    </xdr:from>
    <xdr:to>
      <xdr:col>9</xdr:col>
      <xdr:colOff>682624</xdr:colOff>
      <xdr:row>74</xdr:row>
      <xdr:rowOff>111125</xdr:rowOff>
    </xdr:to>
    <xdr:graphicFrame macro="">
      <xdr:nvGraphicFramePr>
        <xdr:cNvPr id="2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95251</xdr:colOff>
      <xdr:row>75</xdr:row>
      <xdr:rowOff>63500</xdr:rowOff>
    </xdr:from>
    <xdr:to>
      <xdr:col>9</xdr:col>
      <xdr:colOff>699994</xdr:colOff>
      <xdr:row>102</xdr:row>
      <xdr:rowOff>56852</xdr:rowOff>
    </xdr:to>
    <xdr:graphicFrame macro="">
      <xdr:nvGraphicFramePr>
        <xdr:cNvPr id="3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108858</xdr:colOff>
      <xdr:row>102</xdr:row>
      <xdr:rowOff>156483</xdr:rowOff>
    </xdr:from>
    <xdr:to>
      <xdr:col>9</xdr:col>
      <xdr:colOff>709066</xdr:colOff>
      <xdr:row>129</xdr:row>
      <xdr:rowOff>146124</xdr:rowOff>
    </xdr:to>
    <xdr:graphicFrame macro="">
      <xdr:nvGraphicFramePr>
        <xdr:cNvPr id="4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>
          <a:defRPr sz="28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EZ135"/>
  <sheetViews>
    <sheetView tabSelected="1" view="pageBreakPreview" topLeftCell="A19" zoomScale="60" zoomScaleNormal="100" workbookViewId="0">
      <selection activeCell="N91" sqref="N91"/>
    </sheetView>
  </sheetViews>
  <sheetFormatPr baseColWidth="10" defaultColWidth="9" defaultRowHeight="13.5"/>
  <cols>
    <col min="3" max="3" width="15.125" customWidth="1"/>
    <col min="8" max="8" width="9.125" customWidth="1"/>
    <col min="25" max="25" width="15.375" bestFit="1" customWidth="1"/>
    <col min="26" max="26" width="10.875" bestFit="1" customWidth="1"/>
  </cols>
  <sheetData>
    <row r="1" spans="3:156" ht="50.25" customHeight="1">
      <c r="C1" s="44">
        <f>+SUM(AY39:AY41)</f>
        <v>8451</v>
      </c>
      <c r="D1" s="42"/>
      <c r="E1" s="43">
        <f>+C1/(8*3600*3/8.3)</f>
        <v>0.81184375000000009</v>
      </c>
      <c r="I1" s="45" t="s">
        <v>70</v>
      </c>
      <c r="J1" s="46"/>
      <c r="K1" s="46"/>
      <c r="L1" s="46"/>
      <c r="M1" s="46"/>
      <c r="N1" s="46"/>
      <c r="O1" s="46"/>
      <c r="P1" s="46"/>
      <c r="S1" s="47">
        <f>Z1</f>
        <v>44425</v>
      </c>
      <c r="T1" s="48"/>
      <c r="U1" s="48"/>
      <c r="V1" s="48"/>
      <c r="Z1" s="24">
        <v>44425</v>
      </c>
    </row>
    <row r="2" spans="3:156">
      <c r="X2" s="15"/>
      <c r="Y2" t="s">
        <v>66</v>
      </c>
      <c r="Z2" t="str">
        <f>IF(Z3=0,TEXT(Z1,"aammjj"),TEXT(Z4,"yymmdd"))</f>
        <v>210817</v>
      </c>
      <c r="AA2" t="str">
        <f>TEXT(Z1,"jj")</f>
        <v>17</v>
      </c>
      <c r="AG2" s="14"/>
      <c r="AI2" s="11"/>
    </row>
    <row r="3" spans="3:156">
      <c r="Y3" t="s">
        <v>67</v>
      </c>
      <c r="Z3" s="38">
        <v>0</v>
      </c>
      <c r="AF3" s="8" t="s">
        <v>23</v>
      </c>
      <c r="AH3" s="9"/>
      <c r="AI3" s="9"/>
      <c r="AJ3" s="10"/>
      <c r="AK3" s="1" t="s">
        <v>24</v>
      </c>
      <c r="AL3" s="2"/>
      <c r="AM3" s="2"/>
      <c r="AN3" s="2"/>
      <c r="AO3" s="2"/>
      <c r="AP3" s="2"/>
      <c r="AQ3" s="2"/>
      <c r="AR3" s="10"/>
      <c r="AS3" s="1" t="s">
        <v>25</v>
      </c>
      <c r="AT3" s="2"/>
      <c r="AU3" s="2"/>
      <c r="AV3" s="2"/>
      <c r="AW3" s="2"/>
      <c r="AX3" s="2"/>
      <c r="AY3" s="2"/>
      <c r="AZ3" s="10"/>
      <c r="BA3" s="1" t="s">
        <v>26</v>
      </c>
      <c r="BB3" s="2"/>
      <c r="BC3" s="2"/>
      <c r="BD3" s="2"/>
      <c r="BE3" s="2"/>
      <c r="BF3" s="2"/>
      <c r="BG3" s="2"/>
      <c r="BH3" s="10"/>
      <c r="BI3" s="1" t="s">
        <v>27</v>
      </c>
      <c r="BJ3" s="2"/>
      <c r="BK3" s="2"/>
      <c r="BL3" s="2"/>
      <c r="BM3" s="2"/>
      <c r="BN3" s="2"/>
      <c r="BO3" s="2"/>
      <c r="BP3" s="10"/>
      <c r="BQ3" s="1" t="s">
        <v>28</v>
      </c>
      <c r="BR3" s="2"/>
      <c r="BS3" s="2"/>
      <c r="BT3" s="2"/>
      <c r="BU3" s="2"/>
      <c r="BV3" s="2"/>
      <c r="BW3" s="2"/>
      <c r="BX3" s="10"/>
      <c r="BY3" s="1" t="s">
        <v>29</v>
      </c>
      <c r="BZ3" s="2"/>
      <c r="CA3" s="2"/>
      <c r="CB3" s="2"/>
      <c r="CC3" s="2"/>
      <c r="CD3" s="2"/>
      <c r="CE3" s="2"/>
      <c r="CF3" s="10"/>
      <c r="CG3" s="1" t="s">
        <v>30</v>
      </c>
      <c r="CH3" s="2"/>
      <c r="CI3" s="2"/>
      <c r="CJ3" s="2"/>
      <c r="CK3" s="2"/>
      <c r="CL3" s="2"/>
      <c r="CM3" s="2"/>
      <c r="CN3" s="10"/>
      <c r="CO3" s="1" t="s">
        <v>31</v>
      </c>
      <c r="CP3" s="2"/>
      <c r="CQ3" s="2"/>
      <c r="CR3" s="2"/>
      <c r="CS3" s="2"/>
      <c r="CT3" s="2"/>
      <c r="CU3" s="2"/>
      <c r="CV3" s="10"/>
      <c r="CW3" s="1" t="s">
        <v>32</v>
      </c>
      <c r="CX3" s="2"/>
      <c r="CY3" s="2"/>
      <c r="CZ3" s="2"/>
      <c r="DA3" s="2"/>
      <c r="DB3" s="2"/>
      <c r="DC3" s="2"/>
      <c r="DD3" s="10"/>
      <c r="DE3" s="1" t="s">
        <v>33</v>
      </c>
      <c r="DF3" s="2"/>
      <c r="DG3" s="2"/>
      <c r="DH3" s="2"/>
      <c r="DI3" s="2"/>
      <c r="DJ3" s="2"/>
      <c r="DK3" s="2"/>
      <c r="DL3" s="10"/>
      <c r="DM3" s="1" t="s">
        <v>34</v>
      </c>
      <c r="DN3" s="2"/>
      <c r="DO3" s="2"/>
      <c r="DP3" s="2"/>
      <c r="DQ3" s="2"/>
      <c r="DR3" s="2"/>
      <c r="DS3" s="2"/>
      <c r="DT3" s="10"/>
      <c r="DU3" s="1" t="s">
        <v>35</v>
      </c>
      <c r="DV3" s="2"/>
      <c r="DW3" s="2"/>
      <c r="DX3" s="2"/>
      <c r="DY3" s="2"/>
      <c r="DZ3" s="2"/>
      <c r="EA3" s="2"/>
      <c r="EB3" s="10"/>
      <c r="EC3" s="1" t="s">
        <v>36</v>
      </c>
      <c r="ED3" s="2"/>
      <c r="EE3" s="2"/>
      <c r="EF3" s="2"/>
      <c r="EG3" s="2"/>
      <c r="EH3" s="2"/>
      <c r="EI3" s="2"/>
      <c r="EJ3" s="10"/>
      <c r="EK3" s="1" t="s">
        <v>37</v>
      </c>
      <c r="EL3" s="2"/>
      <c r="EM3" s="2"/>
      <c r="EN3" s="2"/>
      <c r="EO3" s="2"/>
      <c r="EP3" s="2"/>
      <c r="EQ3" s="2"/>
      <c r="ER3" s="10"/>
      <c r="ES3" s="1" t="s">
        <v>17</v>
      </c>
      <c r="ET3" s="2"/>
      <c r="EU3" s="2"/>
      <c r="EV3" s="2"/>
      <c r="EW3" s="2"/>
      <c r="EX3" s="2"/>
      <c r="EY3" s="2"/>
      <c r="EZ3" s="10"/>
    </row>
    <row r="4" spans="3:156">
      <c r="Y4" t="s">
        <v>68</v>
      </c>
      <c r="AC4" s="3"/>
      <c r="AD4" s="3" t="s">
        <v>38</v>
      </c>
      <c r="AE4" s="3" t="s">
        <v>39</v>
      </c>
      <c r="AF4" s="3" t="s">
        <v>40</v>
      </c>
      <c r="AG4" s="3" t="s">
        <v>41</v>
      </c>
      <c r="AH4" s="3" t="s">
        <v>13</v>
      </c>
      <c r="AI4" s="3" t="s">
        <v>14</v>
      </c>
      <c r="AJ4" s="3" t="s">
        <v>42</v>
      </c>
      <c r="AK4" s="3" t="s">
        <v>43</v>
      </c>
      <c r="AL4" s="3" t="s">
        <v>44</v>
      </c>
      <c r="AM4" s="3" t="s">
        <v>45</v>
      </c>
      <c r="AN4" s="3" t="s">
        <v>41</v>
      </c>
      <c r="AO4" s="3" t="s">
        <v>13</v>
      </c>
      <c r="AP4" s="3" t="s">
        <v>14</v>
      </c>
      <c r="AQ4" s="3" t="s">
        <v>42</v>
      </c>
      <c r="AR4" s="3" t="s">
        <v>46</v>
      </c>
      <c r="AS4" s="3" t="s">
        <v>43</v>
      </c>
      <c r="AT4" s="3" t="s">
        <v>44</v>
      </c>
      <c r="AU4" s="3" t="s">
        <v>45</v>
      </c>
      <c r="AV4" s="3" t="s">
        <v>41</v>
      </c>
      <c r="AW4" s="3" t="s">
        <v>13</v>
      </c>
      <c r="AX4" s="3" t="s">
        <v>14</v>
      </c>
      <c r="AY4" s="3" t="s">
        <v>42</v>
      </c>
      <c r="AZ4" s="3" t="s">
        <v>46</v>
      </c>
      <c r="BA4" s="3" t="s">
        <v>43</v>
      </c>
      <c r="BB4" s="3" t="s">
        <v>44</v>
      </c>
      <c r="BC4" s="3" t="s">
        <v>45</v>
      </c>
      <c r="BD4" s="3" t="s">
        <v>41</v>
      </c>
      <c r="BE4" s="3" t="s">
        <v>13</v>
      </c>
      <c r="BF4" s="3" t="s">
        <v>14</v>
      </c>
      <c r="BG4" s="3" t="s">
        <v>42</v>
      </c>
      <c r="BH4" s="3" t="s">
        <v>46</v>
      </c>
      <c r="BI4" s="3" t="s">
        <v>43</v>
      </c>
      <c r="BJ4" s="3" t="s">
        <v>44</v>
      </c>
      <c r="BK4" s="3" t="s">
        <v>45</v>
      </c>
      <c r="BL4" s="3" t="s">
        <v>41</v>
      </c>
      <c r="BM4" s="3" t="s">
        <v>13</v>
      </c>
      <c r="BN4" s="3" t="s">
        <v>14</v>
      </c>
      <c r="BO4" s="3" t="s">
        <v>42</v>
      </c>
      <c r="BP4" s="3" t="s">
        <v>46</v>
      </c>
      <c r="BQ4" s="3" t="s">
        <v>43</v>
      </c>
      <c r="BR4" s="3" t="s">
        <v>44</v>
      </c>
      <c r="BS4" s="3" t="s">
        <v>45</v>
      </c>
      <c r="BT4" s="3" t="s">
        <v>41</v>
      </c>
      <c r="BU4" s="3" t="s">
        <v>13</v>
      </c>
      <c r="BV4" s="3" t="s">
        <v>14</v>
      </c>
      <c r="BW4" s="3" t="s">
        <v>42</v>
      </c>
      <c r="BX4" s="3" t="s">
        <v>46</v>
      </c>
      <c r="BY4" s="3" t="s">
        <v>43</v>
      </c>
      <c r="BZ4" s="3" t="s">
        <v>44</v>
      </c>
      <c r="CA4" s="3" t="s">
        <v>45</v>
      </c>
      <c r="CB4" s="3" t="s">
        <v>41</v>
      </c>
      <c r="CC4" s="3" t="s">
        <v>13</v>
      </c>
      <c r="CD4" s="3" t="s">
        <v>14</v>
      </c>
      <c r="CE4" s="3" t="s">
        <v>42</v>
      </c>
      <c r="CF4" s="3" t="s">
        <v>46</v>
      </c>
      <c r="CG4" s="3" t="s">
        <v>43</v>
      </c>
      <c r="CH4" s="3" t="s">
        <v>44</v>
      </c>
      <c r="CI4" s="3" t="s">
        <v>45</v>
      </c>
      <c r="CJ4" s="3" t="s">
        <v>41</v>
      </c>
      <c r="CK4" s="3" t="s">
        <v>13</v>
      </c>
      <c r="CL4" s="3" t="s">
        <v>14</v>
      </c>
      <c r="CM4" s="3" t="s">
        <v>42</v>
      </c>
      <c r="CN4" s="3" t="s">
        <v>46</v>
      </c>
      <c r="CO4" s="3" t="s">
        <v>43</v>
      </c>
      <c r="CP4" s="3" t="s">
        <v>44</v>
      </c>
      <c r="CQ4" s="3" t="s">
        <v>45</v>
      </c>
      <c r="CR4" s="3" t="s">
        <v>41</v>
      </c>
      <c r="CS4" s="3" t="s">
        <v>13</v>
      </c>
      <c r="CT4" s="3" t="s">
        <v>14</v>
      </c>
      <c r="CU4" s="3" t="s">
        <v>42</v>
      </c>
      <c r="CV4" s="3" t="s">
        <v>46</v>
      </c>
      <c r="CW4" s="3" t="s">
        <v>43</v>
      </c>
      <c r="CX4" s="3" t="s">
        <v>44</v>
      </c>
      <c r="CY4" s="3" t="s">
        <v>45</v>
      </c>
      <c r="CZ4" s="3" t="s">
        <v>41</v>
      </c>
      <c r="DA4" s="3" t="s">
        <v>13</v>
      </c>
      <c r="DB4" s="3" t="s">
        <v>14</v>
      </c>
      <c r="DC4" s="3" t="s">
        <v>42</v>
      </c>
      <c r="DD4" s="3" t="s">
        <v>46</v>
      </c>
      <c r="DE4" s="3" t="s">
        <v>43</v>
      </c>
      <c r="DF4" s="3" t="s">
        <v>44</v>
      </c>
      <c r="DG4" s="3" t="s">
        <v>45</v>
      </c>
      <c r="DH4" s="3" t="s">
        <v>41</v>
      </c>
      <c r="DI4" s="3" t="s">
        <v>13</v>
      </c>
      <c r="DJ4" s="3" t="s">
        <v>14</v>
      </c>
      <c r="DK4" s="3" t="s">
        <v>42</v>
      </c>
      <c r="DL4" s="3" t="s">
        <v>46</v>
      </c>
      <c r="DM4" s="3" t="s">
        <v>43</v>
      </c>
      <c r="DN4" s="3" t="s">
        <v>44</v>
      </c>
      <c r="DO4" s="3" t="s">
        <v>45</v>
      </c>
      <c r="DP4" s="3" t="s">
        <v>41</v>
      </c>
      <c r="DQ4" s="3" t="s">
        <v>13</v>
      </c>
      <c r="DR4" s="3" t="s">
        <v>14</v>
      </c>
      <c r="DS4" s="3" t="s">
        <v>42</v>
      </c>
      <c r="DT4" s="3" t="s">
        <v>46</v>
      </c>
      <c r="DU4" s="3" t="s">
        <v>43</v>
      </c>
      <c r="DV4" s="3" t="s">
        <v>44</v>
      </c>
      <c r="DW4" s="3" t="s">
        <v>45</v>
      </c>
      <c r="DX4" s="3" t="s">
        <v>41</v>
      </c>
      <c r="DY4" s="3" t="s">
        <v>13</v>
      </c>
      <c r="DZ4" s="3" t="s">
        <v>14</v>
      </c>
      <c r="EA4" s="3" t="s">
        <v>42</v>
      </c>
      <c r="EB4" s="3" t="s">
        <v>46</v>
      </c>
      <c r="EC4" s="3" t="s">
        <v>43</v>
      </c>
      <c r="ED4" s="3" t="s">
        <v>44</v>
      </c>
      <c r="EE4" s="3" t="s">
        <v>45</v>
      </c>
      <c r="EF4" s="3" t="s">
        <v>41</v>
      </c>
      <c r="EG4" s="3" t="s">
        <v>13</v>
      </c>
      <c r="EH4" s="3" t="s">
        <v>14</v>
      </c>
      <c r="EI4" s="3" t="s">
        <v>42</v>
      </c>
      <c r="EJ4" s="3" t="s">
        <v>46</v>
      </c>
      <c r="EK4" s="3" t="s">
        <v>43</v>
      </c>
      <c r="EL4" s="3" t="s">
        <v>44</v>
      </c>
      <c r="EM4" s="3" t="s">
        <v>45</v>
      </c>
      <c r="EN4" s="3" t="s">
        <v>41</v>
      </c>
      <c r="EO4" s="3" t="s">
        <v>13</v>
      </c>
      <c r="EP4" s="3" t="s">
        <v>14</v>
      </c>
      <c r="EQ4" s="3" t="s">
        <v>42</v>
      </c>
      <c r="ER4" s="3" t="s">
        <v>46</v>
      </c>
      <c r="ES4" s="3" t="s">
        <v>43</v>
      </c>
      <c r="ET4" s="3" t="s">
        <v>44</v>
      </c>
      <c r="EU4" s="3" t="s">
        <v>45</v>
      </c>
      <c r="EV4" s="3" t="s">
        <v>41</v>
      </c>
      <c r="EW4" s="3" t="s">
        <v>13</v>
      </c>
      <c r="EX4" s="3" t="s">
        <v>14</v>
      </c>
      <c r="EY4" s="3" t="s">
        <v>42</v>
      </c>
      <c r="EZ4" s="3" t="s">
        <v>46</v>
      </c>
    </row>
    <row r="5" spans="3:156">
      <c r="AC5" s="6">
        <v>1.25</v>
      </c>
      <c r="AD5" s="4" t="str">
        <f>Data!A6</f>
        <v>21/08/17</v>
      </c>
      <c r="AE5" s="6">
        <f>Data!B6</f>
        <v>0.25</v>
      </c>
      <c r="AF5" s="25">
        <f>Data!C6</f>
        <v>12</v>
      </c>
      <c r="AG5" s="25">
        <f>Data!D6</f>
        <v>1261</v>
      </c>
      <c r="AH5" s="25">
        <f>Data!E6</f>
        <v>920</v>
      </c>
      <c r="AI5" s="25">
        <f>Data!F6</f>
        <v>0</v>
      </c>
      <c r="AJ5" s="25">
        <f>Data!G6</f>
        <v>1432</v>
      </c>
      <c r="AK5" s="25">
        <f>Data!H6</f>
        <v>176</v>
      </c>
      <c r="AL5" s="25">
        <f>Data!I6</f>
        <v>176</v>
      </c>
      <c r="AM5" s="25">
        <f>Data!J6</f>
        <v>0</v>
      </c>
      <c r="AN5" s="25">
        <f>Data!K6</f>
        <v>3372</v>
      </c>
      <c r="AO5" s="25">
        <f>Data!L6</f>
        <v>0</v>
      </c>
      <c r="AP5" s="25">
        <f>Data!M6</f>
        <v>0</v>
      </c>
      <c r="AQ5" s="25">
        <f>Data!N6</f>
        <v>208</v>
      </c>
      <c r="AR5" s="25">
        <f>Data!O6</f>
        <v>1</v>
      </c>
      <c r="AS5" s="25">
        <f>Data!P6</f>
        <v>183</v>
      </c>
      <c r="AT5" s="25">
        <f>Data!Q6</f>
        <v>183</v>
      </c>
      <c r="AU5" s="25">
        <f>Data!R6</f>
        <v>0</v>
      </c>
      <c r="AV5" s="25">
        <f>Data!S6</f>
        <v>3149</v>
      </c>
      <c r="AW5" s="25">
        <f>Data!T6</f>
        <v>117</v>
      </c>
      <c r="AX5" s="25">
        <f>Data!U6</f>
        <v>0</v>
      </c>
      <c r="AY5" s="25">
        <f>Data!V6</f>
        <v>323</v>
      </c>
      <c r="AZ5" s="25">
        <f>Data!W6</f>
        <v>5</v>
      </c>
      <c r="BA5" s="25">
        <f>Data!X6</f>
        <v>178</v>
      </c>
      <c r="BB5" s="25">
        <f>Data!Y6</f>
        <v>178</v>
      </c>
      <c r="BC5" s="25">
        <f>Data!Z6</f>
        <v>0</v>
      </c>
      <c r="BD5" s="25">
        <f>Data!AA6</f>
        <v>2794</v>
      </c>
      <c r="BE5" s="25">
        <f>Data!AB6</f>
        <v>574</v>
      </c>
      <c r="BF5" s="25">
        <f>Data!AC6</f>
        <v>0</v>
      </c>
      <c r="BG5" s="25">
        <f>Data!AD6</f>
        <v>221</v>
      </c>
      <c r="BH5" s="25">
        <f>Data!AE6</f>
        <v>6</v>
      </c>
      <c r="BI5" s="25">
        <f>Data!AF6</f>
        <v>176</v>
      </c>
      <c r="BJ5" s="25">
        <f>Data!AG6</f>
        <v>175</v>
      </c>
      <c r="BK5" s="25">
        <f>Data!AH6</f>
        <v>1</v>
      </c>
      <c r="BL5" s="25">
        <f>Data!AI6</f>
        <v>2513</v>
      </c>
      <c r="BM5" s="25">
        <f>Data!AJ6</f>
        <v>581</v>
      </c>
      <c r="BN5" s="25">
        <f>Data!AK6</f>
        <v>1</v>
      </c>
      <c r="BO5" s="25">
        <f>Data!AL6</f>
        <v>494</v>
      </c>
      <c r="BP5" s="25">
        <f>Data!AM6</f>
        <v>7</v>
      </c>
      <c r="BQ5" s="25">
        <f>Data!AN6</f>
        <v>142</v>
      </c>
      <c r="BR5" s="25">
        <f>Data!AO6</f>
        <v>1</v>
      </c>
      <c r="BS5" s="25">
        <f>Data!AP6</f>
        <v>0</v>
      </c>
      <c r="BT5" s="25">
        <f>Data!AQ6</f>
        <v>3578</v>
      </c>
      <c r="BU5" s="25">
        <f>Data!AR6</f>
        <v>0</v>
      </c>
      <c r="BV5" s="25">
        <f>Data!AS6</f>
        <v>0</v>
      </c>
      <c r="BW5" s="25">
        <f>Data!AT6</f>
        <v>0</v>
      </c>
      <c r="BX5" s="25">
        <f>Data!AU6</f>
        <v>0</v>
      </c>
      <c r="BY5" s="25">
        <f>Data!AV6</f>
        <v>172</v>
      </c>
      <c r="BZ5" s="25">
        <f>Data!AW6</f>
        <v>166</v>
      </c>
      <c r="CA5" s="25">
        <f>Data!AX6</f>
        <v>3</v>
      </c>
      <c r="CB5" s="25">
        <f>Data!AY6</f>
        <v>3309</v>
      </c>
      <c r="CC5" s="25">
        <f>Data!AZ6</f>
        <v>36</v>
      </c>
      <c r="CD5" s="25">
        <f>Data!BA6</f>
        <v>0</v>
      </c>
      <c r="CE5" s="25">
        <f>Data!BB6</f>
        <v>236</v>
      </c>
      <c r="CF5" s="25">
        <f>Data!BC6</f>
        <v>1</v>
      </c>
      <c r="CG5" s="25">
        <f>Data!BD6</f>
        <v>166</v>
      </c>
      <c r="CH5" s="25">
        <f>Data!BE6</f>
        <v>166</v>
      </c>
      <c r="CI5" s="25">
        <f>Data!BF6</f>
        <v>0</v>
      </c>
      <c r="CJ5" s="25">
        <f>Data!BG6</f>
        <v>3578</v>
      </c>
      <c r="CK5" s="25">
        <f>Data!BH6</f>
        <v>0</v>
      </c>
      <c r="CL5" s="25">
        <f>Data!BI6</f>
        <v>0</v>
      </c>
      <c r="CM5" s="25">
        <f>Data!BJ6</f>
        <v>0</v>
      </c>
      <c r="CN5" s="25">
        <f>Data!BK6</f>
        <v>0</v>
      </c>
      <c r="CO5" s="25">
        <f>Data!BL6</f>
        <v>160</v>
      </c>
      <c r="CP5" s="25">
        <f>Data!BM6</f>
        <v>159</v>
      </c>
      <c r="CQ5" s="25">
        <f>Data!BN6</f>
        <v>1</v>
      </c>
      <c r="CR5" s="25">
        <f>Data!BO6</f>
        <v>3400</v>
      </c>
      <c r="CS5" s="25">
        <f>Data!BP6</f>
        <v>38</v>
      </c>
      <c r="CT5" s="25">
        <f>Data!BQ6</f>
        <v>0</v>
      </c>
      <c r="CU5" s="25">
        <f>Data!BR6</f>
        <v>148</v>
      </c>
      <c r="CV5" s="25">
        <f>Data!BS6</f>
        <v>2</v>
      </c>
      <c r="CW5" s="25">
        <f>Data!BT6</f>
        <v>157</v>
      </c>
      <c r="CX5" s="25">
        <f>Data!BU6</f>
        <v>157</v>
      </c>
      <c r="CY5" s="25">
        <f>Data!BV6</f>
        <v>0</v>
      </c>
      <c r="CZ5" s="25">
        <f>Data!BW6</f>
        <v>3578</v>
      </c>
      <c r="DA5" s="25">
        <f>Data!BX6</f>
        <v>0</v>
      </c>
      <c r="DB5" s="25">
        <f>Data!BY6</f>
        <v>0</v>
      </c>
      <c r="DC5" s="25">
        <f>Data!BZ6</f>
        <v>0</v>
      </c>
      <c r="DD5" s="25">
        <f>Data!CA6</f>
        <v>0</v>
      </c>
      <c r="DE5" s="25">
        <f>Data!CB6</f>
        <v>49</v>
      </c>
      <c r="DF5" s="25">
        <f>Data!CC6</f>
        <v>48</v>
      </c>
      <c r="DG5" s="25">
        <f>Data!CD6</f>
        <v>1</v>
      </c>
      <c r="DH5" s="25">
        <f>Data!CE6</f>
        <v>3566</v>
      </c>
      <c r="DI5" s="25">
        <f>Data!CF6</f>
        <v>0</v>
      </c>
      <c r="DJ5" s="25">
        <f>Data!CG6</f>
        <v>0</v>
      </c>
      <c r="DK5" s="25">
        <f>Data!CH6</f>
        <v>13</v>
      </c>
      <c r="DL5" s="25">
        <f>Data!CI6</f>
        <v>0</v>
      </c>
      <c r="DM5" s="25">
        <f>Data!CJ6</f>
        <v>42</v>
      </c>
      <c r="DN5" s="25">
        <f>Data!CK6</f>
        <v>40</v>
      </c>
      <c r="DO5" s="25">
        <f>Data!CL6</f>
        <v>2</v>
      </c>
      <c r="DP5" s="25">
        <f>Data!CM6</f>
        <v>3543</v>
      </c>
      <c r="DQ5" s="25">
        <f>Data!CN6</f>
        <v>0</v>
      </c>
      <c r="DR5" s="25">
        <f>Data!CO6</f>
        <v>0</v>
      </c>
      <c r="DS5" s="25">
        <f>Data!CP6</f>
        <v>36</v>
      </c>
      <c r="DT5" s="25">
        <f>Data!CQ6</f>
        <v>0</v>
      </c>
      <c r="DU5" s="25">
        <f>Data!CR6</f>
        <v>36</v>
      </c>
      <c r="DV5" s="25">
        <f>Data!CS6</f>
        <v>36</v>
      </c>
      <c r="DW5" s="25">
        <f>Data!CT6</f>
        <v>0</v>
      </c>
      <c r="DX5" s="25">
        <f>Data!CU6</f>
        <v>3555</v>
      </c>
      <c r="DY5" s="25">
        <f>Data!CV6</f>
        <v>0</v>
      </c>
      <c r="DZ5" s="25">
        <f>Data!CW6</f>
        <v>0</v>
      </c>
      <c r="EA5" s="25">
        <f>Data!CX6</f>
        <v>24</v>
      </c>
      <c r="EB5" s="25">
        <f>Data!CY6</f>
        <v>0</v>
      </c>
      <c r="EC5" s="25">
        <f>Data!CZ6</f>
        <v>29</v>
      </c>
      <c r="ED5" s="25">
        <f>Data!DA6</f>
        <v>29</v>
      </c>
      <c r="EE5" s="25">
        <f>Data!DB6</f>
        <v>0</v>
      </c>
      <c r="EF5" s="25">
        <f>Data!DC6</f>
        <v>3566</v>
      </c>
      <c r="EG5" s="25">
        <f>Data!DD6</f>
        <v>0</v>
      </c>
      <c r="EH5" s="25">
        <f>Data!DE6</f>
        <v>0</v>
      </c>
      <c r="EI5" s="25">
        <f>Data!DF6</f>
        <v>13</v>
      </c>
      <c r="EJ5" s="25">
        <f>Data!DG6</f>
        <v>0</v>
      </c>
      <c r="EK5" s="25">
        <f>Data!DH6</f>
        <v>150</v>
      </c>
      <c r="EL5" s="25">
        <f>Data!DI6</f>
        <v>149</v>
      </c>
      <c r="EM5" s="25">
        <f>Data!DJ6</f>
        <v>1</v>
      </c>
      <c r="EN5" s="25">
        <f>Data!DK6</f>
        <v>3488</v>
      </c>
      <c r="EO5" s="25">
        <f>Data!DL6</f>
        <v>73</v>
      </c>
      <c r="EP5" s="25">
        <f>Data!DM6</f>
        <v>0</v>
      </c>
      <c r="EQ5" s="25">
        <f>Data!DN6</f>
        <v>23</v>
      </c>
      <c r="ER5" s="25">
        <f>Data!DO6</f>
        <v>2</v>
      </c>
      <c r="ES5" s="25">
        <f>Data!DP6</f>
        <v>149</v>
      </c>
      <c r="ET5" s="25">
        <f>Data!DQ6</f>
        <v>149</v>
      </c>
      <c r="EU5" s="25">
        <f>Data!DR6</f>
        <v>0</v>
      </c>
      <c r="EV5" s="25">
        <f>Data!DS6</f>
        <v>3578</v>
      </c>
      <c r="EW5" s="25">
        <f>Data!DT6</f>
        <v>0</v>
      </c>
      <c r="EX5" s="25">
        <f>Data!DU6</f>
        <v>0</v>
      </c>
      <c r="EY5" s="25">
        <f>Data!DV6</f>
        <v>0</v>
      </c>
      <c r="EZ5" s="25">
        <f>Data!DW6</f>
        <v>0</v>
      </c>
    </row>
    <row r="6" spans="3:156">
      <c r="AC6" s="6">
        <v>1.2916666666666701</v>
      </c>
      <c r="AD6" s="4" t="str">
        <f>Data!A7</f>
        <v>21/08/17</v>
      </c>
      <c r="AE6" s="6">
        <f>Data!B7</f>
        <v>0.29167824074074072</v>
      </c>
      <c r="AF6" s="25">
        <f>Data!C7</f>
        <v>12</v>
      </c>
      <c r="AG6" s="25">
        <f>Data!D7</f>
        <v>2477</v>
      </c>
      <c r="AH6" s="25">
        <f>Data!E7</f>
        <v>442</v>
      </c>
      <c r="AI6" s="25">
        <f>Data!F7</f>
        <v>143</v>
      </c>
      <c r="AJ6" s="25">
        <f>Data!G7</f>
        <v>564</v>
      </c>
      <c r="AK6" s="25">
        <f>Data!H7</f>
        <v>530</v>
      </c>
      <c r="AL6" s="25">
        <f>Data!I7</f>
        <v>530</v>
      </c>
      <c r="AM6" s="25">
        <f>Data!J7</f>
        <v>0</v>
      </c>
      <c r="AN6" s="25">
        <f>Data!K7</f>
        <v>3555</v>
      </c>
      <c r="AO6" s="25">
        <f>Data!L7</f>
        <v>36</v>
      </c>
      <c r="AP6" s="25">
        <f>Data!M7</f>
        <v>0</v>
      </c>
      <c r="AQ6" s="25">
        <f>Data!N7</f>
        <v>13</v>
      </c>
      <c r="AR6" s="25">
        <f>Data!O7</f>
        <v>3</v>
      </c>
      <c r="AS6" s="25">
        <f>Data!P7</f>
        <v>532</v>
      </c>
      <c r="AT6" s="25">
        <f>Data!Q7</f>
        <v>532</v>
      </c>
      <c r="AU6" s="25">
        <f>Data!R7</f>
        <v>0</v>
      </c>
      <c r="AV6" s="25">
        <f>Data!S7</f>
        <v>2804</v>
      </c>
      <c r="AW6" s="25">
        <f>Data!T7</f>
        <v>206</v>
      </c>
      <c r="AX6" s="25">
        <f>Data!U7</f>
        <v>47</v>
      </c>
      <c r="AY6" s="25">
        <f>Data!V7</f>
        <v>555</v>
      </c>
      <c r="AZ6" s="25">
        <f>Data!W7</f>
        <v>12</v>
      </c>
      <c r="BA6" s="25">
        <f>Data!X7</f>
        <v>523</v>
      </c>
      <c r="BB6" s="25">
        <f>Data!Y7</f>
        <v>523</v>
      </c>
      <c r="BC6" s="25">
        <f>Data!Z7</f>
        <v>0</v>
      </c>
      <c r="BD6" s="25">
        <f>Data!AA7</f>
        <v>3540</v>
      </c>
      <c r="BE6" s="25">
        <f>Data!AB7</f>
        <v>26</v>
      </c>
      <c r="BF6" s="25">
        <f>Data!AC7</f>
        <v>0</v>
      </c>
      <c r="BG6" s="25">
        <f>Data!AD7</f>
        <v>36</v>
      </c>
      <c r="BH6" s="25">
        <f>Data!AE7</f>
        <v>6</v>
      </c>
      <c r="BI6" s="25">
        <f>Data!AF7</f>
        <v>531</v>
      </c>
      <c r="BJ6" s="25">
        <f>Data!AG7</f>
        <v>528</v>
      </c>
      <c r="BK6" s="25">
        <f>Data!AH7</f>
        <v>3</v>
      </c>
      <c r="BL6" s="25">
        <f>Data!AI7</f>
        <v>3519</v>
      </c>
      <c r="BM6" s="25">
        <f>Data!AJ7</f>
        <v>35</v>
      </c>
      <c r="BN6" s="25">
        <f>Data!AK7</f>
        <v>0</v>
      </c>
      <c r="BO6" s="25">
        <f>Data!AL7</f>
        <v>50</v>
      </c>
      <c r="BP6" s="25">
        <f>Data!AM7</f>
        <v>9</v>
      </c>
      <c r="BQ6" s="25">
        <f>Data!AN7</f>
        <v>446</v>
      </c>
      <c r="BR6" s="25">
        <f>Data!AO7</f>
        <v>1</v>
      </c>
      <c r="BS6" s="25">
        <f>Data!AP7</f>
        <v>0</v>
      </c>
      <c r="BT6" s="25">
        <f>Data!AQ7</f>
        <v>3506</v>
      </c>
      <c r="BU6" s="25">
        <f>Data!AR7</f>
        <v>0</v>
      </c>
      <c r="BV6" s="25">
        <f>Data!AS7</f>
        <v>96</v>
      </c>
      <c r="BW6" s="25">
        <f>Data!AT7</f>
        <v>0</v>
      </c>
      <c r="BX6" s="25">
        <f>Data!AU7</f>
        <v>0</v>
      </c>
      <c r="BY6" s="25">
        <f>Data!AV7</f>
        <v>524</v>
      </c>
      <c r="BZ6" s="25">
        <f>Data!AW7</f>
        <v>516</v>
      </c>
      <c r="CA6" s="25">
        <f>Data!AX7</f>
        <v>5</v>
      </c>
      <c r="CB6" s="25">
        <f>Data!AY7</f>
        <v>3601</v>
      </c>
      <c r="CC6" s="25">
        <f>Data!AZ7</f>
        <v>0</v>
      </c>
      <c r="CD6" s="25">
        <f>Data!BA7</f>
        <v>0</v>
      </c>
      <c r="CE6" s="25">
        <f>Data!BB7</f>
        <v>0</v>
      </c>
      <c r="CF6" s="25">
        <f>Data!BC7</f>
        <v>1</v>
      </c>
      <c r="CG6" s="25">
        <f>Data!BD7</f>
        <v>516</v>
      </c>
      <c r="CH6" s="25">
        <f>Data!BE7</f>
        <v>516</v>
      </c>
      <c r="CI6" s="25">
        <f>Data!BF7</f>
        <v>0</v>
      </c>
      <c r="CJ6" s="25">
        <f>Data!BG7</f>
        <v>3535</v>
      </c>
      <c r="CK6" s="25">
        <f>Data!BH7</f>
        <v>23</v>
      </c>
      <c r="CL6" s="25">
        <f>Data!BI7</f>
        <v>0</v>
      </c>
      <c r="CM6" s="25">
        <f>Data!BJ7</f>
        <v>45</v>
      </c>
      <c r="CN6" s="25">
        <f>Data!BK7</f>
        <v>1</v>
      </c>
      <c r="CO6" s="25">
        <f>Data!BL7</f>
        <v>514</v>
      </c>
      <c r="CP6" s="25">
        <f>Data!BM7</f>
        <v>513</v>
      </c>
      <c r="CQ6" s="25">
        <f>Data!BN7</f>
        <v>1</v>
      </c>
      <c r="CR6" s="25">
        <f>Data!BO7</f>
        <v>3601</v>
      </c>
      <c r="CS6" s="25">
        <f>Data!BP7</f>
        <v>0</v>
      </c>
      <c r="CT6" s="25">
        <f>Data!BQ7</f>
        <v>0</v>
      </c>
      <c r="CU6" s="25">
        <f>Data!BR7</f>
        <v>0</v>
      </c>
      <c r="CV6" s="25">
        <f>Data!BS7</f>
        <v>2</v>
      </c>
      <c r="CW6" s="25">
        <f>Data!BT7</f>
        <v>512</v>
      </c>
      <c r="CX6" s="25">
        <f>Data!BU7</f>
        <v>512</v>
      </c>
      <c r="CY6" s="25">
        <f>Data!BV7</f>
        <v>0</v>
      </c>
      <c r="CZ6" s="25">
        <f>Data!BW7</f>
        <v>3601</v>
      </c>
      <c r="DA6" s="25">
        <f>Data!BX7</f>
        <v>0</v>
      </c>
      <c r="DB6" s="25">
        <f>Data!BY7</f>
        <v>0</v>
      </c>
      <c r="DC6" s="25">
        <f>Data!BZ7</f>
        <v>0</v>
      </c>
      <c r="DD6" s="25">
        <f>Data!CA7</f>
        <v>0</v>
      </c>
      <c r="DE6" s="25">
        <f>Data!CB7</f>
        <v>141</v>
      </c>
      <c r="DF6" s="25">
        <f>Data!CC7</f>
        <v>140</v>
      </c>
      <c r="DG6" s="25">
        <f>Data!CD7</f>
        <v>1</v>
      </c>
      <c r="DH6" s="25">
        <f>Data!CE7</f>
        <v>3601</v>
      </c>
      <c r="DI6" s="25">
        <f>Data!CF7</f>
        <v>0</v>
      </c>
      <c r="DJ6" s="25">
        <f>Data!CG7</f>
        <v>0</v>
      </c>
      <c r="DK6" s="25">
        <f>Data!CH7</f>
        <v>0</v>
      </c>
      <c r="DL6" s="25">
        <f>Data!CI7</f>
        <v>0</v>
      </c>
      <c r="DM6" s="25">
        <f>Data!CJ7</f>
        <v>133</v>
      </c>
      <c r="DN6" s="25">
        <f>Data!CK7</f>
        <v>131</v>
      </c>
      <c r="DO6" s="25">
        <f>Data!CL7</f>
        <v>2</v>
      </c>
      <c r="DP6" s="25">
        <f>Data!CM7</f>
        <v>3601</v>
      </c>
      <c r="DQ6" s="25">
        <f>Data!CN7</f>
        <v>0</v>
      </c>
      <c r="DR6" s="25">
        <f>Data!CO7</f>
        <v>0</v>
      </c>
      <c r="DS6" s="25">
        <f>Data!CP7</f>
        <v>0</v>
      </c>
      <c r="DT6" s="25">
        <f>Data!CQ7</f>
        <v>0</v>
      </c>
      <c r="DU6" s="25">
        <f>Data!CR7</f>
        <v>128</v>
      </c>
      <c r="DV6" s="25">
        <f>Data!CS7</f>
        <v>128</v>
      </c>
      <c r="DW6" s="25">
        <f>Data!CT7</f>
        <v>0</v>
      </c>
      <c r="DX6" s="25">
        <f>Data!CU7</f>
        <v>3601</v>
      </c>
      <c r="DY6" s="25">
        <f>Data!CV7</f>
        <v>0</v>
      </c>
      <c r="DZ6" s="25">
        <f>Data!CW7</f>
        <v>0</v>
      </c>
      <c r="EA6" s="25">
        <f>Data!CX7</f>
        <v>0</v>
      </c>
      <c r="EB6" s="25">
        <f>Data!CY7</f>
        <v>0</v>
      </c>
      <c r="EC6" s="25">
        <f>Data!CZ7</f>
        <v>116</v>
      </c>
      <c r="ED6" s="25">
        <f>Data!DA7</f>
        <v>116</v>
      </c>
      <c r="EE6" s="25">
        <f>Data!DB7</f>
        <v>0</v>
      </c>
      <c r="EF6" s="25">
        <f>Data!DC7</f>
        <v>3601</v>
      </c>
      <c r="EG6" s="25">
        <f>Data!DD7</f>
        <v>0</v>
      </c>
      <c r="EH6" s="25">
        <f>Data!DE7</f>
        <v>0</v>
      </c>
      <c r="EI6" s="25">
        <f>Data!DF7</f>
        <v>0</v>
      </c>
      <c r="EJ6" s="25">
        <f>Data!DG7</f>
        <v>0</v>
      </c>
      <c r="EK6" s="25">
        <f>Data!DH7</f>
        <v>516</v>
      </c>
      <c r="EL6" s="25">
        <f>Data!DI7</f>
        <v>515</v>
      </c>
      <c r="EM6" s="25">
        <f>Data!DJ7</f>
        <v>1</v>
      </c>
      <c r="EN6" s="25">
        <f>Data!DK7</f>
        <v>3552</v>
      </c>
      <c r="EO6" s="25">
        <f>Data!DL7</f>
        <v>50</v>
      </c>
      <c r="EP6" s="25">
        <f>Data!DM7</f>
        <v>0</v>
      </c>
      <c r="EQ6" s="25">
        <f>Data!DN7</f>
        <v>2</v>
      </c>
      <c r="ER6" s="25">
        <f>Data!DO7</f>
        <v>4</v>
      </c>
      <c r="ES6" s="25">
        <f>Data!DP7</f>
        <v>515</v>
      </c>
      <c r="ET6" s="25">
        <f>Data!DQ7</f>
        <v>515</v>
      </c>
      <c r="EU6" s="25">
        <f>Data!DR7</f>
        <v>0</v>
      </c>
      <c r="EV6" s="25">
        <f>Data!DS7</f>
        <v>3536</v>
      </c>
      <c r="EW6" s="25">
        <f>Data!DT7</f>
        <v>66</v>
      </c>
      <c r="EX6" s="25">
        <f>Data!DU7</f>
        <v>0</v>
      </c>
      <c r="EY6" s="25">
        <f>Data!DV7</f>
        <v>1</v>
      </c>
      <c r="EZ6" s="25">
        <f>Data!DW7</f>
        <v>1</v>
      </c>
    </row>
    <row r="7" spans="3:156">
      <c r="AC7" s="6">
        <v>1.3333333333333299</v>
      </c>
      <c r="AD7" s="4" t="str">
        <f>Data!A8</f>
        <v>21/08/17</v>
      </c>
      <c r="AE7" s="6">
        <f>Data!B8</f>
        <v>0.33333333333333331</v>
      </c>
      <c r="AF7" s="25">
        <f>Data!C8</f>
        <v>12</v>
      </c>
      <c r="AG7" s="25">
        <f>Data!D8</f>
        <v>3078</v>
      </c>
      <c r="AH7" s="25">
        <f>Data!E8</f>
        <v>289</v>
      </c>
      <c r="AI7" s="25">
        <f>Data!F8</f>
        <v>116</v>
      </c>
      <c r="AJ7" s="25">
        <f>Data!G8</f>
        <v>130</v>
      </c>
      <c r="AK7" s="25">
        <f>Data!H8</f>
        <v>927</v>
      </c>
      <c r="AL7" s="25">
        <f>Data!I8</f>
        <v>927</v>
      </c>
      <c r="AM7" s="25">
        <f>Data!J8</f>
        <v>0</v>
      </c>
      <c r="AN7" s="25">
        <f>Data!K8</f>
        <v>3524</v>
      </c>
      <c r="AO7" s="25">
        <f>Data!L8</f>
        <v>30</v>
      </c>
      <c r="AP7" s="25">
        <f>Data!M8</f>
        <v>0</v>
      </c>
      <c r="AQ7" s="25">
        <f>Data!N8</f>
        <v>46</v>
      </c>
      <c r="AR7" s="25">
        <f>Data!O8</f>
        <v>4</v>
      </c>
      <c r="AS7" s="25">
        <f>Data!P8</f>
        <v>930</v>
      </c>
      <c r="AT7" s="25">
        <f>Data!Q8</f>
        <v>930</v>
      </c>
      <c r="AU7" s="25">
        <f>Data!R8</f>
        <v>0</v>
      </c>
      <c r="AV7" s="25">
        <f>Data!S8</f>
        <v>3501</v>
      </c>
      <c r="AW7" s="25">
        <f>Data!T8</f>
        <v>27</v>
      </c>
      <c r="AX7" s="25">
        <f>Data!U8</f>
        <v>45</v>
      </c>
      <c r="AY7" s="25">
        <f>Data!V8</f>
        <v>30</v>
      </c>
      <c r="AZ7" s="25">
        <f>Data!W8</f>
        <v>13</v>
      </c>
      <c r="BA7" s="25">
        <f>Data!X8</f>
        <v>921</v>
      </c>
      <c r="BB7" s="25">
        <f>Data!Y8</f>
        <v>921</v>
      </c>
      <c r="BC7" s="25">
        <f>Data!Z8</f>
        <v>0</v>
      </c>
      <c r="BD7" s="25">
        <f>Data!AA8</f>
        <v>3599</v>
      </c>
      <c r="BE7" s="25">
        <f>Data!AB8</f>
        <v>0</v>
      </c>
      <c r="BF7" s="25">
        <f>Data!AC8</f>
        <v>0</v>
      </c>
      <c r="BG7" s="25">
        <f>Data!AD8</f>
        <v>0</v>
      </c>
      <c r="BH7" s="25">
        <f>Data!AE8</f>
        <v>6</v>
      </c>
      <c r="BI7" s="25">
        <f>Data!AF8</f>
        <v>930</v>
      </c>
      <c r="BJ7" s="25">
        <f>Data!AG8</f>
        <v>923</v>
      </c>
      <c r="BK7" s="25">
        <f>Data!AH8</f>
        <v>7</v>
      </c>
      <c r="BL7" s="25">
        <f>Data!AI8</f>
        <v>3410</v>
      </c>
      <c r="BM7" s="25">
        <f>Data!AJ8</f>
        <v>95</v>
      </c>
      <c r="BN7" s="25">
        <f>Data!AK8</f>
        <v>23</v>
      </c>
      <c r="BO7" s="25">
        <f>Data!AL8</f>
        <v>76</v>
      </c>
      <c r="BP7" s="25">
        <f>Data!AM8</f>
        <v>12</v>
      </c>
      <c r="BQ7" s="25">
        <f>Data!AN8</f>
        <v>798</v>
      </c>
      <c r="BR7" s="25">
        <f>Data!AO8</f>
        <v>1</v>
      </c>
      <c r="BS7" s="25">
        <f>Data!AP8</f>
        <v>0</v>
      </c>
      <c r="BT7" s="25">
        <f>Data!AQ8</f>
        <v>3551</v>
      </c>
      <c r="BU7" s="25">
        <f>Data!AR8</f>
        <v>0</v>
      </c>
      <c r="BV7" s="25">
        <f>Data!AS8</f>
        <v>48</v>
      </c>
      <c r="BW7" s="25">
        <f>Data!AT8</f>
        <v>0</v>
      </c>
      <c r="BX7" s="25">
        <f>Data!AU8</f>
        <v>0</v>
      </c>
      <c r="BY7" s="25">
        <f>Data!AV8</f>
        <v>917</v>
      </c>
      <c r="BZ7" s="25">
        <f>Data!AW8</f>
        <v>909</v>
      </c>
      <c r="CA7" s="25">
        <f>Data!AX8</f>
        <v>7</v>
      </c>
      <c r="CB7" s="25">
        <f>Data!AY8</f>
        <v>3599</v>
      </c>
      <c r="CC7" s="25">
        <f>Data!AZ8</f>
        <v>0</v>
      </c>
      <c r="CD7" s="25">
        <f>Data!BA8</f>
        <v>0</v>
      </c>
      <c r="CE7" s="25">
        <f>Data!BB8</f>
        <v>0</v>
      </c>
      <c r="CF7" s="25">
        <f>Data!BC8</f>
        <v>1</v>
      </c>
      <c r="CG7" s="25">
        <f>Data!BD8</f>
        <v>908</v>
      </c>
      <c r="CH7" s="25">
        <f>Data!BE8</f>
        <v>908</v>
      </c>
      <c r="CI7" s="25">
        <f>Data!BF8</f>
        <v>0</v>
      </c>
      <c r="CJ7" s="25">
        <f>Data!BG8</f>
        <v>3476</v>
      </c>
      <c r="CK7" s="25">
        <f>Data!BH8</f>
        <v>100</v>
      </c>
      <c r="CL7" s="25">
        <f>Data!BI8</f>
        <v>0</v>
      </c>
      <c r="CM7" s="25">
        <f>Data!BJ8</f>
        <v>26</v>
      </c>
      <c r="CN7" s="25">
        <f>Data!BK8</f>
        <v>2</v>
      </c>
      <c r="CO7" s="25">
        <f>Data!BL8</f>
        <v>910</v>
      </c>
      <c r="CP7" s="25">
        <f>Data!BM8</f>
        <v>909</v>
      </c>
      <c r="CQ7" s="25">
        <f>Data!BN8</f>
        <v>1</v>
      </c>
      <c r="CR7" s="25">
        <f>Data!BO8</f>
        <v>3599</v>
      </c>
      <c r="CS7" s="25">
        <f>Data!BP8</f>
        <v>0</v>
      </c>
      <c r="CT7" s="25">
        <f>Data!BQ8</f>
        <v>0</v>
      </c>
      <c r="CU7" s="25">
        <f>Data!BR8</f>
        <v>0</v>
      </c>
      <c r="CV7" s="25">
        <f>Data!BS8</f>
        <v>2</v>
      </c>
      <c r="CW7" s="25">
        <f>Data!BT8</f>
        <v>908</v>
      </c>
      <c r="CX7" s="25">
        <f>Data!BU8</f>
        <v>908</v>
      </c>
      <c r="CY7" s="25">
        <f>Data!BV8</f>
        <v>0</v>
      </c>
      <c r="CZ7" s="25">
        <f>Data!BW8</f>
        <v>3599</v>
      </c>
      <c r="DA7" s="25">
        <f>Data!BX8</f>
        <v>0</v>
      </c>
      <c r="DB7" s="25">
        <f>Data!BY8</f>
        <v>0</v>
      </c>
      <c r="DC7" s="25">
        <f>Data!BZ8</f>
        <v>0</v>
      </c>
      <c r="DD7" s="25">
        <f>Data!CA8</f>
        <v>0</v>
      </c>
      <c r="DE7" s="25">
        <f>Data!CB8</f>
        <v>241</v>
      </c>
      <c r="DF7" s="25">
        <f>Data!CC8</f>
        <v>238</v>
      </c>
      <c r="DG7" s="25">
        <f>Data!CD8</f>
        <v>3</v>
      </c>
      <c r="DH7" s="25">
        <f>Data!CE8</f>
        <v>3599</v>
      </c>
      <c r="DI7" s="25">
        <f>Data!CF8</f>
        <v>0</v>
      </c>
      <c r="DJ7" s="25">
        <f>Data!CG8</f>
        <v>0</v>
      </c>
      <c r="DK7" s="25">
        <f>Data!CH8</f>
        <v>0</v>
      </c>
      <c r="DL7" s="25">
        <f>Data!CI8</f>
        <v>0</v>
      </c>
      <c r="DM7" s="25">
        <f>Data!CJ8</f>
        <v>231</v>
      </c>
      <c r="DN7" s="25">
        <f>Data!CK8</f>
        <v>227</v>
      </c>
      <c r="DO7" s="25">
        <f>Data!CL8</f>
        <v>4</v>
      </c>
      <c r="DP7" s="25">
        <f>Data!CM8</f>
        <v>3599</v>
      </c>
      <c r="DQ7" s="25">
        <f>Data!CN8</f>
        <v>0</v>
      </c>
      <c r="DR7" s="25">
        <f>Data!CO8</f>
        <v>0</v>
      </c>
      <c r="DS7" s="25">
        <f>Data!CP8</f>
        <v>0</v>
      </c>
      <c r="DT7" s="25">
        <f>Data!CQ8</f>
        <v>0</v>
      </c>
      <c r="DU7" s="25">
        <f>Data!CR8</f>
        <v>229</v>
      </c>
      <c r="DV7" s="25">
        <f>Data!CS8</f>
        <v>229</v>
      </c>
      <c r="DW7" s="25">
        <f>Data!CT8</f>
        <v>0</v>
      </c>
      <c r="DX7" s="25">
        <f>Data!CU8</f>
        <v>3599</v>
      </c>
      <c r="DY7" s="25">
        <f>Data!CV8</f>
        <v>0</v>
      </c>
      <c r="DZ7" s="25">
        <f>Data!CW8</f>
        <v>0</v>
      </c>
      <c r="EA7" s="25">
        <f>Data!CX8</f>
        <v>0</v>
      </c>
      <c r="EB7" s="25">
        <f>Data!CY8</f>
        <v>0</v>
      </c>
      <c r="EC7" s="25">
        <f>Data!CZ8</f>
        <v>205</v>
      </c>
      <c r="ED7" s="25">
        <f>Data!DA8</f>
        <v>205</v>
      </c>
      <c r="EE7" s="25">
        <f>Data!DB8</f>
        <v>0</v>
      </c>
      <c r="EF7" s="25">
        <f>Data!DC8</f>
        <v>3599</v>
      </c>
      <c r="EG7" s="25">
        <f>Data!DD8</f>
        <v>0</v>
      </c>
      <c r="EH7" s="25">
        <f>Data!DE8</f>
        <v>0</v>
      </c>
      <c r="EI7" s="25">
        <f>Data!DF8</f>
        <v>0</v>
      </c>
      <c r="EJ7" s="25">
        <f>Data!DG8</f>
        <v>0</v>
      </c>
      <c r="EK7" s="25">
        <f>Data!DH8</f>
        <v>900</v>
      </c>
      <c r="EL7" s="25">
        <f>Data!DI8</f>
        <v>898</v>
      </c>
      <c r="EM7" s="25">
        <f>Data!DJ8</f>
        <v>2</v>
      </c>
      <c r="EN7" s="25">
        <f>Data!DK8</f>
        <v>3563</v>
      </c>
      <c r="EO7" s="25">
        <f>Data!DL8</f>
        <v>37</v>
      </c>
      <c r="EP7" s="25">
        <f>Data!DM8</f>
        <v>0</v>
      </c>
      <c r="EQ7" s="25">
        <f>Data!DN8</f>
        <v>2</v>
      </c>
      <c r="ER7" s="25">
        <f>Data!DO8</f>
        <v>6</v>
      </c>
      <c r="ES7" s="25">
        <f>Data!DP8</f>
        <v>898</v>
      </c>
      <c r="ET7" s="25">
        <f>Data!DQ8</f>
        <v>898</v>
      </c>
      <c r="EU7" s="25">
        <f>Data!DR8</f>
        <v>0</v>
      </c>
      <c r="EV7" s="25">
        <f>Data!DS8</f>
        <v>3599</v>
      </c>
      <c r="EW7" s="25">
        <f>Data!DT8</f>
        <v>0</v>
      </c>
      <c r="EX7" s="25">
        <f>Data!DU8</f>
        <v>0</v>
      </c>
      <c r="EY7" s="25">
        <f>Data!DV8</f>
        <v>0</v>
      </c>
      <c r="EZ7" s="25">
        <f>Data!DW8</f>
        <v>1</v>
      </c>
    </row>
    <row r="8" spans="3:156">
      <c r="AC8" s="6">
        <v>1.375</v>
      </c>
      <c r="AD8" s="4" t="str">
        <f>Data!A9</f>
        <v>21/08/17</v>
      </c>
      <c r="AE8" s="6">
        <f>Data!B9</f>
        <v>0.37501157407407404</v>
      </c>
      <c r="AF8" s="25">
        <f>Data!C9</f>
        <v>12</v>
      </c>
      <c r="AG8" s="25">
        <f>Data!D9</f>
        <v>2594</v>
      </c>
      <c r="AH8" s="25">
        <f>Data!E9</f>
        <v>548</v>
      </c>
      <c r="AI8" s="25">
        <f>Data!F9</f>
        <v>123</v>
      </c>
      <c r="AJ8" s="25">
        <f>Data!G9</f>
        <v>358</v>
      </c>
      <c r="AK8" s="25">
        <f>Data!H9</f>
        <v>1298</v>
      </c>
      <c r="AL8" s="25">
        <f>Data!I9</f>
        <v>1298</v>
      </c>
      <c r="AM8" s="25">
        <f>Data!J9</f>
        <v>0</v>
      </c>
      <c r="AN8" s="25">
        <f>Data!K9</f>
        <v>3509</v>
      </c>
      <c r="AO8" s="25">
        <f>Data!L9</f>
        <v>42</v>
      </c>
      <c r="AP8" s="25">
        <f>Data!M9</f>
        <v>0</v>
      </c>
      <c r="AQ8" s="25">
        <f>Data!N9</f>
        <v>50</v>
      </c>
      <c r="AR8" s="25">
        <f>Data!O9</f>
        <v>5</v>
      </c>
      <c r="AS8" s="25">
        <f>Data!P9</f>
        <v>1303</v>
      </c>
      <c r="AT8" s="25">
        <f>Data!Q9</f>
        <v>1303</v>
      </c>
      <c r="AU8" s="25">
        <f>Data!R9</f>
        <v>0</v>
      </c>
      <c r="AV8" s="25">
        <f>Data!S9</f>
        <v>3601</v>
      </c>
      <c r="AW8" s="25">
        <f>Data!T9</f>
        <v>0</v>
      </c>
      <c r="AX8" s="25">
        <f>Data!U9</f>
        <v>0</v>
      </c>
      <c r="AY8" s="25">
        <f>Data!V9</f>
        <v>0</v>
      </c>
      <c r="AZ8" s="25">
        <f>Data!W9</f>
        <v>13</v>
      </c>
      <c r="BA8" s="25">
        <f>Data!X9</f>
        <v>1295</v>
      </c>
      <c r="BB8" s="25">
        <f>Data!Y9</f>
        <v>1295</v>
      </c>
      <c r="BC8" s="25">
        <f>Data!Z9</f>
        <v>0</v>
      </c>
      <c r="BD8" s="25">
        <f>Data!AA9</f>
        <v>3535</v>
      </c>
      <c r="BE8" s="25">
        <f>Data!AB9</f>
        <v>30</v>
      </c>
      <c r="BF8" s="25">
        <f>Data!AC9</f>
        <v>0</v>
      </c>
      <c r="BG8" s="25">
        <f>Data!AD9</f>
        <v>38</v>
      </c>
      <c r="BH8" s="25">
        <f>Data!AE9</f>
        <v>7</v>
      </c>
      <c r="BI8" s="25">
        <f>Data!AF9</f>
        <v>1302</v>
      </c>
      <c r="BJ8" s="25">
        <f>Data!AG9</f>
        <v>1295</v>
      </c>
      <c r="BK8" s="25">
        <f>Data!AH9</f>
        <v>7</v>
      </c>
      <c r="BL8" s="25">
        <f>Data!AI9</f>
        <v>3337</v>
      </c>
      <c r="BM8" s="25">
        <f>Data!AJ9</f>
        <v>91</v>
      </c>
      <c r="BN8" s="25">
        <f>Data!AK9</f>
        <v>17</v>
      </c>
      <c r="BO8" s="25">
        <f>Data!AL9</f>
        <v>159</v>
      </c>
      <c r="BP8" s="25">
        <f>Data!AM9</f>
        <v>14</v>
      </c>
      <c r="BQ8" s="25">
        <f>Data!AN9</f>
        <v>1148</v>
      </c>
      <c r="BR8" s="25">
        <f>Data!AO9</f>
        <v>1</v>
      </c>
      <c r="BS8" s="25">
        <f>Data!AP9</f>
        <v>0</v>
      </c>
      <c r="BT8" s="25">
        <f>Data!AQ9</f>
        <v>3446</v>
      </c>
      <c r="BU8" s="25">
        <f>Data!AR9</f>
        <v>25</v>
      </c>
      <c r="BV8" s="25">
        <f>Data!AS9</f>
        <v>124</v>
      </c>
      <c r="BW8" s="25">
        <f>Data!AT9</f>
        <v>9</v>
      </c>
      <c r="BX8" s="25">
        <f>Data!AU9</f>
        <v>1</v>
      </c>
      <c r="BY8" s="25">
        <f>Data!AV9</f>
        <v>1286</v>
      </c>
      <c r="BZ8" s="25">
        <f>Data!AW9</f>
        <v>1277</v>
      </c>
      <c r="CA8" s="25">
        <f>Data!AX9</f>
        <v>8</v>
      </c>
      <c r="CB8" s="25">
        <f>Data!AY9</f>
        <v>3601</v>
      </c>
      <c r="CC8" s="25">
        <f>Data!AZ9</f>
        <v>0</v>
      </c>
      <c r="CD8" s="25">
        <f>Data!BA9</f>
        <v>0</v>
      </c>
      <c r="CE8" s="25">
        <f>Data!BB9</f>
        <v>0</v>
      </c>
      <c r="CF8" s="25">
        <f>Data!BC9</f>
        <v>1</v>
      </c>
      <c r="CG8" s="25">
        <f>Data!BD9</f>
        <v>1277</v>
      </c>
      <c r="CH8" s="25">
        <f>Data!BE9</f>
        <v>1277</v>
      </c>
      <c r="CI8" s="25">
        <f>Data!BF9</f>
        <v>0</v>
      </c>
      <c r="CJ8" s="25">
        <f>Data!BG9</f>
        <v>3415</v>
      </c>
      <c r="CK8" s="25">
        <f>Data!BH9</f>
        <v>82</v>
      </c>
      <c r="CL8" s="25">
        <f>Data!BI9</f>
        <v>0</v>
      </c>
      <c r="CM8" s="25">
        <f>Data!BJ9</f>
        <v>106</v>
      </c>
      <c r="CN8" s="25">
        <f>Data!BK9</f>
        <v>4</v>
      </c>
      <c r="CO8" s="25">
        <f>Data!BL9</f>
        <v>1275</v>
      </c>
      <c r="CP8" s="25">
        <f>Data!BM9</f>
        <v>1274</v>
      </c>
      <c r="CQ8" s="25">
        <f>Data!BN9</f>
        <v>1</v>
      </c>
      <c r="CR8" s="25">
        <f>Data!BO9</f>
        <v>3601</v>
      </c>
      <c r="CS8" s="25">
        <f>Data!BP9</f>
        <v>0</v>
      </c>
      <c r="CT8" s="25">
        <f>Data!BQ9</f>
        <v>0</v>
      </c>
      <c r="CU8" s="25">
        <f>Data!BR9</f>
        <v>0</v>
      </c>
      <c r="CV8" s="25">
        <f>Data!BS9</f>
        <v>2</v>
      </c>
      <c r="CW8" s="25">
        <f>Data!BT9</f>
        <v>1274</v>
      </c>
      <c r="CX8" s="25">
        <f>Data!BU9</f>
        <v>1274</v>
      </c>
      <c r="CY8" s="25">
        <f>Data!BV9</f>
        <v>0</v>
      </c>
      <c r="CZ8" s="25">
        <f>Data!BW9</f>
        <v>3601</v>
      </c>
      <c r="DA8" s="25">
        <f>Data!BX9</f>
        <v>0</v>
      </c>
      <c r="DB8" s="25">
        <f>Data!BY9</f>
        <v>0</v>
      </c>
      <c r="DC8" s="25">
        <f>Data!BZ9</f>
        <v>0</v>
      </c>
      <c r="DD8" s="25">
        <f>Data!CA9</f>
        <v>0</v>
      </c>
      <c r="DE8" s="25">
        <f>Data!CB9</f>
        <v>333</v>
      </c>
      <c r="DF8" s="25">
        <f>Data!CC9</f>
        <v>330</v>
      </c>
      <c r="DG8" s="25">
        <f>Data!CD9</f>
        <v>3</v>
      </c>
      <c r="DH8" s="25">
        <f>Data!CE9</f>
        <v>3533</v>
      </c>
      <c r="DI8" s="25">
        <f>Data!CF9</f>
        <v>43</v>
      </c>
      <c r="DJ8" s="25">
        <f>Data!CG9</f>
        <v>0</v>
      </c>
      <c r="DK8" s="25">
        <f>Data!CH9</f>
        <v>28</v>
      </c>
      <c r="DL8" s="25">
        <f>Data!CI9</f>
        <v>2</v>
      </c>
      <c r="DM8" s="25">
        <f>Data!CJ9</f>
        <v>322</v>
      </c>
      <c r="DN8" s="25">
        <f>Data!CK9</f>
        <v>317</v>
      </c>
      <c r="DO8" s="25">
        <f>Data!CL9</f>
        <v>5</v>
      </c>
      <c r="DP8" s="25">
        <f>Data!CM9</f>
        <v>3601</v>
      </c>
      <c r="DQ8" s="25">
        <f>Data!CN9</f>
        <v>0</v>
      </c>
      <c r="DR8" s="25">
        <f>Data!CO9</f>
        <v>0</v>
      </c>
      <c r="DS8" s="25">
        <f>Data!CP9</f>
        <v>0</v>
      </c>
      <c r="DT8" s="25">
        <f>Data!CQ9</f>
        <v>0</v>
      </c>
      <c r="DU8" s="25">
        <f>Data!CR9</f>
        <v>327</v>
      </c>
      <c r="DV8" s="25">
        <f>Data!CS9</f>
        <v>326</v>
      </c>
      <c r="DW8" s="25">
        <f>Data!CT9</f>
        <v>1</v>
      </c>
      <c r="DX8" s="25">
        <f>Data!CU9</f>
        <v>3601</v>
      </c>
      <c r="DY8" s="25">
        <f>Data!CV9</f>
        <v>0</v>
      </c>
      <c r="DZ8" s="25">
        <f>Data!CW9</f>
        <v>0</v>
      </c>
      <c r="EA8" s="25">
        <f>Data!CX9</f>
        <v>0</v>
      </c>
      <c r="EB8" s="25">
        <f>Data!CY9</f>
        <v>0</v>
      </c>
      <c r="EC8" s="25">
        <f>Data!CZ9</f>
        <v>289</v>
      </c>
      <c r="ED8" s="25">
        <f>Data!DA9</f>
        <v>289</v>
      </c>
      <c r="EE8" s="25">
        <f>Data!DB9</f>
        <v>0</v>
      </c>
      <c r="EF8" s="25">
        <f>Data!DC9</f>
        <v>3386</v>
      </c>
      <c r="EG8" s="25">
        <f>Data!DD9</f>
        <v>165</v>
      </c>
      <c r="EH8" s="25">
        <f>Data!DE9</f>
        <v>0</v>
      </c>
      <c r="EI8" s="25">
        <f>Data!DF9</f>
        <v>57</v>
      </c>
      <c r="EJ8" s="25">
        <f>Data!DG9</f>
        <v>4</v>
      </c>
      <c r="EK8" s="25">
        <f>Data!DH9</f>
        <v>1262</v>
      </c>
      <c r="EL8" s="25">
        <f>Data!DI9</f>
        <v>1258</v>
      </c>
      <c r="EM8" s="25">
        <f>Data!DJ9</f>
        <v>4</v>
      </c>
      <c r="EN8" s="25">
        <f>Data!DK9</f>
        <v>3418</v>
      </c>
      <c r="EO8" s="25">
        <f>Data!DL9</f>
        <v>140</v>
      </c>
      <c r="EP8" s="25">
        <f>Data!DM9</f>
        <v>0</v>
      </c>
      <c r="EQ8" s="25">
        <f>Data!DN9</f>
        <v>49</v>
      </c>
      <c r="ER8" s="25">
        <f>Data!DO9</f>
        <v>10</v>
      </c>
      <c r="ES8" s="25">
        <f>Data!DP9</f>
        <v>1258</v>
      </c>
      <c r="ET8" s="25">
        <f>Data!DQ9</f>
        <v>1258</v>
      </c>
      <c r="EU8" s="25">
        <f>Data!DR9</f>
        <v>0</v>
      </c>
      <c r="EV8" s="25">
        <f>Data!DS9</f>
        <v>3601</v>
      </c>
      <c r="EW8" s="25">
        <f>Data!DT9</f>
        <v>0</v>
      </c>
      <c r="EX8" s="25">
        <f>Data!DU9</f>
        <v>0</v>
      </c>
      <c r="EY8" s="25">
        <f>Data!DV9</f>
        <v>0</v>
      </c>
      <c r="EZ8" s="25">
        <f>Data!DW9</f>
        <v>1</v>
      </c>
    </row>
    <row r="9" spans="3:156">
      <c r="AC9" s="6">
        <v>1.4166666666666701</v>
      </c>
      <c r="AD9" s="4" t="str">
        <f>Data!A10</f>
        <v>21/08/17</v>
      </c>
      <c r="AE9" s="6">
        <f>Data!B10</f>
        <v>0.41666666666666669</v>
      </c>
      <c r="AF9" s="25">
        <f>Data!C10</f>
        <v>12</v>
      </c>
      <c r="AG9" s="25">
        <f>Data!D10</f>
        <v>1970</v>
      </c>
      <c r="AH9" s="25">
        <f>Data!E10</f>
        <v>454</v>
      </c>
      <c r="AI9" s="25">
        <f>Data!F10</f>
        <v>88</v>
      </c>
      <c r="AJ9" s="25">
        <f>Data!G10</f>
        <v>1108</v>
      </c>
      <c r="AK9" s="25">
        <f>Data!H10</f>
        <v>1602</v>
      </c>
      <c r="AL9" s="25">
        <f>Data!I10</f>
        <v>1602</v>
      </c>
      <c r="AM9" s="25">
        <f>Data!J10</f>
        <v>0</v>
      </c>
      <c r="AN9" s="25">
        <f>Data!K10</f>
        <v>3599</v>
      </c>
      <c r="AO9" s="25">
        <f>Data!L10</f>
        <v>0</v>
      </c>
      <c r="AP9" s="25">
        <f>Data!M10</f>
        <v>0</v>
      </c>
      <c r="AQ9" s="25">
        <f>Data!N10</f>
        <v>0</v>
      </c>
      <c r="AR9" s="25">
        <f>Data!O10</f>
        <v>5</v>
      </c>
      <c r="AS9" s="25">
        <f>Data!P10</f>
        <v>1607</v>
      </c>
      <c r="AT9" s="25">
        <f>Data!Q10</f>
        <v>1607</v>
      </c>
      <c r="AU9" s="25">
        <f>Data!R10</f>
        <v>0</v>
      </c>
      <c r="AV9" s="25">
        <f>Data!S10</f>
        <v>3502</v>
      </c>
      <c r="AW9" s="25">
        <f>Data!T10</f>
        <v>16</v>
      </c>
      <c r="AX9" s="25">
        <f>Data!U10</f>
        <v>59</v>
      </c>
      <c r="AY9" s="25">
        <f>Data!V10</f>
        <v>26</v>
      </c>
      <c r="AZ9" s="25">
        <f>Data!W10</f>
        <v>14</v>
      </c>
      <c r="BA9" s="25">
        <f>Data!X10</f>
        <v>1596</v>
      </c>
      <c r="BB9" s="25">
        <f>Data!Y10</f>
        <v>1596</v>
      </c>
      <c r="BC9" s="25">
        <f>Data!Z10</f>
        <v>0</v>
      </c>
      <c r="BD9" s="25">
        <f>Data!AA10</f>
        <v>3342</v>
      </c>
      <c r="BE9" s="25">
        <f>Data!AB10</f>
        <v>78</v>
      </c>
      <c r="BF9" s="25">
        <f>Data!AC10</f>
        <v>0</v>
      </c>
      <c r="BG9" s="25">
        <f>Data!AD10</f>
        <v>183</v>
      </c>
      <c r="BH9" s="25">
        <f>Data!AE10</f>
        <v>9</v>
      </c>
      <c r="BI9" s="25">
        <f>Data!AF10</f>
        <v>1594</v>
      </c>
      <c r="BJ9" s="25">
        <f>Data!AG10</f>
        <v>1587</v>
      </c>
      <c r="BK9" s="25">
        <f>Data!AH10</f>
        <v>7</v>
      </c>
      <c r="BL9" s="25">
        <f>Data!AI10</f>
        <v>2958</v>
      </c>
      <c r="BM9" s="25">
        <f>Data!AJ10</f>
        <v>257</v>
      </c>
      <c r="BN9" s="25">
        <f>Data!AK10</f>
        <v>0</v>
      </c>
      <c r="BO9" s="25">
        <f>Data!AL10</f>
        <v>401</v>
      </c>
      <c r="BP9" s="25">
        <f>Data!AM10</f>
        <v>24</v>
      </c>
      <c r="BQ9" s="25">
        <f>Data!AN10</f>
        <v>1403</v>
      </c>
      <c r="BR9" s="25">
        <f>Data!AO10</f>
        <v>1</v>
      </c>
      <c r="BS9" s="25">
        <f>Data!AP10</f>
        <v>0</v>
      </c>
      <c r="BT9" s="25">
        <f>Data!AQ10</f>
        <v>3599</v>
      </c>
      <c r="BU9" s="25">
        <f>Data!AR10</f>
        <v>0</v>
      </c>
      <c r="BV9" s="25">
        <f>Data!AS10</f>
        <v>0</v>
      </c>
      <c r="BW9" s="25">
        <f>Data!AT10</f>
        <v>0</v>
      </c>
      <c r="BX9" s="25">
        <f>Data!AU10</f>
        <v>1</v>
      </c>
      <c r="BY9" s="25">
        <f>Data!AV10</f>
        <v>1577</v>
      </c>
      <c r="BZ9" s="25">
        <f>Data!AW10</f>
        <v>1563</v>
      </c>
      <c r="CA9" s="25">
        <f>Data!AX10</f>
        <v>11</v>
      </c>
      <c r="CB9" s="25">
        <f>Data!AY10</f>
        <v>3530</v>
      </c>
      <c r="CC9" s="25">
        <f>Data!AZ10</f>
        <v>41</v>
      </c>
      <c r="CD9" s="25">
        <f>Data!BA10</f>
        <v>0</v>
      </c>
      <c r="CE9" s="25">
        <f>Data!BB10</f>
        <v>31</v>
      </c>
      <c r="CF9" s="25">
        <f>Data!BC10</f>
        <v>3</v>
      </c>
      <c r="CG9" s="25">
        <f>Data!BD10</f>
        <v>1563</v>
      </c>
      <c r="CH9" s="25">
        <f>Data!BE10</f>
        <v>1563</v>
      </c>
      <c r="CI9" s="25">
        <f>Data!BF10</f>
        <v>0</v>
      </c>
      <c r="CJ9" s="25">
        <f>Data!BG10</f>
        <v>3599</v>
      </c>
      <c r="CK9" s="25">
        <f>Data!BH10</f>
        <v>0</v>
      </c>
      <c r="CL9" s="25">
        <f>Data!BI10</f>
        <v>0</v>
      </c>
      <c r="CM9" s="25">
        <f>Data!BJ10</f>
        <v>0</v>
      </c>
      <c r="CN9" s="25">
        <f>Data!BK10</f>
        <v>4</v>
      </c>
      <c r="CO9" s="25">
        <f>Data!BL10</f>
        <v>1561</v>
      </c>
      <c r="CP9" s="25">
        <f>Data!BM10</f>
        <v>1560</v>
      </c>
      <c r="CQ9" s="25">
        <f>Data!BN10</f>
        <v>1</v>
      </c>
      <c r="CR9" s="25">
        <f>Data!BO10</f>
        <v>3599</v>
      </c>
      <c r="CS9" s="25">
        <f>Data!BP10</f>
        <v>0</v>
      </c>
      <c r="CT9" s="25">
        <f>Data!BQ10</f>
        <v>0</v>
      </c>
      <c r="CU9" s="25">
        <f>Data!BR10</f>
        <v>0</v>
      </c>
      <c r="CV9" s="25">
        <f>Data!BS10</f>
        <v>2</v>
      </c>
      <c r="CW9" s="25">
        <f>Data!BT10</f>
        <v>1557</v>
      </c>
      <c r="CX9" s="25">
        <f>Data!BU10</f>
        <v>1557</v>
      </c>
      <c r="CY9" s="25">
        <f>Data!BV10</f>
        <v>0</v>
      </c>
      <c r="CZ9" s="25">
        <f>Data!BW10</f>
        <v>3599</v>
      </c>
      <c r="DA9" s="25">
        <f>Data!BX10</f>
        <v>0</v>
      </c>
      <c r="DB9" s="25">
        <f>Data!BY10</f>
        <v>0</v>
      </c>
      <c r="DC9" s="25">
        <f>Data!BZ10</f>
        <v>0</v>
      </c>
      <c r="DD9" s="25">
        <f>Data!CA10</f>
        <v>0</v>
      </c>
      <c r="DE9" s="25">
        <f>Data!CB10</f>
        <v>413</v>
      </c>
      <c r="DF9" s="25">
        <f>Data!CC10</f>
        <v>410</v>
      </c>
      <c r="DG9" s="25">
        <f>Data!CD10</f>
        <v>3</v>
      </c>
      <c r="DH9" s="25">
        <f>Data!CE10</f>
        <v>3471</v>
      </c>
      <c r="DI9" s="25">
        <f>Data!CF10</f>
        <v>78</v>
      </c>
      <c r="DJ9" s="25">
        <f>Data!CG10</f>
        <v>0</v>
      </c>
      <c r="DK9" s="25">
        <f>Data!CH10</f>
        <v>51</v>
      </c>
      <c r="DL9" s="25">
        <f>Data!CI10</f>
        <v>4</v>
      </c>
      <c r="DM9" s="25">
        <f>Data!CJ10</f>
        <v>393</v>
      </c>
      <c r="DN9" s="25">
        <f>Data!CK10</f>
        <v>386</v>
      </c>
      <c r="DO9" s="25">
        <f>Data!CL10</f>
        <v>7</v>
      </c>
      <c r="DP9" s="25">
        <f>Data!CM10</f>
        <v>2561</v>
      </c>
      <c r="DQ9" s="25">
        <f>Data!CN10</f>
        <v>26</v>
      </c>
      <c r="DR9" s="25">
        <f>Data!CO10</f>
        <v>38</v>
      </c>
      <c r="DS9" s="25">
        <f>Data!CP10</f>
        <v>977</v>
      </c>
      <c r="DT9" s="25">
        <f>Data!CQ10</f>
        <v>3</v>
      </c>
      <c r="DU9" s="25">
        <f>Data!CR10</f>
        <v>396</v>
      </c>
      <c r="DV9" s="25">
        <f>Data!CS10</f>
        <v>394</v>
      </c>
      <c r="DW9" s="25">
        <f>Data!CT10</f>
        <v>2</v>
      </c>
      <c r="DX9" s="25">
        <f>Data!CU10</f>
        <v>3599</v>
      </c>
      <c r="DY9" s="25">
        <f>Data!CV10</f>
        <v>0</v>
      </c>
      <c r="DZ9" s="25">
        <f>Data!CW10</f>
        <v>0</v>
      </c>
      <c r="EA9" s="25">
        <f>Data!CX10</f>
        <v>0</v>
      </c>
      <c r="EB9" s="25">
        <f>Data!CY10</f>
        <v>0</v>
      </c>
      <c r="EC9" s="25">
        <f>Data!CZ10</f>
        <v>351</v>
      </c>
      <c r="ED9" s="25">
        <f>Data!DA10</f>
        <v>351</v>
      </c>
      <c r="EE9" s="25">
        <f>Data!DB10</f>
        <v>0</v>
      </c>
      <c r="EF9" s="25">
        <f>Data!DC10</f>
        <v>3599</v>
      </c>
      <c r="EG9" s="25">
        <f>Data!DD10</f>
        <v>0</v>
      </c>
      <c r="EH9" s="25">
        <f>Data!DE10</f>
        <v>0</v>
      </c>
      <c r="EI9" s="25">
        <f>Data!DF10</f>
        <v>0</v>
      </c>
      <c r="EJ9" s="25">
        <f>Data!DG10</f>
        <v>4</v>
      </c>
      <c r="EK9" s="25">
        <f>Data!DH10</f>
        <v>1541</v>
      </c>
      <c r="EL9" s="25">
        <f>Data!DI10</f>
        <v>1537</v>
      </c>
      <c r="EM9" s="25">
        <f>Data!DJ10</f>
        <v>4</v>
      </c>
      <c r="EN9" s="25">
        <f>Data!DK10</f>
        <v>3301</v>
      </c>
      <c r="EO9" s="25">
        <f>Data!DL10</f>
        <v>0</v>
      </c>
      <c r="EP9" s="25">
        <f>Data!DM10</f>
        <v>0</v>
      </c>
      <c r="EQ9" s="25">
        <f>Data!DN10</f>
        <v>301</v>
      </c>
      <c r="ER9" s="25">
        <f>Data!DO10</f>
        <v>10</v>
      </c>
      <c r="ES9" s="25">
        <f>Data!DP10</f>
        <v>1537</v>
      </c>
      <c r="ET9" s="25">
        <f>Data!DQ10</f>
        <v>1537</v>
      </c>
      <c r="EU9" s="25">
        <f>Data!DR10</f>
        <v>0</v>
      </c>
      <c r="EV9" s="25">
        <f>Data!DS10</f>
        <v>3592</v>
      </c>
      <c r="EW9" s="25">
        <f>Data!DT10</f>
        <v>0</v>
      </c>
      <c r="EX9" s="25">
        <f>Data!DU10</f>
        <v>0</v>
      </c>
      <c r="EY9" s="25">
        <f>Data!DV10</f>
        <v>8</v>
      </c>
      <c r="EZ9" s="25">
        <f>Data!DW10</f>
        <v>1</v>
      </c>
    </row>
    <row r="10" spans="3:156">
      <c r="AC10" s="6">
        <v>1.4583333333333299</v>
      </c>
      <c r="AD10" s="4" t="str">
        <f>Data!A11</f>
        <v>21/08/17</v>
      </c>
      <c r="AE10" s="6">
        <f>Data!B11</f>
        <v>0.45833333333333331</v>
      </c>
      <c r="AF10" s="25">
        <f>Data!C11</f>
        <v>12</v>
      </c>
      <c r="AG10" s="25">
        <f>Data!D11</f>
        <v>3059</v>
      </c>
      <c r="AH10" s="25">
        <f>Data!E11</f>
        <v>177</v>
      </c>
      <c r="AI10" s="25">
        <f>Data!F11</f>
        <v>194</v>
      </c>
      <c r="AJ10" s="25">
        <f>Data!G11</f>
        <v>184</v>
      </c>
      <c r="AK10" s="25">
        <f>Data!H11</f>
        <v>1996</v>
      </c>
      <c r="AL10" s="25">
        <f>Data!I11</f>
        <v>1996</v>
      </c>
      <c r="AM10" s="25">
        <f>Data!J11</f>
        <v>0</v>
      </c>
      <c r="AN10" s="25">
        <f>Data!K11</f>
        <v>3600</v>
      </c>
      <c r="AO10" s="25">
        <f>Data!L11</f>
        <v>0</v>
      </c>
      <c r="AP10" s="25">
        <f>Data!M11</f>
        <v>0</v>
      </c>
      <c r="AQ10" s="25">
        <f>Data!N11</f>
        <v>0</v>
      </c>
      <c r="AR10" s="25">
        <f>Data!O11</f>
        <v>5</v>
      </c>
      <c r="AS10" s="25">
        <f>Data!P11</f>
        <v>2001</v>
      </c>
      <c r="AT10" s="25">
        <f>Data!Q11</f>
        <v>2001</v>
      </c>
      <c r="AU10" s="25">
        <f>Data!R11</f>
        <v>0</v>
      </c>
      <c r="AV10" s="25">
        <f>Data!S11</f>
        <v>3568</v>
      </c>
      <c r="AW10" s="25">
        <f>Data!T11</f>
        <v>0</v>
      </c>
      <c r="AX10" s="25">
        <f>Data!U11</f>
        <v>14</v>
      </c>
      <c r="AY10" s="25">
        <f>Data!V11</f>
        <v>19</v>
      </c>
      <c r="AZ10" s="25">
        <f>Data!W11</f>
        <v>14</v>
      </c>
      <c r="BA10" s="25">
        <f>Data!X11</f>
        <v>1990</v>
      </c>
      <c r="BB10" s="25">
        <f>Data!Y11</f>
        <v>1990</v>
      </c>
      <c r="BC10" s="25">
        <f>Data!Z11</f>
        <v>0</v>
      </c>
      <c r="BD10" s="25">
        <f>Data!AA11</f>
        <v>3600</v>
      </c>
      <c r="BE10" s="25">
        <f>Data!AB11</f>
        <v>0</v>
      </c>
      <c r="BF10" s="25">
        <f>Data!AC11</f>
        <v>0</v>
      </c>
      <c r="BG10" s="25">
        <f>Data!AD11</f>
        <v>0</v>
      </c>
      <c r="BH10" s="25">
        <f>Data!AE11</f>
        <v>9</v>
      </c>
      <c r="BI10" s="25">
        <f>Data!AF11</f>
        <v>1992</v>
      </c>
      <c r="BJ10" s="25">
        <f>Data!AG11</f>
        <v>1983</v>
      </c>
      <c r="BK10" s="25">
        <f>Data!AH11</f>
        <v>9</v>
      </c>
      <c r="BL10" s="25">
        <f>Data!AI11</f>
        <v>3523</v>
      </c>
      <c r="BM10" s="25">
        <f>Data!AJ11</f>
        <v>0</v>
      </c>
      <c r="BN10" s="25">
        <f>Data!AK11</f>
        <v>29</v>
      </c>
      <c r="BO10" s="25">
        <f>Data!AL11</f>
        <v>48</v>
      </c>
      <c r="BP10" s="25">
        <f>Data!AM11</f>
        <v>24</v>
      </c>
      <c r="BQ10" s="25">
        <f>Data!AN11</f>
        <v>1777</v>
      </c>
      <c r="BR10" s="25">
        <f>Data!AO11</f>
        <v>1</v>
      </c>
      <c r="BS10" s="25">
        <f>Data!AP11</f>
        <v>0</v>
      </c>
      <c r="BT10" s="25">
        <f>Data!AQ11</f>
        <v>3514</v>
      </c>
      <c r="BU10" s="25">
        <f>Data!AR11</f>
        <v>0</v>
      </c>
      <c r="BV10" s="25">
        <f>Data!AS11</f>
        <v>88</v>
      </c>
      <c r="BW10" s="25">
        <f>Data!AT11</f>
        <v>0</v>
      </c>
      <c r="BX10" s="25">
        <f>Data!AU11</f>
        <v>1</v>
      </c>
      <c r="BY10" s="25">
        <f>Data!AV11</f>
        <v>1972</v>
      </c>
      <c r="BZ10" s="25">
        <f>Data!AW11</f>
        <v>1958</v>
      </c>
      <c r="CA10" s="25">
        <f>Data!AX11</f>
        <v>11</v>
      </c>
      <c r="CB10" s="25">
        <f>Data!AY11</f>
        <v>3600</v>
      </c>
      <c r="CC10" s="25">
        <f>Data!AZ11</f>
        <v>0</v>
      </c>
      <c r="CD10" s="25">
        <f>Data!BA11</f>
        <v>0</v>
      </c>
      <c r="CE10" s="25">
        <f>Data!BB11</f>
        <v>0</v>
      </c>
      <c r="CF10" s="25">
        <f>Data!BC11</f>
        <v>3</v>
      </c>
      <c r="CG10" s="25">
        <f>Data!BD11</f>
        <v>1958</v>
      </c>
      <c r="CH10" s="25">
        <f>Data!BE11</f>
        <v>1958</v>
      </c>
      <c r="CI10" s="25">
        <f>Data!BF11</f>
        <v>0</v>
      </c>
      <c r="CJ10" s="25">
        <f>Data!BG11</f>
        <v>3600</v>
      </c>
      <c r="CK10" s="25">
        <f>Data!BH11</f>
        <v>0</v>
      </c>
      <c r="CL10" s="25">
        <f>Data!BI11</f>
        <v>0</v>
      </c>
      <c r="CM10" s="25">
        <f>Data!BJ11</f>
        <v>0</v>
      </c>
      <c r="CN10" s="25">
        <f>Data!BK11</f>
        <v>4</v>
      </c>
      <c r="CO10" s="25">
        <f>Data!BL11</f>
        <v>1957</v>
      </c>
      <c r="CP10" s="25">
        <f>Data!BM11</f>
        <v>1956</v>
      </c>
      <c r="CQ10" s="25">
        <f>Data!BN11</f>
        <v>1</v>
      </c>
      <c r="CR10" s="25">
        <f>Data!BO11</f>
        <v>3436</v>
      </c>
      <c r="CS10" s="25">
        <f>Data!BP11</f>
        <v>19</v>
      </c>
      <c r="CT10" s="25">
        <f>Data!BQ11</f>
        <v>63</v>
      </c>
      <c r="CU10" s="25">
        <f>Data!BR11</f>
        <v>86</v>
      </c>
      <c r="CV10" s="25">
        <f>Data!BS11</f>
        <v>4</v>
      </c>
      <c r="CW10" s="25">
        <f>Data!BT11</f>
        <v>1955</v>
      </c>
      <c r="CX10" s="25">
        <f>Data!BU11</f>
        <v>1955</v>
      </c>
      <c r="CY10" s="25">
        <f>Data!BV11</f>
        <v>0</v>
      </c>
      <c r="CZ10" s="25">
        <f>Data!BW11</f>
        <v>3600</v>
      </c>
      <c r="DA10" s="25">
        <f>Data!BX11</f>
        <v>0</v>
      </c>
      <c r="DB10" s="25">
        <f>Data!BY11</f>
        <v>0</v>
      </c>
      <c r="DC10" s="25">
        <f>Data!BZ11</f>
        <v>0</v>
      </c>
      <c r="DD10" s="25">
        <f>Data!CA11</f>
        <v>0</v>
      </c>
      <c r="DE10" s="25">
        <f>Data!CB11</f>
        <v>516</v>
      </c>
      <c r="DF10" s="25">
        <f>Data!CC11</f>
        <v>512</v>
      </c>
      <c r="DG10" s="25">
        <f>Data!CD11</f>
        <v>4</v>
      </c>
      <c r="DH10" s="25">
        <f>Data!CE11</f>
        <v>3509</v>
      </c>
      <c r="DI10" s="25">
        <f>Data!CF11</f>
        <v>65</v>
      </c>
      <c r="DJ10" s="25">
        <f>Data!CG11</f>
        <v>0</v>
      </c>
      <c r="DK10" s="25">
        <f>Data!CH11</f>
        <v>27</v>
      </c>
      <c r="DL10" s="25">
        <f>Data!CI11</f>
        <v>6</v>
      </c>
      <c r="DM10" s="25">
        <f>Data!CJ11</f>
        <v>495</v>
      </c>
      <c r="DN10" s="25">
        <f>Data!CK11</f>
        <v>487</v>
      </c>
      <c r="DO10" s="25">
        <f>Data!CL11</f>
        <v>8</v>
      </c>
      <c r="DP10" s="25">
        <f>Data!CM11</f>
        <v>3600</v>
      </c>
      <c r="DQ10" s="25">
        <f>Data!CN11</f>
        <v>0</v>
      </c>
      <c r="DR10" s="25">
        <f>Data!CO11</f>
        <v>0</v>
      </c>
      <c r="DS10" s="25">
        <f>Data!CP11</f>
        <v>0</v>
      </c>
      <c r="DT10" s="25">
        <f>Data!CQ11</f>
        <v>3</v>
      </c>
      <c r="DU10" s="25">
        <f>Data!CR11</f>
        <v>500</v>
      </c>
      <c r="DV10" s="25">
        <f>Data!CS11</f>
        <v>498</v>
      </c>
      <c r="DW10" s="25">
        <f>Data!CT11</f>
        <v>2</v>
      </c>
      <c r="DX10" s="25">
        <f>Data!CU11</f>
        <v>3600</v>
      </c>
      <c r="DY10" s="25">
        <f>Data!CV11</f>
        <v>0</v>
      </c>
      <c r="DZ10" s="25">
        <f>Data!CW11</f>
        <v>0</v>
      </c>
      <c r="EA10" s="25">
        <f>Data!CX11</f>
        <v>0</v>
      </c>
      <c r="EB10" s="25">
        <f>Data!CY11</f>
        <v>0</v>
      </c>
      <c r="EC10" s="25">
        <f>Data!CZ11</f>
        <v>441</v>
      </c>
      <c r="ED10" s="25">
        <f>Data!DA11</f>
        <v>441</v>
      </c>
      <c r="EE10" s="25">
        <f>Data!DB11</f>
        <v>0</v>
      </c>
      <c r="EF10" s="25">
        <f>Data!DC11</f>
        <v>3548</v>
      </c>
      <c r="EG10" s="25">
        <f>Data!DD11</f>
        <v>40</v>
      </c>
      <c r="EH10" s="25">
        <f>Data!DE11</f>
        <v>0</v>
      </c>
      <c r="EI10" s="25">
        <f>Data!DF11</f>
        <v>13</v>
      </c>
      <c r="EJ10" s="25">
        <f>Data!DG11</f>
        <v>5</v>
      </c>
      <c r="EK10" s="25">
        <f>Data!DH11</f>
        <v>1937</v>
      </c>
      <c r="EL10" s="25">
        <f>Data!DI11</f>
        <v>1931</v>
      </c>
      <c r="EM10" s="25">
        <f>Data!DJ11</f>
        <v>6</v>
      </c>
      <c r="EN10" s="25">
        <f>Data!DK11</f>
        <v>3533</v>
      </c>
      <c r="EO10" s="25">
        <f>Data!DL11</f>
        <v>69</v>
      </c>
      <c r="EP10" s="25">
        <f>Data!DM11</f>
        <v>0</v>
      </c>
      <c r="EQ10" s="25">
        <f>Data!DN11</f>
        <v>4</v>
      </c>
      <c r="ER10" s="25">
        <f>Data!DO11</f>
        <v>14</v>
      </c>
      <c r="ES10" s="25">
        <f>Data!DP11</f>
        <v>1932</v>
      </c>
      <c r="ET10" s="25">
        <f>Data!DQ11</f>
        <v>1932</v>
      </c>
      <c r="EU10" s="25">
        <f>Data!DR11</f>
        <v>0</v>
      </c>
      <c r="EV10" s="25">
        <f>Data!DS11</f>
        <v>3600</v>
      </c>
      <c r="EW10" s="25">
        <f>Data!DT11</f>
        <v>0</v>
      </c>
      <c r="EX10" s="25">
        <f>Data!DU11</f>
        <v>0</v>
      </c>
      <c r="EY10" s="25">
        <f>Data!DV11</f>
        <v>0</v>
      </c>
      <c r="EZ10" s="25">
        <f>Data!DW11</f>
        <v>1</v>
      </c>
    </row>
    <row r="11" spans="3:156">
      <c r="AC11" s="6">
        <v>1.5</v>
      </c>
      <c r="AD11" s="4" t="str">
        <f>Data!A12</f>
        <v>21/08/17</v>
      </c>
      <c r="AE11" s="6">
        <f>Data!B12</f>
        <v>0.50001157407407404</v>
      </c>
      <c r="AF11" s="25">
        <f>Data!C12</f>
        <v>12</v>
      </c>
      <c r="AG11" s="25">
        <f>Data!D12</f>
        <v>1893</v>
      </c>
      <c r="AH11" s="25">
        <f>Data!E12</f>
        <v>1135</v>
      </c>
      <c r="AI11" s="25">
        <f>Data!F12</f>
        <v>54</v>
      </c>
      <c r="AJ11" s="25">
        <f>Data!G12</f>
        <v>538</v>
      </c>
      <c r="AK11" s="25">
        <f>Data!H12</f>
        <v>2300</v>
      </c>
      <c r="AL11" s="25">
        <f>Data!I12</f>
        <v>2300</v>
      </c>
      <c r="AM11" s="25">
        <f>Data!J12</f>
        <v>0</v>
      </c>
      <c r="AN11" s="25">
        <f>Data!K12</f>
        <v>3601</v>
      </c>
      <c r="AO11" s="25">
        <f>Data!L12</f>
        <v>0</v>
      </c>
      <c r="AP11" s="25">
        <f>Data!M12</f>
        <v>0</v>
      </c>
      <c r="AQ11" s="25">
        <f>Data!N12</f>
        <v>0</v>
      </c>
      <c r="AR11" s="25">
        <f>Data!O12</f>
        <v>5</v>
      </c>
      <c r="AS11" s="25">
        <f>Data!P12</f>
        <v>2308</v>
      </c>
      <c r="AT11" s="25">
        <f>Data!Q12</f>
        <v>2308</v>
      </c>
      <c r="AU11" s="25">
        <f>Data!R12</f>
        <v>0</v>
      </c>
      <c r="AV11" s="25">
        <f>Data!S12</f>
        <v>3415</v>
      </c>
      <c r="AW11" s="25">
        <f>Data!T12</f>
        <v>114</v>
      </c>
      <c r="AX11" s="25">
        <f>Data!U12</f>
        <v>0</v>
      </c>
      <c r="AY11" s="25">
        <f>Data!V12</f>
        <v>75</v>
      </c>
      <c r="AZ11" s="25">
        <f>Data!W12</f>
        <v>17</v>
      </c>
      <c r="BA11" s="25">
        <f>Data!X12</f>
        <v>2292</v>
      </c>
      <c r="BB11" s="25">
        <f>Data!Y12</f>
        <v>2292</v>
      </c>
      <c r="BC11" s="25">
        <f>Data!Z12</f>
        <v>0</v>
      </c>
      <c r="BD11" s="25">
        <f>Data!AA12</f>
        <v>3420</v>
      </c>
      <c r="BE11" s="25">
        <f>Data!AB12</f>
        <v>50</v>
      </c>
      <c r="BF11" s="25">
        <f>Data!AC12</f>
        <v>0</v>
      </c>
      <c r="BG11" s="25">
        <f>Data!AD12</f>
        <v>133</v>
      </c>
      <c r="BH11" s="25">
        <f>Data!AE12</f>
        <v>10</v>
      </c>
      <c r="BI11" s="25">
        <f>Data!AF12</f>
        <v>2290</v>
      </c>
      <c r="BJ11" s="25">
        <f>Data!AG12</f>
        <v>2278</v>
      </c>
      <c r="BK11" s="25">
        <f>Data!AH12</f>
        <v>12</v>
      </c>
      <c r="BL11" s="25">
        <f>Data!AI12</f>
        <v>2844</v>
      </c>
      <c r="BM11" s="25">
        <f>Data!AJ12</f>
        <v>134</v>
      </c>
      <c r="BN11" s="25">
        <f>Data!AK12</f>
        <v>118</v>
      </c>
      <c r="BO11" s="25">
        <f>Data!AL12</f>
        <v>510</v>
      </c>
      <c r="BP11" s="25">
        <f>Data!AM12</f>
        <v>27</v>
      </c>
      <c r="BQ11" s="25">
        <f>Data!AN12</f>
        <v>2032</v>
      </c>
      <c r="BR11" s="25">
        <f>Data!AO12</f>
        <v>1</v>
      </c>
      <c r="BS11" s="25">
        <f>Data!AP12</f>
        <v>0</v>
      </c>
      <c r="BT11" s="25">
        <f>Data!AQ12</f>
        <v>3428</v>
      </c>
      <c r="BU11" s="25">
        <f>Data!AR12</f>
        <v>0</v>
      </c>
      <c r="BV11" s="25">
        <f>Data!AS12</f>
        <v>133</v>
      </c>
      <c r="BW11" s="25">
        <f>Data!AT12</f>
        <v>42</v>
      </c>
      <c r="BX11" s="25">
        <f>Data!AU12</f>
        <v>1</v>
      </c>
      <c r="BY11" s="25">
        <f>Data!AV12</f>
        <v>2261</v>
      </c>
      <c r="BZ11" s="25">
        <f>Data!AW12</f>
        <v>2247</v>
      </c>
      <c r="CA11" s="25">
        <f>Data!AX12</f>
        <v>11</v>
      </c>
      <c r="CB11" s="25">
        <f>Data!AY12</f>
        <v>3601</v>
      </c>
      <c r="CC11" s="25">
        <f>Data!AZ12</f>
        <v>0</v>
      </c>
      <c r="CD11" s="25">
        <f>Data!BA12</f>
        <v>0</v>
      </c>
      <c r="CE11" s="25">
        <f>Data!BB12</f>
        <v>0</v>
      </c>
      <c r="CF11" s="25">
        <f>Data!BC12</f>
        <v>3</v>
      </c>
      <c r="CG11" s="25">
        <f>Data!BD12</f>
        <v>2247</v>
      </c>
      <c r="CH11" s="25">
        <f>Data!BE12</f>
        <v>2247</v>
      </c>
      <c r="CI11" s="25">
        <f>Data!BF12</f>
        <v>0</v>
      </c>
      <c r="CJ11" s="25">
        <f>Data!BG12</f>
        <v>3601</v>
      </c>
      <c r="CK11" s="25">
        <f>Data!BH12</f>
        <v>0</v>
      </c>
      <c r="CL11" s="25">
        <f>Data!BI12</f>
        <v>0</v>
      </c>
      <c r="CM11" s="25">
        <f>Data!BJ12</f>
        <v>0</v>
      </c>
      <c r="CN11" s="25">
        <f>Data!BK12</f>
        <v>4</v>
      </c>
      <c r="CO11" s="25">
        <f>Data!BL12</f>
        <v>2240</v>
      </c>
      <c r="CP11" s="25">
        <f>Data!BM12</f>
        <v>2238</v>
      </c>
      <c r="CQ11" s="25">
        <f>Data!BN12</f>
        <v>2</v>
      </c>
      <c r="CR11" s="25">
        <f>Data!BO12</f>
        <v>2513</v>
      </c>
      <c r="CS11" s="25">
        <f>Data!BP12</f>
        <v>206</v>
      </c>
      <c r="CT11" s="25">
        <f>Data!BQ12</f>
        <v>382</v>
      </c>
      <c r="CU11" s="25">
        <f>Data!BR12</f>
        <v>517</v>
      </c>
      <c r="CV11" s="25">
        <f>Data!BS12</f>
        <v>14</v>
      </c>
      <c r="CW11" s="25">
        <f>Data!BT12</f>
        <v>2239</v>
      </c>
      <c r="CX11" s="25">
        <f>Data!BU12</f>
        <v>2239</v>
      </c>
      <c r="CY11" s="25">
        <f>Data!BV12</f>
        <v>0</v>
      </c>
      <c r="CZ11" s="25">
        <f>Data!BW12</f>
        <v>3601</v>
      </c>
      <c r="DA11" s="25">
        <f>Data!BX12</f>
        <v>0</v>
      </c>
      <c r="DB11" s="25">
        <f>Data!BY12</f>
        <v>0</v>
      </c>
      <c r="DC11" s="25">
        <f>Data!BZ12</f>
        <v>0</v>
      </c>
      <c r="DD11" s="25">
        <f>Data!CA12</f>
        <v>0</v>
      </c>
      <c r="DE11" s="25">
        <f>Data!CB12</f>
        <v>594</v>
      </c>
      <c r="DF11" s="25">
        <f>Data!CC12</f>
        <v>589</v>
      </c>
      <c r="DG11" s="25">
        <f>Data!CD12</f>
        <v>5</v>
      </c>
      <c r="DH11" s="25">
        <f>Data!CE12</f>
        <v>3573</v>
      </c>
      <c r="DI11" s="25">
        <f>Data!CF12</f>
        <v>0</v>
      </c>
      <c r="DJ11" s="25">
        <f>Data!CG12</f>
        <v>22</v>
      </c>
      <c r="DK11" s="25">
        <f>Data!CH12</f>
        <v>6</v>
      </c>
      <c r="DL11" s="25">
        <f>Data!CI12</f>
        <v>6</v>
      </c>
      <c r="DM11" s="25">
        <f>Data!CJ12</f>
        <v>569</v>
      </c>
      <c r="DN11" s="25">
        <f>Data!CK12</f>
        <v>561</v>
      </c>
      <c r="DO11" s="25">
        <f>Data!CL12</f>
        <v>8</v>
      </c>
      <c r="DP11" s="25">
        <f>Data!CM12</f>
        <v>3601</v>
      </c>
      <c r="DQ11" s="25">
        <f>Data!CN12</f>
        <v>0</v>
      </c>
      <c r="DR11" s="25">
        <f>Data!CO12</f>
        <v>0</v>
      </c>
      <c r="DS11" s="25">
        <f>Data!CP12</f>
        <v>0</v>
      </c>
      <c r="DT11" s="25">
        <f>Data!CQ12</f>
        <v>3</v>
      </c>
      <c r="DU11" s="25">
        <f>Data!CR12</f>
        <v>580</v>
      </c>
      <c r="DV11" s="25">
        <f>Data!CS12</f>
        <v>578</v>
      </c>
      <c r="DW11" s="25">
        <f>Data!CT12</f>
        <v>2</v>
      </c>
      <c r="DX11" s="25">
        <f>Data!CU12</f>
        <v>3601</v>
      </c>
      <c r="DY11" s="25">
        <f>Data!CV12</f>
        <v>0</v>
      </c>
      <c r="DZ11" s="25">
        <f>Data!CW12</f>
        <v>0</v>
      </c>
      <c r="EA11" s="25">
        <f>Data!CX12</f>
        <v>0</v>
      </c>
      <c r="EB11" s="25">
        <f>Data!CY12</f>
        <v>0</v>
      </c>
      <c r="EC11" s="25">
        <f>Data!CZ12</f>
        <v>508</v>
      </c>
      <c r="ED11" s="25">
        <f>Data!DA12</f>
        <v>508</v>
      </c>
      <c r="EE11" s="25">
        <f>Data!DB12</f>
        <v>0</v>
      </c>
      <c r="EF11" s="25">
        <f>Data!DC12</f>
        <v>3558</v>
      </c>
      <c r="EG11" s="25">
        <f>Data!DD12</f>
        <v>33</v>
      </c>
      <c r="EH11" s="25">
        <f>Data!DE12</f>
        <v>0</v>
      </c>
      <c r="EI11" s="25">
        <f>Data!DF12</f>
        <v>11</v>
      </c>
      <c r="EJ11" s="25">
        <f>Data!DG12</f>
        <v>6</v>
      </c>
      <c r="EK11" s="25">
        <f>Data!DH12</f>
        <v>2241</v>
      </c>
      <c r="EL11" s="25">
        <f>Data!DI12</f>
        <v>2235</v>
      </c>
      <c r="EM11" s="25">
        <f>Data!DJ12</f>
        <v>6</v>
      </c>
      <c r="EN11" s="25">
        <f>Data!DK12</f>
        <v>2879</v>
      </c>
      <c r="EO11" s="25">
        <f>Data!DL12</f>
        <v>726</v>
      </c>
      <c r="EP11" s="25">
        <f>Data!DM12</f>
        <v>0</v>
      </c>
      <c r="EQ11" s="25">
        <f>Data!DN12</f>
        <v>4</v>
      </c>
      <c r="ER11" s="25">
        <f>Data!DO12</f>
        <v>18</v>
      </c>
      <c r="ES11" s="25">
        <f>Data!DP12</f>
        <v>2236</v>
      </c>
      <c r="ET11" s="25">
        <f>Data!DQ12</f>
        <v>2236</v>
      </c>
      <c r="EU11" s="25">
        <f>Data!DR12</f>
        <v>0</v>
      </c>
      <c r="EV11" s="25">
        <f>Data!DS12</f>
        <v>3601</v>
      </c>
      <c r="EW11" s="25">
        <f>Data!DT12</f>
        <v>0</v>
      </c>
      <c r="EX11" s="25">
        <f>Data!DU12</f>
        <v>0</v>
      </c>
      <c r="EY11" s="25">
        <f>Data!DV12</f>
        <v>0</v>
      </c>
      <c r="EZ11" s="25">
        <f>Data!DW12</f>
        <v>1</v>
      </c>
    </row>
    <row r="12" spans="3:156">
      <c r="AC12" s="6">
        <v>1.5416666666666701</v>
      </c>
      <c r="AD12" s="4" t="str">
        <f>Data!A13</f>
        <v>21/08/17</v>
      </c>
      <c r="AE12" s="6">
        <f>Data!B13</f>
        <v>0.54166666666666663</v>
      </c>
      <c r="AF12" s="25">
        <f>Data!C13</f>
        <v>12</v>
      </c>
      <c r="AG12" s="25">
        <f>Data!D13</f>
        <v>1803</v>
      </c>
      <c r="AH12" s="25">
        <f>Data!E13</f>
        <v>599</v>
      </c>
      <c r="AI12" s="25">
        <f>Data!F13</f>
        <v>220</v>
      </c>
      <c r="AJ12" s="25">
        <f>Data!G13</f>
        <v>1005</v>
      </c>
      <c r="AK12" s="25">
        <f>Data!H13</f>
        <v>2558</v>
      </c>
      <c r="AL12" s="25">
        <f>Data!I13</f>
        <v>2558</v>
      </c>
      <c r="AM12" s="25">
        <f>Data!J13</f>
        <v>0</v>
      </c>
      <c r="AN12" s="25">
        <f>Data!K13</f>
        <v>3441</v>
      </c>
      <c r="AO12" s="25">
        <f>Data!L13</f>
        <v>0</v>
      </c>
      <c r="AP12" s="25">
        <f>Data!M13</f>
        <v>164</v>
      </c>
      <c r="AQ12" s="25">
        <f>Data!N13</f>
        <v>0</v>
      </c>
      <c r="AR12" s="25">
        <f>Data!O13</f>
        <v>5</v>
      </c>
      <c r="AS12" s="25">
        <f>Data!P13</f>
        <v>2565</v>
      </c>
      <c r="AT12" s="25">
        <f>Data!Q13</f>
        <v>2565</v>
      </c>
      <c r="AU12" s="25">
        <f>Data!R13</f>
        <v>0</v>
      </c>
      <c r="AV12" s="25">
        <f>Data!S13</f>
        <v>3303</v>
      </c>
      <c r="AW12" s="25">
        <f>Data!T13</f>
        <v>28</v>
      </c>
      <c r="AX12" s="25">
        <f>Data!U13</f>
        <v>0</v>
      </c>
      <c r="AY12" s="25">
        <f>Data!V13</f>
        <v>274</v>
      </c>
      <c r="AZ12" s="25">
        <f>Data!W13</f>
        <v>18</v>
      </c>
      <c r="BA12" s="25">
        <f>Data!X13</f>
        <v>2548</v>
      </c>
      <c r="BB12" s="25">
        <f>Data!Y13</f>
        <v>2548</v>
      </c>
      <c r="BC12" s="25">
        <f>Data!Z13</f>
        <v>0</v>
      </c>
      <c r="BD12" s="25">
        <f>Data!AA13</f>
        <v>3604</v>
      </c>
      <c r="BE12" s="25">
        <f>Data!AB13</f>
        <v>0</v>
      </c>
      <c r="BF12" s="25">
        <f>Data!AC13</f>
        <v>0</v>
      </c>
      <c r="BG12" s="25">
        <f>Data!AD13</f>
        <v>0</v>
      </c>
      <c r="BH12" s="25">
        <f>Data!AE13</f>
        <v>10</v>
      </c>
      <c r="BI12" s="25">
        <f>Data!AF13</f>
        <v>2547</v>
      </c>
      <c r="BJ12" s="25">
        <f>Data!AG13</f>
        <v>2534</v>
      </c>
      <c r="BK12" s="25">
        <f>Data!AH13</f>
        <v>13</v>
      </c>
      <c r="BL12" s="25">
        <f>Data!AI13</f>
        <v>3421</v>
      </c>
      <c r="BM12" s="25">
        <f>Data!AJ13</f>
        <v>0</v>
      </c>
      <c r="BN12" s="25">
        <f>Data!AK13</f>
        <v>38</v>
      </c>
      <c r="BO12" s="25">
        <f>Data!AL13</f>
        <v>149</v>
      </c>
      <c r="BP12" s="25">
        <f>Data!AM13</f>
        <v>27</v>
      </c>
      <c r="BQ12" s="25">
        <f>Data!AN13</f>
        <v>2279</v>
      </c>
      <c r="BR12" s="25">
        <f>Data!AO13</f>
        <v>1</v>
      </c>
      <c r="BS12" s="25">
        <f>Data!AP13</f>
        <v>0</v>
      </c>
      <c r="BT12" s="25">
        <f>Data!AQ13</f>
        <v>3604</v>
      </c>
      <c r="BU12" s="25">
        <f>Data!AR13</f>
        <v>0</v>
      </c>
      <c r="BV12" s="25">
        <f>Data!AS13</f>
        <v>0</v>
      </c>
      <c r="BW12" s="25">
        <f>Data!AT13</f>
        <v>0</v>
      </c>
      <c r="BX12" s="25">
        <f>Data!AU13</f>
        <v>1</v>
      </c>
      <c r="BY12" s="25">
        <f>Data!AV13</f>
        <v>2530</v>
      </c>
      <c r="BZ12" s="25">
        <f>Data!AW13</f>
        <v>2513</v>
      </c>
      <c r="CA12" s="25">
        <f>Data!AX13</f>
        <v>14</v>
      </c>
      <c r="CB12" s="25">
        <f>Data!AY13</f>
        <v>3592</v>
      </c>
      <c r="CC12" s="25">
        <f>Data!AZ13</f>
        <v>0</v>
      </c>
      <c r="CD12" s="25">
        <f>Data!BA13</f>
        <v>0</v>
      </c>
      <c r="CE12" s="25">
        <f>Data!BB13</f>
        <v>14</v>
      </c>
      <c r="CF12" s="25">
        <f>Data!BC13</f>
        <v>3</v>
      </c>
      <c r="CG12" s="25">
        <f>Data!BD13</f>
        <v>2514</v>
      </c>
      <c r="CH12" s="25">
        <f>Data!BE13</f>
        <v>2514</v>
      </c>
      <c r="CI12" s="25">
        <f>Data!BF13</f>
        <v>0</v>
      </c>
      <c r="CJ12" s="25">
        <f>Data!BG13</f>
        <v>3604</v>
      </c>
      <c r="CK12" s="25">
        <f>Data!BH13</f>
        <v>0</v>
      </c>
      <c r="CL12" s="25">
        <f>Data!BI13</f>
        <v>0</v>
      </c>
      <c r="CM12" s="25">
        <f>Data!BJ13</f>
        <v>0</v>
      </c>
      <c r="CN12" s="25">
        <f>Data!BK13</f>
        <v>4</v>
      </c>
      <c r="CO12" s="25">
        <f>Data!BL13</f>
        <v>2508</v>
      </c>
      <c r="CP12" s="25">
        <f>Data!BM13</f>
        <v>2506</v>
      </c>
      <c r="CQ12" s="25">
        <f>Data!BN13</f>
        <v>2</v>
      </c>
      <c r="CR12" s="25">
        <f>Data!BO13</f>
        <v>2792</v>
      </c>
      <c r="CS12" s="25">
        <f>Data!BP13</f>
        <v>365</v>
      </c>
      <c r="CT12" s="25">
        <f>Data!BQ13</f>
        <v>28</v>
      </c>
      <c r="CU12" s="25">
        <f>Data!BR13</f>
        <v>429</v>
      </c>
      <c r="CV12" s="25">
        <f>Data!BS13</f>
        <v>21</v>
      </c>
      <c r="CW12" s="25">
        <f>Data!BT13</f>
        <v>2505</v>
      </c>
      <c r="CX12" s="25">
        <f>Data!BU13</f>
        <v>2505</v>
      </c>
      <c r="CY12" s="25">
        <f>Data!BV13</f>
        <v>0</v>
      </c>
      <c r="CZ12" s="25">
        <f>Data!BW13</f>
        <v>3596</v>
      </c>
      <c r="DA12" s="25">
        <f>Data!BX13</f>
        <v>0</v>
      </c>
      <c r="DB12" s="25">
        <f>Data!BY13</f>
        <v>0</v>
      </c>
      <c r="DC12" s="25">
        <f>Data!BZ13</f>
        <v>8</v>
      </c>
      <c r="DD12" s="25">
        <f>Data!CA13</f>
        <v>0</v>
      </c>
      <c r="DE12" s="25">
        <f>Data!CB13</f>
        <v>670</v>
      </c>
      <c r="DF12" s="25">
        <f>Data!CC13</f>
        <v>664</v>
      </c>
      <c r="DG12" s="25">
        <f>Data!CD13</f>
        <v>6</v>
      </c>
      <c r="DH12" s="25">
        <f>Data!CE13</f>
        <v>3604</v>
      </c>
      <c r="DI12" s="25">
        <f>Data!CF13</f>
        <v>0</v>
      </c>
      <c r="DJ12" s="25">
        <f>Data!CG13</f>
        <v>0</v>
      </c>
      <c r="DK12" s="25">
        <f>Data!CH13</f>
        <v>0</v>
      </c>
      <c r="DL12" s="25">
        <f>Data!CI13</f>
        <v>6</v>
      </c>
      <c r="DM12" s="25">
        <f>Data!CJ13</f>
        <v>641</v>
      </c>
      <c r="DN12" s="25">
        <f>Data!CK13</f>
        <v>632</v>
      </c>
      <c r="DO12" s="25">
        <f>Data!CL13</f>
        <v>9</v>
      </c>
      <c r="DP12" s="25">
        <f>Data!CM13</f>
        <v>3526</v>
      </c>
      <c r="DQ12" s="25">
        <f>Data!CN13</f>
        <v>27</v>
      </c>
      <c r="DR12" s="25">
        <f>Data!CO13</f>
        <v>0</v>
      </c>
      <c r="DS12" s="25">
        <f>Data!CP13</f>
        <v>53</v>
      </c>
      <c r="DT12" s="25">
        <f>Data!CQ13</f>
        <v>5</v>
      </c>
      <c r="DU12" s="25">
        <f>Data!CR13</f>
        <v>642</v>
      </c>
      <c r="DV12" s="25">
        <f>Data!CS13</f>
        <v>640</v>
      </c>
      <c r="DW12" s="25">
        <f>Data!CT13</f>
        <v>2</v>
      </c>
      <c r="DX12" s="25">
        <f>Data!CU13</f>
        <v>3593</v>
      </c>
      <c r="DY12" s="25">
        <f>Data!CV13</f>
        <v>0</v>
      </c>
      <c r="DZ12" s="25">
        <f>Data!CW13</f>
        <v>0</v>
      </c>
      <c r="EA12" s="25">
        <f>Data!CX13</f>
        <v>11</v>
      </c>
      <c r="EB12" s="25">
        <f>Data!CY13</f>
        <v>0</v>
      </c>
      <c r="EC12" s="25">
        <f>Data!CZ13</f>
        <v>561</v>
      </c>
      <c r="ED12" s="25">
        <f>Data!DA13</f>
        <v>561</v>
      </c>
      <c r="EE12" s="25">
        <f>Data!DB13</f>
        <v>0</v>
      </c>
      <c r="EF12" s="25">
        <f>Data!DC13</f>
        <v>3425</v>
      </c>
      <c r="EG12" s="25">
        <f>Data!DD13</f>
        <v>0</v>
      </c>
      <c r="EH12" s="25">
        <f>Data!DE13</f>
        <v>0</v>
      </c>
      <c r="EI12" s="25">
        <f>Data!DF13</f>
        <v>179</v>
      </c>
      <c r="EJ12" s="25">
        <f>Data!DG13</f>
        <v>6</v>
      </c>
      <c r="EK12" s="25">
        <f>Data!DH13</f>
        <v>2501</v>
      </c>
      <c r="EL12" s="25">
        <f>Data!DI13</f>
        <v>2495</v>
      </c>
      <c r="EM12" s="25">
        <f>Data!DJ13</f>
        <v>6</v>
      </c>
      <c r="EN12" s="25">
        <f>Data!DK13</f>
        <v>3165</v>
      </c>
      <c r="EO12" s="25">
        <f>Data!DL13</f>
        <v>181</v>
      </c>
      <c r="EP12" s="25">
        <f>Data!DM13</f>
        <v>0</v>
      </c>
      <c r="EQ12" s="25">
        <f>Data!DN13</f>
        <v>265</v>
      </c>
      <c r="ER12" s="25">
        <f>Data!DO13</f>
        <v>21</v>
      </c>
      <c r="ES12" s="25">
        <f>Data!DP13</f>
        <v>2496</v>
      </c>
      <c r="ET12" s="25">
        <f>Data!DQ13</f>
        <v>2496</v>
      </c>
      <c r="EU12" s="25">
        <f>Data!DR13</f>
        <v>0</v>
      </c>
      <c r="EV12" s="25">
        <f>Data!DS13</f>
        <v>3604</v>
      </c>
      <c r="EW12" s="25">
        <f>Data!DT13</f>
        <v>0</v>
      </c>
      <c r="EX12" s="25">
        <f>Data!DU13</f>
        <v>0</v>
      </c>
      <c r="EY12" s="25">
        <f>Data!DV13</f>
        <v>0</v>
      </c>
      <c r="EZ12" s="25">
        <f>Data!DW13</f>
        <v>1</v>
      </c>
    </row>
    <row r="13" spans="3:156">
      <c r="AC13" s="6">
        <v>1.5833333333333299</v>
      </c>
      <c r="AD13" s="4" t="str">
        <f>Data!A14</f>
        <v>21/08/17</v>
      </c>
      <c r="AE13" s="6">
        <f>Data!B14</f>
        <v>0.58334490740740741</v>
      </c>
      <c r="AF13" s="25">
        <f>Data!C14</f>
        <v>12</v>
      </c>
      <c r="AG13" s="25">
        <f>Data!D14</f>
        <v>2638</v>
      </c>
      <c r="AH13" s="25">
        <f>Data!E14</f>
        <v>478</v>
      </c>
      <c r="AI13" s="25">
        <f>Data!F14</f>
        <v>101</v>
      </c>
      <c r="AJ13" s="25">
        <f>Data!G14</f>
        <v>401</v>
      </c>
      <c r="AK13" s="25">
        <f>Data!H14</f>
        <v>2907</v>
      </c>
      <c r="AL13" s="25">
        <f>Data!I14</f>
        <v>2907</v>
      </c>
      <c r="AM13" s="25">
        <f>Data!J14</f>
        <v>0</v>
      </c>
      <c r="AN13" s="25">
        <f>Data!K14</f>
        <v>3542</v>
      </c>
      <c r="AO13" s="25">
        <f>Data!L14</f>
        <v>12</v>
      </c>
      <c r="AP13" s="25">
        <f>Data!M14</f>
        <v>0</v>
      </c>
      <c r="AQ13" s="25">
        <f>Data!N14</f>
        <v>43</v>
      </c>
      <c r="AR13" s="25">
        <f>Data!O14</f>
        <v>6</v>
      </c>
      <c r="AS13" s="25">
        <f>Data!P14</f>
        <v>2908</v>
      </c>
      <c r="AT13" s="25">
        <f>Data!Q14</f>
        <v>2908</v>
      </c>
      <c r="AU13" s="25">
        <f>Data!R14</f>
        <v>0</v>
      </c>
      <c r="AV13" s="25">
        <f>Data!S14</f>
        <v>3506</v>
      </c>
      <c r="AW13" s="25">
        <f>Data!T14</f>
        <v>19</v>
      </c>
      <c r="AX13" s="25">
        <f>Data!U14</f>
        <v>61</v>
      </c>
      <c r="AY13" s="25">
        <f>Data!V14</f>
        <v>11</v>
      </c>
      <c r="AZ13" s="25">
        <f>Data!W14</f>
        <v>19</v>
      </c>
      <c r="BA13" s="25">
        <f>Data!X14</f>
        <v>2899</v>
      </c>
      <c r="BB13" s="25">
        <f>Data!Y14</f>
        <v>2899</v>
      </c>
      <c r="BC13" s="25">
        <f>Data!Z14</f>
        <v>0</v>
      </c>
      <c r="BD13" s="25">
        <f>Data!AA14</f>
        <v>3560</v>
      </c>
      <c r="BE13" s="25">
        <f>Data!AB14</f>
        <v>27</v>
      </c>
      <c r="BF13" s="25">
        <f>Data!AC14</f>
        <v>0</v>
      </c>
      <c r="BG13" s="25">
        <f>Data!AD14</f>
        <v>11</v>
      </c>
      <c r="BH13" s="25">
        <f>Data!AE14</f>
        <v>11</v>
      </c>
      <c r="BI13" s="25">
        <f>Data!AF14</f>
        <v>2911</v>
      </c>
      <c r="BJ13" s="25">
        <f>Data!AG14</f>
        <v>2893</v>
      </c>
      <c r="BK13" s="25">
        <f>Data!AH14</f>
        <v>18</v>
      </c>
      <c r="BL13" s="25">
        <f>Data!AI14</f>
        <v>3316</v>
      </c>
      <c r="BM13" s="25">
        <f>Data!AJ14</f>
        <v>152</v>
      </c>
      <c r="BN13" s="25">
        <f>Data!AK14</f>
        <v>49</v>
      </c>
      <c r="BO13" s="25">
        <f>Data!AL14</f>
        <v>86</v>
      </c>
      <c r="BP13" s="25">
        <f>Data!AM14</f>
        <v>29</v>
      </c>
      <c r="BQ13" s="25">
        <f>Data!AN14</f>
        <v>2591</v>
      </c>
      <c r="BR13" s="25">
        <f>Data!AO14</f>
        <v>2</v>
      </c>
      <c r="BS13" s="25">
        <f>Data!AP14</f>
        <v>0</v>
      </c>
      <c r="BT13" s="25">
        <f>Data!AQ14</f>
        <v>3148</v>
      </c>
      <c r="BU13" s="25">
        <f>Data!AR14</f>
        <v>187</v>
      </c>
      <c r="BV13" s="25">
        <f>Data!AS14</f>
        <v>41</v>
      </c>
      <c r="BW13" s="25">
        <f>Data!AT14</f>
        <v>228</v>
      </c>
      <c r="BX13" s="25">
        <f>Data!AU14</f>
        <v>7</v>
      </c>
      <c r="BY13" s="25">
        <f>Data!AV14</f>
        <v>2883</v>
      </c>
      <c r="BZ13" s="25">
        <f>Data!AW14</f>
        <v>2866</v>
      </c>
      <c r="CA13" s="25">
        <f>Data!AX14</f>
        <v>16</v>
      </c>
      <c r="CB13" s="25">
        <f>Data!AY14</f>
        <v>3595</v>
      </c>
      <c r="CC13" s="25">
        <f>Data!AZ14</f>
        <v>0</v>
      </c>
      <c r="CD13" s="25">
        <f>Data!BA14</f>
        <v>0</v>
      </c>
      <c r="CE13" s="25">
        <f>Data!BB14</f>
        <v>1</v>
      </c>
      <c r="CF13" s="25">
        <f>Data!BC14</f>
        <v>3</v>
      </c>
      <c r="CG13" s="25">
        <f>Data!BD14</f>
        <v>2866</v>
      </c>
      <c r="CH13" s="25">
        <f>Data!BE14</f>
        <v>2866</v>
      </c>
      <c r="CI13" s="25">
        <f>Data!BF14</f>
        <v>0</v>
      </c>
      <c r="CJ13" s="25">
        <f>Data!BG14</f>
        <v>3596</v>
      </c>
      <c r="CK13" s="25">
        <f>Data!BH14</f>
        <v>0</v>
      </c>
      <c r="CL13" s="25">
        <f>Data!BI14</f>
        <v>0</v>
      </c>
      <c r="CM13" s="25">
        <f>Data!BJ14</f>
        <v>0</v>
      </c>
      <c r="CN13" s="25">
        <f>Data!BK14</f>
        <v>4</v>
      </c>
      <c r="CO13" s="25">
        <f>Data!BL14</f>
        <v>2860</v>
      </c>
      <c r="CP13" s="25">
        <f>Data!BM14</f>
        <v>2858</v>
      </c>
      <c r="CQ13" s="25">
        <f>Data!BN14</f>
        <v>2</v>
      </c>
      <c r="CR13" s="25">
        <f>Data!BO14</f>
        <v>3596</v>
      </c>
      <c r="CS13" s="25">
        <f>Data!BP14</f>
        <v>0</v>
      </c>
      <c r="CT13" s="25">
        <f>Data!BQ14</f>
        <v>0</v>
      </c>
      <c r="CU13" s="25">
        <f>Data!BR14</f>
        <v>0</v>
      </c>
      <c r="CV13" s="25">
        <f>Data!BS14</f>
        <v>21</v>
      </c>
      <c r="CW13" s="25">
        <f>Data!BT14</f>
        <v>2857</v>
      </c>
      <c r="CX13" s="25">
        <f>Data!BU14</f>
        <v>2857</v>
      </c>
      <c r="CY13" s="25">
        <f>Data!BV14</f>
        <v>0</v>
      </c>
      <c r="CZ13" s="25">
        <f>Data!BW14</f>
        <v>3596</v>
      </c>
      <c r="DA13" s="25">
        <f>Data!BX14</f>
        <v>0</v>
      </c>
      <c r="DB13" s="25">
        <f>Data!BY14</f>
        <v>0</v>
      </c>
      <c r="DC13" s="25">
        <f>Data!BZ14</f>
        <v>0</v>
      </c>
      <c r="DD13" s="25">
        <f>Data!CA14</f>
        <v>0</v>
      </c>
      <c r="DE13" s="25">
        <f>Data!CB14</f>
        <v>757</v>
      </c>
      <c r="DF13" s="25">
        <f>Data!CC14</f>
        <v>751</v>
      </c>
      <c r="DG13" s="25">
        <f>Data!CD14</f>
        <v>6</v>
      </c>
      <c r="DH13" s="25">
        <f>Data!CE14</f>
        <v>3596</v>
      </c>
      <c r="DI13" s="25">
        <f>Data!CF14</f>
        <v>0</v>
      </c>
      <c r="DJ13" s="25">
        <f>Data!CG14</f>
        <v>0</v>
      </c>
      <c r="DK13" s="25">
        <f>Data!CH14</f>
        <v>0</v>
      </c>
      <c r="DL13" s="25">
        <f>Data!CI14</f>
        <v>6</v>
      </c>
      <c r="DM13" s="25">
        <f>Data!CJ14</f>
        <v>726</v>
      </c>
      <c r="DN13" s="25">
        <f>Data!CK14</f>
        <v>717</v>
      </c>
      <c r="DO13" s="25">
        <f>Data!CL14</f>
        <v>9</v>
      </c>
      <c r="DP13" s="25">
        <f>Data!CM14</f>
        <v>3596</v>
      </c>
      <c r="DQ13" s="25">
        <f>Data!CN14</f>
        <v>0</v>
      </c>
      <c r="DR13" s="25">
        <f>Data!CO14</f>
        <v>0</v>
      </c>
      <c r="DS13" s="25">
        <f>Data!CP14</f>
        <v>0</v>
      </c>
      <c r="DT13" s="25">
        <f>Data!CQ14</f>
        <v>5</v>
      </c>
      <c r="DU13" s="25">
        <f>Data!CR14</f>
        <v>734</v>
      </c>
      <c r="DV13" s="25">
        <f>Data!CS14</f>
        <v>732</v>
      </c>
      <c r="DW13" s="25">
        <f>Data!CT14</f>
        <v>2</v>
      </c>
      <c r="DX13" s="25">
        <f>Data!CU14</f>
        <v>3596</v>
      </c>
      <c r="DY13" s="25">
        <f>Data!CV14</f>
        <v>0</v>
      </c>
      <c r="DZ13" s="25">
        <f>Data!CW14</f>
        <v>0</v>
      </c>
      <c r="EA13" s="25">
        <f>Data!CX14</f>
        <v>0</v>
      </c>
      <c r="EB13" s="25">
        <f>Data!CY14</f>
        <v>0</v>
      </c>
      <c r="EC13" s="25">
        <f>Data!CZ14</f>
        <v>642</v>
      </c>
      <c r="ED13" s="25">
        <f>Data!DA14</f>
        <v>642</v>
      </c>
      <c r="EE13" s="25">
        <f>Data!DB14</f>
        <v>0</v>
      </c>
      <c r="EF13" s="25">
        <f>Data!DC14</f>
        <v>3596</v>
      </c>
      <c r="EG13" s="25">
        <f>Data!DD14</f>
        <v>0</v>
      </c>
      <c r="EH13" s="25">
        <f>Data!DE14</f>
        <v>0</v>
      </c>
      <c r="EI13" s="25">
        <f>Data!DF14</f>
        <v>0</v>
      </c>
      <c r="EJ13" s="25">
        <f>Data!DG14</f>
        <v>6</v>
      </c>
      <c r="EK13" s="25">
        <f>Data!DH14</f>
        <v>2836</v>
      </c>
      <c r="EL13" s="25">
        <f>Data!DI14</f>
        <v>2830</v>
      </c>
      <c r="EM13" s="25">
        <f>Data!DJ14</f>
        <v>6</v>
      </c>
      <c r="EN13" s="25">
        <f>Data!DK14</f>
        <v>3524</v>
      </c>
      <c r="EO13" s="25">
        <f>Data!DL14</f>
        <v>70</v>
      </c>
      <c r="EP13" s="25">
        <f>Data!DM14</f>
        <v>0</v>
      </c>
      <c r="EQ13" s="25">
        <f>Data!DN14</f>
        <v>4</v>
      </c>
      <c r="ER13" s="25">
        <f>Data!DO14</f>
        <v>23</v>
      </c>
      <c r="ES13" s="25">
        <f>Data!DP14</f>
        <v>2831</v>
      </c>
      <c r="ET13" s="25">
        <f>Data!DQ14</f>
        <v>2831</v>
      </c>
      <c r="EU13" s="25">
        <f>Data!DR14</f>
        <v>0</v>
      </c>
      <c r="EV13" s="25">
        <f>Data!DS14</f>
        <v>3568</v>
      </c>
      <c r="EW13" s="25">
        <f>Data!DT14</f>
        <v>11</v>
      </c>
      <c r="EX13" s="25">
        <f>Data!DU14</f>
        <v>0</v>
      </c>
      <c r="EY13" s="25">
        <f>Data!DV14</f>
        <v>18</v>
      </c>
      <c r="EZ13" s="25">
        <f>Data!DW14</f>
        <v>2</v>
      </c>
    </row>
    <row r="14" spans="3:156">
      <c r="AC14" s="6">
        <v>1.625</v>
      </c>
      <c r="AD14" s="4" t="str">
        <f>Data!A15</f>
        <v>21/08/17</v>
      </c>
      <c r="AE14" s="6">
        <f>Data!B15</f>
        <v>0.62501157407407404</v>
      </c>
      <c r="AF14" s="25">
        <f>Data!C15</f>
        <v>12</v>
      </c>
      <c r="AG14" s="25">
        <f>Data!D15</f>
        <v>3124</v>
      </c>
      <c r="AH14" s="25">
        <f>Data!E15</f>
        <v>178</v>
      </c>
      <c r="AI14" s="25">
        <f>Data!F15</f>
        <v>138</v>
      </c>
      <c r="AJ14" s="25">
        <f>Data!G15</f>
        <v>178</v>
      </c>
      <c r="AK14" s="25">
        <f>Data!H15</f>
        <v>3292</v>
      </c>
      <c r="AL14" s="25">
        <f>Data!I15</f>
        <v>3292</v>
      </c>
      <c r="AM14" s="25">
        <f>Data!J15</f>
        <v>0</v>
      </c>
      <c r="AN14" s="25">
        <f>Data!K15</f>
        <v>3600</v>
      </c>
      <c r="AO14" s="25">
        <f>Data!L15</f>
        <v>0</v>
      </c>
      <c r="AP14" s="25">
        <f>Data!M15</f>
        <v>0</v>
      </c>
      <c r="AQ14" s="25">
        <f>Data!N15</f>
        <v>0</v>
      </c>
      <c r="AR14" s="25">
        <f>Data!O15</f>
        <v>6</v>
      </c>
      <c r="AS14" s="25">
        <f>Data!P15</f>
        <v>3300</v>
      </c>
      <c r="AT14" s="25">
        <f>Data!Q15</f>
        <v>3300</v>
      </c>
      <c r="AU14" s="25">
        <f>Data!R15</f>
        <v>0</v>
      </c>
      <c r="AV14" s="25">
        <f>Data!S15</f>
        <v>3533</v>
      </c>
      <c r="AW14" s="25">
        <f>Data!T15</f>
        <v>0</v>
      </c>
      <c r="AX14" s="25">
        <f>Data!U15</f>
        <v>56</v>
      </c>
      <c r="AY14" s="25">
        <f>Data!V15</f>
        <v>13</v>
      </c>
      <c r="AZ14" s="25">
        <f>Data!W15</f>
        <v>19</v>
      </c>
      <c r="BA14" s="25">
        <f>Data!X15</f>
        <v>3289</v>
      </c>
      <c r="BB14" s="25">
        <f>Data!Y15</f>
        <v>3289</v>
      </c>
      <c r="BC14" s="25">
        <f>Data!Z15</f>
        <v>0</v>
      </c>
      <c r="BD14" s="25">
        <f>Data!AA15</f>
        <v>3525</v>
      </c>
      <c r="BE14" s="25">
        <f>Data!AB15</f>
        <v>18</v>
      </c>
      <c r="BF14" s="25">
        <f>Data!AC15</f>
        <v>0</v>
      </c>
      <c r="BG14" s="25">
        <f>Data!AD15</f>
        <v>58</v>
      </c>
      <c r="BH14" s="25">
        <f>Data!AE15</f>
        <v>13</v>
      </c>
      <c r="BI14" s="25">
        <f>Data!AF15</f>
        <v>3297</v>
      </c>
      <c r="BJ14" s="25">
        <f>Data!AG15</f>
        <v>3276</v>
      </c>
      <c r="BK14" s="25">
        <f>Data!AH15</f>
        <v>21</v>
      </c>
      <c r="BL14" s="25">
        <f>Data!AI15</f>
        <v>3411</v>
      </c>
      <c r="BM14" s="25">
        <f>Data!AJ15</f>
        <v>22</v>
      </c>
      <c r="BN14" s="25">
        <f>Data!AK15</f>
        <v>88</v>
      </c>
      <c r="BO14" s="25">
        <f>Data!AL15</f>
        <v>87</v>
      </c>
      <c r="BP14" s="25">
        <f>Data!AM15</f>
        <v>32</v>
      </c>
      <c r="BQ14" s="25">
        <f>Data!AN15</f>
        <v>2645</v>
      </c>
      <c r="BR14" s="25">
        <f>Data!AO15</f>
        <v>2</v>
      </c>
      <c r="BS14" s="25">
        <f>Data!AP15</f>
        <v>0</v>
      </c>
      <c r="BT14" s="25">
        <f>Data!AQ15</f>
        <v>3518</v>
      </c>
      <c r="BU14" s="25">
        <f>Data!AR15</f>
        <v>28</v>
      </c>
      <c r="BV14" s="25">
        <f>Data!AS15</f>
        <v>39</v>
      </c>
      <c r="BW14" s="25">
        <f>Data!AT15</f>
        <v>19</v>
      </c>
      <c r="BX14" s="25">
        <f>Data!AU15</f>
        <v>8</v>
      </c>
      <c r="BY14" s="25">
        <f>Data!AV15</f>
        <v>3262</v>
      </c>
      <c r="BZ14" s="25">
        <f>Data!AW15</f>
        <v>3244</v>
      </c>
      <c r="CA14" s="25">
        <f>Data!AX15</f>
        <v>17</v>
      </c>
      <c r="CB14" s="25">
        <f>Data!AY15</f>
        <v>3600</v>
      </c>
      <c r="CC14" s="25">
        <f>Data!AZ15</f>
        <v>0</v>
      </c>
      <c r="CD14" s="25">
        <f>Data!BA15</f>
        <v>0</v>
      </c>
      <c r="CE14" s="25">
        <f>Data!BB15</f>
        <v>0</v>
      </c>
      <c r="CF14" s="25">
        <f>Data!BC15</f>
        <v>3</v>
      </c>
      <c r="CG14" s="25">
        <f>Data!BD15</f>
        <v>3244</v>
      </c>
      <c r="CH14" s="25">
        <f>Data!BE15</f>
        <v>3244</v>
      </c>
      <c r="CI14" s="25">
        <f>Data!BF15</f>
        <v>0</v>
      </c>
      <c r="CJ14" s="25">
        <f>Data!BG15</f>
        <v>3600</v>
      </c>
      <c r="CK14" s="25">
        <f>Data!BH15</f>
        <v>0</v>
      </c>
      <c r="CL14" s="25">
        <f>Data!BI15</f>
        <v>0</v>
      </c>
      <c r="CM14" s="25">
        <f>Data!BJ15</f>
        <v>0</v>
      </c>
      <c r="CN14" s="25">
        <f>Data!BK15</f>
        <v>4</v>
      </c>
      <c r="CO14" s="25">
        <f>Data!BL15</f>
        <v>3240</v>
      </c>
      <c r="CP14" s="25">
        <f>Data!BM15</f>
        <v>3237</v>
      </c>
      <c r="CQ14" s="25">
        <f>Data!BN15</f>
        <v>3</v>
      </c>
      <c r="CR14" s="25">
        <f>Data!BO15</f>
        <v>3600</v>
      </c>
      <c r="CS14" s="25">
        <f>Data!BP15</f>
        <v>0</v>
      </c>
      <c r="CT14" s="25">
        <f>Data!BQ15</f>
        <v>0</v>
      </c>
      <c r="CU14" s="25">
        <f>Data!BR15</f>
        <v>0</v>
      </c>
      <c r="CV14" s="25">
        <f>Data!BS15</f>
        <v>21</v>
      </c>
      <c r="CW14" s="25">
        <f>Data!BT15</f>
        <v>3236</v>
      </c>
      <c r="CX14" s="25">
        <f>Data!BU15</f>
        <v>3236</v>
      </c>
      <c r="CY14" s="25">
        <f>Data!BV15</f>
        <v>0</v>
      </c>
      <c r="CZ14" s="25">
        <f>Data!BW15</f>
        <v>3600</v>
      </c>
      <c r="DA14" s="25">
        <f>Data!BX15</f>
        <v>0</v>
      </c>
      <c r="DB14" s="25">
        <f>Data!BY15</f>
        <v>0</v>
      </c>
      <c r="DC14" s="25">
        <f>Data!BZ15</f>
        <v>0</v>
      </c>
      <c r="DD14" s="25">
        <f>Data!CA15</f>
        <v>0</v>
      </c>
      <c r="DE14" s="25">
        <f>Data!CB15</f>
        <v>858</v>
      </c>
      <c r="DF14" s="25">
        <f>Data!CC15</f>
        <v>852</v>
      </c>
      <c r="DG14" s="25">
        <f>Data!CD15</f>
        <v>6</v>
      </c>
      <c r="DH14" s="25">
        <f>Data!CE15</f>
        <v>3600</v>
      </c>
      <c r="DI14" s="25">
        <f>Data!CF15</f>
        <v>0</v>
      </c>
      <c r="DJ14" s="25">
        <f>Data!CG15</f>
        <v>0</v>
      </c>
      <c r="DK14" s="25">
        <f>Data!CH15</f>
        <v>0</v>
      </c>
      <c r="DL14" s="25">
        <f>Data!CI15</f>
        <v>6</v>
      </c>
      <c r="DM14" s="25">
        <f>Data!CJ15</f>
        <v>821</v>
      </c>
      <c r="DN14" s="25">
        <f>Data!CK15</f>
        <v>812</v>
      </c>
      <c r="DO14" s="25">
        <f>Data!CL15</f>
        <v>9</v>
      </c>
      <c r="DP14" s="25">
        <f>Data!CM15</f>
        <v>3600</v>
      </c>
      <c r="DQ14" s="25">
        <f>Data!CN15</f>
        <v>0</v>
      </c>
      <c r="DR14" s="25">
        <f>Data!CO15</f>
        <v>0</v>
      </c>
      <c r="DS14" s="25">
        <f>Data!CP15</f>
        <v>0</v>
      </c>
      <c r="DT14" s="25">
        <f>Data!CQ15</f>
        <v>5</v>
      </c>
      <c r="DU14" s="25">
        <f>Data!CR15</f>
        <v>832</v>
      </c>
      <c r="DV14" s="25">
        <f>Data!CS15</f>
        <v>830</v>
      </c>
      <c r="DW14" s="25">
        <f>Data!CT15</f>
        <v>2</v>
      </c>
      <c r="DX14" s="25">
        <f>Data!CU15</f>
        <v>3600</v>
      </c>
      <c r="DY14" s="25">
        <f>Data!CV15</f>
        <v>0</v>
      </c>
      <c r="DZ14" s="25">
        <f>Data!CW15</f>
        <v>0</v>
      </c>
      <c r="EA14" s="25">
        <f>Data!CX15</f>
        <v>0</v>
      </c>
      <c r="EB14" s="25">
        <f>Data!CY15</f>
        <v>0</v>
      </c>
      <c r="EC14" s="25">
        <f>Data!CZ15</f>
        <v>732</v>
      </c>
      <c r="ED14" s="25">
        <f>Data!DA15</f>
        <v>732</v>
      </c>
      <c r="EE14" s="25">
        <f>Data!DB15</f>
        <v>0</v>
      </c>
      <c r="EF14" s="25">
        <f>Data!DC15</f>
        <v>3580</v>
      </c>
      <c r="EG14" s="25">
        <f>Data!DD15</f>
        <v>11</v>
      </c>
      <c r="EH14" s="25">
        <f>Data!DE15</f>
        <v>0</v>
      </c>
      <c r="EI14" s="25">
        <f>Data!DF15</f>
        <v>11</v>
      </c>
      <c r="EJ14" s="25">
        <f>Data!DG15</f>
        <v>7</v>
      </c>
      <c r="EK14" s="25">
        <f>Data!DH15</f>
        <v>3225</v>
      </c>
      <c r="EL14" s="25">
        <f>Data!DI15</f>
        <v>3219</v>
      </c>
      <c r="EM14" s="25">
        <f>Data!DJ15</f>
        <v>6</v>
      </c>
      <c r="EN14" s="25">
        <f>Data!DK15</f>
        <v>3500</v>
      </c>
      <c r="EO14" s="25">
        <f>Data!DL15</f>
        <v>99</v>
      </c>
      <c r="EP14" s="25">
        <f>Data!DM15</f>
        <v>0</v>
      </c>
      <c r="EQ14" s="25">
        <f>Data!DN15</f>
        <v>3</v>
      </c>
      <c r="ER14" s="25">
        <f>Data!DO15</f>
        <v>24</v>
      </c>
      <c r="ES14" s="25">
        <f>Data!DP15</f>
        <v>3219</v>
      </c>
      <c r="ET14" s="25">
        <f>Data!DQ15</f>
        <v>3219</v>
      </c>
      <c r="EU14" s="25">
        <f>Data!DR15</f>
        <v>0</v>
      </c>
      <c r="EV14" s="25">
        <f>Data!DS15</f>
        <v>3600</v>
      </c>
      <c r="EW14" s="25">
        <f>Data!DT15</f>
        <v>0</v>
      </c>
      <c r="EX14" s="25">
        <f>Data!DU15</f>
        <v>0</v>
      </c>
      <c r="EY14" s="25">
        <f>Data!DV15</f>
        <v>0</v>
      </c>
      <c r="EZ14" s="25">
        <f>Data!DW15</f>
        <v>2</v>
      </c>
    </row>
    <row r="15" spans="3:156">
      <c r="AC15" s="6">
        <v>1.6666666666666701</v>
      </c>
      <c r="AD15" s="4" t="str">
        <f>Data!A16</f>
        <v>21/08/17</v>
      </c>
      <c r="AE15" s="6">
        <f>Data!B16</f>
        <v>0.66667824074074078</v>
      </c>
      <c r="AF15" s="25">
        <f>Data!C16</f>
        <v>12</v>
      </c>
      <c r="AG15" s="25">
        <f>Data!D16</f>
        <v>2962</v>
      </c>
      <c r="AH15" s="25">
        <f>Data!E16</f>
        <v>420</v>
      </c>
      <c r="AI15" s="25">
        <f>Data!F16</f>
        <v>106</v>
      </c>
      <c r="AJ15" s="25">
        <f>Data!G16</f>
        <v>127</v>
      </c>
      <c r="AK15" s="25">
        <f>Data!H16</f>
        <v>3679</v>
      </c>
      <c r="AL15" s="25">
        <f>Data!I16</f>
        <v>3679</v>
      </c>
      <c r="AM15" s="25">
        <f>Data!J16</f>
        <v>0</v>
      </c>
      <c r="AN15" s="25">
        <f>Data!K16</f>
        <v>3600</v>
      </c>
      <c r="AO15" s="25">
        <f>Data!L16</f>
        <v>0</v>
      </c>
      <c r="AP15" s="25">
        <f>Data!M16</f>
        <v>0</v>
      </c>
      <c r="AQ15" s="25">
        <f>Data!N16</f>
        <v>0</v>
      </c>
      <c r="AR15" s="25">
        <f>Data!O16</f>
        <v>6</v>
      </c>
      <c r="AS15" s="25">
        <f>Data!P16</f>
        <v>3684</v>
      </c>
      <c r="AT15" s="25">
        <f>Data!Q16</f>
        <v>3684</v>
      </c>
      <c r="AU15" s="25">
        <f>Data!R16</f>
        <v>0</v>
      </c>
      <c r="AV15" s="25">
        <f>Data!S16</f>
        <v>3346</v>
      </c>
      <c r="AW15" s="25">
        <f>Data!T16</f>
        <v>218</v>
      </c>
      <c r="AX15" s="25">
        <f>Data!U16</f>
        <v>20</v>
      </c>
      <c r="AY15" s="25">
        <f>Data!V16</f>
        <v>18</v>
      </c>
      <c r="AZ15" s="25">
        <f>Data!W16</f>
        <v>20</v>
      </c>
      <c r="BA15" s="25">
        <f>Data!X16</f>
        <v>3673</v>
      </c>
      <c r="BB15" s="25">
        <f>Data!Y16</f>
        <v>3673</v>
      </c>
      <c r="BC15" s="25">
        <f>Data!Z16</f>
        <v>0</v>
      </c>
      <c r="BD15" s="25">
        <f>Data!AA16</f>
        <v>3523</v>
      </c>
      <c r="BE15" s="25">
        <f>Data!AB16</f>
        <v>37</v>
      </c>
      <c r="BF15" s="25">
        <f>Data!AC16</f>
        <v>0</v>
      </c>
      <c r="BG15" s="25">
        <f>Data!AD16</f>
        <v>48</v>
      </c>
      <c r="BH15" s="25">
        <f>Data!AE16</f>
        <v>16</v>
      </c>
      <c r="BI15" s="25">
        <f>Data!AF16</f>
        <v>3682</v>
      </c>
      <c r="BJ15" s="25">
        <f>Data!AG16</f>
        <v>3659</v>
      </c>
      <c r="BK15" s="25">
        <f>Data!AH16</f>
        <v>23</v>
      </c>
      <c r="BL15" s="25">
        <f>Data!AI16</f>
        <v>3436</v>
      </c>
      <c r="BM15" s="25">
        <f>Data!AJ16</f>
        <v>90</v>
      </c>
      <c r="BN15" s="25">
        <f>Data!AK16</f>
        <v>28</v>
      </c>
      <c r="BO15" s="25">
        <f>Data!AL16</f>
        <v>52</v>
      </c>
      <c r="BP15" s="25">
        <f>Data!AM16</f>
        <v>35</v>
      </c>
      <c r="BQ15" s="25">
        <f>Data!AN16</f>
        <v>2693</v>
      </c>
      <c r="BR15" s="25">
        <f>Data!AO16</f>
        <v>2</v>
      </c>
      <c r="BS15" s="25">
        <f>Data!AP16</f>
        <v>0</v>
      </c>
      <c r="BT15" s="25">
        <f>Data!AQ16</f>
        <v>3480</v>
      </c>
      <c r="BU15" s="25">
        <f>Data!AR16</f>
        <v>58</v>
      </c>
      <c r="BV15" s="25">
        <f>Data!AS16</f>
        <v>58</v>
      </c>
      <c r="BW15" s="25">
        <f>Data!AT16</f>
        <v>8</v>
      </c>
      <c r="BX15" s="25">
        <f>Data!AU16</f>
        <v>9</v>
      </c>
      <c r="BY15" s="25">
        <f>Data!AV16</f>
        <v>3642</v>
      </c>
      <c r="BZ15" s="25">
        <f>Data!AW16</f>
        <v>3623</v>
      </c>
      <c r="CA15" s="25">
        <f>Data!AX16</f>
        <v>18</v>
      </c>
      <c r="CB15" s="25">
        <f>Data!AY16</f>
        <v>3600</v>
      </c>
      <c r="CC15" s="25">
        <f>Data!AZ16</f>
        <v>0</v>
      </c>
      <c r="CD15" s="25">
        <f>Data!BA16</f>
        <v>0</v>
      </c>
      <c r="CE15" s="25">
        <f>Data!BB16</f>
        <v>0</v>
      </c>
      <c r="CF15" s="25">
        <f>Data!BC16</f>
        <v>3</v>
      </c>
      <c r="CG15" s="25">
        <f>Data!BD16</f>
        <v>3623</v>
      </c>
      <c r="CH15" s="25">
        <f>Data!BE16</f>
        <v>3623</v>
      </c>
      <c r="CI15" s="25">
        <f>Data!BF16</f>
        <v>0</v>
      </c>
      <c r="CJ15" s="25">
        <f>Data!BG16</f>
        <v>3556</v>
      </c>
      <c r="CK15" s="25">
        <f>Data!BH16</f>
        <v>15</v>
      </c>
      <c r="CL15" s="25">
        <f>Data!BI16</f>
        <v>0</v>
      </c>
      <c r="CM15" s="25">
        <f>Data!BJ16</f>
        <v>30</v>
      </c>
      <c r="CN15" s="25">
        <f>Data!BK16</f>
        <v>5</v>
      </c>
      <c r="CO15" s="25">
        <f>Data!BL16</f>
        <v>3617</v>
      </c>
      <c r="CP15" s="25">
        <f>Data!BM16</f>
        <v>3614</v>
      </c>
      <c r="CQ15" s="25">
        <f>Data!BN16</f>
        <v>3</v>
      </c>
      <c r="CR15" s="25">
        <f>Data!BO16</f>
        <v>3600</v>
      </c>
      <c r="CS15" s="25">
        <f>Data!BP16</f>
        <v>0</v>
      </c>
      <c r="CT15" s="25">
        <f>Data!BQ16</f>
        <v>0</v>
      </c>
      <c r="CU15" s="25">
        <f>Data!BR16</f>
        <v>0</v>
      </c>
      <c r="CV15" s="25">
        <f>Data!BS16</f>
        <v>21</v>
      </c>
      <c r="CW15" s="25">
        <f>Data!BT16</f>
        <v>3614</v>
      </c>
      <c r="CX15" s="25">
        <f>Data!BU16</f>
        <v>3614</v>
      </c>
      <c r="CY15" s="25">
        <f>Data!BV16</f>
        <v>0</v>
      </c>
      <c r="CZ15" s="25">
        <f>Data!BW16</f>
        <v>3600</v>
      </c>
      <c r="DA15" s="25">
        <f>Data!BX16</f>
        <v>0</v>
      </c>
      <c r="DB15" s="25">
        <f>Data!BY16</f>
        <v>0</v>
      </c>
      <c r="DC15" s="25">
        <f>Data!BZ16</f>
        <v>0</v>
      </c>
      <c r="DD15" s="25">
        <f>Data!CA16</f>
        <v>0</v>
      </c>
      <c r="DE15" s="25">
        <f>Data!CB16</f>
        <v>953</v>
      </c>
      <c r="DF15" s="25">
        <f>Data!CC16</f>
        <v>947</v>
      </c>
      <c r="DG15" s="25">
        <f>Data!CD16</f>
        <v>6</v>
      </c>
      <c r="DH15" s="25">
        <f>Data!CE16</f>
        <v>3600</v>
      </c>
      <c r="DI15" s="25">
        <f>Data!CF16</f>
        <v>0</v>
      </c>
      <c r="DJ15" s="25">
        <f>Data!CG16</f>
        <v>0</v>
      </c>
      <c r="DK15" s="25">
        <f>Data!CH16</f>
        <v>0</v>
      </c>
      <c r="DL15" s="25">
        <f>Data!CI16</f>
        <v>6</v>
      </c>
      <c r="DM15" s="25">
        <f>Data!CJ16</f>
        <v>913</v>
      </c>
      <c r="DN15" s="25">
        <f>Data!CK16</f>
        <v>903</v>
      </c>
      <c r="DO15" s="25">
        <f>Data!CL16</f>
        <v>10</v>
      </c>
      <c r="DP15" s="25">
        <f>Data!CM16</f>
        <v>3571</v>
      </c>
      <c r="DQ15" s="25">
        <f>Data!CN16</f>
        <v>12</v>
      </c>
      <c r="DR15" s="25">
        <f>Data!CO16</f>
        <v>0</v>
      </c>
      <c r="DS15" s="25">
        <f>Data!CP16</f>
        <v>19</v>
      </c>
      <c r="DT15" s="25">
        <f>Data!CQ16</f>
        <v>6</v>
      </c>
      <c r="DU15" s="25">
        <f>Data!CR16</f>
        <v>928</v>
      </c>
      <c r="DV15" s="25">
        <f>Data!CS16</f>
        <v>926</v>
      </c>
      <c r="DW15" s="25">
        <f>Data!CT16</f>
        <v>2</v>
      </c>
      <c r="DX15" s="25">
        <f>Data!CU16</f>
        <v>3600</v>
      </c>
      <c r="DY15" s="25">
        <f>Data!CV16</f>
        <v>0</v>
      </c>
      <c r="DZ15" s="25">
        <f>Data!CW16</f>
        <v>0</v>
      </c>
      <c r="EA15" s="25">
        <f>Data!CX16</f>
        <v>0</v>
      </c>
      <c r="EB15" s="25">
        <f>Data!CY16</f>
        <v>0</v>
      </c>
      <c r="EC15" s="25">
        <f>Data!CZ16</f>
        <v>824</v>
      </c>
      <c r="ED15" s="25">
        <f>Data!DA16</f>
        <v>824</v>
      </c>
      <c r="EE15" s="25">
        <f>Data!DB16</f>
        <v>0</v>
      </c>
      <c r="EF15" s="25">
        <f>Data!DC16</f>
        <v>3600</v>
      </c>
      <c r="EG15" s="25">
        <f>Data!DD16</f>
        <v>0</v>
      </c>
      <c r="EH15" s="25">
        <f>Data!DE16</f>
        <v>0</v>
      </c>
      <c r="EI15" s="25">
        <f>Data!DF16</f>
        <v>0</v>
      </c>
      <c r="EJ15" s="25">
        <f>Data!DG16</f>
        <v>7</v>
      </c>
      <c r="EK15" s="25">
        <f>Data!DH16</f>
        <v>3599</v>
      </c>
      <c r="EL15" s="25">
        <f>Data!DI16</f>
        <v>3593</v>
      </c>
      <c r="EM15" s="25">
        <f>Data!DJ16</f>
        <v>6</v>
      </c>
      <c r="EN15" s="25">
        <f>Data!DK16</f>
        <v>3533</v>
      </c>
      <c r="EO15" s="25">
        <f>Data!DL16</f>
        <v>65</v>
      </c>
      <c r="EP15" s="25">
        <f>Data!DM16</f>
        <v>0</v>
      </c>
      <c r="EQ15" s="25">
        <f>Data!DN16</f>
        <v>3</v>
      </c>
      <c r="ER15" s="25">
        <f>Data!DO16</f>
        <v>26</v>
      </c>
      <c r="ES15" s="25">
        <f>Data!DP16</f>
        <v>3593</v>
      </c>
      <c r="ET15" s="25">
        <f>Data!DQ16</f>
        <v>3593</v>
      </c>
      <c r="EU15" s="25">
        <f>Data!DR16</f>
        <v>0</v>
      </c>
      <c r="EV15" s="25">
        <f>Data!DS16</f>
        <v>3600</v>
      </c>
      <c r="EW15" s="25">
        <f>Data!DT16</f>
        <v>0</v>
      </c>
      <c r="EX15" s="25">
        <f>Data!DU16</f>
        <v>0</v>
      </c>
      <c r="EY15" s="25">
        <f>Data!DV16</f>
        <v>0</v>
      </c>
      <c r="EZ15" s="25">
        <f>Data!DW16</f>
        <v>2</v>
      </c>
    </row>
    <row r="16" spans="3:156">
      <c r="AC16" s="6">
        <v>1.7083333333333299</v>
      </c>
      <c r="AD16" s="4" t="str">
        <f>Data!A17</f>
        <v>21/08/17</v>
      </c>
      <c r="AE16" s="6">
        <f>Data!B17</f>
        <v>0.70833333333333337</v>
      </c>
      <c r="AF16" s="25">
        <f>Data!C17</f>
        <v>12</v>
      </c>
      <c r="AG16" s="25">
        <f>Data!D17</f>
        <v>3032</v>
      </c>
      <c r="AH16" s="25">
        <f>Data!E17</f>
        <v>138</v>
      </c>
      <c r="AI16" s="25">
        <f>Data!F17</f>
        <v>320</v>
      </c>
      <c r="AJ16" s="25">
        <f>Data!G17</f>
        <v>130</v>
      </c>
      <c r="AK16" s="25">
        <f>Data!H17</f>
        <v>4054</v>
      </c>
      <c r="AL16" s="25">
        <f>Data!I17</f>
        <v>4054</v>
      </c>
      <c r="AM16" s="25">
        <f>Data!J17</f>
        <v>0</v>
      </c>
      <c r="AN16" s="25">
        <f>Data!K17</f>
        <v>3543</v>
      </c>
      <c r="AO16" s="25">
        <f>Data!L17</f>
        <v>28</v>
      </c>
      <c r="AP16" s="25">
        <f>Data!M17</f>
        <v>20</v>
      </c>
      <c r="AQ16" s="25">
        <f>Data!N17</f>
        <v>10</v>
      </c>
      <c r="AR16" s="25">
        <f>Data!O17</f>
        <v>8</v>
      </c>
      <c r="AS16" s="25">
        <f>Data!P17</f>
        <v>4058</v>
      </c>
      <c r="AT16" s="25">
        <f>Data!Q17</f>
        <v>4058</v>
      </c>
      <c r="AU16" s="25">
        <f>Data!R17</f>
        <v>0</v>
      </c>
      <c r="AV16" s="25">
        <f>Data!S17</f>
        <v>3599</v>
      </c>
      <c r="AW16" s="25">
        <f>Data!T17</f>
        <v>0</v>
      </c>
      <c r="AX16" s="25">
        <f>Data!U17</f>
        <v>0</v>
      </c>
      <c r="AY16" s="25">
        <f>Data!V17</f>
        <v>0</v>
      </c>
      <c r="AZ16" s="25">
        <f>Data!W17</f>
        <v>20</v>
      </c>
      <c r="BA16" s="25">
        <f>Data!X17</f>
        <v>4046</v>
      </c>
      <c r="BB16" s="25">
        <f>Data!Y17</f>
        <v>4046</v>
      </c>
      <c r="BC16" s="25">
        <f>Data!Z17</f>
        <v>0</v>
      </c>
      <c r="BD16" s="25">
        <f>Data!AA17</f>
        <v>3574</v>
      </c>
      <c r="BE16" s="25">
        <f>Data!AB17</f>
        <v>23</v>
      </c>
      <c r="BF16" s="25">
        <f>Data!AC17</f>
        <v>0</v>
      </c>
      <c r="BG16" s="25">
        <f>Data!AD17</f>
        <v>5</v>
      </c>
      <c r="BH16" s="25">
        <f>Data!AE17</f>
        <v>18</v>
      </c>
      <c r="BI16" s="25">
        <f>Data!AF17</f>
        <v>4057</v>
      </c>
      <c r="BJ16" s="25">
        <f>Data!AG17</f>
        <v>4032</v>
      </c>
      <c r="BK16" s="25">
        <f>Data!AH17</f>
        <v>25</v>
      </c>
      <c r="BL16" s="25">
        <f>Data!AI17</f>
        <v>3272</v>
      </c>
      <c r="BM16" s="25">
        <f>Data!AJ17</f>
        <v>35</v>
      </c>
      <c r="BN16" s="25">
        <f>Data!AK17</f>
        <v>171</v>
      </c>
      <c r="BO16" s="25">
        <f>Data!AL17</f>
        <v>128</v>
      </c>
      <c r="BP16" s="25">
        <f>Data!AM17</f>
        <v>37</v>
      </c>
      <c r="BQ16" s="25">
        <f>Data!AN17</f>
        <v>2737</v>
      </c>
      <c r="BR16" s="25">
        <f>Data!AO17</f>
        <v>2</v>
      </c>
      <c r="BS16" s="25">
        <f>Data!AP17</f>
        <v>0</v>
      </c>
      <c r="BT16" s="25">
        <f>Data!AQ17</f>
        <v>3424</v>
      </c>
      <c r="BU16" s="25">
        <f>Data!AR17</f>
        <v>0</v>
      </c>
      <c r="BV16" s="25">
        <f>Data!AS17</f>
        <v>181</v>
      </c>
      <c r="BW16" s="25">
        <f>Data!AT17</f>
        <v>0</v>
      </c>
      <c r="BX16" s="25">
        <f>Data!AU17</f>
        <v>9</v>
      </c>
      <c r="BY16" s="25">
        <f>Data!AV17</f>
        <v>4013</v>
      </c>
      <c r="BZ16" s="25">
        <f>Data!AW17</f>
        <v>3992</v>
      </c>
      <c r="CA16" s="25">
        <f>Data!AX17</f>
        <v>19</v>
      </c>
      <c r="CB16" s="25">
        <f>Data!AY17</f>
        <v>3599</v>
      </c>
      <c r="CC16" s="25">
        <f>Data!AZ17</f>
        <v>0</v>
      </c>
      <c r="CD16" s="25">
        <f>Data!BA17</f>
        <v>0</v>
      </c>
      <c r="CE16" s="25">
        <f>Data!BB17</f>
        <v>0</v>
      </c>
      <c r="CF16" s="25">
        <f>Data!BC17</f>
        <v>3</v>
      </c>
      <c r="CG16" s="25">
        <f>Data!BD17</f>
        <v>3992</v>
      </c>
      <c r="CH16" s="25">
        <f>Data!BE17</f>
        <v>3992</v>
      </c>
      <c r="CI16" s="25">
        <f>Data!BF17</f>
        <v>0</v>
      </c>
      <c r="CJ16" s="25">
        <f>Data!BG17</f>
        <v>3599</v>
      </c>
      <c r="CK16" s="25">
        <f>Data!BH17</f>
        <v>0</v>
      </c>
      <c r="CL16" s="25">
        <f>Data!BI17</f>
        <v>0</v>
      </c>
      <c r="CM16" s="25">
        <f>Data!BJ17</f>
        <v>0</v>
      </c>
      <c r="CN16" s="25">
        <f>Data!BK17</f>
        <v>5</v>
      </c>
      <c r="CO16" s="25">
        <f>Data!BL17</f>
        <v>3988</v>
      </c>
      <c r="CP16" s="25">
        <f>Data!BM17</f>
        <v>3985</v>
      </c>
      <c r="CQ16" s="25">
        <f>Data!BN17</f>
        <v>3</v>
      </c>
      <c r="CR16" s="25">
        <f>Data!BO17</f>
        <v>3599</v>
      </c>
      <c r="CS16" s="25">
        <f>Data!BP17</f>
        <v>0</v>
      </c>
      <c r="CT16" s="25">
        <f>Data!BQ17</f>
        <v>0</v>
      </c>
      <c r="CU16" s="25">
        <f>Data!BR17</f>
        <v>0</v>
      </c>
      <c r="CV16" s="25">
        <f>Data!BS17</f>
        <v>21</v>
      </c>
      <c r="CW16" s="25">
        <f>Data!BT17</f>
        <v>3985</v>
      </c>
      <c r="CX16" s="25">
        <f>Data!BU17</f>
        <v>3985</v>
      </c>
      <c r="CY16" s="25">
        <f>Data!BV17</f>
        <v>0</v>
      </c>
      <c r="CZ16" s="25">
        <f>Data!BW17</f>
        <v>3599</v>
      </c>
      <c r="DA16" s="25">
        <f>Data!BX17</f>
        <v>0</v>
      </c>
      <c r="DB16" s="25">
        <f>Data!BY17</f>
        <v>0</v>
      </c>
      <c r="DC16" s="25">
        <f>Data!BZ17</f>
        <v>0</v>
      </c>
      <c r="DD16" s="25">
        <f>Data!CA17</f>
        <v>0</v>
      </c>
      <c r="DE16" s="25">
        <f>Data!CB17</f>
        <v>1048</v>
      </c>
      <c r="DF16" s="25">
        <f>Data!CC17</f>
        <v>1042</v>
      </c>
      <c r="DG16" s="25">
        <f>Data!CD17</f>
        <v>6</v>
      </c>
      <c r="DH16" s="25">
        <f>Data!CE17</f>
        <v>3599</v>
      </c>
      <c r="DI16" s="25">
        <f>Data!CF17</f>
        <v>0</v>
      </c>
      <c r="DJ16" s="25">
        <f>Data!CG17</f>
        <v>0</v>
      </c>
      <c r="DK16" s="25">
        <f>Data!CH17</f>
        <v>0</v>
      </c>
      <c r="DL16" s="25">
        <f>Data!CI17</f>
        <v>6</v>
      </c>
      <c r="DM16" s="25">
        <f>Data!CJ17</f>
        <v>1004</v>
      </c>
      <c r="DN16" s="25">
        <f>Data!CK17</f>
        <v>994</v>
      </c>
      <c r="DO16" s="25">
        <f>Data!CL17</f>
        <v>10</v>
      </c>
      <c r="DP16" s="25">
        <f>Data!CM17</f>
        <v>3599</v>
      </c>
      <c r="DQ16" s="25">
        <f>Data!CN17</f>
        <v>0</v>
      </c>
      <c r="DR16" s="25">
        <f>Data!CO17</f>
        <v>0</v>
      </c>
      <c r="DS16" s="25">
        <f>Data!CP17</f>
        <v>0</v>
      </c>
      <c r="DT16" s="25">
        <f>Data!CQ17</f>
        <v>6</v>
      </c>
      <c r="DU16" s="25">
        <f>Data!CR17</f>
        <v>1020</v>
      </c>
      <c r="DV16" s="25">
        <f>Data!CS17</f>
        <v>1018</v>
      </c>
      <c r="DW16" s="25">
        <f>Data!CT17</f>
        <v>2</v>
      </c>
      <c r="DX16" s="25">
        <f>Data!CU17</f>
        <v>3599</v>
      </c>
      <c r="DY16" s="25">
        <f>Data!CV17</f>
        <v>0</v>
      </c>
      <c r="DZ16" s="25">
        <f>Data!CW17</f>
        <v>0</v>
      </c>
      <c r="EA16" s="25">
        <f>Data!CX17</f>
        <v>0</v>
      </c>
      <c r="EB16" s="25">
        <f>Data!CY17</f>
        <v>0</v>
      </c>
      <c r="EC16" s="25">
        <f>Data!CZ17</f>
        <v>911</v>
      </c>
      <c r="ED16" s="25">
        <f>Data!DA17</f>
        <v>911</v>
      </c>
      <c r="EE16" s="25">
        <f>Data!DB17</f>
        <v>0</v>
      </c>
      <c r="EF16" s="25">
        <f>Data!DC17</f>
        <v>3599</v>
      </c>
      <c r="EG16" s="25">
        <f>Data!DD17</f>
        <v>0</v>
      </c>
      <c r="EH16" s="25">
        <f>Data!DE17</f>
        <v>0</v>
      </c>
      <c r="EI16" s="25">
        <f>Data!DF17</f>
        <v>0</v>
      </c>
      <c r="EJ16" s="25">
        <f>Data!DG17</f>
        <v>7</v>
      </c>
      <c r="EK16" s="25">
        <f>Data!DH17</f>
        <v>3965</v>
      </c>
      <c r="EL16" s="25">
        <f>Data!DI17</f>
        <v>3959</v>
      </c>
      <c r="EM16" s="25">
        <f>Data!DJ17</f>
        <v>6</v>
      </c>
      <c r="EN16" s="25">
        <f>Data!DK17</f>
        <v>3540</v>
      </c>
      <c r="EO16" s="25">
        <f>Data!DL17</f>
        <v>60</v>
      </c>
      <c r="EP16" s="25">
        <f>Data!DM17</f>
        <v>0</v>
      </c>
      <c r="EQ16" s="25">
        <f>Data!DN17</f>
        <v>5</v>
      </c>
      <c r="ER16" s="25">
        <f>Data!DO17</f>
        <v>29</v>
      </c>
      <c r="ES16" s="25">
        <f>Data!DP17</f>
        <v>3959</v>
      </c>
      <c r="ET16" s="25">
        <f>Data!DQ17</f>
        <v>3959</v>
      </c>
      <c r="EU16" s="25">
        <f>Data!DR17</f>
        <v>0</v>
      </c>
      <c r="EV16" s="25">
        <f>Data!DS17</f>
        <v>3599</v>
      </c>
      <c r="EW16" s="25">
        <f>Data!DT17</f>
        <v>0</v>
      </c>
      <c r="EX16" s="25">
        <f>Data!DU17</f>
        <v>0</v>
      </c>
      <c r="EY16" s="25">
        <f>Data!DV17</f>
        <v>0</v>
      </c>
      <c r="EZ16" s="25">
        <f>Data!DW17</f>
        <v>2</v>
      </c>
    </row>
    <row r="17" spans="1:156">
      <c r="AC17" s="6">
        <v>1.75</v>
      </c>
      <c r="AD17" s="4" t="str">
        <f>Data!A18</f>
        <v>21/08/17</v>
      </c>
      <c r="AE17" s="6">
        <f>Data!B18</f>
        <v>0.75</v>
      </c>
      <c r="AF17" s="25">
        <f>Data!C18</f>
        <v>12</v>
      </c>
      <c r="AG17" s="25">
        <f>Data!D18</f>
        <v>3071</v>
      </c>
      <c r="AH17" s="25">
        <f>Data!E18</f>
        <v>262</v>
      </c>
      <c r="AI17" s="25">
        <f>Data!F18</f>
        <v>94</v>
      </c>
      <c r="AJ17" s="25">
        <f>Data!G18</f>
        <v>195</v>
      </c>
      <c r="AK17" s="25">
        <f>Data!H18</f>
        <v>4460</v>
      </c>
      <c r="AL17" s="25">
        <f>Data!I18</f>
        <v>4460</v>
      </c>
      <c r="AM17" s="25">
        <f>Data!J18</f>
        <v>0</v>
      </c>
      <c r="AN17" s="25">
        <f>Data!K18</f>
        <v>3600</v>
      </c>
      <c r="AO17" s="25">
        <f>Data!L18</f>
        <v>0</v>
      </c>
      <c r="AP17" s="25">
        <f>Data!M18</f>
        <v>0</v>
      </c>
      <c r="AQ17" s="25">
        <f>Data!N18</f>
        <v>0</v>
      </c>
      <c r="AR17" s="25">
        <f>Data!O18</f>
        <v>8</v>
      </c>
      <c r="AS17" s="25">
        <f>Data!P18</f>
        <v>4465</v>
      </c>
      <c r="AT17" s="25">
        <f>Data!Q18</f>
        <v>4465</v>
      </c>
      <c r="AU17" s="25">
        <f>Data!R18</f>
        <v>0</v>
      </c>
      <c r="AV17" s="25">
        <f>Data!S18</f>
        <v>3600</v>
      </c>
      <c r="AW17" s="25">
        <f>Data!T18</f>
        <v>0</v>
      </c>
      <c r="AX17" s="25">
        <f>Data!U18</f>
        <v>0</v>
      </c>
      <c r="AY17" s="25">
        <f>Data!V18</f>
        <v>0</v>
      </c>
      <c r="AZ17" s="25">
        <f>Data!W18</f>
        <v>20</v>
      </c>
      <c r="BA17" s="25">
        <f>Data!X18</f>
        <v>4454</v>
      </c>
      <c r="BB17" s="25">
        <f>Data!Y18</f>
        <v>4454</v>
      </c>
      <c r="BC17" s="25">
        <f>Data!Z18</f>
        <v>0</v>
      </c>
      <c r="BD17" s="25">
        <f>Data!AA18</f>
        <v>3600</v>
      </c>
      <c r="BE17" s="25">
        <f>Data!AB18</f>
        <v>0</v>
      </c>
      <c r="BF17" s="25">
        <f>Data!AC18</f>
        <v>0</v>
      </c>
      <c r="BG17" s="25">
        <f>Data!AD18</f>
        <v>0</v>
      </c>
      <c r="BH17" s="25">
        <f>Data!AE18</f>
        <v>18</v>
      </c>
      <c r="BI17" s="25">
        <f>Data!AF18</f>
        <v>4465</v>
      </c>
      <c r="BJ17" s="25">
        <f>Data!AG18</f>
        <v>4438</v>
      </c>
      <c r="BK17" s="25">
        <f>Data!AH18</f>
        <v>27</v>
      </c>
      <c r="BL17" s="25">
        <f>Data!AI18</f>
        <v>3507</v>
      </c>
      <c r="BM17" s="25">
        <f>Data!AJ18</f>
        <v>25</v>
      </c>
      <c r="BN17" s="25">
        <f>Data!AK18</f>
        <v>39</v>
      </c>
      <c r="BO17" s="25">
        <f>Data!AL18</f>
        <v>31</v>
      </c>
      <c r="BP17" s="25">
        <f>Data!AM18</f>
        <v>38</v>
      </c>
      <c r="BQ17" s="25">
        <f>Data!AN18</f>
        <v>2750</v>
      </c>
      <c r="BR17" s="25">
        <f>Data!AO18</f>
        <v>2</v>
      </c>
      <c r="BS17" s="25">
        <f>Data!AP18</f>
        <v>0</v>
      </c>
      <c r="BT17" s="25">
        <f>Data!AQ18</f>
        <v>3584</v>
      </c>
      <c r="BU17" s="25">
        <f>Data!AR18</f>
        <v>0</v>
      </c>
      <c r="BV17" s="25">
        <f>Data!AS18</f>
        <v>17</v>
      </c>
      <c r="BW17" s="25">
        <f>Data!AT18</f>
        <v>0</v>
      </c>
      <c r="BX17" s="25">
        <f>Data!AU18</f>
        <v>9</v>
      </c>
      <c r="BY17" s="25">
        <f>Data!AV18</f>
        <v>4418</v>
      </c>
      <c r="BZ17" s="25">
        <f>Data!AW18</f>
        <v>4396</v>
      </c>
      <c r="CA17" s="25">
        <f>Data!AX18</f>
        <v>19</v>
      </c>
      <c r="CB17" s="25">
        <f>Data!AY18</f>
        <v>3600</v>
      </c>
      <c r="CC17" s="25">
        <f>Data!AZ18</f>
        <v>0</v>
      </c>
      <c r="CD17" s="25">
        <f>Data!BA18</f>
        <v>0</v>
      </c>
      <c r="CE17" s="25">
        <f>Data!BB18</f>
        <v>0</v>
      </c>
      <c r="CF17" s="25">
        <f>Data!BC18</f>
        <v>3</v>
      </c>
      <c r="CG17" s="25">
        <f>Data!BD18</f>
        <v>4396</v>
      </c>
      <c r="CH17" s="25">
        <f>Data!BE18</f>
        <v>4396</v>
      </c>
      <c r="CI17" s="25">
        <f>Data!BF18</f>
        <v>0</v>
      </c>
      <c r="CJ17" s="25">
        <f>Data!BG18</f>
        <v>3600</v>
      </c>
      <c r="CK17" s="25">
        <f>Data!BH18</f>
        <v>0</v>
      </c>
      <c r="CL17" s="25">
        <f>Data!BI18</f>
        <v>0</v>
      </c>
      <c r="CM17" s="25">
        <f>Data!BJ18</f>
        <v>0</v>
      </c>
      <c r="CN17" s="25">
        <f>Data!BK18</f>
        <v>5</v>
      </c>
      <c r="CO17" s="25">
        <f>Data!BL18</f>
        <v>4392</v>
      </c>
      <c r="CP17" s="25">
        <f>Data!BM18</f>
        <v>4388</v>
      </c>
      <c r="CQ17" s="25">
        <f>Data!BN18</f>
        <v>4</v>
      </c>
      <c r="CR17" s="25">
        <f>Data!BO18</f>
        <v>3439</v>
      </c>
      <c r="CS17" s="25">
        <f>Data!BP18</f>
        <v>67</v>
      </c>
      <c r="CT17" s="25">
        <f>Data!BQ18</f>
        <v>38</v>
      </c>
      <c r="CU17" s="25">
        <f>Data!BR18</f>
        <v>60</v>
      </c>
      <c r="CV17" s="25">
        <f>Data!BS18</f>
        <v>23</v>
      </c>
      <c r="CW17" s="25">
        <f>Data!BT18</f>
        <v>4388</v>
      </c>
      <c r="CX17" s="25">
        <f>Data!BU18</f>
        <v>4387</v>
      </c>
      <c r="CY17" s="25">
        <f>Data!BV18</f>
        <v>1</v>
      </c>
      <c r="CZ17" s="25">
        <f>Data!BW18</f>
        <v>3547</v>
      </c>
      <c r="DA17" s="25">
        <f>Data!BX18</f>
        <v>31</v>
      </c>
      <c r="DB17" s="25">
        <f>Data!BY18</f>
        <v>0</v>
      </c>
      <c r="DC17" s="25">
        <f>Data!BZ18</f>
        <v>26</v>
      </c>
      <c r="DD17" s="25">
        <f>Data!CA18</f>
        <v>2</v>
      </c>
      <c r="DE17" s="25">
        <f>Data!CB18</f>
        <v>1154</v>
      </c>
      <c r="DF17" s="25">
        <f>Data!CC18</f>
        <v>1146</v>
      </c>
      <c r="DG17" s="25">
        <f>Data!CD18</f>
        <v>8</v>
      </c>
      <c r="DH17" s="25">
        <f>Data!CE18</f>
        <v>3600</v>
      </c>
      <c r="DI17" s="25">
        <f>Data!CF18</f>
        <v>0</v>
      </c>
      <c r="DJ17" s="25">
        <f>Data!CG18</f>
        <v>0</v>
      </c>
      <c r="DK17" s="25">
        <f>Data!CH18</f>
        <v>0</v>
      </c>
      <c r="DL17" s="25">
        <f>Data!CI18</f>
        <v>6</v>
      </c>
      <c r="DM17" s="25">
        <f>Data!CJ18</f>
        <v>1104</v>
      </c>
      <c r="DN17" s="25">
        <f>Data!CK18</f>
        <v>1094</v>
      </c>
      <c r="DO17" s="25">
        <f>Data!CL18</f>
        <v>10</v>
      </c>
      <c r="DP17" s="25">
        <f>Data!CM18</f>
        <v>3488</v>
      </c>
      <c r="DQ17" s="25">
        <f>Data!CN18</f>
        <v>41</v>
      </c>
      <c r="DR17" s="25">
        <f>Data!CO18</f>
        <v>0</v>
      </c>
      <c r="DS17" s="25">
        <f>Data!CP18</f>
        <v>74</v>
      </c>
      <c r="DT17" s="25">
        <f>Data!CQ18</f>
        <v>9</v>
      </c>
      <c r="DU17" s="25">
        <f>Data!CR18</f>
        <v>1121</v>
      </c>
      <c r="DV17" s="25">
        <f>Data!CS18</f>
        <v>1118</v>
      </c>
      <c r="DW17" s="25">
        <f>Data!CT18</f>
        <v>3</v>
      </c>
      <c r="DX17" s="25">
        <f>Data!CU18</f>
        <v>3600</v>
      </c>
      <c r="DY17" s="25">
        <f>Data!CV18</f>
        <v>0</v>
      </c>
      <c r="DZ17" s="25">
        <f>Data!CW18</f>
        <v>0</v>
      </c>
      <c r="EA17" s="25">
        <f>Data!CX18</f>
        <v>0</v>
      </c>
      <c r="EB17" s="25">
        <f>Data!CY18</f>
        <v>0</v>
      </c>
      <c r="EC17" s="25">
        <f>Data!CZ18</f>
        <v>1006</v>
      </c>
      <c r="ED17" s="25">
        <f>Data!DA18</f>
        <v>1005</v>
      </c>
      <c r="EE17" s="25">
        <f>Data!DB18</f>
        <v>1</v>
      </c>
      <c r="EF17" s="25">
        <f>Data!DC18</f>
        <v>3600</v>
      </c>
      <c r="EG17" s="25">
        <f>Data!DD18</f>
        <v>0</v>
      </c>
      <c r="EH17" s="25">
        <f>Data!DE18</f>
        <v>0</v>
      </c>
      <c r="EI17" s="25">
        <f>Data!DF18</f>
        <v>0</v>
      </c>
      <c r="EJ17" s="25">
        <f>Data!DG18</f>
        <v>7</v>
      </c>
      <c r="EK17" s="25">
        <f>Data!DH18</f>
        <v>4363</v>
      </c>
      <c r="EL17" s="25">
        <f>Data!DI18</f>
        <v>4357</v>
      </c>
      <c r="EM17" s="25">
        <f>Data!DJ18</f>
        <v>6</v>
      </c>
      <c r="EN17" s="25">
        <f>Data!DK18</f>
        <v>3486</v>
      </c>
      <c r="EO17" s="25">
        <f>Data!DL18</f>
        <v>116</v>
      </c>
      <c r="EP17" s="25">
        <f>Data!DM18</f>
        <v>0</v>
      </c>
      <c r="EQ17" s="25">
        <f>Data!DN18</f>
        <v>8</v>
      </c>
      <c r="ER17" s="25">
        <f>Data!DO18</f>
        <v>35</v>
      </c>
      <c r="ES17" s="25">
        <f>Data!DP18</f>
        <v>4357</v>
      </c>
      <c r="ET17" s="25">
        <f>Data!DQ18</f>
        <v>4357</v>
      </c>
      <c r="EU17" s="25">
        <f>Data!DR18</f>
        <v>0</v>
      </c>
      <c r="EV17" s="25">
        <f>Data!DS18</f>
        <v>3600</v>
      </c>
      <c r="EW17" s="25">
        <f>Data!DT18</f>
        <v>0</v>
      </c>
      <c r="EX17" s="25">
        <f>Data!DU18</f>
        <v>0</v>
      </c>
      <c r="EY17" s="25">
        <f>Data!DV18</f>
        <v>0</v>
      </c>
      <c r="EZ17" s="25">
        <f>Data!DW18</f>
        <v>2</v>
      </c>
    </row>
    <row r="18" spans="1:156">
      <c r="AC18" s="6">
        <v>1.7916666666666701</v>
      </c>
      <c r="AD18" s="4" t="str">
        <f>Data!A19</f>
        <v>21/08/17</v>
      </c>
      <c r="AE18" s="6">
        <f>Data!B19</f>
        <v>0.79167824074074078</v>
      </c>
      <c r="AF18" s="25">
        <f>Data!C19</f>
        <v>12</v>
      </c>
      <c r="AG18" s="25">
        <f>Data!D19</f>
        <v>2858</v>
      </c>
      <c r="AH18" s="25">
        <f>Data!E19</f>
        <v>433</v>
      </c>
      <c r="AI18" s="25">
        <f>Data!F19</f>
        <v>165</v>
      </c>
      <c r="AJ18" s="25">
        <f>Data!G19</f>
        <v>172</v>
      </c>
      <c r="AK18" s="25">
        <f>Data!H19</f>
        <v>4843</v>
      </c>
      <c r="AL18" s="25">
        <f>Data!I19</f>
        <v>4843</v>
      </c>
      <c r="AM18" s="25">
        <f>Data!J19</f>
        <v>0</v>
      </c>
      <c r="AN18" s="25">
        <f>Data!K19</f>
        <v>3564</v>
      </c>
      <c r="AO18" s="25">
        <f>Data!L19</f>
        <v>28</v>
      </c>
      <c r="AP18" s="25">
        <f>Data!M19</f>
        <v>0</v>
      </c>
      <c r="AQ18" s="25">
        <f>Data!N19</f>
        <v>10</v>
      </c>
      <c r="AR18" s="25">
        <f>Data!O19</f>
        <v>10</v>
      </c>
      <c r="AS18" s="25">
        <f>Data!P19</f>
        <v>4850</v>
      </c>
      <c r="AT18" s="25">
        <f>Data!Q19</f>
        <v>4850</v>
      </c>
      <c r="AU18" s="25">
        <f>Data!R19</f>
        <v>0</v>
      </c>
      <c r="AV18" s="25">
        <f>Data!S19</f>
        <v>3583</v>
      </c>
      <c r="AW18" s="25">
        <f>Data!T19</f>
        <v>0</v>
      </c>
      <c r="AX18" s="25">
        <f>Data!U19</f>
        <v>17</v>
      </c>
      <c r="AY18" s="25">
        <f>Data!V19</f>
        <v>0</v>
      </c>
      <c r="AZ18" s="25">
        <f>Data!W19</f>
        <v>20</v>
      </c>
      <c r="BA18" s="25">
        <f>Data!X19</f>
        <v>4833</v>
      </c>
      <c r="BB18" s="25">
        <f>Data!Y19</f>
        <v>4833</v>
      </c>
      <c r="BC18" s="25">
        <f>Data!Z19</f>
        <v>0</v>
      </c>
      <c r="BD18" s="25">
        <f>Data!AA19</f>
        <v>3354</v>
      </c>
      <c r="BE18" s="25">
        <f>Data!AB19</f>
        <v>161</v>
      </c>
      <c r="BF18" s="25">
        <f>Data!AC19</f>
        <v>0</v>
      </c>
      <c r="BG18" s="25">
        <f>Data!AD19</f>
        <v>94</v>
      </c>
      <c r="BH18" s="25">
        <f>Data!AE19</f>
        <v>24</v>
      </c>
      <c r="BI18" s="25">
        <f>Data!AF19</f>
        <v>4843</v>
      </c>
      <c r="BJ18" s="25">
        <f>Data!AG19</f>
        <v>4815</v>
      </c>
      <c r="BK18" s="25">
        <f>Data!AH19</f>
        <v>28</v>
      </c>
      <c r="BL18" s="25">
        <f>Data!AI19</f>
        <v>3524</v>
      </c>
      <c r="BM18" s="25">
        <f>Data!AJ19</f>
        <v>13</v>
      </c>
      <c r="BN18" s="25">
        <f>Data!AK19</f>
        <v>44</v>
      </c>
      <c r="BO18" s="25">
        <f>Data!AL19</f>
        <v>25</v>
      </c>
      <c r="BP18" s="25">
        <f>Data!AM19</f>
        <v>39</v>
      </c>
      <c r="BQ18" s="25">
        <f>Data!AN19</f>
        <v>2766</v>
      </c>
      <c r="BR18" s="25">
        <f>Data!AO19</f>
        <v>2</v>
      </c>
      <c r="BS18" s="25">
        <f>Data!AP19</f>
        <v>0</v>
      </c>
      <c r="BT18" s="25">
        <f>Data!AQ19</f>
        <v>3540</v>
      </c>
      <c r="BU18" s="25">
        <f>Data!AR19</f>
        <v>0</v>
      </c>
      <c r="BV18" s="25">
        <f>Data!AS19</f>
        <v>62</v>
      </c>
      <c r="BW18" s="25">
        <f>Data!AT19</f>
        <v>0</v>
      </c>
      <c r="BX18" s="25">
        <f>Data!AU19</f>
        <v>9</v>
      </c>
      <c r="BY18" s="25">
        <f>Data!AV19</f>
        <v>4791</v>
      </c>
      <c r="BZ18" s="25">
        <f>Data!AW19</f>
        <v>4769</v>
      </c>
      <c r="CA18" s="25">
        <f>Data!AX19</f>
        <v>19</v>
      </c>
      <c r="CB18" s="25">
        <f>Data!AY19</f>
        <v>3600</v>
      </c>
      <c r="CC18" s="25">
        <f>Data!AZ19</f>
        <v>0</v>
      </c>
      <c r="CD18" s="25">
        <f>Data!BA19</f>
        <v>0</v>
      </c>
      <c r="CE18" s="25">
        <f>Data!BB19</f>
        <v>0</v>
      </c>
      <c r="CF18" s="25">
        <f>Data!BC19</f>
        <v>3</v>
      </c>
      <c r="CG18" s="25">
        <f>Data!BD19</f>
        <v>4769</v>
      </c>
      <c r="CH18" s="25">
        <f>Data!BE19</f>
        <v>4769</v>
      </c>
      <c r="CI18" s="25">
        <f>Data!BF19</f>
        <v>0</v>
      </c>
      <c r="CJ18" s="25">
        <f>Data!BG19</f>
        <v>3600</v>
      </c>
      <c r="CK18" s="25">
        <f>Data!BH19</f>
        <v>0</v>
      </c>
      <c r="CL18" s="25">
        <f>Data!BI19</f>
        <v>0</v>
      </c>
      <c r="CM18" s="25">
        <f>Data!BJ19</f>
        <v>0</v>
      </c>
      <c r="CN18" s="25">
        <f>Data!BK19</f>
        <v>5</v>
      </c>
      <c r="CO18" s="25">
        <f>Data!BL19</f>
        <v>4756</v>
      </c>
      <c r="CP18" s="25">
        <f>Data!BM19</f>
        <v>4752</v>
      </c>
      <c r="CQ18" s="25">
        <f>Data!BN19</f>
        <v>4</v>
      </c>
      <c r="CR18" s="25">
        <f>Data!BO19</f>
        <v>3553</v>
      </c>
      <c r="CS18" s="25">
        <f>Data!BP19</f>
        <v>0</v>
      </c>
      <c r="CT18" s="25">
        <f>Data!BQ19</f>
        <v>48</v>
      </c>
      <c r="CU18" s="25">
        <f>Data!BR19</f>
        <v>0</v>
      </c>
      <c r="CV18" s="25">
        <f>Data!BS19</f>
        <v>23</v>
      </c>
      <c r="CW18" s="25">
        <f>Data!BT19</f>
        <v>4749</v>
      </c>
      <c r="CX18" s="25">
        <f>Data!BU19</f>
        <v>4748</v>
      </c>
      <c r="CY18" s="25">
        <f>Data!BV19</f>
        <v>1</v>
      </c>
      <c r="CZ18" s="25">
        <f>Data!BW19</f>
        <v>3600</v>
      </c>
      <c r="DA18" s="25">
        <f>Data!BX19</f>
        <v>0</v>
      </c>
      <c r="DB18" s="25">
        <f>Data!BY19</f>
        <v>0</v>
      </c>
      <c r="DC18" s="25">
        <f>Data!BZ19</f>
        <v>0</v>
      </c>
      <c r="DD18" s="25">
        <f>Data!CA19</f>
        <v>2</v>
      </c>
      <c r="DE18" s="25">
        <f>Data!CB19</f>
        <v>1252</v>
      </c>
      <c r="DF18" s="25">
        <f>Data!CC19</f>
        <v>1244</v>
      </c>
      <c r="DG18" s="25">
        <f>Data!CD19</f>
        <v>8</v>
      </c>
      <c r="DH18" s="25">
        <f>Data!CE19</f>
        <v>3576</v>
      </c>
      <c r="DI18" s="25">
        <f>Data!CF19</f>
        <v>0</v>
      </c>
      <c r="DJ18" s="25">
        <f>Data!CG19</f>
        <v>0</v>
      </c>
      <c r="DK18" s="25">
        <f>Data!CH19</f>
        <v>26</v>
      </c>
      <c r="DL18" s="25">
        <f>Data!CI19</f>
        <v>6</v>
      </c>
      <c r="DM18" s="25">
        <f>Data!CJ19</f>
        <v>1199</v>
      </c>
      <c r="DN18" s="25">
        <f>Data!CK19</f>
        <v>1188</v>
      </c>
      <c r="DO18" s="25">
        <f>Data!CL19</f>
        <v>11</v>
      </c>
      <c r="DP18" s="25">
        <f>Data!CM19</f>
        <v>3600</v>
      </c>
      <c r="DQ18" s="25">
        <f>Data!CN19</f>
        <v>0</v>
      </c>
      <c r="DR18" s="25">
        <f>Data!CO19</f>
        <v>0</v>
      </c>
      <c r="DS18" s="25">
        <f>Data!CP19</f>
        <v>0</v>
      </c>
      <c r="DT18" s="25">
        <f>Data!CQ19</f>
        <v>9</v>
      </c>
      <c r="DU18" s="25">
        <f>Data!CR19</f>
        <v>1211</v>
      </c>
      <c r="DV18" s="25">
        <f>Data!CS19</f>
        <v>1208</v>
      </c>
      <c r="DW18" s="25">
        <f>Data!CT19</f>
        <v>3</v>
      </c>
      <c r="DX18" s="25">
        <f>Data!CU19</f>
        <v>3601</v>
      </c>
      <c r="DY18" s="25">
        <f>Data!CV19</f>
        <v>0</v>
      </c>
      <c r="DZ18" s="25">
        <f>Data!CW19</f>
        <v>0</v>
      </c>
      <c r="EA18" s="25">
        <f>Data!CX19</f>
        <v>0</v>
      </c>
      <c r="EB18" s="25">
        <f>Data!CY19</f>
        <v>0</v>
      </c>
      <c r="EC18" s="25">
        <f>Data!CZ19</f>
        <v>1088</v>
      </c>
      <c r="ED18" s="25">
        <f>Data!DA19</f>
        <v>1087</v>
      </c>
      <c r="EE18" s="25">
        <f>Data!DB19</f>
        <v>1</v>
      </c>
      <c r="EF18" s="25">
        <f>Data!DC19</f>
        <v>3531</v>
      </c>
      <c r="EG18" s="25">
        <f>Data!DD19</f>
        <v>24</v>
      </c>
      <c r="EH18" s="25">
        <f>Data!DE19</f>
        <v>0</v>
      </c>
      <c r="EI18" s="25">
        <f>Data!DF19</f>
        <v>48</v>
      </c>
      <c r="EJ18" s="25">
        <f>Data!DG19</f>
        <v>10</v>
      </c>
      <c r="EK18" s="25">
        <f>Data!DH19</f>
        <v>4728</v>
      </c>
      <c r="EL18" s="25">
        <f>Data!DI19</f>
        <v>4722</v>
      </c>
      <c r="EM18" s="25">
        <f>Data!DJ19</f>
        <v>6</v>
      </c>
      <c r="EN18" s="25">
        <f>Data!DK19</f>
        <v>3395</v>
      </c>
      <c r="EO18" s="25">
        <f>Data!DL19</f>
        <v>207</v>
      </c>
      <c r="EP18" s="25">
        <f>Data!DM19</f>
        <v>0</v>
      </c>
      <c r="EQ18" s="25">
        <f>Data!DN19</f>
        <v>7</v>
      </c>
      <c r="ER18" s="25">
        <f>Data!DO19</f>
        <v>41</v>
      </c>
      <c r="ES18" s="25">
        <f>Data!DP19</f>
        <v>4723</v>
      </c>
      <c r="ET18" s="25">
        <f>Data!DQ19</f>
        <v>4723</v>
      </c>
      <c r="EU18" s="25">
        <f>Data!DR19</f>
        <v>0</v>
      </c>
      <c r="EV18" s="25">
        <f>Data!DS19</f>
        <v>3601</v>
      </c>
      <c r="EW18" s="25">
        <f>Data!DT19</f>
        <v>0</v>
      </c>
      <c r="EX18" s="25">
        <f>Data!DU19</f>
        <v>0</v>
      </c>
      <c r="EY18" s="25">
        <f>Data!DV19</f>
        <v>0</v>
      </c>
      <c r="EZ18" s="25">
        <f>Data!DW19</f>
        <v>2</v>
      </c>
    </row>
    <row r="19" spans="1:156">
      <c r="AC19" s="6">
        <v>1.8333333333333299</v>
      </c>
      <c r="AD19" s="4" t="str">
        <f>Data!A20</f>
        <v>21/08/17</v>
      </c>
      <c r="AE19" s="6">
        <f>Data!B20</f>
        <v>0.83334490740740741</v>
      </c>
      <c r="AF19" s="25">
        <f>Data!C20</f>
        <v>12</v>
      </c>
      <c r="AG19" s="25">
        <f>Data!D20</f>
        <v>3005</v>
      </c>
      <c r="AH19" s="25">
        <f>Data!E20</f>
        <v>179</v>
      </c>
      <c r="AI19" s="25">
        <f>Data!F20</f>
        <v>251</v>
      </c>
      <c r="AJ19" s="25">
        <f>Data!G20</f>
        <v>182</v>
      </c>
      <c r="AK19" s="25">
        <f>Data!H20</f>
        <v>5215</v>
      </c>
      <c r="AL19" s="25">
        <f>Data!I20</f>
        <v>5215</v>
      </c>
      <c r="AM19" s="25">
        <f>Data!J20</f>
        <v>0</v>
      </c>
      <c r="AN19" s="25">
        <f>Data!K20</f>
        <v>3545</v>
      </c>
      <c r="AO19" s="25">
        <f>Data!L20</f>
        <v>16</v>
      </c>
      <c r="AP19" s="25">
        <f>Data!M20</f>
        <v>0</v>
      </c>
      <c r="AQ19" s="25">
        <f>Data!N20</f>
        <v>41</v>
      </c>
      <c r="AR19" s="25">
        <f>Data!O20</f>
        <v>11</v>
      </c>
      <c r="AS19" s="25">
        <f>Data!P20</f>
        <v>5220</v>
      </c>
      <c r="AT19" s="25">
        <f>Data!Q20</f>
        <v>5220</v>
      </c>
      <c r="AU19" s="25">
        <f>Data!R20</f>
        <v>0</v>
      </c>
      <c r="AV19" s="25">
        <f>Data!S20</f>
        <v>3467</v>
      </c>
      <c r="AW19" s="25">
        <f>Data!T20</f>
        <v>13</v>
      </c>
      <c r="AX19" s="25">
        <f>Data!U20</f>
        <v>93</v>
      </c>
      <c r="AY19" s="25">
        <f>Data!V20</f>
        <v>29</v>
      </c>
      <c r="AZ19" s="25">
        <f>Data!W20</f>
        <v>21</v>
      </c>
      <c r="BA19" s="25">
        <f>Data!X20</f>
        <v>5208</v>
      </c>
      <c r="BB19" s="25">
        <f>Data!Y20</f>
        <v>5208</v>
      </c>
      <c r="BC19" s="25">
        <f>Data!Z20</f>
        <v>0</v>
      </c>
      <c r="BD19" s="25">
        <f>Data!AA20</f>
        <v>3487</v>
      </c>
      <c r="BE19" s="25">
        <f>Data!AB20</f>
        <v>52</v>
      </c>
      <c r="BF19" s="25">
        <f>Data!AC20</f>
        <v>0</v>
      </c>
      <c r="BG19" s="25">
        <f>Data!AD20</f>
        <v>63</v>
      </c>
      <c r="BH19" s="25">
        <f>Data!AE20</f>
        <v>26</v>
      </c>
      <c r="BI19" s="25">
        <f>Data!AF20</f>
        <v>5222</v>
      </c>
      <c r="BJ19" s="25">
        <f>Data!AG20</f>
        <v>5193</v>
      </c>
      <c r="BK19" s="25">
        <f>Data!AH20</f>
        <v>29</v>
      </c>
      <c r="BL19" s="25">
        <f>Data!AI20</f>
        <v>3472</v>
      </c>
      <c r="BM19" s="25">
        <f>Data!AJ20</f>
        <v>44</v>
      </c>
      <c r="BN19" s="25">
        <f>Data!AK20</f>
        <v>30</v>
      </c>
      <c r="BO19" s="25">
        <f>Data!AL20</f>
        <v>56</v>
      </c>
      <c r="BP19" s="25">
        <f>Data!AM20</f>
        <v>40</v>
      </c>
      <c r="BQ19" s="25">
        <f>Data!AN20</f>
        <v>2788</v>
      </c>
      <c r="BR19" s="25">
        <f>Data!AO20</f>
        <v>2</v>
      </c>
      <c r="BS19" s="25">
        <f>Data!AP20</f>
        <v>0</v>
      </c>
      <c r="BT19" s="25">
        <f>Data!AQ20</f>
        <v>3581</v>
      </c>
      <c r="BU19" s="25">
        <f>Data!AR20</f>
        <v>0</v>
      </c>
      <c r="BV19" s="25">
        <f>Data!AS20</f>
        <v>20</v>
      </c>
      <c r="BW19" s="25">
        <f>Data!AT20</f>
        <v>0</v>
      </c>
      <c r="BX19" s="25">
        <f>Data!AU20</f>
        <v>9</v>
      </c>
      <c r="BY19" s="25">
        <f>Data!AV20</f>
        <v>5169</v>
      </c>
      <c r="BZ19" s="25">
        <f>Data!AW20</f>
        <v>5141</v>
      </c>
      <c r="CA19" s="25">
        <f>Data!AX20</f>
        <v>25</v>
      </c>
      <c r="CB19" s="25">
        <f>Data!AY20</f>
        <v>3571</v>
      </c>
      <c r="CC19" s="25">
        <f>Data!AZ20</f>
        <v>21</v>
      </c>
      <c r="CD19" s="25">
        <f>Data!BA20</f>
        <v>0</v>
      </c>
      <c r="CE19" s="25">
        <f>Data!BB20</f>
        <v>11</v>
      </c>
      <c r="CF19" s="25">
        <f>Data!BC20</f>
        <v>4</v>
      </c>
      <c r="CG19" s="25">
        <f>Data!BD20</f>
        <v>5141</v>
      </c>
      <c r="CH19" s="25">
        <f>Data!BE20</f>
        <v>5141</v>
      </c>
      <c r="CI19" s="25">
        <f>Data!BF20</f>
        <v>0</v>
      </c>
      <c r="CJ19" s="25">
        <f>Data!BG20</f>
        <v>3600</v>
      </c>
      <c r="CK19" s="25">
        <f>Data!BH20</f>
        <v>0</v>
      </c>
      <c r="CL19" s="25">
        <f>Data!BI20</f>
        <v>0</v>
      </c>
      <c r="CM19" s="25">
        <f>Data!BJ20</f>
        <v>0</v>
      </c>
      <c r="CN19" s="25">
        <f>Data!BK20</f>
        <v>5</v>
      </c>
      <c r="CO19" s="25">
        <f>Data!BL20</f>
        <v>5134</v>
      </c>
      <c r="CP19" s="25">
        <f>Data!BM20</f>
        <v>5130</v>
      </c>
      <c r="CQ19" s="25">
        <f>Data!BN20</f>
        <v>4</v>
      </c>
      <c r="CR19" s="25">
        <f>Data!BO20</f>
        <v>3433</v>
      </c>
      <c r="CS19" s="25">
        <f>Data!BP20</f>
        <v>0</v>
      </c>
      <c r="CT19" s="25">
        <f>Data!BQ20</f>
        <v>168</v>
      </c>
      <c r="CU19" s="25">
        <f>Data!BR20</f>
        <v>0</v>
      </c>
      <c r="CV19" s="25">
        <f>Data!BS20</f>
        <v>23</v>
      </c>
      <c r="CW19" s="25">
        <f>Data!BT20</f>
        <v>5127</v>
      </c>
      <c r="CX19" s="25">
        <f>Data!BU20</f>
        <v>5126</v>
      </c>
      <c r="CY19" s="25">
        <f>Data!BV20</f>
        <v>1</v>
      </c>
      <c r="CZ19" s="25">
        <f>Data!BW20</f>
        <v>3600</v>
      </c>
      <c r="DA19" s="25">
        <f>Data!BX20</f>
        <v>0</v>
      </c>
      <c r="DB19" s="25">
        <f>Data!BY20</f>
        <v>0</v>
      </c>
      <c r="DC19" s="25">
        <f>Data!BZ20</f>
        <v>0</v>
      </c>
      <c r="DD19" s="25">
        <f>Data!CA20</f>
        <v>2</v>
      </c>
      <c r="DE19" s="25">
        <f>Data!CB20</f>
        <v>1351</v>
      </c>
      <c r="DF19" s="25">
        <f>Data!CC20</f>
        <v>1341</v>
      </c>
      <c r="DG19" s="25">
        <f>Data!CD20</f>
        <v>10</v>
      </c>
      <c r="DH19" s="25">
        <f>Data!CE20</f>
        <v>3580</v>
      </c>
      <c r="DI19" s="25">
        <f>Data!CF20</f>
        <v>0</v>
      </c>
      <c r="DJ19" s="25">
        <f>Data!CG20</f>
        <v>16</v>
      </c>
      <c r="DK19" s="25">
        <f>Data!CH20</f>
        <v>5</v>
      </c>
      <c r="DL19" s="25">
        <f>Data!CI20</f>
        <v>6</v>
      </c>
      <c r="DM19" s="25">
        <f>Data!CJ20</f>
        <v>1293</v>
      </c>
      <c r="DN19" s="25">
        <f>Data!CK20</f>
        <v>1281</v>
      </c>
      <c r="DO19" s="25">
        <f>Data!CL20</f>
        <v>12</v>
      </c>
      <c r="DP19" s="25">
        <f>Data!CM20</f>
        <v>3534</v>
      </c>
      <c r="DQ19" s="25">
        <f>Data!CN20</f>
        <v>21</v>
      </c>
      <c r="DR19" s="25">
        <f>Data!CO20</f>
        <v>0</v>
      </c>
      <c r="DS19" s="25">
        <f>Data!CP20</f>
        <v>48</v>
      </c>
      <c r="DT19" s="25">
        <f>Data!CQ20</f>
        <v>11</v>
      </c>
      <c r="DU19" s="25">
        <f>Data!CR20</f>
        <v>1304</v>
      </c>
      <c r="DV19" s="25">
        <f>Data!CS20</f>
        <v>1301</v>
      </c>
      <c r="DW19" s="25">
        <f>Data!CT20</f>
        <v>3</v>
      </c>
      <c r="DX19" s="25">
        <f>Data!CU20</f>
        <v>3600</v>
      </c>
      <c r="DY19" s="25">
        <f>Data!CV20</f>
        <v>0</v>
      </c>
      <c r="DZ19" s="25">
        <f>Data!CW20</f>
        <v>0</v>
      </c>
      <c r="EA19" s="25">
        <f>Data!CX20</f>
        <v>0</v>
      </c>
      <c r="EB19" s="25">
        <f>Data!CY20</f>
        <v>0</v>
      </c>
      <c r="EC19" s="25">
        <f>Data!CZ20</f>
        <v>1176</v>
      </c>
      <c r="ED19" s="25">
        <f>Data!DA20</f>
        <v>1174</v>
      </c>
      <c r="EE19" s="25">
        <f>Data!DB20</f>
        <v>2</v>
      </c>
      <c r="EF19" s="25">
        <f>Data!DC20</f>
        <v>3600</v>
      </c>
      <c r="EG19" s="25">
        <f>Data!DD20</f>
        <v>0</v>
      </c>
      <c r="EH19" s="25">
        <f>Data!DE20</f>
        <v>0</v>
      </c>
      <c r="EI19" s="25">
        <f>Data!DF20</f>
        <v>0</v>
      </c>
      <c r="EJ19" s="25">
        <f>Data!DG20</f>
        <v>10</v>
      </c>
      <c r="EK19" s="25">
        <f>Data!DH20</f>
        <v>5097</v>
      </c>
      <c r="EL19" s="25">
        <f>Data!DI20</f>
        <v>5091</v>
      </c>
      <c r="EM19" s="25">
        <f>Data!DJ20</f>
        <v>6</v>
      </c>
      <c r="EN19" s="25">
        <f>Data!DK20</f>
        <v>3589</v>
      </c>
      <c r="EO19" s="25">
        <f>Data!DL20</f>
        <v>12</v>
      </c>
      <c r="EP19" s="25">
        <f>Data!DM20</f>
        <v>0</v>
      </c>
      <c r="EQ19" s="25">
        <f>Data!DN20</f>
        <v>1</v>
      </c>
      <c r="ER19" s="25">
        <f>Data!DO20</f>
        <v>42</v>
      </c>
      <c r="ES19" s="25">
        <f>Data!DP20</f>
        <v>5092</v>
      </c>
      <c r="ET19" s="25">
        <f>Data!DQ20</f>
        <v>5092</v>
      </c>
      <c r="EU19" s="25">
        <f>Data!DR20</f>
        <v>0</v>
      </c>
      <c r="EV19" s="25">
        <f>Data!DS20</f>
        <v>3600</v>
      </c>
      <c r="EW19" s="25">
        <f>Data!DT20</f>
        <v>0</v>
      </c>
      <c r="EX19" s="25">
        <f>Data!DU20</f>
        <v>0</v>
      </c>
      <c r="EY19" s="25">
        <f>Data!DV20</f>
        <v>0</v>
      </c>
      <c r="EZ19" s="25">
        <f>Data!DW20</f>
        <v>2</v>
      </c>
    </row>
    <row r="20" spans="1:156">
      <c r="AC20" s="6">
        <v>1.875</v>
      </c>
      <c r="AD20" s="4" t="str">
        <f>Data!A21</f>
        <v>21/08/17</v>
      </c>
      <c r="AE20" s="6">
        <f>Data!B21</f>
        <v>0.87501157407407415</v>
      </c>
      <c r="AF20" s="25">
        <f>Data!C21</f>
        <v>12</v>
      </c>
      <c r="AG20" s="25">
        <f>Data!D21</f>
        <v>3008</v>
      </c>
      <c r="AH20" s="25">
        <f>Data!E21</f>
        <v>141</v>
      </c>
      <c r="AI20" s="25">
        <f>Data!F21</f>
        <v>153</v>
      </c>
      <c r="AJ20" s="25">
        <f>Data!G21</f>
        <v>338</v>
      </c>
      <c r="AK20" s="25">
        <f>Data!H21</f>
        <v>5617</v>
      </c>
      <c r="AL20" s="25">
        <f>Data!I21</f>
        <v>5617</v>
      </c>
      <c r="AM20" s="25">
        <f>Data!J21</f>
        <v>0</v>
      </c>
      <c r="AN20" s="25">
        <f>Data!K21</f>
        <v>3547</v>
      </c>
      <c r="AO20" s="25">
        <f>Data!L21</f>
        <v>20</v>
      </c>
      <c r="AP20" s="25">
        <f>Data!M21</f>
        <v>0</v>
      </c>
      <c r="AQ20" s="25">
        <f>Data!N21</f>
        <v>50</v>
      </c>
      <c r="AR20" s="25">
        <f>Data!O21</f>
        <v>12</v>
      </c>
      <c r="AS20" s="25">
        <f>Data!P21</f>
        <v>5623</v>
      </c>
      <c r="AT20" s="25">
        <f>Data!Q21</f>
        <v>5623</v>
      </c>
      <c r="AU20" s="25">
        <f>Data!R21</f>
        <v>0</v>
      </c>
      <c r="AV20" s="25">
        <f>Data!S21</f>
        <v>3573</v>
      </c>
      <c r="AW20" s="25">
        <f>Data!T21</f>
        <v>0</v>
      </c>
      <c r="AX20" s="25">
        <f>Data!U21</f>
        <v>30</v>
      </c>
      <c r="AY20" s="25">
        <f>Data!V21</f>
        <v>14</v>
      </c>
      <c r="AZ20" s="25">
        <f>Data!W21</f>
        <v>21</v>
      </c>
      <c r="BA20" s="25">
        <f>Data!X21</f>
        <v>5612</v>
      </c>
      <c r="BB20" s="25">
        <f>Data!Y21</f>
        <v>5612</v>
      </c>
      <c r="BC20" s="25">
        <f>Data!Z21</f>
        <v>0</v>
      </c>
      <c r="BD20" s="25">
        <f>Data!AA21</f>
        <v>3592</v>
      </c>
      <c r="BE20" s="25">
        <f>Data!AB21</f>
        <v>20</v>
      </c>
      <c r="BF20" s="25">
        <f>Data!AC21</f>
        <v>0</v>
      </c>
      <c r="BG20" s="25">
        <f>Data!AD21</f>
        <v>5</v>
      </c>
      <c r="BH20" s="25">
        <f>Data!AE21</f>
        <v>27</v>
      </c>
      <c r="BI20" s="25">
        <f>Data!AF21</f>
        <v>5621</v>
      </c>
      <c r="BJ20" s="25">
        <f>Data!AG21</f>
        <v>5592</v>
      </c>
      <c r="BK20" s="25">
        <f>Data!AH21</f>
        <v>29</v>
      </c>
      <c r="BL20" s="25">
        <f>Data!AI21</f>
        <v>3463</v>
      </c>
      <c r="BM20" s="25">
        <f>Data!AJ21</f>
        <v>37</v>
      </c>
      <c r="BN20" s="25">
        <f>Data!AK21</f>
        <v>1</v>
      </c>
      <c r="BO20" s="25">
        <f>Data!AL21</f>
        <v>119</v>
      </c>
      <c r="BP20" s="25">
        <f>Data!AM21</f>
        <v>43</v>
      </c>
      <c r="BQ20" s="25">
        <f>Data!AN21</f>
        <v>2830</v>
      </c>
      <c r="BR20" s="25">
        <f>Data!AO21</f>
        <v>2</v>
      </c>
      <c r="BS20" s="25">
        <f>Data!AP21</f>
        <v>0</v>
      </c>
      <c r="BT20" s="25">
        <f>Data!AQ21</f>
        <v>3509</v>
      </c>
      <c r="BU20" s="25">
        <f>Data!AR21</f>
        <v>0</v>
      </c>
      <c r="BV20" s="25">
        <f>Data!AS21</f>
        <v>113</v>
      </c>
      <c r="BW20" s="25">
        <f>Data!AT21</f>
        <v>0</v>
      </c>
      <c r="BX20" s="25">
        <f>Data!AU21</f>
        <v>9</v>
      </c>
      <c r="BY20" s="25">
        <f>Data!AV21</f>
        <v>5574</v>
      </c>
      <c r="BZ20" s="25">
        <f>Data!AW21</f>
        <v>5540</v>
      </c>
      <c r="CA20" s="25">
        <f>Data!AX21</f>
        <v>33</v>
      </c>
      <c r="CB20" s="25">
        <f>Data!AY21</f>
        <v>3608</v>
      </c>
      <c r="CC20" s="25">
        <f>Data!AZ21</f>
        <v>0</v>
      </c>
      <c r="CD20" s="25">
        <f>Data!BA21</f>
        <v>0</v>
      </c>
      <c r="CE20" s="25">
        <f>Data!BB21</f>
        <v>8</v>
      </c>
      <c r="CF20" s="25">
        <f>Data!BC21</f>
        <v>4</v>
      </c>
      <c r="CG20" s="25">
        <f>Data!BD21</f>
        <v>5540</v>
      </c>
      <c r="CH20" s="25">
        <f>Data!BE21</f>
        <v>5540</v>
      </c>
      <c r="CI20" s="25">
        <f>Data!BF21</f>
        <v>0</v>
      </c>
      <c r="CJ20" s="25">
        <f>Data!BG21</f>
        <v>3574</v>
      </c>
      <c r="CK20" s="25">
        <f>Data!BH21</f>
        <v>27</v>
      </c>
      <c r="CL20" s="25">
        <f>Data!BI21</f>
        <v>0</v>
      </c>
      <c r="CM20" s="25">
        <f>Data!BJ21</f>
        <v>16</v>
      </c>
      <c r="CN20" s="25">
        <f>Data!BK21</f>
        <v>6</v>
      </c>
      <c r="CO20" s="25">
        <f>Data!BL21</f>
        <v>5536</v>
      </c>
      <c r="CP20" s="25">
        <f>Data!BM21</f>
        <v>5532</v>
      </c>
      <c r="CQ20" s="25">
        <f>Data!BN21</f>
        <v>4</v>
      </c>
      <c r="CR20" s="25">
        <f>Data!BO21</f>
        <v>3598</v>
      </c>
      <c r="CS20" s="25">
        <f>Data!BP21</f>
        <v>0</v>
      </c>
      <c r="CT20" s="25">
        <f>Data!BQ21</f>
        <v>0</v>
      </c>
      <c r="CU20" s="25">
        <f>Data!BR21</f>
        <v>18</v>
      </c>
      <c r="CV20" s="25">
        <f>Data!BS21</f>
        <v>23</v>
      </c>
      <c r="CW20" s="25">
        <f>Data!BT21</f>
        <v>5530</v>
      </c>
      <c r="CX20" s="25">
        <f>Data!BU21</f>
        <v>5529</v>
      </c>
      <c r="CY20" s="25">
        <f>Data!BV21</f>
        <v>1</v>
      </c>
      <c r="CZ20" s="25">
        <f>Data!BW21</f>
        <v>3615</v>
      </c>
      <c r="DA20" s="25">
        <f>Data!BX21</f>
        <v>0</v>
      </c>
      <c r="DB20" s="25">
        <f>Data!BY21</f>
        <v>0</v>
      </c>
      <c r="DC20" s="25">
        <f>Data!BZ21</f>
        <v>0</v>
      </c>
      <c r="DD20" s="25">
        <f>Data!CA21</f>
        <v>2</v>
      </c>
      <c r="DE20" s="25">
        <f>Data!CB21</f>
        <v>1456</v>
      </c>
      <c r="DF20" s="25">
        <f>Data!CC21</f>
        <v>1441</v>
      </c>
      <c r="DG20" s="25">
        <f>Data!CD21</f>
        <v>15</v>
      </c>
      <c r="DH20" s="25">
        <f>Data!CE21</f>
        <v>3505</v>
      </c>
      <c r="DI20" s="25">
        <f>Data!CF21</f>
        <v>43</v>
      </c>
      <c r="DJ20" s="25">
        <f>Data!CG21</f>
        <v>0</v>
      </c>
      <c r="DK20" s="25">
        <f>Data!CH21</f>
        <v>71</v>
      </c>
      <c r="DL20" s="25">
        <f>Data!CI21</f>
        <v>9</v>
      </c>
      <c r="DM20" s="25">
        <f>Data!CJ21</f>
        <v>1394</v>
      </c>
      <c r="DN20" s="25">
        <f>Data!CK21</f>
        <v>1380</v>
      </c>
      <c r="DO20" s="25">
        <f>Data!CL21</f>
        <v>14</v>
      </c>
      <c r="DP20" s="25">
        <f>Data!CM21</f>
        <v>3545</v>
      </c>
      <c r="DQ20" s="25">
        <f>Data!CN21</f>
        <v>14</v>
      </c>
      <c r="DR20" s="25">
        <f>Data!CO21</f>
        <v>9</v>
      </c>
      <c r="DS20" s="25">
        <f>Data!CP21</f>
        <v>52</v>
      </c>
      <c r="DT20" s="25">
        <f>Data!CQ21</f>
        <v>13</v>
      </c>
      <c r="DU20" s="25">
        <f>Data!CR21</f>
        <v>1407</v>
      </c>
      <c r="DV20" s="25">
        <f>Data!CS21</f>
        <v>1403</v>
      </c>
      <c r="DW20" s="25">
        <f>Data!CT21</f>
        <v>4</v>
      </c>
      <c r="DX20" s="25">
        <f>Data!CU21</f>
        <v>3590</v>
      </c>
      <c r="DY20" s="25">
        <f>Data!CV21</f>
        <v>0</v>
      </c>
      <c r="DZ20" s="25">
        <f>Data!CW21</f>
        <v>0</v>
      </c>
      <c r="EA20" s="25">
        <f>Data!CX21</f>
        <v>25</v>
      </c>
      <c r="EB20" s="25">
        <f>Data!CY21</f>
        <v>0</v>
      </c>
      <c r="EC20" s="25">
        <f>Data!CZ21</f>
        <v>1269</v>
      </c>
      <c r="ED20" s="25">
        <f>Data!DA21</f>
        <v>1267</v>
      </c>
      <c r="EE20" s="25">
        <f>Data!DB21</f>
        <v>2</v>
      </c>
      <c r="EF20" s="25">
        <f>Data!DC21</f>
        <v>3603</v>
      </c>
      <c r="EG20" s="25">
        <f>Data!DD21</f>
        <v>0</v>
      </c>
      <c r="EH20" s="25">
        <f>Data!DE21</f>
        <v>0</v>
      </c>
      <c r="EI20" s="25">
        <f>Data!DF21</f>
        <v>12</v>
      </c>
      <c r="EJ20" s="25">
        <f>Data!DG21</f>
        <v>10</v>
      </c>
      <c r="EK20" s="25">
        <f>Data!DH21</f>
        <v>5491</v>
      </c>
      <c r="EL20" s="25">
        <f>Data!DI21</f>
        <v>5485</v>
      </c>
      <c r="EM20" s="25">
        <f>Data!DJ21</f>
        <v>6</v>
      </c>
      <c r="EN20" s="25">
        <f>Data!DK21</f>
        <v>3615</v>
      </c>
      <c r="EO20" s="25">
        <f>Data!DL21</f>
        <v>0</v>
      </c>
      <c r="EP20" s="25">
        <f>Data!DM21</f>
        <v>0</v>
      </c>
      <c r="EQ20" s="25">
        <f>Data!DN21</f>
        <v>0</v>
      </c>
      <c r="ER20" s="25">
        <f>Data!DO21</f>
        <v>42</v>
      </c>
      <c r="ES20" s="25">
        <f>Data!DP21</f>
        <v>5485</v>
      </c>
      <c r="ET20" s="25">
        <f>Data!DQ21</f>
        <v>5485</v>
      </c>
      <c r="EU20" s="25">
        <f>Data!DR21</f>
        <v>0</v>
      </c>
      <c r="EV20" s="25">
        <f>Data!DS21</f>
        <v>3615</v>
      </c>
      <c r="EW20" s="25">
        <f>Data!DT21</f>
        <v>0</v>
      </c>
      <c r="EX20" s="25">
        <f>Data!DU21</f>
        <v>0</v>
      </c>
      <c r="EY20" s="25">
        <f>Data!DV21</f>
        <v>0</v>
      </c>
      <c r="EZ20" s="25">
        <f>Data!DW21</f>
        <v>2</v>
      </c>
    </row>
    <row r="21" spans="1:156">
      <c r="AC21" s="6">
        <v>1.9166666666666701</v>
      </c>
      <c r="AD21" s="4" t="str">
        <f>Data!A22</f>
        <v>21/08/17</v>
      </c>
      <c r="AE21" s="6">
        <f>Data!B22</f>
        <v>0.91667824074074078</v>
      </c>
      <c r="AF21" s="25">
        <f>Data!C22</f>
        <v>12</v>
      </c>
      <c r="AG21" s="25">
        <f>Data!D22</f>
        <v>2980</v>
      </c>
      <c r="AH21" s="25">
        <f>Data!E22</f>
        <v>265</v>
      </c>
      <c r="AI21" s="25">
        <f>Data!F22</f>
        <v>23</v>
      </c>
      <c r="AJ21" s="25">
        <f>Data!G22</f>
        <v>323</v>
      </c>
      <c r="AK21" s="25">
        <f>Data!H22</f>
        <v>5968</v>
      </c>
      <c r="AL21" s="25">
        <f>Data!I22</f>
        <v>5968</v>
      </c>
      <c r="AM21" s="25">
        <f>Data!J22</f>
        <v>0</v>
      </c>
      <c r="AN21" s="25">
        <f>Data!K22</f>
        <v>3561</v>
      </c>
      <c r="AO21" s="25">
        <f>Data!L22</f>
        <v>0</v>
      </c>
      <c r="AP21" s="25">
        <f>Data!M22</f>
        <v>0</v>
      </c>
      <c r="AQ21" s="25">
        <f>Data!N22</f>
        <v>25</v>
      </c>
      <c r="AR21" s="25">
        <f>Data!O22</f>
        <v>12</v>
      </c>
      <c r="AS21" s="25">
        <f>Data!P22</f>
        <v>5973</v>
      </c>
      <c r="AT21" s="25">
        <f>Data!Q22</f>
        <v>5973</v>
      </c>
      <c r="AU21" s="25">
        <f>Data!R22</f>
        <v>0</v>
      </c>
      <c r="AV21" s="25">
        <f>Data!S22</f>
        <v>3585</v>
      </c>
      <c r="AW21" s="25">
        <f>Data!T22</f>
        <v>0</v>
      </c>
      <c r="AX21" s="25">
        <f>Data!U22</f>
        <v>0</v>
      </c>
      <c r="AY21" s="25">
        <f>Data!V22</f>
        <v>0</v>
      </c>
      <c r="AZ21" s="25">
        <f>Data!W22</f>
        <v>21</v>
      </c>
      <c r="BA21" s="25">
        <f>Data!X22</f>
        <v>5958</v>
      </c>
      <c r="BB21" s="25">
        <f>Data!Y22</f>
        <v>5958</v>
      </c>
      <c r="BC21" s="25">
        <f>Data!Z22</f>
        <v>0</v>
      </c>
      <c r="BD21" s="25">
        <f>Data!AA22</f>
        <v>3585</v>
      </c>
      <c r="BE21" s="25">
        <f>Data!AB22</f>
        <v>0</v>
      </c>
      <c r="BF21" s="25">
        <f>Data!AC22</f>
        <v>0</v>
      </c>
      <c r="BG21" s="25">
        <f>Data!AD22</f>
        <v>0</v>
      </c>
      <c r="BH21" s="25">
        <f>Data!AE22</f>
        <v>27</v>
      </c>
      <c r="BI21" s="25">
        <f>Data!AF22</f>
        <v>5967</v>
      </c>
      <c r="BJ21" s="25">
        <f>Data!AG22</f>
        <v>5938</v>
      </c>
      <c r="BK21" s="25">
        <f>Data!AH22</f>
        <v>29</v>
      </c>
      <c r="BL21" s="25">
        <f>Data!AI22</f>
        <v>3345</v>
      </c>
      <c r="BM21" s="25">
        <f>Data!AJ22</f>
        <v>195</v>
      </c>
      <c r="BN21" s="25">
        <f>Data!AK22</f>
        <v>0</v>
      </c>
      <c r="BO21" s="25">
        <f>Data!AL22</f>
        <v>45</v>
      </c>
      <c r="BP21" s="25">
        <f>Data!AM22</f>
        <v>44</v>
      </c>
      <c r="BQ21" s="25">
        <f>Data!AN22</f>
        <v>3151</v>
      </c>
      <c r="BR21" s="25">
        <f>Data!AO22</f>
        <v>3</v>
      </c>
      <c r="BS21" s="25">
        <f>Data!AP22</f>
        <v>0</v>
      </c>
      <c r="BT21" s="25">
        <f>Data!AQ22</f>
        <v>3569</v>
      </c>
      <c r="BU21" s="25">
        <f>Data!AR22</f>
        <v>0</v>
      </c>
      <c r="BV21" s="25">
        <f>Data!AS22</f>
        <v>16</v>
      </c>
      <c r="BW21" s="25">
        <f>Data!AT22</f>
        <v>0</v>
      </c>
      <c r="BX21" s="25">
        <f>Data!AU22</f>
        <v>9</v>
      </c>
      <c r="BY21" s="25">
        <f>Data!AV22</f>
        <v>5920</v>
      </c>
      <c r="BZ21" s="25">
        <f>Data!AW22</f>
        <v>5881</v>
      </c>
      <c r="CA21" s="25">
        <f>Data!AX22</f>
        <v>37</v>
      </c>
      <c r="CB21" s="25">
        <f>Data!AY22</f>
        <v>3585</v>
      </c>
      <c r="CC21" s="25">
        <f>Data!AZ22</f>
        <v>0</v>
      </c>
      <c r="CD21" s="25">
        <f>Data!BA22</f>
        <v>0</v>
      </c>
      <c r="CE21" s="25">
        <f>Data!BB22</f>
        <v>0</v>
      </c>
      <c r="CF21" s="25">
        <f>Data!BC22</f>
        <v>4</v>
      </c>
      <c r="CG21" s="25">
        <f>Data!BD22</f>
        <v>5881</v>
      </c>
      <c r="CH21" s="25">
        <f>Data!BE22</f>
        <v>5881</v>
      </c>
      <c r="CI21" s="25">
        <f>Data!BF22</f>
        <v>0</v>
      </c>
      <c r="CJ21" s="25">
        <f>Data!BG22</f>
        <v>3516</v>
      </c>
      <c r="CK21" s="25">
        <f>Data!BH22</f>
        <v>37</v>
      </c>
      <c r="CL21" s="25">
        <f>Data!BI22</f>
        <v>0</v>
      </c>
      <c r="CM21" s="25">
        <f>Data!BJ22</f>
        <v>32</v>
      </c>
      <c r="CN21" s="25">
        <f>Data!BK22</f>
        <v>8</v>
      </c>
      <c r="CO21" s="25">
        <f>Data!BL22</f>
        <v>5881</v>
      </c>
      <c r="CP21" s="25">
        <f>Data!BM22</f>
        <v>5877</v>
      </c>
      <c r="CQ21" s="25">
        <f>Data!BN22</f>
        <v>4</v>
      </c>
      <c r="CR21" s="25">
        <f>Data!BO22</f>
        <v>3575</v>
      </c>
      <c r="CS21" s="25">
        <f>Data!BP22</f>
        <v>0</v>
      </c>
      <c r="CT21" s="25">
        <f>Data!BQ22</f>
        <v>11</v>
      </c>
      <c r="CU21" s="25">
        <f>Data!BR22</f>
        <v>0</v>
      </c>
      <c r="CV21" s="25">
        <f>Data!BS22</f>
        <v>23</v>
      </c>
      <c r="CW21" s="25">
        <f>Data!BT22</f>
        <v>5876</v>
      </c>
      <c r="CX21" s="25">
        <f>Data!BU22</f>
        <v>5875</v>
      </c>
      <c r="CY21" s="25">
        <f>Data!BV22</f>
        <v>1</v>
      </c>
      <c r="CZ21" s="25">
        <f>Data!BW22</f>
        <v>3585</v>
      </c>
      <c r="DA21" s="25">
        <f>Data!BX22</f>
        <v>0</v>
      </c>
      <c r="DB21" s="25">
        <f>Data!BY22</f>
        <v>0</v>
      </c>
      <c r="DC21" s="25">
        <f>Data!BZ22</f>
        <v>0</v>
      </c>
      <c r="DD21" s="25">
        <f>Data!CA22</f>
        <v>2</v>
      </c>
      <c r="DE21" s="25">
        <f>Data!CB22</f>
        <v>1549</v>
      </c>
      <c r="DF21" s="25">
        <f>Data!CC22</f>
        <v>1532</v>
      </c>
      <c r="DG21" s="25">
        <f>Data!CD22</f>
        <v>17</v>
      </c>
      <c r="DH21" s="25">
        <f>Data!CE22</f>
        <v>3585</v>
      </c>
      <c r="DI21" s="25">
        <f>Data!CF22</f>
        <v>0</v>
      </c>
      <c r="DJ21" s="25">
        <f>Data!CG22</f>
        <v>0</v>
      </c>
      <c r="DK21" s="25">
        <f>Data!CH22</f>
        <v>0</v>
      </c>
      <c r="DL21" s="25">
        <f>Data!CI22</f>
        <v>9</v>
      </c>
      <c r="DM21" s="25">
        <f>Data!CJ22</f>
        <v>1487</v>
      </c>
      <c r="DN21" s="25">
        <f>Data!CK22</f>
        <v>1472</v>
      </c>
      <c r="DO21" s="25">
        <f>Data!CL22</f>
        <v>15</v>
      </c>
      <c r="DP21" s="25">
        <f>Data!CM22</f>
        <v>3585</v>
      </c>
      <c r="DQ21" s="25">
        <f>Data!CN22</f>
        <v>0</v>
      </c>
      <c r="DR21" s="25">
        <f>Data!CO22</f>
        <v>0</v>
      </c>
      <c r="DS21" s="25">
        <f>Data!CP22</f>
        <v>0</v>
      </c>
      <c r="DT21" s="25">
        <f>Data!CQ22</f>
        <v>13</v>
      </c>
      <c r="DU21" s="25">
        <f>Data!CR22</f>
        <v>1495</v>
      </c>
      <c r="DV21" s="25">
        <f>Data!CS22</f>
        <v>1491</v>
      </c>
      <c r="DW21" s="25">
        <f>Data!CT22</f>
        <v>4</v>
      </c>
      <c r="DX21" s="25">
        <f>Data!CU22</f>
        <v>3585</v>
      </c>
      <c r="DY21" s="25">
        <f>Data!CV22</f>
        <v>0</v>
      </c>
      <c r="DZ21" s="25">
        <f>Data!CW22</f>
        <v>0</v>
      </c>
      <c r="EA21" s="25">
        <f>Data!CX22</f>
        <v>0</v>
      </c>
      <c r="EB21" s="25">
        <f>Data!CY22</f>
        <v>0</v>
      </c>
      <c r="EC21" s="25">
        <f>Data!CZ22</f>
        <v>1348</v>
      </c>
      <c r="ED21" s="25">
        <f>Data!DA22</f>
        <v>1345</v>
      </c>
      <c r="EE21" s="25">
        <f>Data!DB22</f>
        <v>3</v>
      </c>
      <c r="EF21" s="25">
        <f>Data!DC22</f>
        <v>3585</v>
      </c>
      <c r="EG21" s="25">
        <f>Data!DD22</f>
        <v>0</v>
      </c>
      <c r="EH21" s="25">
        <f>Data!DE22</f>
        <v>0</v>
      </c>
      <c r="EI21" s="25">
        <f>Data!DF22</f>
        <v>0</v>
      </c>
      <c r="EJ21" s="25">
        <f>Data!DG22</f>
        <v>10</v>
      </c>
      <c r="EK21" s="25">
        <f>Data!DH22</f>
        <v>5840</v>
      </c>
      <c r="EL21" s="25">
        <f>Data!DI22</f>
        <v>5834</v>
      </c>
      <c r="EM21" s="25">
        <f>Data!DJ22</f>
        <v>6</v>
      </c>
      <c r="EN21" s="25">
        <f>Data!DK22</f>
        <v>3334</v>
      </c>
      <c r="EO21" s="25">
        <f>Data!DL22</f>
        <v>33</v>
      </c>
      <c r="EP21" s="25">
        <f>Data!DM22</f>
        <v>0</v>
      </c>
      <c r="EQ21" s="25">
        <f>Data!DN22</f>
        <v>222</v>
      </c>
      <c r="ER21" s="25">
        <f>Data!DO22</f>
        <v>44</v>
      </c>
      <c r="ES21" s="25">
        <f>Data!DP22</f>
        <v>5835</v>
      </c>
      <c r="ET21" s="25">
        <f>Data!DQ22</f>
        <v>5835</v>
      </c>
      <c r="EU21" s="25">
        <f>Data!DR22</f>
        <v>0</v>
      </c>
      <c r="EV21" s="25">
        <f>Data!DS22</f>
        <v>3585</v>
      </c>
      <c r="EW21" s="25">
        <f>Data!DT22</f>
        <v>0</v>
      </c>
      <c r="EX21" s="25">
        <f>Data!DU22</f>
        <v>0</v>
      </c>
      <c r="EY21" s="25">
        <f>Data!DV22</f>
        <v>0</v>
      </c>
      <c r="EZ21" s="25">
        <f>Data!DW22</f>
        <v>2</v>
      </c>
    </row>
    <row r="22" spans="1:156">
      <c r="AC22" s="6">
        <v>1.9583333333333299</v>
      </c>
      <c r="AD22" s="4" t="str">
        <f>Data!A23</f>
        <v>21/08/17</v>
      </c>
      <c r="AE22" s="6">
        <f>Data!B23</f>
        <v>0.95834490740740741</v>
      </c>
      <c r="AF22" s="25">
        <f>Data!C23</f>
        <v>12</v>
      </c>
      <c r="AG22" s="25">
        <f>Data!D23</f>
        <v>2960</v>
      </c>
      <c r="AH22" s="25">
        <f>Data!E23</f>
        <v>251</v>
      </c>
      <c r="AI22" s="25">
        <f>Data!F23</f>
        <v>159</v>
      </c>
      <c r="AJ22" s="25">
        <f>Data!G23</f>
        <v>261</v>
      </c>
      <c r="AK22" s="25">
        <f>Data!H23</f>
        <v>6360</v>
      </c>
      <c r="AL22" s="25">
        <f>Data!I23</f>
        <v>6360</v>
      </c>
      <c r="AM22" s="25">
        <f>Data!J23</f>
        <v>0</v>
      </c>
      <c r="AN22" s="25">
        <f>Data!K23</f>
        <v>3600</v>
      </c>
      <c r="AO22" s="25">
        <f>Data!L23</f>
        <v>0</v>
      </c>
      <c r="AP22" s="25">
        <f>Data!M23</f>
        <v>0</v>
      </c>
      <c r="AQ22" s="25">
        <f>Data!N23</f>
        <v>0</v>
      </c>
      <c r="AR22" s="25">
        <f>Data!O23</f>
        <v>12</v>
      </c>
      <c r="AS22" s="25">
        <f>Data!P23</f>
        <v>6364</v>
      </c>
      <c r="AT22" s="25">
        <f>Data!Q23</f>
        <v>6364</v>
      </c>
      <c r="AU22" s="25">
        <f>Data!R23</f>
        <v>0</v>
      </c>
      <c r="AV22" s="25">
        <f>Data!S23</f>
        <v>3520</v>
      </c>
      <c r="AW22" s="25">
        <f>Data!T23</f>
        <v>0</v>
      </c>
      <c r="AX22" s="25">
        <f>Data!U23</f>
        <v>82</v>
      </c>
      <c r="AY22" s="25">
        <f>Data!V23</f>
        <v>0</v>
      </c>
      <c r="AZ22" s="25">
        <f>Data!W23</f>
        <v>21</v>
      </c>
      <c r="BA22" s="25">
        <f>Data!X23</f>
        <v>6351</v>
      </c>
      <c r="BB22" s="25">
        <f>Data!Y23</f>
        <v>6351</v>
      </c>
      <c r="BC22" s="25">
        <f>Data!Z23</f>
        <v>0</v>
      </c>
      <c r="BD22" s="25">
        <f>Data!AA23</f>
        <v>3466</v>
      </c>
      <c r="BE22" s="25">
        <f>Data!AB23</f>
        <v>66</v>
      </c>
      <c r="BF22" s="25">
        <f>Data!AC23</f>
        <v>0</v>
      </c>
      <c r="BG22" s="25">
        <f>Data!AD23</f>
        <v>75</v>
      </c>
      <c r="BH22" s="25">
        <f>Data!AE23</f>
        <v>32</v>
      </c>
      <c r="BI22" s="25">
        <f>Data!AF23</f>
        <v>6361</v>
      </c>
      <c r="BJ22" s="25">
        <f>Data!AG23</f>
        <v>6332</v>
      </c>
      <c r="BK22" s="25">
        <f>Data!AH23</f>
        <v>29</v>
      </c>
      <c r="BL22" s="25">
        <f>Data!AI23</f>
        <v>3444</v>
      </c>
      <c r="BM22" s="25">
        <f>Data!AJ23</f>
        <v>22</v>
      </c>
      <c r="BN22" s="25">
        <f>Data!AK23</f>
        <v>33</v>
      </c>
      <c r="BO22" s="25">
        <f>Data!AL23</f>
        <v>108</v>
      </c>
      <c r="BP22" s="25">
        <f>Data!AM23</f>
        <v>45</v>
      </c>
      <c r="BQ22" s="25">
        <f>Data!AN23</f>
        <v>3535</v>
      </c>
      <c r="BR22" s="25">
        <f>Data!AO23</f>
        <v>3</v>
      </c>
      <c r="BS22" s="25">
        <f>Data!AP23</f>
        <v>0</v>
      </c>
      <c r="BT22" s="25">
        <f>Data!AQ23</f>
        <v>3495</v>
      </c>
      <c r="BU22" s="25">
        <f>Data!AR23</f>
        <v>78</v>
      </c>
      <c r="BV22" s="25">
        <f>Data!AS23</f>
        <v>0</v>
      </c>
      <c r="BW22" s="25">
        <f>Data!AT23</f>
        <v>33</v>
      </c>
      <c r="BX22" s="25">
        <f>Data!AU23</f>
        <v>13</v>
      </c>
      <c r="BY22" s="25">
        <f>Data!AV23</f>
        <v>6323</v>
      </c>
      <c r="BZ22" s="25">
        <f>Data!AW23</f>
        <v>6271</v>
      </c>
      <c r="CA22" s="25">
        <f>Data!AX23</f>
        <v>51</v>
      </c>
      <c r="CB22" s="25">
        <f>Data!AY23</f>
        <v>3536</v>
      </c>
      <c r="CC22" s="25">
        <f>Data!AZ23</f>
        <v>36</v>
      </c>
      <c r="CD22" s="25">
        <f>Data!BA23</f>
        <v>0</v>
      </c>
      <c r="CE22" s="25">
        <f>Data!BB23</f>
        <v>31</v>
      </c>
      <c r="CF22" s="25">
        <f>Data!BC23</f>
        <v>6</v>
      </c>
      <c r="CG22" s="25">
        <f>Data!BD23</f>
        <v>6271</v>
      </c>
      <c r="CH22" s="25">
        <f>Data!BE23</f>
        <v>6271</v>
      </c>
      <c r="CI22" s="25">
        <f>Data!BF23</f>
        <v>0</v>
      </c>
      <c r="CJ22" s="25">
        <f>Data!BG23</f>
        <v>3600</v>
      </c>
      <c r="CK22" s="25">
        <f>Data!BH23</f>
        <v>0</v>
      </c>
      <c r="CL22" s="25">
        <f>Data!BI23</f>
        <v>0</v>
      </c>
      <c r="CM22" s="25">
        <f>Data!BJ23</f>
        <v>0</v>
      </c>
      <c r="CN22" s="25">
        <f>Data!BK23</f>
        <v>8</v>
      </c>
      <c r="CO22" s="25">
        <f>Data!BL23</f>
        <v>6266</v>
      </c>
      <c r="CP22" s="25">
        <f>Data!BM23</f>
        <v>6262</v>
      </c>
      <c r="CQ22" s="25">
        <f>Data!BN23</f>
        <v>4</v>
      </c>
      <c r="CR22" s="25">
        <f>Data!BO23</f>
        <v>3576</v>
      </c>
      <c r="CS22" s="25">
        <f>Data!BP23</f>
        <v>0</v>
      </c>
      <c r="CT22" s="25">
        <f>Data!BQ23</f>
        <v>25</v>
      </c>
      <c r="CU22" s="25">
        <f>Data!BR23</f>
        <v>0</v>
      </c>
      <c r="CV22" s="25">
        <f>Data!BS23</f>
        <v>23</v>
      </c>
      <c r="CW22" s="25">
        <f>Data!BT23</f>
        <v>6261</v>
      </c>
      <c r="CX22" s="25">
        <f>Data!BU23</f>
        <v>6260</v>
      </c>
      <c r="CY22" s="25">
        <f>Data!BV23</f>
        <v>1</v>
      </c>
      <c r="CZ22" s="25">
        <f>Data!BW23</f>
        <v>3600</v>
      </c>
      <c r="DA22" s="25">
        <f>Data!BX23</f>
        <v>0</v>
      </c>
      <c r="DB22" s="25">
        <f>Data!BY23</f>
        <v>0</v>
      </c>
      <c r="DC22" s="25">
        <f>Data!BZ23</f>
        <v>0</v>
      </c>
      <c r="DD22" s="25">
        <f>Data!CA23</f>
        <v>2</v>
      </c>
      <c r="DE22" s="25">
        <f>Data!CB23</f>
        <v>1650</v>
      </c>
      <c r="DF22" s="25">
        <f>Data!CC23</f>
        <v>1633</v>
      </c>
      <c r="DG22" s="25">
        <f>Data!CD23</f>
        <v>17</v>
      </c>
      <c r="DH22" s="25">
        <f>Data!CE23</f>
        <v>3570</v>
      </c>
      <c r="DI22" s="25">
        <f>Data!CF23</f>
        <v>14</v>
      </c>
      <c r="DJ22" s="25">
        <f>Data!CG23</f>
        <v>0</v>
      </c>
      <c r="DK22" s="25">
        <f>Data!CH23</f>
        <v>18</v>
      </c>
      <c r="DL22" s="25">
        <f>Data!CI23</f>
        <v>10</v>
      </c>
      <c r="DM22" s="25">
        <f>Data!CJ23</f>
        <v>1581</v>
      </c>
      <c r="DN22" s="25">
        <f>Data!CK23</f>
        <v>1562</v>
      </c>
      <c r="DO22" s="25">
        <f>Data!CL23</f>
        <v>19</v>
      </c>
      <c r="DP22" s="25">
        <f>Data!CM23</f>
        <v>3543</v>
      </c>
      <c r="DQ22" s="25">
        <f>Data!CN23</f>
        <v>21</v>
      </c>
      <c r="DR22" s="25">
        <f>Data!CO23</f>
        <v>19</v>
      </c>
      <c r="DS22" s="25">
        <f>Data!CP23</f>
        <v>20</v>
      </c>
      <c r="DT22" s="25">
        <f>Data!CQ23</f>
        <v>14</v>
      </c>
      <c r="DU22" s="25">
        <f>Data!CR23</f>
        <v>1593</v>
      </c>
      <c r="DV22" s="25">
        <f>Data!CS23</f>
        <v>1588</v>
      </c>
      <c r="DW22" s="25">
        <f>Data!CT23</f>
        <v>5</v>
      </c>
      <c r="DX22" s="25">
        <f>Data!CU23</f>
        <v>3600</v>
      </c>
      <c r="DY22" s="25">
        <f>Data!CV23</f>
        <v>0</v>
      </c>
      <c r="DZ22" s="25">
        <f>Data!CW23</f>
        <v>0</v>
      </c>
      <c r="EA22" s="25">
        <f>Data!CX23</f>
        <v>0</v>
      </c>
      <c r="EB22" s="25">
        <f>Data!CY23</f>
        <v>0</v>
      </c>
      <c r="EC22" s="25">
        <f>Data!CZ23</f>
        <v>1440</v>
      </c>
      <c r="ED22" s="25">
        <f>Data!DA23</f>
        <v>1437</v>
      </c>
      <c r="EE22" s="25">
        <f>Data!DB23</f>
        <v>3</v>
      </c>
      <c r="EF22" s="25">
        <f>Data!DC23</f>
        <v>3600</v>
      </c>
      <c r="EG22" s="25">
        <f>Data!DD23</f>
        <v>0</v>
      </c>
      <c r="EH22" s="25">
        <f>Data!DE23</f>
        <v>0</v>
      </c>
      <c r="EI22" s="25">
        <f>Data!DF23</f>
        <v>0</v>
      </c>
      <c r="EJ22" s="25">
        <f>Data!DG23</f>
        <v>10</v>
      </c>
      <c r="EK22" s="25">
        <f>Data!DH23</f>
        <v>6220</v>
      </c>
      <c r="EL22" s="25">
        <f>Data!DI23</f>
        <v>6214</v>
      </c>
      <c r="EM22" s="25">
        <f>Data!DJ23</f>
        <v>6</v>
      </c>
      <c r="EN22" s="25">
        <f>Data!DK23</f>
        <v>3558</v>
      </c>
      <c r="EO22" s="25">
        <f>Data!DL23</f>
        <v>28</v>
      </c>
      <c r="EP22" s="25">
        <f>Data!DM23</f>
        <v>0</v>
      </c>
      <c r="EQ22" s="25">
        <f>Data!DN23</f>
        <v>18</v>
      </c>
      <c r="ER22" s="25">
        <f>Data!DO23</f>
        <v>46</v>
      </c>
      <c r="ES22" s="25">
        <f>Data!DP23</f>
        <v>6214</v>
      </c>
      <c r="ET22" s="25">
        <f>Data!DQ23</f>
        <v>6214</v>
      </c>
      <c r="EU22" s="25">
        <f>Data!DR23</f>
        <v>0</v>
      </c>
      <c r="EV22" s="25">
        <f>Data!DS23</f>
        <v>3600</v>
      </c>
      <c r="EW22" s="25">
        <f>Data!DT23</f>
        <v>0</v>
      </c>
      <c r="EX22" s="25">
        <f>Data!DU23</f>
        <v>0</v>
      </c>
      <c r="EY22" s="25">
        <f>Data!DV23</f>
        <v>0</v>
      </c>
      <c r="EZ22" s="25">
        <f>Data!DW23</f>
        <v>2</v>
      </c>
    </row>
    <row r="23" spans="1:156">
      <c r="AC23" s="6">
        <v>2</v>
      </c>
      <c r="AD23" s="4" t="str">
        <f>Data!A24</f>
        <v>21/08/18</v>
      </c>
      <c r="AE23" s="6">
        <f>Data!B24</f>
        <v>1.1574074074074073E-5</v>
      </c>
      <c r="AF23" s="25">
        <f>Data!C24</f>
        <v>12</v>
      </c>
      <c r="AG23" s="25">
        <f>Data!D24</f>
        <v>2689</v>
      </c>
      <c r="AH23" s="25">
        <f>Data!E24</f>
        <v>543</v>
      </c>
      <c r="AI23" s="25">
        <f>Data!F24</f>
        <v>127</v>
      </c>
      <c r="AJ23" s="25">
        <f>Data!G24</f>
        <v>270</v>
      </c>
      <c r="AK23" s="25">
        <f>Data!H24</f>
        <v>6718</v>
      </c>
      <c r="AL23" s="25">
        <f>Data!I24</f>
        <v>6718</v>
      </c>
      <c r="AM23" s="25">
        <f>Data!J24</f>
        <v>0</v>
      </c>
      <c r="AN23" s="25">
        <f>Data!K24</f>
        <v>3459</v>
      </c>
      <c r="AO23" s="25">
        <f>Data!L24</f>
        <v>33</v>
      </c>
      <c r="AP23" s="25">
        <f>Data!M24</f>
        <v>67</v>
      </c>
      <c r="AQ23" s="25">
        <f>Data!N24</f>
        <v>45</v>
      </c>
      <c r="AR23" s="25">
        <f>Data!O24</f>
        <v>14</v>
      </c>
      <c r="AS23" s="25">
        <f>Data!P24</f>
        <v>6722</v>
      </c>
      <c r="AT23" s="25">
        <f>Data!Q24</f>
        <v>6722</v>
      </c>
      <c r="AU23" s="25">
        <f>Data!R24</f>
        <v>0</v>
      </c>
      <c r="AV23" s="25">
        <f>Data!S24</f>
        <v>3531</v>
      </c>
      <c r="AW23" s="25">
        <f>Data!T24</f>
        <v>29</v>
      </c>
      <c r="AX23" s="25">
        <f>Data!U24</f>
        <v>36</v>
      </c>
      <c r="AY23" s="25">
        <f>Data!V24</f>
        <v>6</v>
      </c>
      <c r="AZ23" s="25">
        <f>Data!W24</f>
        <v>22</v>
      </c>
      <c r="BA23" s="25">
        <f>Data!X24</f>
        <v>6710</v>
      </c>
      <c r="BB23" s="25">
        <f>Data!Y24</f>
        <v>6710</v>
      </c>
      <c r="BC23" s="25">
        <f>Data!Z24</f>
        <v>0</v>
      </c>
      <c r="BD23" s="25">
        <f>Data!AA24</f>
        <v>3231</v>
      </c>
      <c r="BE23" s="25">
        <f>Data!AB24</f>
        <v>211</v>
      </c>
      <c r="BF23" s="25">
        <f>Data!AC24</f>
        <v>0</v>
      </c>
      <c r="BG23" s="25">
        <f>Data!AD24</f>
        <v>164</v>
      </c>
      <c r="BH23" s="25">
        <f>Data!AE24</f>
        <v>37</v>
      </c>
      <c r="BI23" s="25">
        <f>Data!AF24</f>
        <v>6721</v>
      </c>
      <c r="BJ23" s="25">
        <f>Data!AG24</f>
        <v>6692</v>
      </c>
      <c r="BK23" s="25">
        <f>Data!AH24</f>
        <v>29</v>
      </c>
      <c r="BL23" s="25">
        <f>Data!AI24</f>
        <v>3475</v>
      </c>
      <c r="BM23" s="25">
        <f>Data!AJ24</f>
        <v>70</v>
      </c>
      <c r="BN23" s="25">
        <f>Data!AK24</f>
        <v>0</v>
      </c>
      <c r="BO23" s="25">
        <f>Data!AL24</f>
        <v>64</v>
      </c>
      <c r="BP23" s="25">
        <f>Data!AM24</f>
        <v>50</v>
      </c>
      <c r="BQ23" s="25">
        <f>Data!AN24</f>
        <v>3837</v>
      </c>
      <c r="BR23" s="25">
        <f>Data!AO24</f>
        <v>3</v>
      </c>
      <c r="BS23" s="25">
        <f>Data!AP24</f>
        <v>0</v>
      </c>
      <c r="BT23" s="25">
        <f>Data!AQ24</f>
        <v>3487</v>
      </c>
      <c r="BU23" s="25">
        <f>Data!AR24</f>
        <v>56</v>
      </c>
      <c r="BV23" s="25">
        <f>Data!AS24</f>
        <v>24</v>
      </c>
      <c r="BW23" s="25">
        <f>Data!AT24</f>
        <v>35</v>
      </c>
      <c r="BX23" s="25">
        <f>Data!AU24</f>
        <v>16</v>
      </c>
      <c r="BY23" s="25">
        <f>Data!AV24</f>
        <v>6677</v>
      </c>
      <c r="BZ23" s="25">
        <f>Data!AW24</f>
        <v>6616</v>
      </c>
      <c r="CA23" s="25">
        <f>Data!AX24</f>
        <v>59</v>
      </c>
      <c r="CB23" s="25">
        <f>Data!AY24</f>
        <v>3520</v>
      </c>
      <c r="CC23" s="25">
        <f>Data!AZ24</f>
        <v>65</v>
      </c>
      <c r="CD23" s="25">
        <f>Data!BA24</f>
        <v>0</v>
      </c>
      <c r="CE23" s="25">
        <f>Data!BB24</f>
        <v>17</v>
      </c>
      <c r="CF23" s="25">
        <f>Data!BC24</f>
        <v>7</v>
      </c>
      <c r="CG23" s="25">
        <f>Data!BD24</f>
        <v>6616</v>
      </c>
      <c r="CH23" s="25">
        <f>Data!BE24</f>
        <v>6616</v>
      </c>
      <c r="CI23" s="25">
        <f>Data!BF24</f>
        <v>0</v>
      </c>
      <c r="CJ23" s="25">
        <f>Data!BG24</f>
        <v>3600</v>
      </c>
      <c r="CK23" s="25">
        <f>Data!BH24</f>
        <v>0</v>
      </c>
      <c r="CL23" s="25">
        <f>Data!BI24</f>
        <v>0</v>
      </c>
      <c r="CM23" s="25">
        <f>Data!BJ24</f>
        <v>0</v>
      </c>
      <c r="CN23" s="25">
        <f>Data!BK24</f>
        <v>8</v>
      </c>
      <c r="CO23" s="25">
        <f>Data!BL24</f>
        <v>6611</v>
      </c>
      <c r="CP23" s="25">
        <f>Data!BM24</f>
        <v>6607</v>
      </c>
      <c r="CQ23" s="25">
        <f>Data!BN24</f>
        <v>4</v>
      </c>
      <c r="CR23" s="25">
        <f>Data!BO24</f>
        <v>3560</v>
      </c>
      <c r="CS23" s="25">
        <f>Data!BP24</f>
        <v>0</v>
      </c>
      <c r="CT23" s="25">
        <f>Data!BQ24</f>
        <v>41</v>
      </c>
      <c r="CU23" s="25">
        <f>Data!BR24</f>
        <v>0</v>
      </c>
      <c r="CV23" s="25">
        <f>Data!BS24</f>
        <v>23</v>
      </c>
      <c r="CW23" s="25">
        <f>Data!BT24</f>
        <v>6607</v>
      </c>
      <c r="CX23" s="25">
        <f>Data!BU24</f>
        <v>6605</v>
      </c>
      <c r="CY23" s="25">
        <f>Data!BV24</f>
        <v>2</v>
      </c>
      <c r="CZ23" s="25">
        <f>Data!BW24</f>
        <v>3386</v>
      </c>
      <c r="DA23" s="25">
        <f>Data!BX24</f>
        <v>171</v>
      </c>
      <c r="DB23" s="25">
        <f>Data!BY24</f>
        <v>0</v>
      </c>
      <c r="DC23" s="25">
        <f>Data!BZ24</f>
        <v>46</v>
      </c>
      <c r="DD23" s="25">
        <f>Data!CA24</f>
        <v>6</v>
      </c>
      <c r="DE23" s="25">
        <f>Data!CB24</f>
        <v>1737</v>
      </c>
      <c r="DF23" s="25">
        <f>Data!CC24</f>
        <v>1717</v>
      </c>
      <c r="DG23" s="25">
        <f>Data!CD24</f>
        <v>20</v>
      </c>
      <c r="DH23" s="25">
        <f>Data!CE24</f>
        <v>3600</v>
      </c>
      <c r="DI23" s="25">
        <f>Data!CF24</f>
        <v>0</v>
      </c>
      <c r="DJ23" s="25">
        <f>Data!CG24</f>
        <v>0</v>
      </c>
      <c r="DK23" s="25">
        <f>Data!CH24</f>
        <v>0</v>
      </c>
      <c r="DL23" s="25">
        <f>Data!CI24</f>
        <v>10</v>
      </c>
      <c r="DM23" s="25">
        <f>Data!CJ24</f>
        <v>1664</v>
      </c>
      <c r="DN23" s="25">
        <f>Data!CK24</f>
        <v>1645</v>
      </c>
      <c r="DO23" s="25">
        <f>Data!CL24</f>
        <v>19</v>
      </c>
      <c r="DP23" s="25">
        <f>Data!CM24</f>
        <v>3600</v>
      </c>
      <c r="DQ23" s="25">
        <f>Data!CN24</f>
        <v>0</v>
      </c>
      <c r="DR23" s="25">
        <f>Data!CO24</f>
        <v>0</v>
      </c>
      <c r="DS23" s="25">
        <f>Data!CP24</f>
        <v>0</v>
      </c>
      <c r="DT23" s="25">
        <f>Data!CQ24</f>
        <v>14</v>
      </c>
      <c r="DU23" s="25">
        <f>Data!CR24</f>
        <v>1678</v>
      </c>
      <c r="DV23" s="25">
        <f>Data!CS24</f>
        <v>1673</v>
      </c>
      <c r="DW23" s="25">
        <f>Data!CT24</f>
        <v>5</v>
      </c>
      <c r="DX23" s="25">
        <f>Data!CU24</f>
        <v>3600</v>
      </c>
      <c r="DY23" s="25">
        <f>Data!CV24</f>
        <v>0</v>
      </c>
      <c r="DZ23" s="25">
        <f>Data!CW24</f>
        <v>0</v>
      </c>
      <c r="EA23" s="25">
        <f>Data!CX24</f>
        <v>0</v>
      </c>
      <c r="EB23" s="25">
        <f>Data!CY24</f>
        <v>0</v>
      </c>
      <c r="EC23" s="25">
        <f>Data!CZ24</f>
        <v>1524</v>
      </c>
      <c r="ED23" s="25">
        <f>Data!DA24</f>
        <v>1521</v>
      </c>
      <c r="EE23" s="25">
        <f>Data!DB24</f>
        <v>3</v>
      </c>
      <c r="EF23" s="25">
        <f>Data!DC24</f>
        <v>3600</v>
      </c>
      <c r="EG23" s="25">
        <f>Data!DD24</f>
        <v>0</v>
      </c>
      <c r="EH23" s="25">
        <f>Data!DE24</f>
        <v>0</v>
      </c>
      <c r="EI23" s="25">
        <f>Data!DF24</f>
        <v>0</v>
      </c>
      <c r="EJ23" s="25">
        <f>Data!DG24</f>
        <v>10</v>
      </c>
      <c r="EK23" s="25">
        <f>Data!DH24</f>
        <v>6557</v>
      </c>
      <c r="EL23" s="25">
        <f>Data!DI24</f>
        <v>6551</v>
      </c>
      <c r="EM23" s="25">
        <f>Data!DJ24</f>
        <v>6</v>
      </c>
      <c r="EN23" s="25">
        <f>Data!DK24</f>
        <v>3555</v>
      </c>
      <c r="EO23" s="25">
        <f>Data!DL24</f>
        <v>38</v>
      </c>
      <c r="EP23" s="25">
        <f>Data!DM24</f>
        <v>0</v>
      </c>
      <c r="EQ23" s="25">
        <f>Data!DN24</f>
        <v>11</v>
      </c>
      <c r="ER23" s="25">
        <f>Data!DO24</f>
        <v>49</v>
      </c>
      <c r="ES23" s="25">
        <f>Data!DP24</f>
        <v>6551</v>
      </c>
      <c r="ET23" s="25">
        <f>Data!DQ24</f>
        <v>6551</v>
      </c>
      <c r="EU23" s="25">
        <f>Data!DR24</f>
        <v>0</v>
      </c>
      <c r="EV23" s="25">
        <f>Data!DS24</f>
        <v>3600</v>
      </c>
      <c r="EW23" s="25">
        <f>Data!DT24</f>
        <v>0</v>
      </c>
      <c r="EX23" s="25">
        <f>Data!DU24</f>
        <v>0</v>
      </c>
      <c r="EY23" s="25">
        <f>Data!DV24</f>
        <v>0</v>
      </c>
      <c r="EZ23" s="25">
        <f>Data!DW24</f>
        <v>2</v>
      </c>
    </row>
    <row r="24" spans="1:156">
      <c r="AC24" s="6">
        <v>2.0416666666666701</v>
      </c>
      <c r="AD24" s="4" t="str">
        <f>Data!A25</f>
        <v>21/08/18</v>
      </c>
      <c r="AE24" s="6">
        <f>Data!B25</f>
        <v>4.1678240740740745E-2</v>
      </c>
      <c r="AF24" s="25">
        <f>Data!C25</f>
        <v>12</v>
      </c>
      <c r="AG24" s="25">
        <f>Data!D25</f>
        <v>3182</v>
      </c>
      <c r="AH24" s="25">
        <f>Data!E25</f>
        <v>215</v>
      </c>
      <c r="AI24" s="25">
        <f>Data!F25</f>
        <v>159</v>
      </c>
      <c r="AJ24" s="25">
        <f>Data!G25</f>
        <v>59</v>
      </c>
      <c r="AK24" s="25">
        <f>Data!H25</f>
        <v>7121</v>
      </c>
      <c r="AL24" s="25">
        <f>Data!I25</f>
        <v>7121</v>
      </c>
      <c r="AM24" s="25">
        <f>Data!J25</f>
        <v>0</v>
      </c>
      <c r="AN24" s="25">
        <f>Data!K25</f>
        <v>3600</v>
      </c>
      <c r="AO24" s="25">
        <f>Data!L25</f>
        <v>0</v>
      </c>
      <c r="AP24" s="25">
        <f>Data!M25</f>
        <v>0</v>
      </c>
      <c r="AQ24" s="25">
        <f>Data!N25</f>
        <v>0</v>
      </c>
      <c r="AR24" s="25">
        <f>Data!O25</f>
        <v>14</v>
      </c>
      <c r="AS24" s="25">
        <f>Data!P25</f>
        <v>7128</v>
      </c>
      <c r="AT24" s="25">
        <f>Data!Q25</f>
        <v>7128</v>
      </c>
      <c r="AU24" s="25">
        <f>Data!R25</f>
        <v>0</v>
      </c>
      <c r="AV24" s="25">
        <f>Data!S25</f>
        <v>3571</v>
      </c>
      <c r="AW24" s="25">
        <f>Data!T25</f>
        <v>0</v>
      </c>
      <c r="AX24" s="25">
        <f>Data!U25</f>
        <v>18</v>
      </c>
      <c r="AY24" s="25">
        <f>Data!V25</f>
        <v>12</v>
      </c>
      <c r="AZ24" s="25">
        <f>Data!W25</f>
        <v>22</v>
      </c>
      <c r="BA24" s="25">
        <f>Data!X25</f>
        <v>7110</v>
      </c>
      <c r="BB24" s="25">
        <f>Data!Y25</f>
        <v>7110</v>
      </c>
      <c r="BC24" s="25">
        <f>Data!Z25</f>
        <v>0</v>
      </c>
      <c r="BD24" s="25">
        <f>Data!AA25</f>
        <v>3600</v>
      </c>
      <c r="BE24" s="25">
        <f>Data!AB25</f>
        <v>0</v>
      </c>
      <c r="BF24" s="25">
        <f>Data!AC25</f>
        <v>0</v>
      </c>
      <c r="BG24" s="25">
        <f>Data!AD25</f>
        <v>0</v>
      </c>
      <c r="BH24" s="25">
        <f>Data!AE25</f>
        <v>37</v>
      </c>
      <c r="BI24" s="25">
        <f>Data!AF25</f>
        <v>7118</v>
      </c>
      <c r="BJ24" s="25">
        <f>Data!AG25</f>
        <v>7089</v>
      </c>
      <c r="BK24" s="25">
        <f>Data!AH25</f>
        <v>29</v>
      </c>
      <c r="BL24" s="25">
        <f>Data!AI25</f>
        <v>3600</v>
      </c>
      <c r="BM24" s="25">
        <f>Data!AJ25</f>
        <v>0</v>
      </c>
      <c r="BN24" s="25">
        <f>Data!AK25</f>
        <v>1</v>
      </c>
      <c r="BO24" s="25">
        <f>Data!AL25</f>
        <v>0</v>
      </c>
      <c r="BP24" s="25">
        <f>Data!AM25</f>
        <v>50</v>
      </c>
      <c r="BQ24" s="25">
        <f>Data!AN25</f>
        <v>4218</v>
      </c>
      <c r="BR24" s="25">
        <f>Data!AO25</f>
        <v>3</v>
      </c>
      <c r="BS24" s="25">
        <f>Data!AP25</f>
        <v>0</v>
      </c>
      <c r="BT24" s="25">
        <f>Data!AQ25</f>
        <v>3436</v>
      </c>
      <c r="BU24" s="25">
        <f>Data!AR25</f>
        <v>0</v>
      </c>
      <c r="BV24" s="25">
        <f>Data!AS25</f>
        <v>170</v>
      </c>
      <c r="BW24" s="25">
        <f>Data!AT25</f>
        <v>0</v>
      </c>
      <c r="BX24" s="25">
        <f>Data!AU25</f>
        <v>16</v>
      </c>
      <c r="BY24" s="25">
        <f>Data!AV25</f>
        <v>7071</v>
      </c>
      <c r="BZ24" s="25">
        <f>Data!AW25</f>
        <v>7005</v>
      </c>
      <c r="CA24" s="25">
        <f>Data!AX25</f>
        <v>63</v>
      </c>
      <c r="CB24" s="25">
        <f>Data!AY25</f>
        <v>3600</v>
      </c>
      <c r="CC24" s="25">
        <f>Data!AZ25</f>
        <v>0</v>
      </c>
      <c r="CD24" s="25">
        <f>Data!BA25</f>
        <v>0</v>
      </c>
      <c r="CE24" s="25">
        <f>Data!BB25</f>
        <v>0</v>
      </c>
      <c r="CF24" s="25">
        <f>Data!BC25</f>
        <v>7</v>
      </c>
      <c r="CG24" s="25">
        <f>Data!BD25</f>
        <v>7005</v>
      </c>
      <c r="CH24" s="25">
        <f>Data!BE25</f>
        <v>7005</v>
      </c>
      <c r="CI24" s="25">
        <f>Data!BF25</f>
        <v>0</v>
      </c>
      <c r="CJ24" s="25">
        <f>Data!BG25</f>
        <v>3600</v>
      </c>
      <c r="CK24" s="25">
        <f>Data!BH25</f>
        <v>0</v>
      </c>
      <c r="CL24" s="25">
        <f>Data!BI25</f>
        <v>0</v>
      </c>
      <c r="CM24" s="25">
        <f>Data!BJ25</f>
        <v>0</v>
      </c>
      <c r="CN24" s="25">
        <f>Data!BK25</f>
        <v>8</v>
      </c>
      <c r="CO24" s="25">
        <f>Data!BL25</f>
        <v>6998</v>
      </c>
      <c r="CP24" s="25">
        <f>Data!BM25</f>
        <v>6994</v>
      </c>
      <c r="CQ24" s="25">
        <f>Data!BN25</f>
        <v>4</v>
      </c>
      <c r="CR24" s="25">
        <f>Data!BO25</f>
        <v>3442</v>
      </c>
      <c r="CS24" s="25">
        <f>Data!BP25</f>
        <v>112</v>
      </c>
      <c r="CT24" s="25">
        <f>Data!BQ25</f>
        <v>19</v>
      </c>
      <c r="CU24" s="25">
        <f>Data!BR25</f>
        <v>28</v>
      </c>
      <c r="CV24" s="25">
        <f>Data!BS25</f>
        <v>24</v>
      </c>
      <c r="CW24" s="25">
        <f>Data!BT25</f>
        <v>6995</v>
      </c>
      <c r="CX24" s="25">
        <f>Data!BU25</f>
        <v>6993</v>
      </c>
      <c r="CY24" s="25">
        <f>Data!BV25</f>
        <v>2</v>
      </c>
      <c r="CZ24" s="25">
        <f>Data!BW25</f>
        <v>3545</v>
      </c>
      <c r="DA24" s="25">
        <f>Data!BX25</f>
        <v>50</v>
      </c>
      <c r="DB24" s="25">
        <f>Data!BY25</f>
        <v>0</v>
      </c>
      <c r="DC24" s="25">
        <f>Data!BZ25</f>
        <v>7</v>
      </c>
      <c r="DD24" s="25">
        <f>Data!CA25</f>
        <v>7</v>
      </c>
      <c r="DE24" s="25">
        <f>Data!CB25</f>
        <v>1844</v>
      </c>
      <c r="DF24" s="25">
        <f>Data!CC25</f>
        <v>1823</v>
      </c>
      <c r="DG24" s="25">
        <f>Data!CD25</f>
        <v>21</v>
      </c>
      <c r="DH24" s="25">
        <f>Data!CE25</f>
        <v>3569</v>
      </c>
      <c r="DI24" s="25">
        <f>Data!CF25</f>
        <v>0</v>
      </c>
      <c r="DJ24" s="25">
        <f>Data!CG25</f>
        <v>28</v>
      </c>
      <c r="DK24" s="25">
        <f>Data!CH25</f>
        <v>5</v>
      </c>
      <c r="DL24" s="25">
        <f>Data!CI25</f>
        <v>10</v>
      </c>
      <c r="DM24" s="25">
        <f>Data!CJ25</f>
        <v>1766</v>
      </c>
      <c r="DN24" s="25">
        <f>Data!CK25</f>
        <v>1747</v>
      </c>
      <c r="DO24" s="25">
        <f>Data!CL25</f>
        <v>19</v>
      </c>
      <c r="DP24" s="25">
        <f>Data!CM25</f>
        <v>3600</v>
      </c>
      <c r="DQ24" s="25">
        <f>Data!CN25</f>
        <v>0</v>
      </c>
      <c r="DR24" s="25">
        <f>Data!CO25</f>
        <v>0</v>
      </c>
      <c r="DS24" s="25">
        <f>Data!CP25</f>
        <v>0</v>
      </c>
      <c r="DT24" s="25">
        <f>Data!CQ25</f>
        <v>14</v>
      </c>
      <c r="DU24" s="25">
        <f>Data!CR25</f>
        <v>1779</v>
      </c>
      <c r="DV24" s="25">
        <f>Data!CS25</f>
        <v>1772</v>
      </c>
      <c r="DW24" s="25">
        <f>Data!CT25</f>
        <v>7</v>
      </c>
      <c r="DX24" s="25">
        <f>Data!CU25</f>
        <v>3600</v>
      </c>
      <c r="DY24" s="25">
        <f>Data!CV25</f>
        <v>0</v>
      </c>
      <c r="DZ24" s="25">
        <f>Data!CW25</f>
        <v>0</v>
      </c>
      <c r="EA24" s="25">
        <f>Data!CX25</f>
        <v>0</v>
      </c>
      <c r="EB24" s="25">
        <f>Data!CY25</f>
        <v>0</v>
      </c>
      <c r="EC24" s="25">
        <f>Data!CZ25</f>
        <v>1614</v>
      </c>
      <c r="ED24" s="25">
        <f>Data!DA25</f>
        <v>1611</v>
      </c>
      <c r="EE24" s="25">
        <f>Data!DB25</f>
        <v>3</v>
      </c>
      <c r="EF24" s="25">
        <f>Data!DC25</f>
        <v>3575</v>
      </c>
      <c r="EG24" s="25">
        <f>Data!DD25</f>
        <v>9</v>
      </c>
      <c r="EH24" s="25">
        <f>Data!DE25</f>
        <v>0</v>
      </c>
      <c r="EI24" s="25">
        <f>Data!DF25</f>
        <v>16</v>
      </c>
      <c r="EJ24" s="25">
        <f>Data!DG25</f>
        <v>11</v>
      </c>
      <c r="EK24" s="25">
        <f>Data!DH25</f>
        <v>6959</v>
      </c>
      <c r="EL24" s="25">
        <f>Data!DI25</f>
        <v>6953</v>
      </c>
      <c r="EM24" s="25">
        <f>Data!DJ25</f>
        <v>6</v>
      </c>
      <c r="EN24" s="25">
        <f>Data!DK25</f>
        <v>3558</v>
      </c>
      <c r="EO24" s="25">
        <f>Data!DL25</f>
        <v>44</v>
      </c>
      <c r="EP24" s="25">
        <f>Data!DM25</f>
        <v>0</v>
      </c>
      <c r="EQ24" s="25">
        <f>Data!DN25</f>
        <v>3</v>
      </c>
      <c r="ER24" s="25">
        <f>Data!DO25</f>
        <v>51</v>
      </c>
      <c r="ES24" s="25">
        <f>Data!DP25</f>
        <v>6953</v>
      </c>
      <c r="ET24" s="25">
        <f>Data!DQ25</f>
        <v>6953</v>
      </c>
      <c r="EU24" s="25">
        <f>Data!DR25</f>
        <v>0</v>
      </c>
      <c r="EV24" s="25">
        <f>Data!DS25</f>
        <v>3600</v>
      </c>
      <c r="EW24" s="25">
        <f>Data!DT25</f>
        <v>0</v>
      </c>
      <c r="EX24" s="25">
        <f>Data!DU25</f>
        <v>0</v>
      </c>
      <c r="EY24" s="25">
        <f>Data!DV25</f>
        <v>0</v>
      </c>
      <c r="EZ24" s="25">
        <f>Data!DW25</f>
        <v>2</v>
      </c>
    </row>
    <row r="25" spans="1:156">
      <c r="AC25" s="6">
        <v>2.0833333333333401</v>
      </c>
      <c r="AD25" s="4" t="str">
        <f>Data!A26</f>
        <v>21/08/18</v>
      </c>
      <c r="AE25" s="6">
        <f>Data!B26</f>
        <v>8.3344907407407409E-2</v>
      </c>
      <c r="AF25" s="25">
        <f>Data!C26</f>
        <v>12</v>
      </c>
      <c r="AG25" s="25">
        <f>Data!D26</f>
        <v>2921</v>
      </c>
      <c r="AH25" s="25">
        <f>Data!E26</f>
        <v>211</v>
      </c>
      <c r="AI25" s="25">
        <f>Data!F26</f>
        <v>118</v>
      </c>
      <c r="AJ25" s="25">
        <f>Data!G26</f>
        <v>372</v>
      </c>
      <c r="AK25" s="25">
        <f>Data!H26</f>
        <v>7502</v>
      </c>
      <c r="AL25" s="25">
        <f>Data!I26</f>
        <v>7502</v>
      </c>
      <c r="AM25" s="25">
        <f>Data!J26</f>
        <v>0</v>
      </c>
      <c r="AN25" s="25">
        <f>Data!K26</f>
        <v>3506</v>
      </c>
      <c r="AO25" s="25">
        <f>Data!L26</f>
        <v>28</v>
      </c>
      <c r="AP25" s="25">
        <f>Data!M26</f>
        <v>57</v>
      </c>
      <c r="AQ25" s="25">
        <f>Data!N26</f>
        <v>15</v>
      </c>
      <c r="AR25" s="25">
        <f>Data!O26</f>
        <v>15</v>
      </c>
      <c r="AS25" s="25">
        <f>Data!P26</f>
        <v>7507</v>
      </c>
      <c r="AT25" s="25">
        <f>Data!Q26</f>
        <v>7507</v>
      </c>
      <c r="AU25" s="25">
        <f>Data!R26</f>
        <v>0</v>
      </c>
      <c r="AV25" s="25">
        <f>Data!S26</f>
        <v>3600</v>
      </c>
      <c r="AW25" s="25">
        <f>Data!T26</f>
        <v>0</v>
      </c>
      <c r="AX25" s="25">
        <f>Data!U26</f>
        <v>0</v>
      </c>
      <c r="AY25" s="25">
        <f>Data!V26</f>
        <v>0</v>
      </c>
      <c r="AZ25" s="25">
        <f>Data!W26</f>
        <v>22</v>
      </c>
      <c r="BA25" s="25">
        <f>Data!X26</f>
        <v>7497</v>
      </c>
      <c r="BB25" s="25">
        <f>Data!Y26</f>
        <v>7497</v>
      </c>
      <c r="BC25" s="25">
        <f>Data!Z26</f>
        <v>0</v>
      </c>
      <c r="BD25" s="25">
        <f>Data!AA26</f>
        <v>3551</v>
      </c>
      <c r="BE25" s="25">
        <f>Data!AB26</f>
        <v>17</v>
      </c>
      <c r="BF25" s="25">
        <f>Data!AC26</f>
        <v>0</v>
      </c>
      <c r="BG25" s="25">
        <f>Data!AD26</f>
        <v>35</v>
      </c>
      <c r="BH25" s="25">
        <f>Data!AE26</f>
        <v>40</v>
      </c>
      <c r="BI25" s="25">
        <f>Data!AF26</f>
        <v>7507</v>
      </c>
      <c r="BJ25" s="25">
        <f>Data!AG26</f>
        <v>7478</v>
      </c>
      <c r="BK25" s="25">
        <f>Data!AH26</f>
        <v>29</v>
      </c>
      <c r="BL25" s="25">
        <f>Data!AI26</f>
        <v>3206</v>
      </c>
      <c r="BM25" s="25">
        <f>Data!AJ26</f>
        <v>81</v>
      </c>
      <c r="BN25" s="25">
        <f>Data!AK26</f>
        <v>16</v>
      </c>
      <c r="BO25" s="25">
        <f>Data!AL26</f>
        <v>304</v>
      </c>
      <c r="BP25" s="25">
        <f>Data!AM26</f>
        <v>55</v>
      </c>
      <c r="BQ25" s="25">
        <f>Data!AN26</f>
        <v>4583</v>
      </c>
      <c r="BR25" s="25">
        <f>Data!AO26</f>
        <v>3</v>
      </c>
      <c r="BS25" s="25">
        <f>Data!AP26</f>
        <v>0</v>
      </c>
      <c r="BT25" s="25">
        <f>Data!AQ26</f>
        <v>3569</v>
      </c>
      <c r="BU25" s="25">
        <f>Data!AR26</f>
        <v>11</v>
      </c>
      <c r="BV25" s="25">
        <f>Data!AS26</f>
        <v>21</v>
      </c>
      <c r="BW25" s="25">
        <f>Data!AT26</f>
        <v>1</v>
      </c>
      <c r="BX25" s="25">
        <f>Data!AU26</f>
        <v>17</v>
      </c>
      <c r="BY25" s="25">
        <f>Data!AV26</f>
        <v>7481</v>
      </c>
      <c r="BZ25" s="25">
        <f>Data!AW26</f>
        <v>7414</v>
      </c>
      <c r="CA25" s="25">
        <f>Data!AX26</f>
        <v>66</v>
      </c>
      <c r="CB25" s="25">
        <f>Data!AY26</f>
        <v>3600</v>
      </c>
      <c r="CC25" s="25">
        <f>Data!AZ26</f>
        <v>0</v>
      </c>
      <c r="CD25" s="25">
        <f>Data!BA26</f>
        <v>0</v>
      </c>
      <c r="CE25" s="25">
        <f>Data!BB26</f>
        <v>0</v>
      </c>
      <c r="CF25" s="25">
        <f>Data!BC26</f>
        <v>7</v>
      </c>
      <c r="CG25" s="25">
        <f>Data!BD26</f>
        <v>7414</v>
      </c>
      <c r="CH25" s="25">
        <f>Data!BE26</f>
        <v>7414</v>
      </c>
      <c r="CI25" s="25">
        <f>Data!BF26</f>
        <v>0</v>
      </c>
      <c r="CJ25" s="25">
        <f>Data!BG26</f>
        <v>3600</v>
      </c>
      <c r="CK25" s="25">
        <f>Data!BH26</f>
        <v>0</v>
      </c>
      <c r="CL25" s="25">
        <f>Data!BI26</f>
        <v>0</v>
      </c>
      <c r="CM25" s="25">
        <f>Data!BJ26</f>
        <v>0</v>
      </c>
      <c r="CN25" s="25">
        <f>Data!BK26</f>
        <v>8</v>
      </c>
      <c r="CO25" s="25">
        <f>Data!BL26</f>
        <v>7409</v>
      </c>
      <c r="CP25" s="25">
        <f>Data!BM26</f>
        <v>7404</v>
      </c>
      <c r="CQ25" s="25">
        <f>Data!BN26</f>
        <v>5</v>
      </c>
      <c r="CR25" s="25">
        <f>Data!BO26</f>
        <v>3521</v>
      </c>
      <c r="CS25" s="25">
        <f>Data!BP26</f>
        <v>39</v>
      </c>
      <c r="CT25" s="25">
        <f>Data!BQ26</f>
        <v>24</v>
      </c>
      <c r="CU25" s="25">
        <f>Data!BR26</f>
        <v>20</v>
      </c>
      <c r="CV25" s="25">
        <f>Data!BS26</f>
        <v>26</v>
      </c>
      <c r="CW25" s="25">
        <f>Data!BT26</f>
        <v>7404</v>
      </c>
      <c r="CX25" s="25">
        <f>Data!BU26</f>
        <v>7402</v>
      </c>
      <c r="CY25" s="25">
        <f>Data!BV26</f>
        <v>2</v>
      </c>
      <c r="CZ25" s="25">
        <f>Data!BW26</f>
        <v>3600</v>
      </c>
      <c r="DA25" s="25">
        <f>Data!BX26</f>
        <v>0</v>
      </c>
      <c r="DB25" s="25">
        <f>Data!BY26</f>
        <v>0</v>
      </c>
      <c r="DC25" s="25">
        <f>Data!BZ26</f>
        <v>0</v>
      </c>
      <c r="DD25" s="25">
        <f>Data!CA26</f>
        <v>7</v>
      </c>
      <c r="DE25" s="25">
        <f>Data!CB26</f>
        <v>1949</v>
      </c>
      <c r="DF25" s="25">
        <f>Data!CC26</f>
        <v>1927</v>
      </c>
      <c r="DG25" s="25">
        <f>Data!CD26</f>
        <v>22</v>
      </c>
      <c r="DH25" s="25">
        <f>Data!CE26</f>
        <v>3574</v>
      </c>
      <c r="DI25" s="25">
        <f>Data!CF26</f>
        <v>11</v>
      </c>
      <c r="DJ25" s="25">
        <f>Data!CG26</f>
        <v>0</v>
      </c>
      <c r="DK25" s="25">
        <f>Data!CH26</f>
        <v>17</v>
      </c>
      <c r="DL25" s="25">
        <f>Data!CI26</f>
        <v>11</v>
      </c>
      <c r="DM25" s="25">
        <f>Data!CJ26</f>
        <v>1867</v>
      </c>
      <c r="DN25" s="25">
        <f>Data!CK26</f>
        <v>1846</v>
      </c>
      <c r="DO25" s="25">
        <f>Data!CL26</f>
        <v>21</v>
      </c>
      <c r="DP25" s="25">
        <f>Data!CM26</f>
        <v>3600</v>
      </c>
      <c r="DQ25" s="25">
        <f>Data!CN26</f>
        <v>0</v>
      </c>
      <c r="DR25" s="25">
        <f>Data!CO26</f>
        <v>0</v>
      </c>
      <c r="DS25" s="25">
        <f>Data!CP26</f>
        <v>0</v>
      </c>
      <c r="DT25" s="25">
        <f>Data!CQ26</f>
        <v>14</v>
      </c>
      <c r="DU25" s="25">
        <f>Data!CR26</f>
        <v>1879</v>
      </c>
      <c r="DV25" s="25">
        <f>Data!CS26</f>
        <v>1872</v>
      </c>
      <c r="DW25" s="25">
        <f>Data!CT26</f>
        <v>7</v>
      </c>
      <c r="DX25" s="25">
        <f>Data!CU26</f>
        <v>3600</v>
      </c>
      <c r="DY25" s="25">
        <f>Data!CV26</f>
        <v>0</v>
      </c>
      <c r="DZ25" s="25">
        <f>Data!CW26</f>
        <v>0</v>
      </c>
      <c r="EA25" s="25">
        <f>Data!CX26</f>
        <v>0</v>
      </c>
      <c r="EB25" s="25">
        <f>Data!CY26</f>
        <v>0</v>
      </c>
      <c r="EC25" s="25">
        <f>Data!CZ26</f>
        <v>1704</v>
      </c>
      <c r="ED25" s="25">
        <f>Data!DA26</f>
        <v>1700</v>
      </c>
      <c r="EE25" s="25">
        <f>Data!DB26</f>
        <v>4</v>
      </c>
      <c r="EF25" s="25">
        <f>Data!DC26</f>
        <v>3600</v>
      </c>
      <c r="EG25" s="25">
        <f>Data!DD26</f>
        <v>0</v>
      </c>
      <c r="EH25" s="25">
        <f>Data!DE26</f>
        <v>0</v>
      </c>
      <c r="EI25" s="25">
        <f>Data!DF26</f>
        <v>0</v>
      </c>
      <c r="EJ25" s="25">
        <f>Data!DG26</f>
        <v>11</v>
      </c>
      <c r="EK25" s="25">
        <f>Data!DH26</f>
        <v>7346</v>
      </c>
      <c r="EL25" s="25">
        <f>Data!DI26</f>
        <v>7340</v>
      </c>
      <c r="EM25" s="25">
        <f>Data!DJ26</f>
        <v>6</v>
      </c>
      <c r="EN25" s="25">
        <f>Data!DK26</f>
        <v>3575</v>
      </c>
      <c r="EO25" s="25">
        <f>Data!DL26</f>
        <v>26</v>
      </c>
      <c r="EP25" s="25">
        <f>Data!DM26</f>
        <v>0</v>
      </c>
      <c r="EQ25" s="25">
        <f>Data!DN26</f>
        <v>1</v>
      </c>
      <c r="ER25" s="25">
        <f>Data!DO26</f>
        <v>52</v>
      </c>
      <c r="ES25" s="25">
        <f>Data!DP26</f>
        <v>7340</v>
      </c>
      <c r="ET25" s="25">
        <f>Data!DQ26</f>
        <v>7340</v>
      </c>
      <c r="EU25" s="25">
        <f>Data!DR26</f>
        <v>0</v>
      </c>
      <c r="EV25" s="25">
        <f>Data!DS26</f>
        <v>3600</v>
      </c>
      <c r="EW25" s="25">
        <f>Data!DT26</f>
        <v>0</v>
      </c>
      <c r="EX25" s="25">
        <f>Data!DU26</f>
        <v>0</v>
      </c>
      <c r="EY25" s="25">
        <f>Data!DV26</f>
        <v>0</v>
      </c>
      <c r="EZ25" s="25">
        <f>Data!DW26</f>
        <v>2</v>
      </c>
    </row>
    <row r="26" spans="1:156">
      <c r="A26" t="s">
        <v>56</v>
      </c>
      <c r="AC26" s="6">
        <v>2.125</v>
      </c>
      <c r="AD26" s="4" t="str">
        <f>Data!A27</f>
        <v>21/08/18</v>
      </c>
      <c r="AE26" s="6">
        <f>Data!B27</f>
        <v>0.12501157407407407</v>
      </c>
      <c r="AF26" s="25">
        <f>Data!C27</f>
        <v>12</v>
      </c>
      <c r="AG26" s="25">
        <f>Data!D27</f>
        <v>3084</v>
      </c>
      <c r="AH26" s="25">
        <f>Data!E27</f>
        <v>344</v>
      </c>
      <c r="AI26" s="25">
        <f>Data!F27</f>
        <v>43</v>
      </c>
      <c r="AJ26" s="25">
        <f>Data!G27</f>
        <v>155</v>
      </c>
      <c r="AK26" s="25">
        <f>Data!H27</f>
        <v>7914</v>
      </c>
      <c r="AL26" s="25">
        <f>Data!I27</f>
        <v>7914</v>
      </c>
      <c r="AM26" s="25">
        <f>Data!J27</f>
        <v>0</v>
      </c>
      <c r="AN26" s="25">
        <f>Data!K27</f>
        <v>3573</v>
      </c>
      <c r="AO26" s="25">
        <f>Data!L27</f>
        <v>20</v>
      </c>
      <c r="AP26" s="25">
        <f>Data!M27</f>
        <v>0</v>
      </c>
      <c r="AQ26" s="25">
        <f>Data!N27</f>
        <v>8</v>
      </c>
      <c r="AR26" s="25">
        <f>Data!O27</f>
        <v>17</v>
      </c>
      <c r="AS26" s="25">
        <f>Data!P27</f>
        <v>7918</v>
      </c>
      <c r="AT26" s="25">
        <f>Data!Q27</f>
        <v>7918</v>
      </c>
      <c r="AU26" s="25">
        <f>Data!R27</f>
        <v>0</v>
      </c>
      <c r="AV26" s="25">
        <f>Data!S27</f>
        <v>3600</v>
      </c>
      <c r="AW26" s="25">
        <f>Data!T27</f>
        <v>0</v>
      </c>
      <c r="AX26" s="25">
        <f>Data!U27</f>
        <v>0</v>
      </c>
      <c r="AY26" s="25">
        <f>Data!V27</f>
        <v>0</v>
      </c>
      <c r="AZ26" s="25">
        <f>Data!W27</f>
        <v>22</v>
      </c>
      <c r="BA26" s="25">
        <f>Data!X27</f>
        <v>7898</v>
      </c>
      <c r="BB26" s="25">
        <f>Data!Y27</f>
        <v>7898</v>
      </c>
      <c r="BC26" s="25">
        <f>Data!Z27</f>
        <v>0</v>
      </c>
      <c r="BD26" s="25">
        <f>Data!AA27</f>
        <v>3586</v>
      </c>
      <c r="BE26" s="25">
        <f>Data!AB27</f>
        <v>15</v>
      </c>
      <c r="BF26" s="25">
        <f>Data!AC27</f>
        <v>0</v>
      </c>
      <c r="BG26" s="25">
        <f>Data!AD27</f>
        <v>1</v>
      </c>
      <c r="BH26" s="25">
        <f>Data!AE27</f>
        <v>41</v>
      </c>
      <c r="BI26" s="25">
        <f>Data!AF27</f>
        <v>7916</v>
      </c>
      <c r="BJ26" s="25">
        <f>Data!AG27</f>
        <v>7887</v>
      </c>
      <c r="BK26" s="25">
        <f>Data!AH27</f>
        <v>29</v>
      </c>
      <c r="BL26" s="25">
        <f>Data!AI27</f>
        <v>3524</v>
      </c>
      <c r="BM26" s="25">
        <f>Data!AJ27</f>
        <v>22</v>
      </c>
      <c r="BN26" s="25">
        <f>Data!AK27</f>
        <v>34</v>
      </c>
      <c r="BO26" s="25">
        <f>Data!AL27</f>
        <v>25</v>
      </c>
      <c r="BP26" s="25">
        <f>Data!AM27</f>
        <v>56</v>
      </c>
      <c r="BQ26" s="25">
        <f>Data!AN27</f>
        <v>4976</v>
      </c>
      <c r="BR26" s="25">
        <f>Data!AO27</f>
        <v>3</v>
      </c>
      <c r="BS26" s="25">
        <f>Data!AP27</f>
        <v>0</v>
      </c>
      <c r="BT26" s="25">
        <f>Data!AQ27</f>
        <v>3600</v>
      </c>
      <c r="BU26" s="25">
        <f>Data!AR27</f>
        <v>0</v>
      </c>
      <c r="BV26" s="25">
        <f>Data!AS27</f>
        <v>0</v>
      </c>
      <c r="BW26" s="25">
        <f>Data!AT27</f>
        <v>0</v>
      </c>
      <c r="BX26" s="25">
        <f>Data!AU27</f>
        <v>17</v>
      </c>
      <c r="BY26" s="25">
        <f>Data!AV27</f>
        <v>7888</v>
      </c>
      <c r="BZ26" s="25">
        <f>Data!AW27</f>
        <v>7819</v>
      </c>
      <c r="CA26" s="25">
        <f>Data!AX27</f>
        <v>66</v>
      </c>
      <c r="CB26" s="25">
        <f>Data!AY27</f>
        <v>3600</v>
      </c>
      <c r="CC26" s="25">
        <f>Data!AZ27</f>
        <v>0</v>
      </c>
      <c r="CD26" s="25">
        <f>Data!BA27</f>
        <v>0</v>
      </c>
      <c r="CE26" s="25">
        <f>Data!BB27</f>
        <v>0</v>
      </c>
      <c r="CF26" s="25">
        <f>Data!BC27</f>
        <v>7</v>
      </c>
      <c r="CG26" s="25">
        <f>Data!BD27</f>
        <v>7819</v>
      </c>
      <c r="CH26" s="25">
        <f>Data!BE27</f>
        <v>7819</v>
      </c>
      <c r="CI26" s="25">
        <f>Data!BF27</f>
        <v>0</v>
      </c>
      <c r="CJ26" s="25">
        <f>Data!BG27</f>
        <v>3600</v>
      </c>
      <c r="CK26" s="25">
        <f>Data!BH27</f>
        <v>0</v>
      </c>
      <c r="CL26" s="25">
        <f>Data!BI27</f>
        <v>0</v>
      </c>
      <c r="CM26" s="25">
        <f>Data!BJ27</f>
        <v>0</v>
      </c>
      <c r="CN26" s="25">
        <f>Data!BK27</f>
        <v>8</v>
      </c>
      <c r="CO26" s="25">
        <f>Data!BL27</f>
        <v>7804</v>
      </c>
      <c r="CP26" s="25">
        <f>Data!BM27</f>
        <v>7799</v>
      </c>
      <c r="CQ26" s="25">
        <f>Data!BN27</f>
        <v>5</v>
      </c>
      <c r="CR26" s="25">
        <f>Data!BO27</f>
        <v>3599</v>
      </c>
      <c r="CS26" s="25">
        <f>Data!BP27</f>
        <v>0</v>
      </c>
      <c r="CT26" s="25">
        <f>Data!BQ27</f>
        <v>3</v>
      </c>
      <c r="CU26" s="25">
        <f>Data!BR27</f>
        <v>0</v>
      </c>
      <c r="CV26" s="25">
        <f>Data!BS27</f>
        <v>26</v>
      </c>
      <c r="CW26" s="25">
        <f>Data!BT27</f>
        <v>7797</v>
      </c>
      <c r="CX26" s="25">
        <f>Data!BU27</f>
        <v>7794</v>
      </c>
      <c r="CY26" s="25">
        <f>Data!BV27</f>
        <v>3</v>
      </c>
      <c r="CZ26" s="25">
        <f>Data!BW27</f>
        <v>3538</v>
      </c>
      <c r="DA26" s="25">
        <f>Data!BX27</f>
        <v>39</v>
      </c>
      <c r="DB26" s="25">
        <f>Data!BY27</f>
        <v>0</v>
      </c>
      <c r="DC26" s="25">
        <f>Data!BZ27</f>
        <v>27</v>
      </c>
      <c r="DD26" s="25">
        <f>Data!CA27</f>
        <v>10</v>
      </c>
      <c r="DE26" s="25">
        <f>Data!CB27</f>
        <v>2049</v>
      </c>
      <c r="DF26" s="25">
        <f>Data!CC27</f>
        <v>2026</v>
      </c>
      <c r="DG26" s="25">
        <f>Data!CD27</f>
        <v>23</v>
      </c>
      <c r="DH26" s="25">
        <f>Data!CE27</f>
        <v>3526</v>
      </c>
      <c r="DI26" s="25">
        <f>Data!CF27</f>
        <v>47</v>
      </c>
      <c r="DJ26" s="25">
        <f>Data!CG27</f>
        <v>0</v>
      </c>
      <c r="DK26" s="25">
        <f>Data!CH27</f>
        <v>34</v>
      </c>
      <c r="DL26" s="25">
        <f>Data!CI27</f>
        <v>13</v>
      </c>
      <c r="DM26" s="25">
        <f>Data!CJ27</f>
        <v>1972</v>
      </c>
      <c r="DN26" s="25">
        <f>Data!CK27</f>
        <v>1950</v>
      </c>
      <c r="DO26" s="25">
        <f>Data!CL27</f>
        <v>22</v>
      </c>
      <c r="DP26" s="25">
        <f>Data!CM27</f>
        <v>3600</v>
      </c>
      <c r="DQ26" s="25">
        <f>Data!CN27</f>
        <v>0</v>
      </c>
      <c r="DR26" s="25">
        <f>Data!CO27</f>
        <v>0</v>
      </c>
      <c r="DS26" s="25">
        <f>Data!CP27</f>
        <v>0</v>
      </c>
      <c r="DT26" s="25">
        <f>Data!CQ27</f>
        <v>14</v>
      </c>
      <c r="DU26" s="25">
        <f>Data!CR27</f>
        <v>1981</v>
      </c>
      <c r="DV26" s="25">
        <f>Data!CS27</f>
        <v>1972</v>
      </c>
      <c r="DW26" s="25">
        <f>Data!CT27</f>
        <v>9</v>
      </c>
      <c r="DX26" s="25">
        <f>Data!CU27</f>
        <v>3576</v>
      </c>
      <c r="DY26" s="25">
        <f>Data!CV27</f>
        <v>0</v>
      </c>
      <c r="DZ26" s="25">
        <f>Data!CW27</f>
        <v>20</v>
      </c>
      <c r="EA26" s="25">
        <f>Data!CX27</f>
        <v>4</v>
      </c>
      <c r="EB26" s="25">
        <f>Data!CY27</f>
        <v>0</v>
      </c>
      <c r="EC26" s="25">
        <f>Data!CZ27</f>
        <v>1794</v>
      </c>
      <c r="ED26" s="25">
        <f>Data!DA27</f>
        <v>1788</v>
      </c>
      <c r="EE26" s="25">
        <f>Data!DB27</f>
        <v>6</v>
      </c>
      <c r="EF26" s="25">
        <f>Data!DC27</f>
        <v>3600</v>
      </c>
      <c r="EG26" s="25">
        <f>Data!DD27</f>
        <v>0</v>
      </c>
      <c r="EH26" s="25">
        <f>Data!DE27</f>
        <v>0</v>
      </c>
      <c r="EI26" s="25">
        <f>Data!DF27</f>
        <v>0</v>
      </c>
      <c r="EJ26" s="25">
        <f>Data!DG27</f>
        <v>11</v>
      </c>
      <c r="EK26" s="25">
        <f>Data!DH27</f>
        <v>7738</v>
      </c>
      <c r="EL26" s="25">
        <f>Data!DI27</f>
        <v>7732</v>
      </c>
      <c r="EM26" s="25">
        <f>Data!DJ27</f>
        <v>6</v>
      </c>
      <c r="EN26" s="25">
        <f>Data!DK27</f>
        <v>3401</v>
      </c>
      <c r="EO26" s="25">
        <f>Data!DL27</f>
        <v>145</v>
      </c>
      <c r="EP26" s="25">
        <f>Data!DM27</f>
        <v>0</v>
      </c>
      <c r="EQ26" s="25">
        <f>Data!DN27</f>
        <v>58</v>
      </c>
      <c r="ER26" s="25">
        <f>Data!DO27</f>
        <v>55</v>
      </c>
      <c r="ES26" s="25">
        <f>Data!DP27</f>
        <v>7733</v>
      </c>
      <c r="ET26" s="25">
        <f>Data!DQ27</f>
        <v>7733</v>
      </c>
      <c r="EU26" s="25">
        <f>Data!DR27</f>
        <v>0</v>
      </c>
      <c r="EV26" s="25">
        <f>Data!DS27</f>
        <v>3543</v>
      </c>
      <c r="EW26" s="25">
        <f>Data!DT27</f>
        <v>56</v>
      </c>
      <c r="EX26" s="25">
        <f>Data!DU27</f>
        <v>0</v>
      </c>
      <c r="EY26" s="25">
        <f>Data!DV27</f>
        <v>2</v>
      </c>
      <c r="EZ26" s="25">
        <f>Data!DW27</f>
        <v>3</v>
      </c>
    </row>
    <row r="27" spans="1:156">
      <c r="AC27" s="6">
        <v>2.1666666666666701</v>
      </c>
      <c r="AD27" s="4" t="str">
        <f>Data!A28</f>
        <v>21/08/18</v>
      </c>
      <c r="AE27" s="6">
        <f>Data!B28</f>
        <v>0.16667824074074075</v>
      </c>
      <c r="AF27" s="25">
        <f>Data!C28</f>
        <v>12</v>
      </c>
      <c r="AG27" s="25">
        <f>Data!D28</f>
        <v>2500</v>
      </c>
      <c r="AH27" s="25">
        <f>Data!E28</f>
        <v>423</v>
      </c>
      <c r="AI27" s="25">
        <f>Data!F28</f>
        <v>60</v>
      </c>
      <c r="AJ27" s="25">
        <f>Data!G28</f>
        <v>655</v>
      </c>
      <c r="AK27" s="25">
        <f>Data!H28</f>
        <v>8238</v>
      </c>
      <c r="AL27" s="25">
        <f>Data!I28</f>
        <v>8238</v>
      </c>
      <c r="AM27" s="25">
        <f>Data!J28</f>
        <v>0</v>
      </c>
      <c r="AN27" s="25">
        <f>Data!K28</f>
        <v>3485</v>
      </c>
      <c r="AO27" s="25">
        <f>Data!L28</f>
        <v>40</v>
      </c>
      <c r="AP27" s="25">
        <f>Data!M28</f>
        <v>0</v>
      </c>
      <c r="AQ27" s="25">
        <f>Data!N28</f>
        <v>82</v>
      </c>
      <c r="AR27" s="25">
        <f>Data!O28</f>
        <v>22</v>
      </c>
      <c r="AS27" s="25">
        <f>Data!P28</f>
        <v>8243</v>
      </c>
      <c r="AT27" s="25">
        <f>Data!Q28</f>
        <v>8243</v>
      </c>
      <c r="AU27" s="25">
        <f>Data!R28</f>
        <v>0</v>
      </c>
      <c r="AV27" s="25">
        <f>Data!S28</f>
        <v>3259</v>
      </c>
      <c r="AW27" s="25">
        <f>Data!T28</f>
        <v>0</v>
      </c>
      <c r="AX27" s="25">
        <f>Data!U28</f>
        <v>75</v>
      </c>
      <c r="AY27" s="25">
        <f>Data!V28</f>
        <v>271</v>
      </c>
      <c r="AZ27" s="25">
        <f>Data!W28</f>
        <v>22</v>
      </c>
      <c r="BA27" s="25">
        <f>Data!X28</f>
        <v>8223</v>
      </c>
      <c r="BB27" s="25">
        <f>Data!Y28</f>
        <v>8223</v>
      </c>
      <c r="BC27" s="25">
        <f>Data!Z28</f>
        <v>0</v>
      </c>
      <c r="BD27" s="25">
        <f>Data!AA28</f>
        <v>3573</v>
      </c>
      <c r="BE27" s="25">
        <f>Data!AB28</f>
        <v>22</v>
      </c>
      <c r="BF27" s="25">
        <f>Data!AC28</f>
        <v>0</v>
      </c>
      <c r="BG27" s="25">
        <f>Data!AD28</f>
        <v>9</v>
      </c>
      <c r="BH27" s="25">
        <f>Data!AE28</f>
        <v>43</v>
      </c>
      <c r="BI27" s="25">
        <f>Data!AF28</f>
        <v>8239</v>
      </c>
      <c r="BJ27" s="25">
        <f>Data!AG28</f>
        <v>8210</v>
      </c>
      <c r="BK27" s="25">
        <f>Data!AH28</f>
        <v>29</v>
      </c>
      <c r="BL27" s="25">
        <f>Data!AI28</f>
        <v>3412</v>
      </c>
      <c r="BM27" s="25">
        <f>Data!AJ28</f>
        <v>0</v>
      </c>
      <c r="BN27" s="25">
        <f>Data!AK28</f>
        <v>0</v>
      </c>
      <c r="BO27" s="25">
        <f>Data!AL28</f>
        <v>190</v>
      </c>
      <c r="BP27" s="25">
        <f>Data!AM28</f>
        <v>56</v>
      </c>
      <c r="BQ27" s="25">
        <f>Data!AN28</f>
        <v>5286</v>
      </c>
      <c r="BR27" s="25">
        <f>Data!AO28</f>
        <v>3</v>
      </c>
      <c r="BS27" s="25">
        <f>Data!AP28</f>
        <v>0</v>
      </c>
      <c r="BT27" s="25">
        <f>Data!AQ28</f>
        <v>3457</v>
      </c>
      <c r="BU27" s="25">
        <f>Data!AR28</f>
        <v>81</v>
      </c>
      <c r="BV27" s="25">
        <f>Data!AS28</f>
        <v>10</v>
      </c>
      <c r="BW27" s="25">
        <f>Data!AT28</f>
        <v>63</v>
      </c>
      <c r="BX27" s="25">
        <f>Data!AU28</f>
        <v>21</v>
      </c>
      <c r="BY27" s="25">
        <f>Data!AV28</f>
        <v>8222</v>
      </c>
      <c r="BZ27" s="25">
        <f>Data!AW28</f>
        <v>8153</v>
      </c>
      <c r="CA27" s="25">
        <f>Data!AX28</f>
        <v>68</v>
      </c>
      <c r="CB27" s="25">
        <f>Data!AY28</f>
        <v>3567</v>
      </c>
      <c r="CC27" s="25">
        <f>Data!AZ28</f>
        <v>25</v>
      </c>
      <c r="CD27" s="25">
        <f>Data!BA28</f>
        <v>0</v>
      </c>
      <c r="CE27" s="25">
        <f>Data!BB28</f>
        <v>10</v>
      </c>
      <c r="CF27" s="25">
        <f>Data!BC28</f>
        <v>8</v>
      </c>
      <c r="CG27" s="25">
        <f>Data!BD28</f>
        <v>8153</v>
      </c>
      <c r="CH27" s="25">
        <f>Data!BE28</f>
        <v>8153</v>
      </c>
      <c r="CI27" s="25">
        <f>Data!BF28</f>
        <v>0</v>
      </c>
      <c r="CJ27" s="25">
        <f>Data!BG28</f>
        <v>3600</v>
      </c>
      <c r="CK27" s="25">
        <f>Data!BH28</f>
        <v>0</v>
      </c>
      <c r="CL27" s="25">
        <f>Data!BI28</f>
        <v>0</v>
      </c>
      <c r="CM27" s="25">
        <f>Data!BJ28</f>
        <v>0</v>
      </c>
      <c r="CN27" s="25">
        <f>Data!BK28</f>
        <v>8</v>
      </c>
      <c r="CO27" s="25">
        <f>Data!BL28</f>
        <v>8149</v>
      </c>
      <c r="CP27" s="25">
        <f>Data!BM28</f>
        <v>8143</v>
      </c>
      <c r="CQ27" s="25">
        <f>Data!BN28</f>
        <v>6</v>
      </c>
      <c r="CR27" s="25">
        <f>Data!BO28</f>
        <v>3555</v>
      </c>
      <c r="CS27" s="25">
        <f>Data!BP28</f>
        <v>24</v>
      </c>
      <c r="CT27" s="25">
        <f>Data!BQ28</f>
        <v>0</v>
      </c>
      <c r="CU27" s="25">
        <f>Data!BR28</f>
        <v>25</v>
      </c>
      <c r="CV27" s="25">
        <f>Data!BS28</f>
        <v>27</v>
      </c>
      <c r="CW27" s="25">
        <f>Data!BT28</f>
        <v>8143</v>
      </c>
      <c r="CX27" s="25">
        <f>Data!BU28</f>
        <v>8140</v>
      </c>
      <c r="CY27" s="25">
        <f>Data!BV28</f>
        <v>3</v>
      </c>
      <c r="CZ27" s="25">
        <f>Data!BW28</f>
        <v>3548</v>
      </c>
      <c r="DA27" s="25">
        <f>Data!BX28</f>
        <v>19</v>
      </c>
      <c r="DB27" s="25">
        <f>Data!BY28</f>
        <v>0</v>
      </c>
      <c r="DC27" s="25">
        <f>Data!BZ28</f>
        <v>33</v>
      </c>
      <c r="DD27" s="25">
        <f>Data!CA28</f>
        <v>12</v>
      </c>
      <c r="DE27" s="25">
        <f>Data!CB28</f>
        <v>2134</v>
      </c>
      <c r="DF27" s="25">
        <f>Data!CC28</f>
        <v>2110</v>
      </c>
      <c r="DG27" s="25">
        <f>Data!CD28</f>
        <v>24</v>
      </c>
      <c r="DH27" s="25">
        <f>Data!CE28</f>
        <v>3530</v>
      </c>
      <c r="DI27" s="25">
        <f>Data!CF28</f>
        <v>41</v>
      </c>
      <c r="DJ27" s="25">
        <f>Data!CG28</f>
        <v>0</v>
      </c>
      <c r="DK27" s="25">
        <f>Data!CH28</f>
        <v>31</v>
      </c>
      <c r="DL27" s="25">
        <f>Data!CI28</f>
        <v>15</v>
      </c>
      <c r="DM27" s="25">
        <f>Data!CJ28</f>
        <v>2060</v>
      </c>
      <c r="DN27" s="25">
        <f>Data!CK28</f>
        <v>2037</v>
      </c>
      <c r="DO27" s="25">
        <f>Data!CL28</f>
        <v>23</v>
      </c>
      <c r="DP27" s="25">
        <f>Data!CM28</f>
        <v>3600</v>
      </c>
      <c r="DQ27" s="25">
        <f>Data!CN28</f>
        <v>0</v>
      </c>
      <c r="DR27" s="25">
        <f>Data!CO28</f>
        <v>0</v>
      </c>
      <c r="DS27" s="25">
        <f>Data!CP28</f>
        <v>0</v>
      </c>
      <c r="DT27" s="25">
        <f>Data!CQ28</f>
        <v>14</v>
      </c>
      <c r="DU27" s="25">
        <f>Data!CR28</f>
        <v>2064</v>
      </c>
      <c r="DV27" s="25">
        <f>Data!CS28</f>
        <v>2055</v>
      </c>
      <c r="DW27" s="25">
        <f>Data!CT28</f>
        <v>9</v>
      </c>
      <c r="DX27" s="25">
        <f>Data!CU28</f>
        <v>3571</v>
      </c>
      <c r="DY27" s="25">
        <f>Data!CV28</f>
        <v>18</v>
      </c>
      <c r="DZ27" s="25">
        <f>Data!CW28</f>
        <v>0</v>
      </c>
      <c r="EA27" s="25">
        <f>Data!CX28</f>
        <v>12</v>
      </c>
      <c r="EB27" s="25">
        <f>Data!CY28</f>
        <v>1</v>
      </c>
      <c r="EC27" s="25">
        <f>Data!CZ28</f>
        <v>1880</v>
      </c>
      <c r="ED27" s="25">
        <f>Data!DA28</f>
        <v>1874</v>
      </c>
      <c r="EE27" s="25">
        <f>Data!DB28</f>
        <v>6</v>
      </c>
      <c r="EF27" s="25">
        <f>Data!DC28</f>
        <v>3600</v>
      </c>
      <c r="EG27" s="25">
        <f>Data!DD28</f>
        <v>0</v>
      </c>
      <c r="EH27" s="25">
        <f>Data!DE28</f>
        <v>0</v>
      </c>
      <c r="EI27" s="25">
        <f>Data!DF28</f>
        <v>0</v>
      </c>
      <c r="EJ27" s="25">
        <f>Data!DG28</f>
        <v>11</v>
      </c>
      <c r="EK27" s="25">
        <f>Data!DH28</f>
        <v>8073</v>
      </c>
      <c r="EL27" s="25">
        <f>Data!DI28</f>
        <v>8067</v>
      </c>
      <c r="EM27" s="25">
        <f>Data!DJ28</f>
        <v>6</v>
      </c>
      <c r="EN27" s="25">
        <f>Data!DK28</f>
        <v>3449</v>
      </c>
      <c r="EO27" s="25">
        <f>Data!DL28</f>
        <v>153</v>
      </c>
      <c r="EP27" s="25">
        <f>Data!DM28</f>
        <v>0</v>
      </c>
      <c r="EQ27" s="25">
        <f>Data!DN28</f>
        <v>3</v>
      </c>
      <c r="ER27" s="25">
        <f>Data!DO28</f>
        <v>58</v>
      </c>
      <c r="ES27" s="25">
        <f>Data!DP28</f>
        <v>8067</v>
      </c>
      <c r="ET27" s="25">
        <f>Data!DQ28</f>
        <v>8067</v>
      </c>
      <c r="EU27" s="25">
        <f>Data!DR28</f>
        <v>0</v>
      </c>
      <c r="EV27" s="25">
        <f>Data!DS28</f>
        <v>3600</v>
      </c>
      <c r="EW27" s="25">
        <f>Data!DT28</f>
        <v>0</v>
      </c>
      <c r="EX27" s="25">
        <f>Data!DU28</f>
        <v>0</v>
      </c>
      <c r="EY27" s="25">
        <f>Data!DV28</f>
        <v>0</v>
      </c>
      <c r="EZ27" s="25">
        <f>Data!DW28</f>
        <v>3</v>
      </c>
    </row>
    <row r="28" spans="1:156">
      <c r="AC28" s="6">
        <v>2.2083333333333299</v>
      </c>
      <c r="AD28" s="4" t="str">
        <f>Data!A29</f>
        <v>21/08/18</v>
      </c>
      <c r="AE28" s="6">
        <f>Data!B29</f>
        <v>0.20849537037037036</v>
      </c>
      <c r="AF28" s="25">
        <f>Data!C29</f>
        <v>12</v>
      </c>
      <c r="AG28" s="25">
        <f>Data!D29</f>
        <v>2860</v>
      </c>
      <c r="AH28" s="25">
        <f>Data!E29</f>
        <v>193</v>
      </c>
      <c r="AI28" s="25">
        <f>Data!F29</f>
        <v>170</v>
      </c>
      <c r="AJ28" s="25">
        <f>Data!G29</f>
        <v>434</v>
      </c>
      <c r="AK28" s="25">
        <f>Data!H29</f>
        <v>8624</v>
      </c>
      <c r="AL28" s="25">
        <f>Data!I29</f>
        <v>8624</v>
      </c>
      <c r="AM28" s="25">
        <f>Data!J29</f>
        <v>0</v>
      </c>
      <c r="AN28" s="25">
        <f>Data!K29</f>
        <v>3283</v>
      </c>
      <c r="AO28" s="25">
        <f>Data!L29</f>
        <v>109</v>
      </c>
      <c r="AP28" s="25">
        <f>Data!M29</f>
        <v>0</v>
      </c>
      <c r="AQ28" s="25">
        <f>Data!N29</f>
        <v>244</v>
      </c>
      <c r="AR28" s="25">
        <f>Data!O29</f>
        <v>25</v>
      </c>
      <c r="AS28" s="25">
        <f>Data!P29</f>
        <v>8624</v>
      </c>
      <c r="AT28" s="25">
        <f>Data!Q29</f>
        <v>8624</v>
      </c>
      <c r="AU28" s="25">
        <f>Data!R29</f>
        <v>0</v>
      </c>
      <c r="AV28" s="25">
        <f>Data!S29</f>
        <v>3595</v>
      </c>
      <c r="AW28" s="25">
        <f>Data!T29</f>
        <v>0</v>
      </c>
      <c r="AX28" s="25">
        <f>Data!U29</f>
        <v>23</v>
      </c>
      <c r="AY28" s="25">
        <f>Data!V29</f>
        <v>12</v>
      </c>
      <c r="AZ28" s="25">
        <f>Data!W29</f>
        <v>22</v>
      </c>
      <c r="BA28" s="25">
        <f>Data!X29</f>
        <v>8611</v>
      </c>
      <c r="BB28" s="25">
        <f>Data!Y29</f>
        <v>8611</v>
      </c>
      <c r="BC28" s="25">
        <f>Data!Z29</f>
        <v>0</v>
      </c>
      <c r="BD28" s="25">
        <f>Data!AA29</f>
        <v>3605</v>
      </c>
      <c r="BE28" s="25">
        <f>Data!AB29</f>
        <v>8</v>
      </c>
      <c r="BF28" s="25">
        <f>Data!AC29</f>
        <v>15</v>
      </c>
      <c r="BG28" s="25">
        <f>Data!AD29</f>
        <v>2</v>
      </c>
      <c r="BH28" s="25">
        <f>Data!AE29</f>
        <v>44</v>
      </c>
      <c r="BI28" s="25">
        <f>Data!AF29</f>
        <v>8625</v>
      </c>
      <c r="BJ28" s="25">
        <f>Data!AG29</f>
        <v>8596</v>
      </c>
      <c r="BK28" s="25">
        <f>Data!AH29</f>
        <v>29</v>
      </c>
      <c r="BL28" s="25">
        <f>Data!AI29</f>
        <v>3547</v>
      </c>
      <c r="BM28" s="25">
        <f>Data!AJ29</f>
        <v>0</v>
      </c>
      <c r="BN28" s="25">
        <f>Data!AK29</f>
        <v>50</v>
      </c>
      <c r="BO28" s="25">
        <f>Data!AL29</f>
        <v>36</v>
      </c>
      <c r="BP28" s="25">
        <f>Data!AM29</f>
        <v>56</v>
      </c>
      <c r="BQ28" s="25">
        <f>Data!AN29</f>
        <v>5652</v>
      </c>
      <c r="BR28" s="25">
        <f>Data!AO29</f>
        <v>3</v>
      </c>
      <c r="BS28" s="25">
        <f>Data!AP29</f>
        <v>0</v>
      </c>
      <c r="BT28" s="25">
        <f>Data!AQ29</f>
        <v>3537</v>
      </c>
      <c r="BU28" s="25">
        <f>Data!AR29</f>
        <v>0</v>
      </c>
      <c r="BV28" s="25">
        <f>Data!AS29</f>
        <v>93</v>
      </c>
      <c r="BW28" s="25">
        <f>Data!AT29</f>
        <v>0</v>
      </c>
      <c r="BX28" s="25">
        <f>Data!AU29</f>
        <v>21</v>
      </c>
      <c r="BY28" s="25">
        <f>Data!AV29</f>
        <v>8608</v>
      </c>
      <c r="BZ28" s="25">
        <f>Data!AW29</f>
        <v>8537</v>
      </c>
      <c r="CA28" s="25">
        <f>Data!AX29</f>
        <v>71</v>
      </c>
      <c r="CB28" s="25">
        <f>Data!AY29</f>
        <v>3606</v>
      </c>
      <c r="CC28" s="25">
        <f>Data!AZ29</f>
        <v>0</v>
      </c>
      <c r="CD28" s="25">
        <f>Data!BA29</f>
        <v>0</v>
      </c>
      <c r="CE28" s="25">
        <f>Data!BB29</f>
        <v>23</v>
      </c>
      <c r="CF28" s="25">
        <f>Data!BC29</f>
        <v>8</v>
      </c>
      <c r="CG28" s="25">
        <f>Data!BD29</f>
        <v>8537</v>
      </c>
      <c r="CH28" s="25">
        <f>Data!BE29</f>
        <v>8537</v>
      </c>
      <c r="CI28" s="25">
        <f>Data!BF29</f>
        <v>0</v>
      </c>
      <c r="CJ28" s="25">
        <f>Data!BG29</f>
        <v>3628</v>
      </c>
      <c r="CK28" s="25">
        <f>Data!BH29</f>
        <v>0</v>
      </c>
      <c r="CL28" s="25">
        <f>Data!BI29</f>
        <v>0</v>
      </c>
      <c r="CM28" s="25">
        <f>Data!BJ29</f>
        <v>0</v>
      </c>
      <c r="CN28" s="25">
        <f>Data!BK29</f>
        <v>8</v>
      </c>
      <c r="CO28" s="25">
        <f>Data!BL29</f>
        <v>8532</v>
      </c>
      <c r="CP28" s="25">
        <f>Data!BM29</f>
        <v>8526</v>
      </c>
      <c r="CQ28" s="25">
        <f>Data!BN29</f>
        <v>6</v>
      </c>
      <c r="CR28" s="25">
        <f>Data!BO29</f>
        <v>3628</v>
      </c>
      <c r="CS28" s="25">
        <f>Data!BP29</f>
        <v>0</v>
      </c>
      <c r="CT28" s="25">
        <f>Data!BQ29</f>
        <v>0</v>
      </c>
      <c r="CU28" s="25">
        <f>Data!BR29</f>
        <v>0</v>
      </c>
      <c r="CV28" s="25">
        <f>Data!BS29</f>
        <v>27</v>
      </c>
      <c r="CW28" s="25">
        <f>Data!BT29</f>
        <v>8523</v>
      </c>
      <c r="CX28" s="25">
        <f>Data!BU29</f>
        <v>8520</v>
      </c>
      <c r="CY28" s="25">
        <f>Data!BV29</f>
        <v>3</v>
      </c>
      <c r="CZ28" s="25">
        <f>Data!BW29</f>
        <v>3628</v>
      </c>
      <c r="DA28" s="25">
        <f>Data!BX29</f>
        <v>0</v>
      </c>
      <c r="DB28" s="25">
        <f>Data!BY29</f>
        <v>0</v>
      </c>
      <c r="DC28" s="25">
        <f>Data!BZ29</f>
        <v>0</v>
      </c>
      <c r="DD28" s="25">
        <f>Data!CA29</f>
        <v>12</v>
      </c>
      <c r="DE28" s="25">
        <f>Data!CB29</f>
        <v>2234</v>
      </c>
      <c r="DF28" s="25">
        <f>Data!CC29</f>
        <v>2209</v>
      </c>
      <c r="DG28" s="25">
        <f>Data!CD29</f>
        <v>25</v>
      </c>
      <c r="DH28" s="25">
        <f>Data!CE29</f>
        <v>3531</v>
      </c>
      <c r="DI28" s="25">
        <f>Data!CF29</f>
        <v>14</v>
      </c>
      <c r="DJ28" s="25">
        <f>Data!CG29</f>
        <v>0</v>
      </c>
      <c r="DK28" s="25">
        <f>Data!CH29</f>
        <v>85</v>
      </c>
      <c r="DL28" s="25">
        <f>Data!CI29</f>
        <v>16</v>
      </c>
      <c r="DM28" s="25">
        <f>Data!CJ29</f>
        <v>2156</v>
      </c>
      <c r="DN28" s="25">
        <f>Data!CK29</f>
        <v>2133</v>
      </c>
      <c r="DO28" s="25">
        <f>Data!CL29</f>
        <v>23</v>
      </c>
      <c r="DP28" s="25">
        <f>Data!CM29</f>
        <v>3608</v>
      </c>
      <c r="DQ28" s="25">
        <f>Data!CN29</f>
        <v>0</v>
      </c>
      <c r="DR28" s="25">
        <f>Data!CO29</f>
        <v>0</v>
      </c>
      <c r="DS28" s="25">
        <f>Data!CP29</f>
        <v>21</v>
      </c>
      <c r="DT28" s="25">
        <f>Data!CQ29</f>
        <v>14</v>
      </c>
      <c r="DU28" s="25">
        <f>Data!CR29</f>
        <v>2162</v>
      </c>
      <c r="DV28" s="25">
        <f>Data!CS29</f>
        <v>2153</v>
      </c>
      <c r="DW28" s="25">
        <f>Data!CT29</f>
        <v>9</v>
      </c>
      <c r="DX28" s="25">
        <f>Data!CU29</f>
        <v>3628</v>
      </c>
      <c r="DY28" s="25">
        <f>Data!CV29</f>
        <v>0</v>
      </c>
      <c r="DZ28" s="25">
        <f>Data!CW29</f>
        <v>0</v>
      </c>
      <c r="EA28" s="25">
        <f>Data!CX29</f>
        <v>0</v>
      </c>
      <c r="EB28" s="25">
        <f>Data!CY29</f>
        <v>1</v>
      </c>
      <c r="EC28" s="25">
        <f>Data!CZ29</f>
        <v>1968</v>
      </c>
      <c r="ED28" s="25">
        <f>Data!DA29</f>
        <v>1961</v>
      </c>
      <c r="EE28" s="25">
        <f>Data!DB29</f>
        <v>7</v>
      </c>
      <c r="EF28" s="25">
        <f>Data!DC29</f>
        <v>3578</v>
      </c>
      <c r="EG28" s="25">
        <f>Data!DD29</f>
        <v>24</v>
      </c>
      <c r="EH28" s="25">
        <f>Data!DE29</f>
        <v>12</v>
      </c>
      <c r="EI28" s="25">
        <f>Data!DF29</f>
        <v>16</v>
      </c>
      <c r="EJ28" s="25">
        <f>Data!DG29</f>
        <v>12</v>
      </c>
      <c r="EK28" s="25">
        <f>Data!DH29</f>
        <v>8457</v>
      </c>
      <c r="EL28" s="25">
        <f>Data!DI29</f>
        <v>8451</v>
      </c>
      <c r="EM28" s="25">
        <f>Data!DJ29</f>
        <v>6</v>
      </c>
      <c r="EN28" s="25">
        <f>Data!DK29</f>
        <v>3606</v>
      </c>
      <c r="EO28" s="25">
        <f>Data!DL29</f>
        <v>23</v>
      </c>
      <c r="EP28" s="25">
        <f>Data!DM29</f>
        <v>0</v>
      </c>
      <c r="EQ28" s="25">
        <f>Data!DN29</f>
        <v>3</v>
      </c>
      <c r="ER28" s="25">
        <f>Data!DO29</f>
        <v>60</v>
      </c>
      <c r="ES28" s="25">
        <f>Data!DP29</f>
        <v>8452</v>
      </c>
      <c r="ET28" s="25">
        <f>Data!DQ29</f>
        <v>8451</v>
      </c>
      <c r="EU28" s="25">
        <f>Data!DR29</f>
        <v>1</v>
      </c>
      <c r="EV28" s="25">
        <f>Data!DS29</f>
        <v>3570</v>
      </c>
      <c r="EW28" s="25">
        <f>Data!DT29</f>
        <v>15</v>
      </c>
      <c r="EX28" s="25">
        <f>Data!DU29</f>
        <v>0</v>
      </c>
      <c r="EY28" s="25">
        <f>Data!DV29</f>
        <v>45</v>
      </c>
      <c r="EZ28" s="25">
        <f>Data!DW29</f>
        <v>4</v>
      </c>
    </row>
    <row r="29" spans="1:156">
      <c r="AG29">
        <f>SUM(AG5:AG28)</f>
        <v>65009</v>
      </c>
      <c r="AH29">
        <f>SUM(AH5:AH28)</f>
        <v>9238</v>
      </c>
      <c r="AI29">
        <f>SUM(AI5:AI28)</f>
        <v>3125</v>
      </c>
      <c r="AJ29">
        <f>SUM(AJ5:AJ28)</f>
        <v>9571</v>
      </c>
      <c r="AM29" s="7">
        <f>IF(AK28=0,0,AM28/AK28)</f>
        <v>0</v>
      </c>
      <c r="AN29">
        <f>SUM(AN5:AN28)</f>
        <v>84809</v>
      </c>
      <c r="AO29">
        <f>SUM(AO5:AO28)</f>
        <v>442</v>
      </c>
      <c r="AP29">
        <f>SUM(AP5:AP28)</f>
        <v>308</v>
      </c>
      <c r="AQ29">
        <f>SUM(AQ5:AQ28)</f>
        <v>890</v>
      </c>
      <c r="AU29" s="7">
        <f>IF(AS28=0,0,AU28/AS28)</f>
        <v>0</v>
      </c>
      <c r="AV29">
        <f>SUM(AV5:AV28)</f>
        <v>83311</v>
      </c>
      <c r="AW29">
        <f>SUM(AW5:AW28)</f>
        <v>787</v>
      </c>
      <c r="AX29">
        <f>SUM(AX5:AX28)</f>
        <v>676</v>
      </c>
      <c r="AY29">
        <f>SUM(AY5:AY28)</f>
        <v>1688</v>
      </c>
      <c r="BC29" s="7">
        <f>IF(BA28=0,0,BC28/BA28)</f>
        <v>0</v>
      </c>
      <c r="BD29">
        <f>SUM(BD5:BD28)</f>
        <v>83846</v>
      </c>
      <c r="BE29">
        <f>SUM(BE5:BE28)</f>
        <v>1435</v>
      </c>
      <c r="BF29">
        <f>SUM(BF5:BF28)</f>
        <v>15</v>
      </c>
      <c r="BG29">
        <f>SUM(BG5:BG28)</f>
        <v>1181</v>
      </c>
      <c r="BK29" s="7">
        <f>IF(BI28=0,0,BK28/BI28)</f>
        <v>3.36231884057971E-3</v>
      </c>
      <c r="BL29">
        <f>SUM(BL5:BL28)</f>
        <v>80479</v>
      </c>
      <c r="BM29">
        <f>SUM(BM5:BM28)</f>
        <v>2001</v>
      </c>
      <c r="BN29">
        <f>SUM(BN5:BN28)</f>
        <v>810</v>
      </c>
      <c r="BO29">
        <f>SUM(BO5:BO28)</f>
        <v>3243</v>
      </c>
      <c r="BS29" s="7">
        <f>IF(BQ28=0,0,BS28/BQ28)</f>
        <v>0</v>
      </c>
      <c r="BT29">
        <f>SUM(BT5:BT28)</f>
        <v>84160</v>
      </c>
      <c r="BU29">
        <f>SUM(BU5:BU28)</f>
        <v>524</v>
      </c>
      <c r="BV29">
        <f>SUM(BV5:BV28)</f>
        <v>1354</v>
      </c>
      <c r="BW29">
        <f>SUM(BW5:BW28)</f>
        <v>438</v>
      </c>
      <c r="CA29" s="7">
        <f>IF(BY28=0,0,CA28/BY28)</f>
        <v>8.248141263940521E-3</v>
      </c>
      <c r="CB29">
        <f>SUM(CB5:CB28)</f>
        <v>85820</v>
      </c>
      <c r="CC29">
        <f>SUM(CC5:CC28)</f>
        <v>224</v>
      </c>
      <c r="CD29">
        <f>SUM(CD5:CD28)</f>
        <v>0</v>
      </c>
      <c r="CE29">
        <f>SUM(CE5:CE28)</f>
        <v>382</v>
      </c>
      <c r="CI29" s="7">
        <f>IF(CG28=0,0,CI28/CG28)</f>
        <v>0</v>
      </c>
      <c r="CJ29">
        <f>SUM(CJ5:CJ28)</f>
        <v>85877</v>
      </c>
      <c r="CK29">
        <f>SUM(CK5:CK28)</f>
        <v>284</v>
      </c>
      <c r="CL29">
        <f>SUM(CL5:CL28)</f>
        <v>0</v>
      </c>
      <c r="CM29">
        <f>SUM(CM5:CM28)</f>
        <v>255</v>
      </c>
      <c r="CQ29" s="7">
        <f>IF(CO28=0,0,CQ28/CO28)</f>
        <v>7.0323488045007034E-4</v>
      </c>
      <c r="CR29">
        <f>SUM(CR5:CR28)</f>
        <v>83415</v>
      </c>
      <c r="CS29">
        <f>SUM(CS5:CS28)</f>
        <v>870</v>
      </c>
      <c r="CT29">
        <f>SUM(CT5:CT28)</f>
        <v>850</v>
      </c>
      <c r="CU29">
        <f>SUM(CU5:CU28)</f>
        <v>1331</v>
      </c>
      <c r="CY29" s="7">
        <f>IF(CW28=0,0,CY28/CW28)</f>
        <v>3.5198873636043646E-4</v>
      </c>
      <c r="CZ29">
        <f>SUM(CZ5:CZ28)</f>
        <v>85962</v>
      </c>
      <c r="DA29">
        <f>SUM(DA5:DA28)</f>
        <v>310</v>
      </c>
      <c r="DB29">
        <f>SUM(DB5:DB28)</f>
        <v>0</v>
      </c>
      <c r="DC29">
        <f>SUM(DC5:DC28)</f>
        <v>147</v>
      </c>
      <c r="DG29" s="7">
        <f>IF(DE28=0,0,DG28/DE28)</f>
        <v>1.1190689346463742E-2</v>
      </c>
      <c r="DH29">
        <f>SUM(DH5:DH28)</f>
        <v>85597</v>
      </c>
      <c r="DI29">
        <f>SUM(DI5:DI28)</f>
        <v>356</v>
      </c>
      <c r="DJ29">
        <f>SUM(DJ5:DJ28)</f>
        <v>66</v>
      </c>
      <c r="DK29">
        <f>SUM(DK5:DK28)</f>
        <v>417</v>
      </c>
      <c r="DO29" s="7">
        <f>IF(DM28=0,0,DO28/DM28)</f>
        <v>1.0667903525046383E-2</v>
      </c>
      <c r="DP29">
        <f>SUM(DP5:DP28)</f>
        <v>84901</v>
      </c>
      <c r="DQ29">
        <f>SUM(DQ5:DQ28)</f>
        <v>162</v>
      </c>
      <c r="DR29">
        <f>SUM(DR5:DR28)</f>
        <v>66</v>
      </c>
      <c r="DS29">
        <f>SUM(DS5:DS28)</f>
        <v>1300</v>
      </c>
      <c r="DW29" s="7">
        <f>IF(DU28=0,0,DW28/DU28)</f>
        <v>4.1628122109158188E-3</v>
      </c>
      <c r="DX29">
        <f>SUM(DX5:DX28)</f>
        <v>86295</v>
      </c>
      <c r="DY29">
        <f>SUM(DY5:DY28)</f>
        <v>18</v>
      </c>
      <c r="DZ29">
        <f>SUM(DZ5:DZ28)</f>
        <v>20</v>
      </c>
      <c r="EA29">
        <f>SUM(EA5:EA28)</f>
        <v>76</v>
      </c>
      <c r="EE29" s="7">
        <f>IF(EC28=0,0,EE28/EC28)</f>
        <v>3.5569105691056909E-3</v>
      </c>
      <c r="EF29">
        <f>SUM(EF5:EF28)</f>
        <v>85729</v>
      </c>
      <c r="EG29">
        <f>SUM(EG5:EG28)</f>
        <v>306</v>
      </c>
      <c r="EH29">
        <f>SUM(EH5:EH28)</f>
        <v>12</v>
      </c>
      <c r="EI29">
        <f>SUM(EI5:EI28)</f>
        <v>376</v>
      </c>
      <c r="EM29" s="7">
        <f>IF(EK28=0,0,EM28/EK28)</f>
        <v>7.0947144377438804E-4</v>
      </c>
      <c r="EN29">
        <f>SUM(EN5:EN28)</f>
        <v>83117</v>
      </c>
      <c r="EO29">
        <f>SUM(EO5:EO28)</f>
        <v>2395</v>
      </c>
      <c r="EP29">
        <f>SUM(EP5:EP28)</f>
        <v>0</v>
      </c>
      <c r="EQ29">
        <f>SUM(EQ5:EQ28)</f>
        <v>1000</v>
      </c>
      <c r="EU29" s="7">
        <f>IF(ES28=0,0,EU28/ES28)</f>
        <v>1.183151916706105E-4</v>
      </c>
      <c r="EV29">
        <f>SUM(EV5:EV28)</f>
        <v>86192</v>
      </c>
      <c r="EW29">
        <f>SUM(EW5:EW28)</f>
        <v>148</v>
      </c>
      <c r="EX29">
        <f>SUM(EX5:EX28)</f>
        <v>0</v>
      </c>
      <c r="EY29">
        <f>SUM(EY5:EY28)</f>
        <v>74</v>
      </c>
    </row>
    <row r="30" spans="1:156">
      <c r="AG30" s="7">
        <f>AG29/SUM(AG29:AJ29)</f>
        <v>0.74771977042430093</v>
      </c>
      <c r="AH30" s="7">
        <f>AH29/SUM(AG29:AJ29)</f>
        <v>0.10625352242273674</v>
      </c>
      <c r="AI30" s="7">
        <f>AI29/SUM(AG29:AJ29)</f>
        <v>3.5943089150362879E-2</v>
      </c>
      <c r="AJ30" s="7">
        <f>AJ29/SUM(AG29:AJ29)</f>
        <v>0.1100836180025994</v>
      </c>
      <c r="AN30" s="7">
        <f>AN29/SUM(AN29:AQ29)</f>
        <v>0.9810292773774133</v>
      </c>
      <c r="AO30" s="7">
        <f>AO29/SUM(AN29:AQ29)</f>
        <v>5.1128410970630086E-3</v>
      </c>
      <c r="AP30" s="7">
        <f>AP29/SUM(AN29:AQ29)</f>
        <v>3.5627942486321416E-3</v>
      </c>
      <c r="AQ30" s="7">
        <f>AQ29/SUM(AN29:AQ29)</f>
        <v>1.0295087276891577E-2</v>
      </c>
      <c r="AR30" s="7"/>
      <c r="AV30" s="7">
        <f>AV29/SUM(AV29:AY29)</f>
        <v>0.96355624436168485</v>
      </c>
      <c r="AW30" s="7">
        <f>AW29/SUM(AV29:AY29)</f>
        <v>9.1022645786588332E-3</v>
      </c>
      <c r="AX30" s="7">
        <f>AX29/SUM(AV29:AY29)</f>
        <v>7.81846360250746E-3</v>
      </c>
      <c r="AY30" s="7">
        <f>AY29/SUM(AV29:AY29)</f>
        <v>1.9523027457148807E-2</v>
      </c>
      <c r="AZ30" s="7"/>
      <c r="BD30" s="7">
        <f>BD29/SUM(BD29:BG29)</f>
        <v>0.96957572533737291</v>
      </c>
      <c r="BE30" s="7">
        <f>BE29/SUM(BD29:BG29)</f>
        <v>1.6594007655214682E-2</v>
      </c>
      <c r="BF30" s="7">
        <f>BF29/SUM(BD29:BG29)</f>
        <v>1.7345652601269702E-4</v>
      </c>
      <c r="BG30" s="7">
        <f>BG29/SUM(BD29:BG29)</f>
        <v>1.3656810481399679E-2</v>
      </c>
      <c r="BH30" s="7"/>
      <c r="BL30" s="7">
        <f>BL29/SUM(BL29:BO29)</f>
        <v>0.93003825130297113</v>
      </c>
      <c r="BM30" s="7">
        <f>BM29/SUM(BL29:BO29)</f>
        <v>2.312412605595553E-2</v>
      </c>
      <c r="BN30" s="7">
        <f>BN29/SUM(BL29:BO29)</f>
        <v>9.3605907572833491E-3</v>
      </c>
      <c r="BO30" s="7">
        <f>BO29/SUM(BL29:BO29)</f>
        <v>3.747703188379E-2</v>
      </c>
      <c r="BP30" s="7"/>
      <c r="BT30" s="7">
        <f>BT29/SUM(BT29:BW29)</f>
        <v>0.97321800268282532</v>
      </c>
      <c r="BU30" s="7">
        <f>BU29/SUM(BT29:BW29)</f>
        <v>6.059484712521393E-3</v>
      </c>
      <c r="BV30" s="7">
        <f>BV29/SUM(BT29:BW29)</f>
        <v>1.565752347472131E-2</v>
      </c>
      <c r="BW30" s="7">
        <f>BW29/SUM(BT29:BW29)</f>
        <v>5.0649891299320042E-3</v>
      </c>
      <c r="BX30" s="7"/>
      <c r="CB30" s="7">
        <f>CB29/SUM(CB29:CE29)</f>
        <v>0.99298822113715779</v>
      </c>
      <c r="CC30" s="7">
        <f>CC29/SUM(CB29:CE29)</f>
        <v>2.5918126489713742E-3</v>
      </c>
      <c r="CD30" s="7">
        <f>CD29/SUM(CB29:CE29)</f>
        <v>0</v>
      </c>
      <c r="CE30" s="7">
        <f>CE29/SUM(CB29:CE29)</f>
        <v>4.4199662138708256E-3</v>
      </c>
      <c r="CF30" s="7"/>
      <c r="CJ30" s="7">
        <f>CJ29/SUM(CJ29:CM29)</f>
        <v>0.99376272912423624</v>
      </c>
      <c r="CK30" s="7">
        <f>CK29/SUM(CJ29:CM29)</f>
        <v>3.2864284391779302E-3</v>
      </c>
      <c r="CL30" s="7">
        <f>CL29/SUM(CJ29:CM29)</f>
        <v>0</v>
      </c>
      <c r="CM30" s="7">
        <f>CM29/SUM(CJ29:CM29)</f>
        <v>2.9508424365858174E-3</v>
      </c>
      <c r="CN30" s="7"/>
      <c r="CR30" s="7">
        <f>CR29/SUM(CR29:CU29)</f>
        <v>0.96471445423634727</v>
      </c>
      <c r="CS30" s="7">
        <f>CS29/SUM(CR29:CU29)</f>
        <v>1.0061758379016029E-2</v>
      </c>
      <c r="CT30" s="7">
        <f>CT29/SUM(CR29:CU29)</f>
        <v>9.8304535886938223E-3</v>
      </c>
      <c r="CU30" s="7">
        <f>CU29/SUM(CR29:CU29)</f>
        <v>1.5393333795942914E-2</v>
      </c>
      <c r="CV30" s="7"/>
      <c r="CZ30" s="7">
        <f>CZ29/SUM(CZ29:DC29)</f>
        <v>0.99471181106006779</v>
      </c>
      <c r="DA30" s="7">
        <f>DA29/SUM(CZ29:DC29)</f>
        <v>3.587174116803018E-3</v>
      </c>
      <c r="DB30" s="7">
        <f>DB29/SUM(CZ29:DC29)</f>
        <v>0</v>
      </c>
      <c r="DC30" s="7">
        <f>DC29/SUM(CZ29:DC29)</f>
        <v>1.7010148231291729E-3</v>
      </c>
      <c r="DD30" s="7"/>
      <c r="DH30" s="7">
        <f>DH29/SUM(DH29:DK29)</f>
        <v>0.99029339627007262</v>
      </c>
      <c r="DI30" s="7">
        <f>DI29/SUM(DH29:DK29)</f>
        <v>4.1186542644268591E-3</v>
      </c>
      <c r="DJ30" s="7">
        <f>DJ29/SUM(DH29:DK29)</f>
        <v>7.6357073441621543E-4</v>
      </c>
      <c r="DK30" s="7">
        <f>DK29/SUM(DH29:DK29)</f>
        <v>4.8243787310842702E-3</v>
      </c>
      <c r="DL30" s="7"/>
      <c r="DP30" s="7">
        <f>DP29/SUM(DP29:DS29)</f>
        <v>0.98232074882273313</v>
      </c>
      <c r="DQ30" s="7">
        <f>DQ29/SUM(DP29:DS29)</f>
        <v>1.8743708708882435E-3</v>
      </c>
      <c r="DR30" s="7">
        <f>DR29/SUM(DP29:DS29)</f>
        <v>7.6363257702854364E-4</v>
      </c>
      <c r="DS30" s="7">
        <f>DS29/SUM(DP29:DS29)</f>
        <v>1.5041247729350102E-2</v>
      </c>
      <c r="DT30" s="7"/>
      <c r="DX30" s="7">
        <f>DX29/SUM(DX29:EA29)</f>
        <v>0.99868069298336981</v>
      </c>
      <c r="DY30" s="7">
        <f>DY29/SUM(DX29:EA29)</f>
        <v>2.0831163420477033E-4</v>
      </c>
      <c r="DZ30" s="7">
        <f>DZ29/SUM(DX29:EA29)</f>
        <v>2.3145737133863371E-4</v>
      </c>
      <c r="EA30" s="7">
        <f>EA29/SUM(DX29:EA29)</f>
        <v>8.7953801108680803E-4</v>
      </c>
      <c r="EB30" s="7"/>
      <c r="EF30" s="7">
        <f>EF29/SUM(EF29:EI29)</f>
        <v>0.9919697302801338</v>
      </c>
      <c r="EG30" s="7">
        <f>EG29/SUM(EF29:EI29)</f>
        <v>3.5407241127940478E-3</v>
      </c>
      <c r="EH30" s="7">
        <f>EH29/SUM(EF29:EI29)</f>
        <v>1.3885192599192344E-4</v>
      </c>
      <c r="EI30" s="7">
        <f>EI29/SUM(EF29:EI29)</f>
        <v>4.3506936810802678E-3</v>
      </c>
      <c r="EJ30" s="7"/>
      <c r="EN30" s="7">
        <f>EN29/SUM(EN29:EQ29)</f>
        <v>0.96075688921768077</v>
      </c>
      <c r="EO30" s="7">
        <f>EO29/SUM(EN29:EQ29)</f>
        <v>2.7684020713889403E-2</v>
      </c>
      <c r="EP30" s="7">
        <f>EP29/SUM(EN29:EQ29)</f>
        <v>0</v>
      </c>
      <c r="EQ30" s="7">
        <f>EQ29/SUM(EN29:EQ29)</f>
        <v>1.1559090068429813E-2</v>
      </c>
      <c r="ER30" s="7"/>
      <c r="EV30" s="7">
        <f>EV29/SUM(EV29:EY29)</f>
        <v>0.99743097183326779</v>
      </c>
      <c r="EW30" s="7">
        <f>EW29/SUM(EV29:EY29)</f>
        <v>1.7126854444881616E-3</v>
      </c>
      <c r="EX30" s="7">
        <f>EX29/SUM(EV29:EY29)</f>
        <v>0</v>
      </c>
      <c r="EY30" s="7">
        <f>EY29/SUM(EV29:EY29)</f>
        <v>8.5634272224408079E-4</v>
      </c>
    </row>
    <row r="31" spans="1:156">
      <c r="A31" t="s">
        <v>56</v>
      </c>
      <c r="AC31" s="6">
        <v>1.2083333333333333</v>
      </c>
      <c r="AD31" s="3">
        <v>0</v>
      </c>
    </row>
    <row r="32" spans="1:156">
      <c r="AC32" s="6">
        <v>2.2083333333333335</v>
      </c>
      <c r="AD32" s="12">
        <f>$AF$65</f>
        <v>8950.5</v>
      </c>
      <c r="AE32" s="7"/>
      <c r="AF32" s="7"/>
      <c r="AG32" s="7"/>
      <c r="AH32" s="7"/>
      <c r="AI32" s="7"/>
      <c r="AJ32" s="7"/>
      <c r="AM32" s="5"/>
      <c r="AU32" s="5"/>
      <c r="BC32" s="5"/>
      <c r="BK32" s="5"/>
      <c r="BS32" s="5"/>
      <c r="CA32" s="5"/>
      <c r="CI32" s="5"/>
      <c r="CQ32" s="5"/>
      <c r="CY32" s="5"/>
      <c r="DG32" s="5"/>
      <c r="DO32" s="5"/>
      <c r="DW32" s="5"/>
      <c r="EE32" s="5"/>
      <c r="EM32" s="5"/>
      <c r="EU32" s="5"/>
    </row>
    <row r="36" spans="29:54">
      <c r="AD36" t="s">
        <v>13</v>
      </c>
    </row>
    <row r="37" spans="29:54">
      <c r="AD37" s="13" t="s">
        <v>1</v>
      </c>
      <c r="AE37" s="13" t="s">
        <v>47</v>
      </c>
      <c r="AF37" s="13" t="s">
        <v>26</v>
      </c>
      <c r="AG37" s="13" t="s">
        <v>27</v>
      </c>
      <c r="AH37" s="13" t="s">
        <v>28</v>
      </c>
      <c r="AI37" s="13" t="s">
        <v>29</v>
      </c>
      <c r="AJ37" s="13" t="s">
        <v>30</v>
      </c>
      <c r="AK37" s="13" t="s">
        <v>31</v>
      </c>
      <c r="AL37" s="13" t="s">
        <v>32</v>
      </c>
      <c r="AM37" s="13" t="s">
        <v>33</v>
      </c>
      <c r="AN37" s="13" t="s">
        <v>34</v>
      </c>
      <c r="AO37" s="13" t="s">
        <v>35</v>
      </c>
      <c r="AP37" s="13" t="s">
        <v>36</v>
      </c>
      <c r="AQ37" s="13" t="s">
        <v>37</v>
      </c>
      <c r="AR37" s="13" t="s">
        <v>17</v>
      </c>
      <c r="AX37" s="49" t="s">
        <v>72</v>
      </c>
      <c r="AY37" s="49"/>
      <c r="AZ37" s="49"/>
      <c r="BA37" s="49"/>
      <c r="BB37" s="49"/>
    </row>
    <row r="38" spans="29:54">
      <c r="AC38" s="13" t="s">
        <v>48</v>
      </c>
      <c r="AD38" s="17">
        <f>$AR$12</f>
        <v>5</v>
      </c>
      <c r="AE38" s="3">
        <f>$AZ$12</f>
        <v>18</v>
      </c>
      <c r="AF38" s="3">
        <f>$BH$12</f>
        <v>10</v>
      </c>
      <c r="AG38" s="3">
        <f>$BP$12</f>
        <v>27</v>
      </c>
      <c r="AH38" s="3">
        <f>$BX$12</f>
        <v>1</v>
      </c>
      <c r="AI38" s="3">
        <f>$CF$12</f>
        <v>3</v>
      </c>
      <c r="AJ38" s="3">
        <f>$CN$12</f>
        <v>4</v>
      </c>
      <c r="AK38" s="3">
        <f>$CV$12</f>
        <v>21</v>
      </c>
      <c r="AL38" s="3">
        <f>$DD$12</f>
        <v>0</v>
      </c>
      <c r="AM38" s="3">
        <f>$DL$12</f>
        <v>6</v>
      </c>
      <c r="AN38" s="3">
        <f>$DT$12</f>
        <v>5</v>
      </c>
      <c r="AO38" s="3">
        <f>$EB$12</f>
        <v>0</v>
      </c>
      <c r="AP38" s="3">
        <f>$EJ$12</f>
        <v>6</v>
      </c>
      <c r="AQ38" s="3">
        <f>$ER$12</f>
        <v>21</v>
      </c>
      <c r="AR38" s="3">
        <f>$EZ$12</f>
        <v>1</v>
      </c>
      <c r="AY38" s="13" t="s">
        <v>73</v>
      </c>
      <c r="AZ38" s="13" t="s">
        <v>74</v>
      </c>
    </row>
    <row r="39" spans="29:54">
      <c r="AC39" s="13" t="s">
        <v>49</v>
      </c>
      <c r="AD39" s="17">
        <f>$AR$20-$AR$12</f>
        <v>7</v>
      </c>
      <c r="AE39" s="3">
        <f>$AZ$20-$AZ$12</f>
        <v>3</v>
      </c>
      <c r="AF39" s="3">
        <f>$BH$20-$BH$12</f>
        <v>17</v>
      </c>
      <c r="AG39" s="3">
        <f>$BP$20-$BP$12</f>
        <v>16</v>
      </c>
      <c r="AH39" s="3">
        <f>$BX$20-$BX$12</f>
        <v>8</v>
      </c>
      <c r="AI39" s="3">
        <f>$CF$20-$CF$12</f>
        <v>1</v>
      </c>
      <c r="AJ39" s="3">
        <f>$CN$20-$CN$12</f>
        <v>2</v>
      </c>
      <c r="AK39" s="3">
        <f>$CV$20-$CV$12</f>
        <v>2</v>
      </c>
      <c r="AL39" s="3">
        <f>$DD$20-$DD$12</f>
        <v>2</v>
      </c>
      <c r="AM39" s="3">
        <f>$DL$20-$DL$12</f>
        <v>3</v>
      </c>
      <c r="AN39" s="3">
        <f>$DT$20-$DT$12</f>
        <v>8</v>
      </c>
      <c r="AO39" s="3">
        <f>$EB$20-$EB$12</f>
        <v>0</v>
      </c>
      <c r="AP39" s="3">
        <f>$EJ$20-$EJ$12</f>
        <v>4</v>
      </c>
      <c r="AQ39" s="3">
        <f>$ER$20-$ER$12</f>
        <v>21</v>
      </c>
      <c r="AR39" s="3">
        <f>$EZ$20-$EZ$12</f>
        <v>1</v>
      </c>
      <c r="AX39" s="13" t="s">
        <v>75</v>
      </c>
      <c r="AY39" s="40">
        <f>ET12</f>
        <v>2496</v>
      </c>
      <c r="AZ39" s="40">
        <f>DG12+DO12+DW12+EE12</f>
        <v>17</v>
      </c>
    </row>
    <row r="40" spans="29:54">
      <c r="AC40" s="13" t="s">
        <v>50</v>
      </c>
      <c r="AD40" s="17">
        <f>$AR$28-$AR$20</f>
        <v>13</v>
      </c>
      <c r="AE40" s="25">
        <f>$AZ$28-$AZ$20</f>
        <v>1</v>
      </c>
      <c r="AF40" s="3">
        <f>$BH$28-$BH$20</f>
        <v>17</v>
      </c>
      <c r="AG40" s="3">
        <f>$BP$28-$BP$20</f>
        <v>13</v>
      </c>
      <c r="AH40" s="3">
        <f>$BX$28-$BX$20</f>
        <v>12</v>
      </c>
      <c r="AI40" s="3">
        <f>$CF$28-$CF$20</f>
        <v>4</v>
      </c>
      <c r="AJ40" s="3">
        <f>$CN$28-$CN$20</f>
        <v>2</v>
      </c>
      <c r="AK40" s="3">
        <f>$CV$28-$CV$20</f>
        <v>4</v>
      </c>
      <c r="AL40" s="3">
        <f>$DD$28-$DD$20</f>
        <v>10</v>
      </c>
      <c r="AM40" s="3">
        <f>$DL$28-$DL$20</f>
        <v>7</v>
      </c>
      <c r="AN40" s="3">
        <f>$DT$28-$DT$20</f>
        <v>1</v>
      </c>
      <c r="AO40" s="3">
        <f>$EB$28-$EB$20</f>
        <v>1</v>
      </c>
      <c r="AP40" s="3">
        <f>$EJ$28-$EJ$20</f>
        <v>2</v>
      </c>
      <c r="AQ40" s="3">
        <f>$ER$28-$ER$20</f>
        <v>18</v>
      </c>
      <c r="AR40" s="3">
        <f>$EZ$28-$EZ$20</f>
        <v>2</v>
      </c>
      <c r="AX40" s="13" t="s">
        <v>76</v>
      </c>
      <c r="AY40" s="40">
        <f>ET20-AY39</f>
        <v>2989</v>
      </c>
      <c r="AZ40" s="40">
        <f>DG20+DO20+DW20+EE20-AZ39</f>
        <v>18</v>
      </c>
    </row>
    <row r="41" spans="29:54">
      <c r="AD41">
        <f>SUM(AD38:AD40)</f>
        <v>25</v>
      </c>
      <c r="AE41">
        <f t="shared" ref="AE41:AR41" si="0">SUM(AE38:AE40)</f>
        <v>22</v>
      </c>
      <c r="AF41">
        <f t="shared" si="0"/>
        <v>44</v>
      </c>
      <c r="AG41">
        <f t="shared" si="0"/>
        <v>56</v>
      </c>
      <c r="AH41">
        <f t="shared" si="0"/>
        <v>21</v>
      </c>
      <c r="AI41">
        <f t="shared" si="0"/>
        <v>8</v>
      </c>
      <c r="AJ41">
        <f t="shared" si="0"/>
        <v>8</v>
      </c>
      <c r="AK41">
        <f t="shared" si="0"/>
        <v>27</v>
      </c>
      <c r="AL41">
        <f t="shared" si="0"/>
        <v>12</v>
      </c>
      <c r="AM41">
        <f t="shared" si="0"/>
        <v>16</v>
      </c>
      <c r="AN41">
        <f t="shared" si="0"/>
        <v>14</v>
      </c>
      <c r="AO41">
        <f t="shared" si="0"/>
        <v>1</v>
      </c>
      <c r="AP41">
        <f t="shared" si="0"/>
        <v>12</v>
      </c>
      <c r="AQ41">
        <f t="shared" si="0"/>
        <v>60</v>
      </c>
      <c r="AR41">
        <f t="shared" si="0"/>
        <v>4</v>
      </c>
      <c r="AX41" s="13" t="s">
        <v>77</v>
      </c>
      <c r="AY41" s="40">
        <f>ET28-AY40-AY39</f>
        <v>2966</v>
      </c>
      <c r="AZ41" s="40">
        <f>DG28+DO28+DW28+EE28-AZ40-AZ39</f>
        <v>29</v>
      </c>
    </row>
    <row r="42" spans="29:54">
      <c r="AD42" t="s">
        <v>0</v>
      </c>
      <c r="AY42" s="41">
        <f>+SUM(AY39:AY41)</f>
        <v>8451</v>
      </c>
    </row>
    <row r="43" spans="29:54">
      <c r="AD43" s="13" t="s">
        <v>1</v>
      </c>
      <c r="AE43" s="13" t="s">
        <v>2</v>
      </c>
      <c r="AF43" s="13" t="s">
        <v>3</v>
      </c>
      <c r="AG43" s="13" t="s">
        <v>4</v>
      </c>
      <c r="AH43" s="13" t="s">
        <v>5</v>
      </c>
      <c r="AI43" s="13" t="s">
        <v>6</v>
      </c>
      <c r="AJ43" s="13" t="s">
        <v>7</v>
      </c>
      <c r="AK43" s="13" t="s">
        <v>8</v>
      </c>
      <c r="AL43" s="13" t="s">
        <v>9</v>
      </c>
      <c r="AM43" s="13" t="s">
        <v>10</v>
      </c>
      <c r="AN43" s="13" t="s">
        <v>11</v>
      </c>
      <c r="AO43" s="13" t="s">
        <v>16</v>
      </c>
      <c r="AP43" s="13" t="s">
        <v>12</v>
      </c>
      <c r="AQ43" s="13" t="s">
        <v>37</v>
      </c>
      <c r="AR43" s="13" t="s">
        <v>17</v>
      </c>
      <c r="AY43">
        <f>6869/2*3</f>
        <v>10303.5</v>
      </c>
    </row>
    <row r="44" spans="29:54">
      <c r="AD44" s="16">
        <f>$AM$29</f>
        <v>0</v>
      </c>
      <c r="AE44" s="16">
        <f>$AU$29</f>
        <v>0</v>
      </c>
      <c r="AF44" s="16">
        <f>$BC$29</f>
        <v>0</v>
      </c>
      <c r="AG44" s="16">
        <f>$BK$29</f>
        <v>3.36231884057971E-3</v>
      </c>
      <c r="AH44" s="16">
        <f>$BS$29</f>
        <v>0</v>
      </c>
      <c r="AI44" s="16">
        <f>$CA$29</f>
        <v>8.248141263940521E-3</v>
      </c>
      <c r="AJ44" s="16">
        <f>$CI$29</f>
        <v>0</v>
      </c>
      <c r="AK44" s="16">
        <f>$CQ$29</f>
        <v>7.0323488045007034E-4</v>
      </c>
      <c r="AL44" s="16">
        <f>$CY$29</f>
        <v>3.5198873636043646E-4</v>
      </c>
      <c r="AM44" s="16">
        <f>$DG$29</f>
        <v>1.1190689346463742E-2</v>
      </c>
      <c r="AN44" s="16">
        <f>$DO$29</f>
        <v>1.0667903525046383E-2</v>
      </c>
      <c r="AO44" s="16">
        <f>$DW$29</f>
        <v>4.1628122109158188E-3</v>
      </c>
      <c r="AP44" s="16">
        <f>$EE$29</f>
        <v>3.5569105691056909E-3</v>
      </c>
      <c r="AQ44" s="16">
        <f>$EM$29</f>
        <v>7.0947144377438804E-4</v>
      </c>
      <c r="AR44" s="16">
        <f>$EU$29</f>
        <v>1.183151916706105E-4</v>
      </c>
      <c r="AY44" s="7">
        <f>+AY42/AY43</f>
        <v>0.82020672586985011</v>
      </c>
    </row>
    <row r="46" spans="29:54">
      <c r="AD46" t="s">
        <v>51</v>
      </c>
    </row>
    <row r="47" spans="29:54">
      <c r="AD47" s="13" t="s">
        <v>1</v>
      </c>
      <c r="AE47" s="13" t="s">
        <v>2</v>
      </c>
      <c r="AF47" s="13" t="s">
        <v>3</v>
      </c>
      <c r="AG47" s="13" t="s">
        <v>4</v>
      </c>
      <c r="AH47" s="13" t="s">
        <v>5</v>
      </c>
      <c r="AI47" s="13" t="s">
        <v>6</v>
      </c>
      <c r="AJ47" s="13" t="s">
        <v>7</v>
      </c>
      <c r="AK47" s="13" t="s">
        <v>8</v>
      </c>
      <c r="AL47" s="13" t="s">
        <v>9</v>
      </c>
      <c r="AM47" s="13" t="s">
        <v>10</v>
      </c>
      <c r="AN47" s="13" t="s">
        <v>11</v>
      </c>
      <c r="AO47" s="13" t="s">
        <v>16</v>
      </c>
      <c r="AP47" s="13" t="s">
        <v>12</v>
      </c>
      <c r="AQ47" s="13" t="s">
        <v>37</v>
      </c>
      <c r="AR47" s="13" t="s">
        <v>17</v>
      </c>
    </row>
    <row r="48" spans="29:54">
      <c r="AC48" s="3" t="s">
        <v>78</v>
      </c>
      <c r="AD48" s="21">
        <f>$AO$29/86400</f>
        <v>5.115740740740741E-3</v>
      </c>
      <c r="AE48" s="21">
        <f>$AW$29/86400</f>
        <v>9.1087962962962971E-3</v>
      </c>
      <c r="AF48" s="21">
        <f>$BE$29/86400</f>
        <v>1.6608796296296295E-2</v>
      </c>
      <c r="AG48" s="21">
        <f>$BM$29/86400</f>
        <v>2.3159722222222224E-2</v>
      </c>
      <c r="AH48" s="21">
        <f>$BU$29/86400</f>
        <v>6.0648148148148145E-3</v>
      </c>
      <c r="AI48" s="21">
        <f>$CC$29/86400</f>
        <v>2.5925925925925925E-3</v>
      </c>
      <c r="AJ48" s="21">
        <f>$CK$29/86400</f>
        <v>3.2870370370370371E-3</v>
      </c>
      <c r="AK48" s="21">
        <f>$CS$29/86400</f>
        <v>1.0069444444444445E-2</v>
      </c>
      <c r="AL48" s="21">
        <f>$DA$29/86400</f>
        <v>3.5879629629629629E-3</v>
      </c>
      <c r="AM48" s="21">
        <f>$DI$29/86400</f>
        <v>4.1203703703703706E-3</v>
      </c>
      <c r="AN48" s="21">
        <f>$DQ$29/86400</f>
        <v>1.8749999999999999E-3</v>
      </c>
      <c r="AO48" s="21">
        <f>$DY$29/86400</f>
        <v>2.0833333333333335E-4</v>
      </c>
      <c r="AP48" s="21">
        <f>$EG$29/86400</f>
        <v>3.5416666666666665E-3</v>
      </c>
      <c r="AQ48" s="21">
        <f>$EO$29/86400</f>
        <v>2.7719907407407408E-2</v>
      </c>
      <c r="AR48" s="21">
        <f>$EW$29/86400</f>
        <v>1.712962962962963E-3</v>
      </c>
    </row>
    <row r="49" spans="29:44">
      <c r="AC49" s="3" t="s">
        <v>14</v>
      </c>
      <c r="AD49" s="21">
        <f>$AP$29/86400</f>
        <v>3.5648148148148149E-3</v>
      </c>
      <c r="AE49" s="21">
        <f>$AX$29/86400</f>
        <v>7.8240740740740736E-3</v>
      </c>
      <c r="AF49" s="21">
        <f>$BF$29/86400</f>
        <v>1.7361111111111112E-4</v>
      </c>
      <c r="AG49" s="21">
        <f>$BN$29/86400</f>
        <v>9.3749999999999997E-3</v>
      </c>
      <c r="AH49" s="21">
        <f>$BV$29/86400</f>
        <v>1.5671296296296298E-2</v>
      </c>
      <c r="AI49" s="21">
        <f>$CD$29/86400</f>
        <v>0</v>
      </c>
      <c r="AJ49" s="21">
        <f>$CL$29/86400</f>
        <v>0</v>
      </c>
      <c r="AK49" s="21">
        <f>$CT$29/86400</f>
        <v>9.8379629629629633E-3</v>
      </c>
      <c r="AL49" s="21">
        <f>$DB$29/86400</f>
        <v>0</v>
      </c>
      <c r="AM49" s="21">
        <f>$DJ$29/86400</f>
        <v>7.6388888888888893E-4</v>
      </c>
      <c r="AN49" s="21">
        <f>$DR$29/86400</f>
        <v>7.6388888888888893E-4</v>
      </c>
      <c r="AO49" s="21">
        <f>$DZ$29/86400</f>
        <v>2.3148148148148149E-4</v>
      </c>
      <c r="AP49" s="21">
        <f>$EH$29/86400</f>
        <v>1.3888888888888889E-4</v>
      </c>
      <c r="AQ49" s="21">
        <f>$EP$29/86400</f>
        <v>0</v>
      </c>
      <c r="AR49" s="21">
        <f>$EX$29/86400</f>
        <v>0</v>
      </c>
    </row>
    <row r="50" spans="29:44">
      <c r="AC50" s="3" t="s">
        <v>15</v>
      </c>
      <c r="AD50" s="21">
        <f>$AQ$29/86400</f>
        <v>1.0300925925925925E-2</v>
      </c>
      <c r="AE50" s="21">
        <f>$AY$29/86400</f>
        <v>1.9537037037037037E-2</v>
      </c>
      <c r="AF50" s="21">
        <f>$BG$29/86400</f>
        <v>1.3668981481481482E-2</v>
      </c>
      <c r="AG50" s="21">
        <f>$BO$29/86400</f>
        <v>3.7534722222222219E-2</v>
      </c>
      <c r="AH50" s="21">
        <f>$BW$29/86400</f>
        <v>5.0694444444444441E-3</v>
      </c>
      <c r="AI50" s="21">
        <f>$CE$29/86400</f>
        <v>4.4212962962962964E-3</v>
      </c>
      <c r="AJ50" s="21">
        <f>$CM$29/86400</f>
        <v>2.9513888888888888E-3</v>
      </c>
      <c r="AK50" s="21">
        <f>$CU$29/86400</f>
        <v>1.5405092592592592E-2</v>
      </c>
      <c r="AL50" s="21">
        <f>$DC$29/86400</f>
        <v>1.7013888888888888E-3</v>
      </c>
      <c r="AM50" s="21">
        <f>$DK$29/86400</f>
        <v>4.8263888888888887E-3</v>
      </c>
      <c r="AN50" s="21">
        <f>$DS$29/86400</f>
        <v>1.5046296296296295E-2</v>
      </c>
      <c r="AO50" s="21">
        <f>$EA$29/86400</f>
        <v>8.7962962962962962E-4</v>
      </c>
      <c r="AP50" s="21">
        <f>$EI$29/86400</f>
        <v>4.3518518518518515E-3</v>
      </c>
      <c r="AQ50" s="21">
        <f>$EQ$29/86400</f>
        <v>1.1574074074074073E-2</v>
      </c>
      <c r="AR50" s="21">
        <f>$EY$29/86400</f>
        <v>8.564814814814815E-4</v>
      </c>
    </row>
    <row r="53" spans="29:44">
      <c r="AH53" t="s">
        <v>52</v>
      </c>
      <c r="AN53" t="s">
        <v>55</v>
      </c>
    </row>
    <row r="54" spans="29:44">
      <c r="AI54" s="3" t="s">
        <v>53</v>
      </c>
      <c r="AJ54" s="3" t="s">
        <v>44</v>
      </c>
      <c r="AK54" s="3" t="s">
        <v>45</v>
      </c>
      <c r="AL54" s="3" t="s">
        <v>54</v>
      </c>
    </row>
    <row r="55" spans="29:44">
      <c r="AH55" s="6">
        <v>1.25</v>
      </c>
      <c r="AI55" s="3">
        <f>DE5+DM5+DU5+EC5</f>
        <v>156</v>
      </c>
      <c r="AJ55" s="3">
        <f>DF5+DN5+DV5+ED5</f>
        <v>153</v>
      </c>
      <c r="AK55" s="3">
        <f>DG5+DO5+DW5+EE5</f>
        <v>3</v>
      </c>
      <c r="AL55" s="16">
        <f>IF(AI55=0,0,AK55/AI55)</f>
        <v>1.9230769230769232E-2</v>
      </c>
      <c r="AN55" s="6">
        <v>1.25</v>
      </c>
      <c r="AO55" s="16">
        <f>IF(SUM(AG5:AJ5)=0,0,AG5/SUM(AG5:AJ5))</f>
        <v>0.34901743703293664</v>
      </c>
    </row>
    <row r="56" spans="29:44">
      <c r="AH56" s="6">
        <v>1.2916666666666701</v>
      </c>
      <c r="AI56" s="3">
        <f>(DE6+DM6+DU6+EC6)-(DE5+DM5+DU5+EC5)</f>
        <v>362</v>
      </c>
      <c r="AJ56" s="3">
        <f t="shared" ref="AJ56:AK71" si="1">(DF6+DN6+DV6+ED6)-(DF5+DN5+DV5+ED5)</f>
        <v>362</v>
      </c>
      <c r="AK56" s="3">
        <f t="shared" si="1"/>
        <v>0</v>
      </c>
      <c r="AL56" s="16">
        <f t="shared" ref="AL56:AL78" si="2">IF(AI56=0,0,AK56/AI56)</f>
        <v>0</v>
      </c>
      <c r="AN56" s="6">
        <v>1.2916666666666701</v>
      </c>
      <c r="AO56" s="16">
        <f t="shared" ref="AO56:AO78" si="3">IF(SUM(AG6:AJ6)=0,0,AG6/SUM(AG6:AJ6))</f>
        <v>0.68312189740761164</v>
      </c>
    </row>
    <row r="57" spans="29:44">
      <c r="AH57" s="6">
        <v>1.3333333333333299</v>
      </c>
      <c r="AI57" s="3">
        <f t="shared" ref="AI57:AK78" si="4">(DE7+DM7+DU7+EC7)-(DE6+DM6+DU6+EC6)</f>
        <v>388</v>
      </c>
      <c r="AJ57" s="3">
        <f t="shared" si="1"/>
        <v>384</v>
      </c>
      <c r="AK57" s="3">
        <f t="shared" si="1"/>
        <v>4</v>
      </c>
      <c r="AL57" s="16">
        <f t="shared" si="2"/>
        <v>1.0309278350515464E-2</v>
      </c>
      <c r="AN57" s="6">
        <v>1.3333333333333299</v>
      </c>
      <c r="AO57" s="16">
        <f t="shared" si="3"/>
        <v>0.85192360918903953</v>
      </c>
    </row>
    <row r="58" spans="29:44">
      <c r="AH58" s="6">
        <v>1.375</v>
      </c>
      <c r="AI58" s="3">
        <f t="shared" si="4"/>
        <v>365</v>
      </c>
      <c r="AJ58" s="3">
        <f t="shared" si="1"/>
        <v>363</v>
      </c>
      <c r="AK58" s="3">
        <f t="shared" si="1"/>
        <v>2</v>
      </c>
      <c r="AL58" s="16">
        <f t="shared" si="2"/>
        <v>5.4794520547945206E-3</v>
      </c>
      <c r="AN58" s="6">
        <v>1.375</v>
      </c>
      <c r="AO58" s="16">
        <f t="shared" si="3"/>
        <v>0.71598123102401323</v>
      </c>
    </row>
    <row r="59" spans="29:44">
      <c r="AH59" s="6">
        <v>1.4166666666666701</v>
      </c>
      <c r="AI59" s="3">
        <f t="shared" si="4"/>
        <v>282</v>
      </c>
      <c r="AJ59" s="3">
        <f t="shared" si="1"/>
        <v>279</v>
      </c>
      <c r="AK59" s="3">
        <f t="shared" si="1"/>
        <v>3</v>
      </c>
      <c r="AL59" s="16">
        <f t="shared" si="2"/>
        <v>1.0638297872340425E-2</v>
      </c>
      <c r="AN59" s="6">
        <v>1.4166666666666701</v>
      </c>
      <c r="AO59" s="16">
        <f t="shared" si="3"/>
        <v>0.54419889502762431</v>
      </c>
    </row>
    <row r="60" spans="29:44">
      <c r="AH60" s="6">
        <v>1.4583333333333299</v>
      </c>
      <c r="AI60" s="3">
        <f t="shared" si="4"/>
        <v>399</v>
      </c>
      <c r="AJ60" s="3">
        <f t="shared" si="1"/>
        <v>397</v>
      </c>
      <c r="AK60" s="3">
        <f t="shared" si="1"/>
        <v>2</v>
      </c>
      <c r="AL60" s="16">
        <f t="shared" si="2"/>
        <v>5.0125313283208017E-3</v>
      </c>
      <c r="AN60" s="6">
        <v>1.4583333333333299</v>
      </c>
      <c r="AO60" s="16">
        <f t="shared" si="3"/>
        <v>0.84643054786939675</v>
      </c>
    </row>
    <row r="61" spans="29:44">
      <c r="AE61" s="18" t="s">
        <v>18</v>
      </c>
      <c r="AF61">
        <v>24</v>
      </c>
      <c r="AH61" s="6">
        <v>1.5</v>
      </c>
      <c r="AI61" s="3">
        <f t="shared" si="4"/>
        <v>299</v>
      </c>
      <c r="AJ61" s="3">
        <f t="shared" si="1"/>
        <v>298</v>
      </c>
      <c r="AK61" s="3">
        <f t="shared" si="1"/>
        <v>1</v>
      </c>
      <c r="AL61" s="16">
        <f t="shared" si="2"/>
        <v>3.3444816053511705E-3</v>
      </c>
      <c r="AN61" s="6">
        <v>1.5</v>
      </c>
      <c r="AO61" s="16">
        <f t="shared" si="3"/>
        <v>0.52292817679558012</v>
      </c>
    </row>
    <row r="62" spans="29:44">
      <c r="AE62" s="18" t="s">
        <v>19</v>
      </c>
      <c r="AF62" s="19">
        <v>0.85</v>
      </c>
      <c r="AH62" s="6">
        <v>1.5416666666666701</v>
      </c>
      <c r="AI62" s="3">
        <f t="shared" si="4"/>
        <v>263</v>
      </c>
      <c r="AJ62" s="3">
        <f t="shared" si="1"/>
        <v>261</v>
      </c>
      <c r="AK62" s="3">
        <f t="shared" si="1"/>
        <v>2</v>
      </c>
      <c r="AL62" s="16">
        <f t="shared" si="2"/>
        <v>7.6045627376425855E-3</v>
      </c>
      <c r="AN62" s="6">
        <v>1.5416666666666701</v>
      </c>
      <c r="AO62" s="16">
        <f t="shared" si="3"/>
        <v>0.49710504549214224</v>
      </c>
    </row>
    <row r="63" spans="29:44">
      <c r="AE63" s="18" t="s">
        <v>20</v>
      </c>
      <c r="AF63" s="7">
        <v>2.5000000000000001E-2</v>
      </c>
      <c r="AH63" s="6">
        <v>1.5833333333333299</v>
      </c>
      <c r="AI63" s="3">
        <f t="shared" si="4"/>
        <v>345</v>
      </c>
      <c r="AJ63" s="3">
        <f t="shared" si="1"/>
        <v>345</v>
      </c>
      <c r="AK63" s="3">
        <f t="shared" si="1"/>
        <v>0</v>
      </c>
      <c r="AL63" s="16">
        <f t="shared" si="2"/>
        <v>0</v>
      </c>
      <c r="AN63" s="6">
        <v>1.5833333333333299</v>
      </c>
      <c r="AO63" s="16">
        <f t="shared" si="3"/>
        <v>0.7291321171918187</v>
      </c>
    </row>
    <row r="64" spans="29:44">
      <c r="AE64" s="18" t="s">
        <v>21</v>
      </c>
      <c r="AF64">
        <v>8</v>
      </c>
      <c r="AH64" s="6">
        <v>1.625</v>
      </c>
      <c r="AI64" s="3">
        <f t="shared" si="4"/>
        <v>384</v>
      </c>
      <c r="AJ64" s="3">
        <f t="shared" si="1"/>
        <v>384</v>
      </c>
      <c r="AK64" s="3">
        <f t="shared" si="1"/>
        <v>0</v>
      </c>
      <c r="AL64" s="16">
        <f t="shared" si="2"/>
        <v>0</v>
      </c>
      <c r="AN64" s="6">
        <v>1.625</v>
      </c>
      <c r="AO64" s="16">
        <f t="shared" si="3"/>
        <v>0.86346047540077386</v>
      </c>
    </row>
    <row r="65" spans="31:41">
      <c r="AE65" s="18" t="s">
        <v>22</v>
      </c>
      <c r="AF65" s="20">
        <f>3600*AF61*AF62*(1-AF63)/AF64</f>
        <v>8950.5</v>
      </c>
      <c r="AH65" s="6">
        <v>1.6666666666666701</v>
      </c>
      <c r="AI65" s="3">
        <f t="shared" si="4"/>
        <v>375</v>
      </c>
      <c r="AJ65" s="3">
        <f t="shared" si="1"/>
        <v>374</v>
      </c>
      <c r="AK65" s="3">
        <f t="shared" si="1"/>
        <v>1</v>
      </c>
      <c r="AL65" s="16">
        <f t="shared" si="2"/>
        <v>2.6666666666666666E-3</v>
      </c>
      <c r="AN65" s="6">
        <v>1.6666666666666701</v>
      </c>
      <c r="AO65" s="16">
        <f t="shared" si="3"/>
        <v>0.81936376210235129</v>
      </c>
    </row>
    <row r="66" spans="31:41">
      <c r="AE66" s="18"/>
      <c r="AH66" s="6">
        <v>1.7083333333333299</v>
      </c>
      <c r="AI66" s="3">
        <f t="shared" si="4"/>
        <v>365</v>
      </c>
      <c r="AJ66" s="3">
        <f t="shared" si="1"/>
        <v>365</v>
      </c>
      <c r="AK66" s="3">
        <f t="shared" si="1"/>
        <v>0</v>
      </c>
      <c r="AL66" s="16">
        <f t="shared" si="2"/>
        <v>0</v>
      </c>
      <c r="AN66" s="6">
        <v>1.7083333333333299</v>
      </c>
      <c r="AO66" s="16">
        <f t="shared" si="3"/>
        <v>0.8375690607734807</v>
      </c>
    </row>
    <row r="67" spans="31:41">
      <c r="AE67" s="18"/>
      <c r="AH67" s="6">
        <v>1.75</v>
      </c>
      <c r="AI67" s="3">
        <f t="shared" si="4"/>
        <v>402</v>
      </c>
      <c r="AJ67" s="3">
        <f t="shared" si="1"/>
        <v>398</v>
      </c>
      <c r="AK67" s="3">
        <f t="shared" si="1"/>
        <v>4</v>
      </c>
      <c r="AL67" s="16">
        <f t="shared" si="2"/>
        <v>9.9502487562189053E-3</v>
      </c>
      <c r="AN67" s="6">
        <v>1.75</v>
      </c>
      <c r="AO67" s="16">
        <f t="shared" si="3"/>
        <v>0.84787410270568742</v>
      </c>
    </row>
    <row r="68" spans="31:41">
      <c r="AE68" s="18"/>
      <c r="AH68" s="6">
        <v>1.7916666666666701</v>
      </c>
      <c r="AI68" s="3">
        <f t="shared" si="4"/>
        <v>365</v>
      </c>
      <c r="AJ68" s="3">
        <f t="shared" si="1"/>
        <v>364</v>
      </c>
      <c r="AK68" s="3">
        <f t="shared" si="1"/>
        <v>1</v>
      </c>
      <c r="AL68" s="16">
        <f t="shared" si="2"/>
        <v>2.7397260273972603E-3</v>
      </c>
      <c r="AN68" s="6">
        <v>1.7916666666666701</v>
      </c>
      <c r="AO68" s="16">
        <f t="shared" si="3"/>
        <v>0.78776185226019846</v>
      </c>
    </row>
    <row r="69" spans="31:41">
      <c r="AE69" s="18"/>
      <c r="AH69" s="6">
        <v>1.8333333333333299</v>
      </c>
      <c r="AI69" s="3">
        <f t="shared" si="4"/>
        <v>374</v>
      </c>
      <c r="AJ69" s="3">
        <f t="shared" si="1"/>
        <v>370</v>
      </c>
      <c r="AK69" s="3">
        <f t="shared" si="1"/>
        <v>4</v>
      </c>
      <c r="AL69" s="16">
        <f t="shared" si="2"/>
        <v>1.06951871657754E-2</v>
      </c>
      <c r="AN69" s="6">
        <v>1.8333333333333299</v>
      </c>
      <c r="AO69" s="16">
        <f t="shared" si="3"/>
        <v>0.83079900470002765</v>
      </c>
    </row>
    <row r="70" spans="31:41">
      <c r="AE70" s="18"/>
      <c r="AH70" s="6">
        <v>1.875</v>
      </c>
      <c r="AI70" s="3">
        <f t="shared" si="4"/>
        <v>402</v>
      </c>
      <c r="AJ70" s="3">
        <f t="shared" si="1"/>
        <v>394</v>
      </c>
      <c r="AK70" s="3">
        <f t="shared" si="1"/>
        <v>8</v>
      </c>
      <c r="AL70" s="16">
        <f t="shared" si="2"/>
        <v>1.9900497512437811E-2</v>
      </c>
      <c r="AN70" s="6">
        <v>1.875</v>
      </c>
      <c r="AO70" s="16">
        <f t="shared" si="3"/>
        <v>0.82637362637362632</v>
      </c>
    </row>
    <row r="71" spans="31:41">
      <c r="AE71" s="18"/>
      <c r="AH71" s="6">
        <v>1.9166666666666701</v>
      </c>
      <c r="AI71" s="3">
        <f t="shared" si="4"/>
        <v>353</v>
      </c>
      <c r="AJ71" s="3">
        <f t="shared" si="1"/>
        <v>349</v>
      </c>
      <c r="AK71" s="3">
        <f t="shared" si="1"/>
        <v>4</v>
      </c>
      <c r="AL71" s="16">
        <f t="shared" si="2"/>
        <v>1.1331444759206799E-2</v>
      </c>
      <c r="AN71" s="6">
        <v>1.9166666666666701</v>
      </c>
      <c r="AO71" s="16">
        <f t="shared" si="3"/>
        <v>0.82985240879977717</v>
      </c>
    </row>
    <row r="72" spans="31:41">
      <c r="AE72" s="18"/>
      <c r="AH72" s="6">
        <v>1.9583333333333299</v>
      </c>
      <c r="AI72" s="3">
        <f t="shared" si="4"/>
        <v>385</v>
      </c>
      <c r="AJ72" s="3">
        <f t="shared" si="4"/>
        <v>380</v>
      </c>
      <c r="AK72" s="3">
        <f t="shared" si="4"/>
        <v>5</v>
      </c>
      <c r="AL72" s="16">
        <f t="shared" si="2"/>
        <v>1.2987012987012988E-2</v>
      </c>
      <c r="AN72" s="6">
        <v>1.9583333333333299</v>
      </c>
      <c r="AO72" s="16">
        <f t="shared" si="3"/>
        <v>0.81520242357477279</v>
      </c>
    </row>
    <row r="73" spans="31:41">
      <c r="AE73" s="18"/>
      <c r="AH73" s="6">
        <v>2</v>
      </c>
      <c r="AI73" s="3">
        <f t="shared" si="4"/>
        <v>339</v>
      </c>
      <c r="AJ73" s="3">
        <f t="shared" si="4"/>
        <v>336</v>
      </c>
      <c r="AK73" s="3">
        <f t="shared" si="4"/>
        <v>3</v>
      </c>
      <c r="AL73" s="16">
        <f t="shared" si="2"/>
        <v>8.8495575221238937E-3</v>
      </c>
      <c r="AN73" s="6">
        <v>2</v>
      </c>
      <c r="AO73" s="16">
        <f t="shared" si="3"/>
        <v>0.74097547533755859</v>
      </c>
    </row>
    <row r="74" spans="31:41">
      <c r="AE74" s="18"/>
      <c r="AH74" s="6">
        <v>2.0416666666666701</v>
      </c>
      <c r="AI74" s="3">
        <f t="shared" si="4"/>
        <v>400</v>
      </c>
      <c r="AJ74" s="3">
        <f t="shared" si="4"/>
        <v>397</v>
      </c>
      <c r="AK74" s="3">
        <f t="shared" si="4"/>
        <v>3</v>
      </c>
      <c r="AL74" s="16">
        <f t="shared" si="2"/>
        <v>7.4999999999999997E-3</v>
      </c>
      <c r="AN74" s="6">
        <v>2.0416666666666701</v>
      </c>
      <c r="AO74" s="16">
        <f t="shared" si="3"/>
        <v>0.88022130013831257</v>
      </c>
    </row>
    <row r="75" spans="31:41">
      <c r="AE75" s="18"/>
      <c r="AH75" s="6">
        <v>2.0833333333333401</v>
      </c>
      <c r="AI75" s="3">
        <f t="shared" si="4"/>
        <v>396</v>
      </c>
      <c r="AJ75" s="3">
        <f t="shared" si="4"/>
        <v>392</v>
      </c>
      <c r="AK75" s="3">
        <f t="shared" si="4"/>
        <v>4</v>
      </c>
      <c r="AL75" s="16">
        <f t="shared" si="2"/>
        <v>1.0101010101010102E-2</v>
      </c>
      <c r="AN75" s="6">
        <v>2.0833333333333401</v>
      </c>
      <c r="AO75" s="16">
        <f t="shared" si="3"/>
        <v>0.80646051905024851</v>
      </c>
    </row>
    <row r="76" spans="31:41">
      <c r="AE76" s="18"/>
      <c r="AH76" s="6">
        <v>2.125</v>
      </c>
      <c r="AI76" s="3">
        <f t="shared" si="4"/>
        <v>397</v>
      </c>
      <c r="AJ76" s="3">
        <f t="shared" si="4"/>
        <v>391</v>
      </c>
      <c r="AK76" s="3">
        <f t="shared" si="4"/>
        <v>6</v>
      </c>
      <c r="AL76" s="16">
        <f t="shared" si="2"/>
        <v>1.5113350125944584E-2</v>
      </c>
      <c r="AN76" s="6">
        <v>2.125</v>
      </c>
      <c r="AO76" s="16">
        <f t="shared" si="3"/>
        <v>0.85052399338113627</v>
      </c>
    </row>
    <row r="77" spans="31:41">
      <c r="AE77" s="18"/>
      <c r="AH77" s="6">
        <v>2.1666666666666701</v>
      </c>
      <c r="AI77" s="3">
        <f t="shared" si="4"/>
        <v>342</v>
      </c>
      <c r="AJ77" s="3">
        <f t="shared" si="4"/>
        <v>340</v>
      </c>
      <c r="AK77" s="3">
        <f t="shared" si="4"/>
        <v>2</v>
      </c>
      <c r="AL77" s="16">
        <f t="shared" si="2"/>
        <v>5.8479532163742687E-3</v>
      </c>
      <c r="AN77" s="6">
        <v>2.1666666666666701</v>
      </c>
      <c r="AO77" s="16">
        <f t="shared" si="3"/>
        <v>0.68719076415612979</v>
      </c>
    </row>
    <row r="78" spans="31:41">
      <c r="AE78" s="18"/>
      <c r="AH78" s="6">
        <v>2.2083333333333299</v>
      </c>
      <c r="AI78" s="3">
        <f t="shared" si="4"/>
        <v>382</v>
      </c>
      <c r="AJ78" s="3">
        <f t="shared" si="4"/>
        <v>380</v>
      </c>
      <c r="AK78" s="3">
        <f t="shared" si="4"/>
        <v>2</v>
      </c>
      <c r="AL78" s="16">
        <f t="shared" si="2"/>
        <v>5.235602094240838E-3</v>
      </c>
      <c r="AN78" s="6">
        <v>2.2083333333333299</v>
      </c>
      <c r="AO78" s="16">
        <f t="shared" si="3"/>
        <v>0.78206179928903474</v>
      </c>
    </row>
    <row r="79" spans="31:41">
      <c r="AE79" s="18"/>
    </row>
    <row r="80" spans="31:41">
      <c r="AE80" s="18"/>
    </row>
    <row r="81" spans="31:31">
      <c r="AE81" s="18"/>
    </row>
    <row r="82" spans="31:31">
      <c r="AE82" s="18"/>
    </row>
    <row r="83" spans="31:31">
      <c r="AE83" s="18"/>
    </row>
    <row r="84" spans="31:31">
      <c r="AE84" s="18"/>
    </row>
    <row r="90" spans="31:31">
      <c r="AE90" s="18"/>
    </row>
    <row r="98" spans="1:3" ht="21" customHeight="1"/>
    <row r="99" spans="1:3" ht="27.75" customHeight="1">
      <c r="B99" s="39" t="s">
        <v>71</v>
      </c>
      <c r="C99" s="39"/>
    </row>
    <row r="105" spans="1:3">
      <c r="A105">
        <v>1</v>
      </c>
      <c r="B105" t="str">
        <f>Datamonth!BN3</f>
        <v>DONE</v>
      </c>
    </row>
    <row r="106" spans="1:3">
      <c r="A106">
        <v>2</v>
      </c>
      <c r="B106" t="str">
        <f>Datamonth!BN4</f>
        <v>DONE</v>
      </c>
    </row>
    <row r="107" spans="1:3">
      <c r="A107">
        <v>3</v>
      </c>
      <c r="B107" t="str">
        <f>Datamonth!BN5</f>
        <v>DONE</v>
      </c>
    </row>
    <row r="108" spans="1:3">
      <c r="A108">
        <v>4</v>
      </c>
      <c r="B108" t="str">
        <f>Datamonth!BN6</f>
        <v>DONE</v>
      </c>
    </row>
    <row r="109" spans="1:3">
      <c r="A109">
        <v>5</v>
      </c>
      <c r="B109" t="str">
        <f>Datamonth!BN7</f>
        <v>DONE</v>
      </c>
    </row>
    <row r="110" spans="1:3">
      <c r="A110">
        <v>6</v>
      </c>
      <c r="B110" t="str">
        <f>Datamonth!BN8</f>
        <v>DONE</v>
      </c>
    </row>
    <row r="111" spans="1:3">
      <c r="A111">
        <v>7</v>
      </c>
      <c r="B111" t="str">
        <f>Datamonth!BN9</f>
        <v>DONE</v>
      </c>
    </row>
    <row r="112" spans="1:3">
      <c r="A112">
        <v>8</v>
      </c>
      <c r="B112" t="str">
        <f>Datamonth!BN10</f>
        <v>DONE</v>
      </c>
    </row>
    <row r="113" spans="1:2">
      <c r="A113">
        <v>9</v>
      </c>
      <c r="B113" t="str">
        <f>Datamonth!BN11</f>
        <v>DONE</v>
      </c>
    </row>
    <row r="114" spans="1:2">
      <c r="A114">
        <v>10</v>
      </c>
      <c r="B114" t="str">
        <f>Datamonth!BN12</f>
        <v>DONE</v>
      </c>
    </row>
    <row r="115" spans="1:2">
      <c r="A115">
        <v>11</v>
      </c>
      <c r="B115" t="str">
        <f>Datamonth!BN13</f>
        <v>DONE</v>
      </c>
    </row>
    <row r="116" spans="1:2">
      <c r="A116">
        <v>12</v>
      </c>
      <c r="B116" t="str">
        <f>Datamonth!BN14</f>
        <v>DONE</v>
      </c>
    </row>
    <row r="117" spans="1:2">
      <c r="A117">
        <v>13</v>
      </c>
      <c r="B117" t="str">
        <f>Datamonth!BN15</f>
        <v>DONE</v>
      </c>
    </row>
    <row r="118" spans="1:2">
      <c r="A118">
        <v>14</v>
      </c>
      <c r="B118" t="str">
        <f>Datamonth!BN16</f>
        <v>DONE</v>
      </c>
    </row>
    <row r="119" spans="1:2">
      <c r="A119">
        <v>15</v>
      </c>
      <c r="B119" t="str">
        <f>Datamonth!BN17</f>
        <v>DONE</v>
      </c>
    </row>
    <row r="120" spans="1:2">
      <c r="A120">
        <v>16</v>
      </c>
      <c r="B120" t="str">
        <f>Datamonth!BN18</f>
        <v>DONE</v>
      </c>
    </row>
    <row r="121" spans="1:2">
      <c r="A121">
        <v>17</v>
      </c>
      <c r="B121" t="str">
        <f>Datamonth!BN19</f>
        <v>DONE</v>
      </c>
    </row>
    <row r="122" spans="1:2">
      <c r="A122">
        <v>18</v>
      </c>
      <c r="B122" t="str">
        <f>Datamonth!BN20</f>
        <v>DONE</v>
      </c>
    </row>
    <row r="123" spans="1:2">
      <c r="A123">
        <v>19</v>
      </c>
      <c r="B123" t="str">
        <f>Datamonth!BN21</f>
        <v>DONE</v>
      </c>
    </row>
    <row r="124" spans="1:2">
      <c r="A124">
        <v>20</v>
      </c>
      <c r="B124" t="str">
        <f>Datamonth!BN22</f>
        <v>DONE</v>
      </c>
    </row>
    <row r="125" spans="1:2">
      <c r="A125">
        <v>21</v>
      </c>
      <c r="B125" t="str">
        <f>Datamonth!BN23</f>
        <v>DONE</v>
      </c>
    </row>
    <row r="126" spans="1:2">
      <c r="A126">
        <v>22</v>
      </c>
      <c r="B126" t="str">
        <f>Datamonth!BN24</f>
        <v>DONE</v>
      </c>
    </row>
    <row r="127" spans="1:2">
      <c r="A127">
        <v>23</v>
      </c>
      <c r="B127" t="str">
        <f>Datamonth!BN25</f>
        <v>DONE</v>
      </c>
    </row>
    <row r="128" spans="1:2">
      <c r="A128">
        <v>24</v>
      </c>
      <c r="B128" t="str">
        <f>Datamonth!BN26</f>
        <v>DONE</v>
      </c>
    </row>
    <row r="129" spans="1:2">
      <c r="A129">
        <v>25</v>
      </c>
      <c r="B129" t="str">
        <f>Datamonth!BN27</f>
        <v>DONE</v>
      </c>
    </row>
    <row r="130" spans="1:2">
      <c r="A130">
        <v>26</v>
      </c>
      <c r="B130" t="str">
        <f>Datamonth!BN28</f>
        <v>DONE</v>
      </c>
    </row>
    <row r="131" spans="1:2">
      <c r="A131">
        <v>27</v>
      </c>
      <c r="B131" t="str">
        <f>Datamonth!BN29</f>
        <v>DONE</v>
      </c>
    </row>
    <row r="132" spans="1:2">
      <c r="A132">
        <v>28</v>
      </c>
      <c r="B132" t="str">
        <f>Datamonth!BN30</f>
        <v>DONE</v>
      </c>
    </row>
    <row r="133" spans="1:2">
      <c r="A133">
        <v>29</v>
      </c>
      <c r="B133" t="str">
        <f>Datamonth!BN31</f>
        <v>DONE</v>
      </c>
    </row>
    <row r="134" spans="1:2">
      <c r="A134">
        <v>30</v>
      </c>
      <c r="B134">
        <f>Datamonth!BN32</f>
        <v>0</v>
      </c>
    </row>
    <row r="135" spans="1:2">
      <c r="A135">
        <v>31</v>
      </c>
      <c r="B135">
        <f>Datamonth!BN33</f>
        <v>0</v>
      </c>
    </row>
  </sheetData>
  <mergeCells count="3">
    <mergeCell ref="I1:P1"/>
    <mergeCell ref="S1:V1"/>
    <mergeCell ref="AX37:BB37"/>
  </mergeCells>
  <conditionalFormatting sqref="B105:B135">
    <cfRule type="cellIs" dxfId="0" priority="1" operator="equal">
      <formula>"DONE"</formula>
    </cfRule>
  </conditionalFormatting>
  <pageMargins left="0.70866141732283472" right="0.70866141732283472" top="0.74803149606299213" bottom="0.74803149606299213" header="0.31496062992125984" footer="0.31496062992125984"/>
  <pageSetup paperSize="8" scale="58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DTPicker21">
          <controlPr defaultSize="0" autoLine="0" autoPict="0" linkedCell="Z4" r:id="rId5">
            <anchor moveWithCells="1">
              <from>
                <xdr:col>25</xdr:col>
                <xdr:colOff>0</xdr:colOff>
                <xdr:row>3</xdr:row>
                <xdr:rowOff>47625</xdr:rowOff>
              </from>
              <to>
                <xdr:col>26</xdr:col>
                <xdr:colOff>228600</xdr:colOff>
                <xdr:row>5</xdr:row>
                <xdr:rowOff>9525</xdr:rowOff>
              </to>
            </anchor>
          </controlPr>
        </control>
      </mc:Choice>
      <mc:Fallback>
        <control shapeId="3073" r:id="rId4" name="DTPicker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W65"/>
  <sheetViews>
    <sheetView zoomScale="60" zoomScaleNormal="60" workbookViewId="0">
      <selection activeCell="AT16" sqref="AT16"/>
    </sheetView>
  </sheetViews>
  <sheetFormatPr baseColWidth="10" defaultRowHeight="13.5"/>
  <cols>
    <col min="1" max="16384" width="11" style="23"/>
  </cols>
  <sheetData>
    <row r="4" spans="1:127">
      <c r="C4" s="23" t="s">
        <v>57</v>
      </c>
      <c r="H4" s="23" t="s">
        <v>79</v>
      </c>
      <c r="P4" s="23" t="s">
        <v>80</v>
      </c>
      <c r="X4" s="23" t="s">
        <v>81</v>
      </c>
      <c r="AF4" s="23" t="s">
        <v>82</v>
      </c>
      <c r="AN4" s="23" t="s">
        <v>83</v>
      </c>
      <c r="AV4" s="23" t="s">
        <v>84</v>
      </c>
      <c r="BD4" s="23" t="s">
        <v>85</v>
      </c>
      <c r="BL4" s="23" t="s">
        <v>86</v>
      </c>
      <c r="BT4" s="23" t="s">
        <v>87</v>
      </c>
      <c r="CB4" s="23" t="s">
        <v>88</v>
      </c>
      <c r="CJ4" s="23" t="s">
        <v>89</v>
      </c>
      <c r="CR4" s="23" t="s">
        <v>90</v>
      </c>
      <c r="CZ4" s="23" t="s">
        <v>91</v>
      </c>
      <c r="DH4" s="23" t="s">
        <v>92</v>
      </c>
      <c r="DP4" s="23" t="s">
        <v>93</v>
      </c>
    </row>
    <row r="5" spans="1:127">
      <c r="A5" s="23" t="s">
        <v>94</v>
      </c>
      <c r="B5" s="23" t="s">
        <v>95</v>
      </c>
      <c r="C5" s="23" t="s">
        <v>96</v>
      </c>
      <c r="D5" s="23" t="s">
        <v>97</v>
      </c>
      <c r="E5" s="23" t="s">
        <v>78</v>
      </c>
      <c r="F5" s="23" t="s">
        <v>98</v>
      </c>
      <c r="G5" s="23" t="s">
        <v>99</v>
      </c>
      <c r="H5" s="23" t="s">
        <v>100</v>
      </c>
      <c r="I5" s="23" t="s">
        <v>101</v>
      </c>
      <c r="J5" s="23" t="s">
        <v>102</v>
      </c>
      <c r="K5" s="23" t="s">
        <v>97</v>
      </c>
      <c r="L5" s="23" t="s">
        <v>78</v>
      </c>
      <c r="M5" s="23" t="s">
        <v>98</v>
      </c>
      <c r="N5" s="23" t="s">
        <v>99</v>
      </c>
      <c r="O5" s="23" t="s">
        <v>103</v>
      </c>
      <c r="P5" s="23" t="s">
        <v>100</v>
      </c>
      <c r="Q5" s="23" t="s">
        <v>101</v>
      </c>
      <c r="R5" s="23" t="s">
        <v>102</v>
      </c>
      <c r="S5" s="23" t="s">
        <v>97</v>
      </c>
      <c r="T5" s="23" t="s">
        <v>78</v>
      </c>
      <c r="U5" s="23" t="s">
        <v>98</v>
      </c>
      <c r="V5" s="23" t="s">
        <v>99</v>
      </c>
      <c r="W5" s="23" t="s">
        <v>103</v>
      </c>
      <c r="X5" s="23" t="s">
        <v>100</v>
      </c>
      <c r="Y5" s="23" t="s">
        <v>101</v>
      </c>
      <c r="Z5" s="23" t="s">
        <v>102</v>
      </c>
      <c r="AA5" s="23" t="s">
        <v>97</v>
      </c>
      <c r="AB5" s="23" t="s">
        <v>78</v>
      </c>
      <c r="AC5" s="23" t="s">
        <v>98</v>
      </c>
      <c r="AD5" s="23" t="s">
        <v>99</v>
      </c>
      <c r="AE5" s="23" t="s">
        <v>103</v>
      </c>
      <c r="AF5" s="23" t="s">
        <v>100</v>
      </c>
      <c r="AG5" s="23" t="s">
        <v>101</v>
      </c>
      <c r="AH5" s="23" t="s">
        <v>102</v>
      </c>
      <c r="AI5" s="23" t="s">
        <v>97</v>
      </c>
      <c r="AJ5" s="23" t="s">
        <v>78</v>
      </c>
      <c r="AK5" s="23" t="s">
        <v>98</v>
      </c>
      <c r="AL5" s="23" t="s">
        <v>99</v>
      </c>
      <c r="AM5" s="23" t="s">
        <v>103</v>
      </c>
      <c r="AN5" s="23" t="s">
        <v>100</v>
      </c>
      <c r="AO5" s="23" t="s">
        <v>101</v>
      </c>
      <c r="AP5" s="23" t="s">
        <v>102</v>
      </c>
      <c r="AQ5" s="23" t="s">
        <v>97</v>
      </c>
      <c r="AR5" s="23" t="s">
        <v>78</v>
      </c>
      <c r="AS5" s="23" t="s">
        <v>98</v>
      </c>
      <c r="AT5" s="23" t="s">
        <v>99</v>
      </c>
      <c r="AU5" s="23" t="s">
        <v>103</v>
      </c>
      <c r="AV5" s="23" t="s">
        <v>100</v>
      </c>
      <c r="AW5" s="23" t="s">
        <v>101</v>
      </c>
      <c r="AX5" s="23" t="s">
        <v>102</v>
      </c>
      <c r="AY5" s="23" t="s">
        <v>97</v>
      </c>
      <c r="AZ5" s="23" t="s">
        <v>78</v>
      </c>
      <c r="BA5" s="23" t="s">
        <v>98</v>
      </c>
      <c r="BB5" s="23" t="s">
        <v>99</v>
      </c>
      <c r="BC5" s="23" t="s">
        <v>103</v>
      </c>
      <c r="BD5" s="23" t="s">
        <v>100</v>
      </c>
      <c r="BE5" s="23" t="s">
        <v>101</v>
      </c>
      <c r="BF5" s="23" t="s">
        <v>102</v>
      </c>
      <c r="BG5" s="23" t="s">
        <v>97</v>
      </c>
      <c r="BH5" s="23" t="s">
        <v>78</v>
      </c>
      <c r="BI5" s="23" t="s">
        <v>98</v>
      </c>
      <c r="BJ5" s="23" t="s">
        <v>99</v>
      </c>
      <c r="BK5" s="23" t="s">
        <v>103</v>
      </c>
      <c r="BL5" s="23" t="s">
        <v>100</v>
      </c>
      <c r="BM5" s="23" t="s">
        <v>101</v>
      </c>
      <c r="BN5" s="23" t="s">
        <v>102</v>
      </c>
      <c r="BO5" s="23" t="s">
        <v>97</v>
      </c>
      <c r="BP5" s="23" t="s">
        <v>78</v>
      </c>
      <c r="BQ5" s="23" t="s">
        <v>98</v>
      </c>
      <c r="BR5" s="23" t="s">
        <v>99</v>
      </c>
      <c r="BS5" s="23" t="s">
        <v>103</v>
      </c>
      <c r="BT5" s="23" t="s">
        <v>100</v>
      </c>
      <c r="BU5" s="23" t="s">
        <v>101</v>
      </c>
      <c r="BV5" s="23" t="s">
        <v>102</v>
      </c>
      <c r="BW5" s="23" t="s">
        <v>97</v>
      </c>
      <c r="BX5" s="23" t="s">
        <v>78</v>
      </c>
      <c r="BY5" s="23" t="s">
        <v>98</v>
      </c>
      <c r="BZ5" s="23" t="s">
        <v>99</v>
      </c>
      <c r="CA5" s="23" t="s">
        <v>103</v>
      </c>
      <c r="CB5" s="23" t="s">
        <v>100</v>
      </c>
      <c r="CC5" s="23" t="s">
        <v>101</v>
      </c>
      <c r="CD5" s="23" t="s">
        <v>102</v>
      </c>
      <c r="CE5" s="23" t="s">
        <v>97</v>
      </c>
      <c r="CF5" s="23" t="s">
        <v>78</v>
      </c>
      <c r="CG5" s="23" t="s">
        <v>98</v>
      </c>
      <c r="CH5" s="23" t="s">
        <v>99</v>
      </c>
      <c r="CI5" s="23" t="s">
        <v>103</v>
      </c>
      <c r="CJ5" s="23" t="s">
        <v>100</v>
      </c>
      <c r="CK5" s="23" t="s">
        <v>101</v>
      </c>
      <c r="CL5" s="23" t="s">
        <v>102</v>
      </c>
      <c r="CM5" s="23" t="s">
        <v>97</v>
      </c>
      <c r="CN5" s="23" t="s">
        <v>78</v>
      </c>
      <c r="CO5" s="23" t="s">
        <v>98</v>
      </c>
      <c r="CP5" s="23" t="s">
        <v>99</v>
      </c>
      <c r="CQ5" s="23" t="s">
        <v>103</v>
      </c>
      <c r="CR5" s="23" t="s">
        <v>100</v>
      </c>
      <c r="CS5" s="23" t="s">
        <v>101</v>
      </c>
      <c r="CT5" s="23" t="s">
        <v>102</v>
      </c>
      <c r="CU5" s="23" t="s">
        <v>97</v>
      </c>
      <c r="CV5" s="23" t="s">
        <v>78</v>
      </c>
      <c r="CW5" s="23" t="s">
        <v>98</v>
      </c>
      <c r="CX5" s="23" t="s">
        <v>99</v>
      </c>
      <c r="CY5" s="23" t="s">
        <v>103</v>
      </c>
      <c r="CZ5" s="23" t="s">
        <v>100</v>
      </c>
      <c r="DA5" s="23" t="s">
        <v>101</v>
      </c>
      <c r="DB5" s="23" t="s">
        <v>102</v>
      </c>
      <c r="DC5" s="23" t="s">
        <v>97</v>
      </c>
      <c r="DD5" s="23" t="s">
        <v>78</v>
      </c>
      <c r="DE5" s="23" t="s">
        <v>98</v>
      </c>
      <c r="DF5" s="23" t="s">
        <v>99</v>
      </c>
      <c r="DG5" s="23" t="s">
        <v>103</v>
      </c>
      <c r="DH5" s="23" t="s">
        <v>100</v>
      </c>
      <c r="DI5" s="23" t="s">
        <v>101</v>
      </c>
      <c r="DJ5" s="23" t="s">
        <v>102</v>
      </c>
      <c r="DK5" s="23" t="s">
        <v>97</v>
      </c>
      <c r="DL5" s="23" t="s">
        <v>78</v>
      </c>
      <c r="DM5" s="23" t="s">
        <v>98</v>
      </c>
      <c r="DN5" s="23" t="s">
        <v>99</v>
      </c>
      <c r="DO5" s="23" t="s">
        <v>103</v>
      </c>
      <c r="DP5" s="23" t="s">
        <v>100</v>
      </c>
      <c r="DQ5" s="23" t="s">
        <v>101</v>
      </c>
      <c r="DR5" s="23" t="s">
        <v>102</v>
      </c>
      <c r="DS5" s="23" t="s">
        <v>97</v>
      </c>
      <c r="DT5" s="23" t="s">
        <v>78</v>
      </c>
      <c r="DU5" s="23" t="s">
        <v>98</v>
      </c>
      <c r="DV5" s="23" t="s">
        <v>99</v>
      </c>
      <c r="DW5" s="23" t="s">
        <v>103</v>
      </c>
    </row>
    <row r="6" spans="1:127">
      <c r="A6" s="23" t="s">
        <v>112</v>
      </c>
      <c r="B6" s="22">
        <v>0.25</v>
      </c>
      <c r="C6" s="23">
        <v>12</v>
      </c>
      <c r="D6" s="23">
        <v>1261</v>
      </c>
      <c r="E6" s="23">
        <v>920</v>
      </c>
      <c r="F6" s="23">
        <v>0</v>
      </c>
      <c r="G6" s="23">
        <v>1432</v>
      </c>
      <c r="H6" s="23">
        <v>176</v>
      </c>
      <c r="I6" s="23">
        <v>176</v>
      </c>
      <c r="J6" s="23">
        <v>0</v>
      </c>
      <c r="K6" s="23">
        <v>3372</v>
      </c>
      <c r="L6" s="23">
        <v>0</v>
      </c>
      <c r="M6" s="23">
        <v>0</v>
      </c>
      <c r="N6" s="23">
        <v>208</v>
      </c>
      <c r="O6" s="23">
        <v>1</v>
      </c>
      <c r="P6" s="23">
        <v>183</v>
      </c>
      <c r="Q6" s="23">
        <v>183</v>
      </c>
      <c r="R6" s="23">
        <v>0</v>
      </c>
      <c r="S6" s="23">
        <v>3149</v>
      </c>
      <c r="T6" s="23">
        <v>117</v>
      </c>
      <c r="U6" s="23">
        <v>0</v>
      </c>
      <c r="V6" s="23">
        <v>323</v>
      </c>
      <c r="W6" s="23">
        <v>5</v>
      </c>
      <c r="X6" s="23">
        <v>178</v>
      </c>
      <c r="Y6" s="23">
        <v>178</v>
      </c>
      <c r="Z6" s="23">
        <v>0</v>
      </c>
      <c r="AA6" s="23">
        <v>2794</v>
      </c>
      <c r="AB6" s="23">
        <v>574</v>
      </c>
      <c r="AC6" s="23">
        <v>0</v>
      </c>
      <c r="AD6" s="23">
        <v>221</v>
      </c>
      <c r="AE6" s="23">
        <v>6</v>
      </c>
      <c r="AF6" s="23">
        <v>176</v>
      </c>
      <c r="AG6" s="23">
        <v>175</v>
      </c>
      <c r="AH6" s="23">
        <v>1</v>
      </c>
      <c r="AI6" s="23">
        <v>2513</v>
      </c>
      <c r="AJ6" s="23">
        <v>581</v>
      </c>
      <c r="AK6" s="23">
        <v>1</v>
      </c>
      <c r="AL6" s="23">
        <v>494</v>
      </c>
      <c r="AM6" s="23">
        <v>7</v>
      </c>
      <c r="AN6" s="23">
        <v>142</v>
      </c>
      <c r="AO6" s="23">
        <v>1</v>
      </c>
      <c r="AP6" s="23">
        <v>0</v>
      </c>
      <c r="AQ6" s="23">
        <v>3578</v>
      </c>
      <c r="AR6" s="23">
        <v>0</v>
      </c>
      <c r="AS6" s="23">
        <v>0</v>
      </c>
      <c r="AT6" s="23">
        <v>0</v>
      </c>
      <c r="AU6" s="23">
        <v>0</v>
      </c>
      <c r="AV6" s="23">
        <v>172</v>
      </c>
      <c r="AW6" s="23">
        <v>166</v>
      </c>
      <c r="AX6" s="23">
        <v>3</v>
      </c>
      <c r="AY6" s="23">
        <v>3309</v>
      </c>
      <c r="AZ6" s="23">
        <v>36</v>
      </c>
      <c r="BA6" s="23">
        <v>0</v>
      </c>
      <c r="BB6" s="23">
        <v>236</v>
      </c>
      <c r="BC6" s="23">
        <v>1</v>
      </c>
      <c r="BD6" s="23">
        <v>166</v>
      </c>
      <c r="BE6" s="23">
        <v>166</v>
      </c>
      <c r="BF6" s="23">
        <v>0</v>
      </c>
      <c r="BG6" s="23">
        <v>3578</v>
      </c>
      <c r="BH6" s="23">
        <v>0</v>
      </c>
      <c r="BI6" s="23">
        <v>0</v>
      </c>
      <c r="BJ6" s="23">
        <v>0</v>
      </c>
      <c r="BK6" s="23">
        <v>0</v>
      </c>
      <c r="BL6" s="23">
        <v>160</v>
      </c>
      <c r="BM6" s="23">
        <v>159</v>
      </c>
      <c r="BN6" s="23">
        <v>1</v>
      </c>
      <c r="BO6" s="23">
        <v>3400</v>
      </c>
      <c r="BP6" s="23">
        <v>38</v>
      </c>
      <c r="BQ6" s="23">
        <v>0</v>
      </c>
      <c r="BR6" s="23">
        <v>148</v>
      </c>
      <c r="BS6" s="23">
        <v>2</v>
      </c>
      <c r="BT6" s="23">
        <v>157</v>
      </c>
      <c r="BU6" s="23">
        <v>157</v>
      </c>
      <c r="BV6" s="23">
        <v>0</v>
      </c>
      <c r="BW6" s="23">
        <v>3578</v>
      </c>
      <c r="BX6" s="23">
        <v>0</v>
      </c>
      <c r="BY6" s="23">
        <v>0</v>
      </c>
      <c r="BZ6" s="23">
        <v>0</v>
      </c>
      <c r="CA6" s="23">
        <v>0</v>
      </c>
      <c r="CB6" s="23">
        <v>49</v>
      </c>
      <c r="CC6" s="23">
        <v>48</v>
      </c>
      <c r="CD6" s="23">
        <v>1</v>
      </c>
      <c r="CE6" s="23">
        <v>3566</v>
      </c>
      <c r="CF6" s="23">
        <v>0</v>
      </c>
      <c r="CG6" s="23">
        <v>0</v>
      </c>
      <c r="CH6" s="23">
        <v>13</v>
      </c>
      <c r="CI6" s="23">
        <v>0</v>
      </c>
      <c r="CJ6" s="23">
        <v>42</v>
      </c>
      <c r="CK6" s="23">
        <v>40</v>
      </c>
      <c r="CL6" s="23">
        <v>2</v>
      </c>
      <c r="CM6" s="23">
        <v>3543</v>
      </c>
      <c r="CN6" s="23">
        <v>0</v>
      </c>
      <c r="CO6" s="23">
        <v>0</v>
      </c>
      <c r="CP6" s="23">
        <v>36</v>
      </c>
      <c r="CQ6" s="23">
        <v>0</v>
      </c>
      <c r="CR6" s="23">
        <v>36</v>
      </c>
      <c r="CS6" s="23">
        <v>36</v>
      </c>
      <c r="CT6" s="23">
        <v>0</v>
      </c>
      <c r="CU6" s="23">
        <v>3555</v>
      </c>
      <c r="CV6" s="23">
        <v>0</v>
      </c>
      <c r="CW6" s="23">
        <v>0</v>
      </c>
      <c r="CX6" s="23">
        <v>24</v>
      </c>
      <c r="CY6" s="23">
        <v>0</v>
      </c>
      <c r="CZ6" s="23">
        <v>29</v>
      </c>
      <c r="DA6" s="23">
        <v>29</v>
      </c>
      <c r="DB6" s="23">
        <v>0</v>
      </c>
      <c r="DC6" s="23">
        <v>3566</v>
      </c>
      <c r="DD6" s="23">
        <v>0</v>
      </c>
      <c r="DE6" s="23">
        <v>0</v>
      </c>
      <c r="DF6" s="23">
        <v>13</v>
      </c>
      <c r="DG6" s="23">
        <v>0</v>
      </c>
      <c r="DH6" s="23">
        <v>150</v>
      </c>
      <c r="DI6" s="23">
        <v>149</v>
      </c>
      <c r="DJ6" s="23">
        <v>1</v>
      </c>
      <c r="DK6" s="23">
        <v>3488</v>
      </c>
      <c r="DL6" s="23">
        <v>73</v>
      </c>
      <c r="DM6" s="23">
        <v>0</v>
      </c>
      <c r="DN6" s="23">
        <v>23</v>
      </c>
      <c r="DO6" s="23">
        <v>2</v>
      </c>
      <c r="DP6" s="23">
        <v>149</v>
      </c>
      <c r="DQ6" s="23">
        <v>149</v>
      </c>
      <c r="DR6" s="23">
        <v>0</v>
      </c>
      <c r="DS6" s="23">
        <v>3578</v>
      </c>
      <c r="DT6" s="23">
        <v>0</v>
      </c>
      <c r="DU6" s="23">
        <v>0</v>
      </c>
      <c r="DV6" s="23">
        <v>0</v>
      </c>
      <c r="DW6" s="23">
        <v>0</v>
      </c>
    </row>
    <row r="7" spans="1:127">
      <c r="A7" s="23" t="s">
        <v>112</v>
      </c>
      <c r="B7" s="22">
        <v>0.29167824074074072</v>
      </c>
      <c r="C7" s="23">
        <v>12</v>
      </c>
      <c r="D7" s="23">
        <v>2477</v>
      </c>
      <c r="E7" s="23">
        <v>442</v>
      </c>
      <c r="F7" s="23">
        <v>143</v>
      </c>
      <c r="G7" s="23">
        <v>564</v>
      </c>
      <c r="H7" s="23">
        <v>530</v>
      </c>
      <c r="I7" s="23">
        <v>530</v>
      </c>
      <c r="J7" s="23">
        <v>0</v>
      </c>
      <c r="K7" s="23">
        <v>3555</v>
      </c>
      <c r="L7" s="23">
        <v>36</v>
      </c>
      <c r="M7" s="23">
        <v>0</v>
      </c>
      <c r="N7" s="23">
        <v>13</v>
      </c>
      <c r="O7" s="23">
        <v>3</v>
      </c>
      <c r="P7" s="23">
        <v>532</v>
      </c>
      <c r="Q7" s="23">
        <v>532</v>
      </c>
      <c r="R7" s="23">
        <v>0</v>
      </c>
      <c r="S7" s="23">
        <v>2804</v>
      </c>
      <c r="T7" s="23">
        <v>206</v>
      </c>
      <c r="U7" s="23">
        <v>47</v>
      </c>
      <c r="V7" s="23">
        <v>555</v>
      </c>
      <c r="W7" s="23">
        <v>12</v>
      </c>
      <c r="X7" s="23">
        <v>523</v>
      </c>
      <c r="Y7" s="23">
        <v>523</v>
      </c>
      <c r="Z7" s="23">
        <v>0</v>
      </c>
      <c r="AA7" s="23">
        <v>3540</v>
      </c>
      <c r="AB7" s="23">
        <v>26</v>
      </c>
      <c r="AC7" s="23">
        <v>0</v>
      </c>
      <c r="AD7" s="23">
        <v>36</v>
      </c>
      <c r="AE7" s="23">
        <v>6</v>
      </c>
      <c r="AF7" s="23">
        <v>531</v>
      </c>
      <c r="AG7" s="23">
        <v>528</v>
      </c>
      <c r="AH7" s="23">
        <v>3</v>
      </c>
      <c r="AI7" s="23">
        <v>3519</v>
      </c>
      <c r="AJ7" s="23">
        <v>35</v>
      </c>
      <c r="AK7" s="23">
        <v>0</v>
      </c>
      <c r="AL7" s="23">
        <v>50</v>
      </c>
      <c r="AM7" s="23">
        <v>9</v>
      </c>
      <c r="AN7" s="23">
        <v>446</v>
      </c>
      <c r="AO7" s="23">
        <v>1</v>
      </c>
      <c r="AP7" s="23">
        <v>0</v>
      </c>
      <c r="AQ7" s="23">
        <v>3506</v>
      </c>
      <c r="AR7" s="23">
        <v>0</v>
      </c>
      <c r="AS7" s="23">
        <v>96</v>
      </c>
      <c r="AT7" s="23">
        <v>0</v>
      </c>
      <c r="AU7" s="23">
        <v>0</v>
      </c>
      <c r="AV7" s="23">
        <v>524</v>
      </c>
      <c r="AW7" s="23">
        <v>516</v>
      </c>
      <c r="AX7" s="23">
        <v>5</v>
      </c>
      <c r="AY7" s="23">
        <v>3601</v>
      </c>
      <c r="AZ7" s="23">
        <v>0</v>
      </c>
      <c r="BA7" s="23">
        <v>0</v>
      </c>
      <c r="BB7" s="23">
        <v>0</v>
      </c>
      <c r="BC7" s="23">
        <v>1</v>
      </c>
      <c r="BD7" s="23">
        <v>516</v>
      </c>
      <c r="BE7" s="23">
        <v>516</v>
      </c>
      <c r="BF7" s="23">
        <v>0</v>
      </c>
      <c r="BG7" s="23">
        <v>3535</v>
      </c>
      <c r="BH7" s="23">
        <v>23</v>
      </c>
      <c r="BI7" s="23">
        <v>0</v>
      </c>
      <c r="BJ7" s="23">
        <v>45</v>
      </c>
      <c r="BK7" s="23">
        <v>1</v>
      </c>
      <c r="BL7" s="23">
        <v>514</v>
      </c>
      <c r="BM7" s="23">
        <v>513</v>
      </c>
      <c r="BN7" s="23">
        <v>1</v>
      </c>
      <c r="BO7" s="23">
        <v>3601</v>
      </c>
      <c r="BP7" s="23">
        <v>0</v>
      </c>
      <c r="BQ7" s="23">
        <v>0</v>
      </c>
      <c r="BR7" s="23">
        <v>0</v>
      </c>
      <c r="BS7" s="23">
        <v>2</v>
      </c>
      <c r="BT7" s="23">
        <v>512</v>
      </c>
      <c r="BU7" s="23">
        <v>512</v>
      </c>
      <c r="BV7" s="23">
        <v>0</v>
      </c>
      <c r="BW7" s="23">
        <v>3601</v>
      </c>
      <c r="BX7" s="23">
        <v>0</v>
      </c>
      <c r="BY7" s="23">
        <v>0</v>
      </c>
      <c r="BZ7" s="23">
        <v>0</v>
      </c>
      <c r="CA7" s="23">
        <v>0</v>
      </c>
      <c r="CB7" s="23">
        <v>141</v>
      </c>
      <c r="CC7" s="23">
        <v>140</v>
      </c>
      <c r="CD7" s="23">
        <v>1</v>
      </c>
      <c r="CE7" s="23">
        <v>3601</v>
      </c>
      <c r="CF7" s="23">
        <v>0</v>
      </c>
      <c r="CG7" s="23">
        <v>0</v>
      </c>
      <c r="CH7" s="23">
        <v>0</v>
      </c>
      <c r="CI7" s="23">
        <v>0</v>
      </c>
      <c r="CJ7" s="23">
        <v>133</v>
      </c>
      <c r="CK7" s="23">
        <v>131</v>
      </c>
      <c r="CL7" s="23">
        <v>2</v>
      </c>
      <c r="CM7" s="23">
        <v>3601</v>
      </c>
      <c r="CN7" s="23">
        <v>0</v>
      </c>
      <c r="CO7" s="23">
        <v>0</v>
      </c>
      <c r="CP7" s="23">
        <v>0</v>
      </c>
      <c r="CQ7" s="23">
        <v>0</v>
      </c>
      <c r="CR7" s="23">
        <v>128</v>
      </c>
      <c r="CS7" s="23">
        <v>128</v>
      </c>
      <c r="CT7" s="23">
        <v>0</v>
      </c>
      <c r="CU7" s="23">
        <v>3601</v>
      </c>
      <c r="CV7" s="23">
        <v>0</v>
      </c>
      <c r="CW7" s="23">
        <v>0</v>
      </c>
      <c r="CX7" s="23">
        <v>0</v>
      </c>
      <c r="CY7" s="23">
        <v>0</v>
      </c>
      <c r="CZ7" s="23">
        <v>116</v>
      </c>
      <c r="DA7" s="23">
        <v>116</v>
      </c>
      <c r="DB7" s="23">
        <v>0</v>
      </c>
      <c r="DC7" s="23">
        <v>3601</v>
      </c>
      <c r="DD7" s="23">
        <v>0</v>
      </c>
      <c r="DE7" s="23">
        <v>0</v>
      </c>
      <c r="DF7" s="23">
        <v>0</v>
      </c>
      <c r="DG7" s="23">
        <v>0</v>
      </c>
      <c r="DH7" s="23">
        <v>516</v>
      </c>
      <c r="DI7" s="23">
        <v>515</v>
      </c>
      <c r="DJ7" s="23">
        <v>1</v>
      </c>
      <c r="DK7" s="23">
        <v>3552</v>
      </c>
      <c r="DL7" s="23">
        <v>50</v>
      </c>
      <c r="DM7" s="23">
        <v>0</v>
      </c>
      <c r="DN7" s="23">
        <v>2</v>
      </c>
      <c r="DO7" s="23">
        <v>4</v>
      </c>
      <c r="DP7" s="23">
        <v>515</v>
      </c>
      <c r="DQ7" s="23">
        <v>515</v>
      </c>
      <c r="DR7" s="23">
        <v>0</v>
      </c>
      <c r="DS7" s="23">
        <v>3536</v>
      </c>
      <c r="DT7" s="23">
        <v>66</v>
      </c>
      <c r="DU7" s="23">
        <v>0</v>
      </c>
      <c r="DV7" s="23">
        <v>1</v>
      </c>
      <c r="DW7" s="23">
        <v>1</v>
      </c>
    </row>
    <row r="8" spans="1:127">
      <c r="A8" s="23" t="s">
        <v>112</v>
      </c>
      <c r="B8" s="22">
        <v>0.33333333333333331</v>
      </c>
      <c r="C8" s="23">
        <v>12</v>
      </c>
      <c r="D8" s="23">
        <v>3078</v>
      </c>
      <c r="E8" s="23">
        <v>289</v>
      </c>
      <c r="F8" s="23">
        <v>116</v>
      </c>
      <c r="G8" s="23">
        <v>130</v>
      </c>
      <c r="H8" s="23">
        <v>927</v>
      </c>
      <c r="I8" s="23">
        <v>927</v>
      </c>
      <c r="J8" s="23">
        <v>0</v>
      </c>
      <c r="K8" s="23">
        <v>3524</v>
      </c>
      <c r="L8" s="23">
        <v>30</v>
      </c>
      <c r="M8" s="23">
        <v>0</v>
      </c>
      <c r="N8" s="23">
        <v>46</v>
      </c>
      <c r="O8" s="23">
        <v>4</v>
      </c>
      <c r="P8" s="23">
        <v>930</v>
      </c>
      <c r="Q8" s="23">
        <v>930</v>
      </c>
      <c r="R8" s="23">
        <v>0</v>
      </c>
      <c r="S8" s="23">
        <v>3501</v>
      </c>
      <c r="T8" s="23">
        <v>27</v>
      </c>
      <c r="U8" s="23">
        <v>45</v>
      </c>
      <c r="V8" s="23">
        <v>30</v>
      </c>
      <c r="W8" s="23">
        <v>13</v>
      </c>
      <c r="X8" s="23">
        <v>921</v>
      </c>
      <c r="Y8" s="23">
        <v>921</v>
      </c>
      <c r="Z8" s="23">
        <v>0</v>
      </c>
      <c r="AA8" s="23">
        <v>3599</v>
      </c>
      <c r="AB8" s="23">
        <v>0</v>
      </c>
      <c r="AC8" s="23">
        <v>0</v>
      </c>
      <c r="AD8" s="23">
        <v>0</v>
      </c>
      <c r="AE8" s="23">
        <v>6</v>
      </c>
      <c r="AF8" s="23">
        <v>930</v>
      </c>
      <c r="AG8" s="23">
        <v>923</v>
      </c>
      <c r="AH8" s="23">
        <v>7</v>
      </c>
      <c r="AI8" s="23">
        <v>3410</v>
      </c>
      <c r="AJ8" s="23">
        <v>95</v>
      </c>
      <c r="AK8" s="23">
        <v>23</v>
      </c>
      <c r="AL8" s="23">
        <v>76</v>
      </c>
      <c r="AM8" s="23">
        <v>12</v>
      </c>
      <c r="AN8" s="23">
        <v>798</v>
      </c>
      <c r="AO8" s="23">
        <v>1</v>
      </c>
      <c r="AP8" s="23">
        <v>0</v>
      </c>
      <c r="AQ8" s="23">
        <v>3551</v>
      </c>
      <c r="AR8" s="23">
        <v>0</v>
      </c>
      <c r="AS8" s="23">
        <v>48</v>
      </c>
      <c r="AT8" s="23">
        <v>0</v>
      </c>
      <c r="AU8" s="23">
        <v>0</v>
      </c>
      <c r="AV8" s="23">
        <v>917</v>
      </c>
      <c r="AW8" s="23">
        <v>909</v>
      </c>
      <c r="AX8" s="23">
        <v>7</v>
      </c>
      <c r="AY8" s="23">
        <v>3599</v>
      </c>
      <c r="AZ8" s="23">
        <v>0</v>
      </c>
      <c r="BA8" s="23">
        <v>0</v>
      </c>
      <c r="BB8" s="23">
        <v>0</v>
      </c>
      <c r="BC8" s="23">
        <v>1</v>
      </c>
      <c r="BD8" s="23">
        <v>908</v>
      </c>
      <c r="BE8" s="23">
        <v>908</v>
      </c>
      <c r="BF8" s="23">
        <v>0</v>
      </c>
      <c r="BG8" s="23">
        <v>3476</v>
      </c>
      <c r="BH8" s="23">
        <v>100</v>
      </c>
      <c r="BI8" s="23">
        <v>0</v>
      </c>
      <c r="BJ8" s="23">
        <v>26</v>
      </c>
      <c r="BK8" s="23">
        <v>2</v>
      </c>
      <c r="BL8" s="23">
        <v>910</v>
      </c>
      <c r="BM8" s="23">
        <v>909</v>
      </c>
      <c r="BN8" s="23">
        <v>1</v>
      </c>
      <c r="BO8" s="23">
        <v>3599</v>
      </c>
      <c r="BP8" s="23">
        <v>0</v>
      </c>
      <c r="BQ8" s="23">
        <v>0</v>
      </c>
      <c r="BR8" s="23">
        <v>0</v>
      </c>
      <c r="BS8" s="23">
        <v>2</v>
      </c>
      <c r="BT8" s="23">
        <v>908</v>
      </c>
      <c r="BU8" s="23">
        <v>908</v>
      </c>
      <c r="BV8" s="23">
        <v>0</v>
      </c>
      <c r="BW8" s="23">
        <v>3599</v>
      </c>
      <c r="BX8" s="23">
        <v>0</v>
      </c>
      <c r="BY8" s="23">
        <v>0</v>
      </c>
      <c r="BZ8" s="23">
        <v>0</v>
      </c>
      <c r="CA8" s="23">
        <v>0</v>
      </c>
      <c r="CB8" s="23">
        <v>241</v>
      </c>
      <c r="CC8" s="23">
        <v>238</v>
      </c>
      <c r="CD8" s="23">
        <v>3</v>
      </c>
      <c r="CE8" s="23">
        <v>3599</v>
      </c>
      <c r="CF8" s="23">
        <v>0</v>
      </c>
      <c r="CG8" s="23">
        <v>0</v>
      </c>
      <c r="CH8" s="23">
        <v>0</v>
      </c>
      <c r="CI8" s="23">
        <v>0</v>
      </c>
      <c r="CJ8" s="23">
        <v>231</v>
      </c>
      <c r="CK8" s="23">
        <v>227</v>
      </c>
      <c r="CL8" s="23">
        <v>4</v>
      </c>
      <c r="CM8" s="23">
        <v>3599</v>
      </c>
      <c r="CN8" s="23">
        <v>0</v>
      </c>
      <c r="CO8" s="23">
        <v>0</v>
      </c>
      <c r="CP8" s="23">
        <v>0</v>
      </c>
      <c r="CQ8" s="23">
        <v>0</v>
      </c>
      <c r="CR8" s="23">
        <v>229</v>
      </c>
      <c r="CS8" s="23">
        <v>229</v>
      </c>
      <c r="CT8" s="23">
        <v>0</v>
      </c>
      <c r="CU8" s="23">
        <v>3599</v>
      </c>
      <c r="CV8" s="23">
        <v>0</v>
      </c>
      <c r="CW8" s="23">
        <v>0</v>
      </c>
      <c r="CX8" s="23">
        <v>0</v>
      </c>
      <c r="CY8" s="23">
        <v>0</v>
      </c>
      <c r="CZ8" s="23">
        <v>205</v>
      </c>
      <c r="DA8" s="23">
        <v>205</v>
      </c>
      <c r="DB8" s="23">
        <v>0</v>
      </c>
      <c r="DC8" s="23">
        <v>3599</v>
      </c>
      <c r="DD8" s="23">
        <v>0</v>
      </c>
      <c r="DE8" s="23">
        <v>0</v>
      </c>
      <c r="DF8" s="23">
        <v>0</v>
      </c>
      <c r="DG8" s="23">
        <v>0</v>
      </c>
      <c r="DH8" s="23">
        <v>900</v>
      </c>
      <c r="DI8" s="23">
        <v>898</v>
      </c>
      <c r="DJ8" s="23">
        <v>2</v>
      </c>
      <c r="DK8" s="23">
        <v>3563</v>
      </c>
      <c r="DL8" s="23">
        <v>37</v>
      </c>
      <c r="DM8" s="23">
        <v>0</v>
      </c>
      <c r="DN8" s="23">
        <v>2</v>
      </c>
      <c r="DO8" s="23">
        <v>6</v>
      </c>
      <c r="DP8" s="23">
        <v>898</v>
      </c>
      <c r="DQ8" s="23">
        <v>898</v>
      </c>
      <c r="DR8" s="23">
        <v>0</v>
      </c>
      <c r="DS8" s="23">
        <v>3599</v>
      </c>
      <c r="DT8" s="23">
        <v>0</v>
      </c>
      <c r="DU8" s="23">
        <v>0</v>
      </c>
      <c r="DV8" s="23">
        <v>0</v>
      </c>
      <c r="DW8" s="23">
        <v>1</v>
      </c>
    </row>
    <row r="9" spans="1:127">
      <c r="A9" s="23" t="s">
        <v>112</v>
      </c>
      <c r="B9" s="22">
        <v>0.37501157407407404</v>
      </c>
      <c r="C9" s="23">
        <v>12</v>
      </c>
      <c r="D9" s="23">
        <v>2594</v>
      </c>
      <c r="E9" s="23">
        <v>548</v>
      </c>
      <c r="F9" s="23">
        <v>123</v>
      </c>
      <c r="G9" s="23">
        <v>358</v>
      </c>
      <c r="H9" s="23">
        <v>1298</v>
      </c>
      <c r="I9" s="23">
        <v>1298</v>
      </c>
      <c r="J9" s="23">
        <v>0</v>
      </c>
      <c r="K9" s="23">
        <v>3509</v>
      </c>
      <c r="L9" s="23">
        <v>42</v>
      </c>
      <c r="M9" s="23">
        <v>0</v>
      </c>
      <c r="N9" s="23">
        <v>50</v>
      </c>
      <c r="O9" s="23">
        <v>5</v>
      </c>
      <c r="P9" s="23">
        <v>1303</v>
      </c>
      <c r="Q9" s="23">
        <v>1303</v>
      </c>
      <c r="R9" s="23">
        <v>0</v>
      </c>
      <c r="S9" s="23">
        <v>3601</v>
      </c>
      <c r="T9" s="23">
        <v>0</v>
      </c>
      <c r="U9" s="23">
        <v>0</v>
      </c>
      <c r="V9" s="23">
        <v>0</v>
      </c>
      <c r="W9" s="23">
        <v>13</v>
      </c>
      <c r="X9" s="23">
        <v>1295</v>
      </c>
      <c r="Y9" s="23">
        <v>1295</v>
      </c>
      <c r="Z9" s="23">
        <v>0</v>
      </c>
      <c r="AA9" s="23">
        <v>3535</v>
      </c>
      <c r="AB9" s="23">
        <v>30</v>
      </c>
      <c r="AC9" s="23">
        <v>0</v>
      </c>
      <c r="AD9" s="23">
        <v>38</v>
      </c>
      <c r="AE9" s="23">
        <v>7</v>
      </c>
      <c r="AF9" s="23">
        <v>1302</v>
      </c>
      <c r="AG9" s="23">
        <v>1295</v>
      </c>
      <c r="AH9" s="23">
        <v>7</v>
      </c>
      <c r="AI9" s="23">
        <v>3337</v>
      </c>
      <c r="AJ9" s="23">
        <v>91</v>
      </c>
      <c r="AK9" s="23">
        <v>17</v>
      </c>
      <c r="AL9" s="23">
        <v>159</v>
      </c>
      <c r="AM9" s="23">
        <v>14</v>
      </c>
      <c r="AN9" s="23">
        <v>1148</v>
      </c>
      <c r="AO9" s="23">
        <v>1</v>
      </c>
      <c r="AP9" s="23">
        <v>0</v>
      </c>
      <c r="AQ9" s="23">
        <v>3446</v>
      </c>
      <c r="AR9" s="23">
        <v>25</v>
      </c>
      <c r="AS9" s="23">
        <v>124</v>
      </c>
      <c r="AT9" s="23">
        <v>9</v>
      </c>
      <c r="AU9" s="23">
        <v>1</v>
      </c>
      <c r="AV9" s="23">
        <v>1286</v>
      </c>
      <c r="AW9" s="23">
        <v>1277</v>
      </c>
      <c r="AX9" s="23">
        <v>8</v>
      </c>
      <c r="AY9" s="23">
        <v>3601</v>
      </c>
      <c r="AZ9" s="23">
        <v>0</v>
      </c>
      <c r="BA9" s="23">
        <v>0</v>
      </c>
      <c r="BB9" s="23">
        <v>0</v>
      </c>
      <c r="BC9" s="23">
        <v>1</v>
      </c>
      <c r="BD9" s="23">
        <v>1277</v>
      </c>
      <c r="BE9" s="23">
        <v>1277</v>
      </c>
      <c r="BF9" s="23">
        <v>0</v>
      </c>
      <c r="BG9" s="23">
        <v>3415</v>
      </c>
      <c r="BH9" s="23">
        <v>82</v>
      </c>
      <c r="BI9" s="23">
        <v>0</v>
      </c>
      <c r="BJ9" s="23">
        <v>106</v>
      </c>
      <c r="BK9" s="23">
        <v>4</v>
      </c>
      <c r="BL9" s="23">
        <v>1275</v>
      </c>
      <c r="BM9" s="23">
        <v>1274</v>
      </c>
      <c r="BN9" s="23">
        <v>1</v>
      </c>
      <c r="BO9" s="23">
        <v>3601</v>
      </c>
      <c r="BP9" s="23">
        <v>0</v>
      </c>
      <c r="BQ9" s="23">
        <v>0</v>
      </c>
      <c r="BR9" s="23">
        <v>0</v>
      </c>
      <c r="BS9" s="23">
        <v>2</v>
      </c>
      <c r="BT9" s="23">
        <v>1274</v>
      </c>
      <c r="BU9" s="23">
        <v>1274</v>
      </c>
      <c r="BV9" s="23">
        <v>0</v>
      </c>
      <c r="BW9" s="23">
        <v>3601</v>
      </c>
      <c r="BX9" s="23">
        <v>0</v>
      </c>
      <c r="BY9" s="23">
        <v>0</v>
      </c>
      <c r="BZ9" s="23">
        <v>0</v>
      </c>
      <c r="CA9" s="23">
        <v>0</v>
      </c>
      <c r="CB9" s="23">
        <v>333</v>
      </c>
      <c r="CC9" s="23">
        <v>330</v>
      </c>
      <c r="CD9" s="23">
        <v>3</v>
      </c>
      <c r="CE9" s="23">
        <v>3533</v>
      </c>
      <c r="CF9" s="23">
        <v>43</v>
      </c>
      <c r="CG9" s="23">
        <v>0</v>
      </c>
      <c r="CH9" s="23">
        <v>28</v>
      </c>
      <c r="CI9" s="23">
        <v>2</v>
      </c>
      <c r="CJ9" s="23">
        <v>322</v>
      </c>
      <c r="CK9" s="23">
        <v>317</v>
      </c>
      <c r="CL9" s="23">
        <v>5</v>
      </c>
      <c r="CM9" s="23">
        <v>3601</v>
      </c>
      <c r="CN9" s="23">
        <v>0</v>
      </c>
      <c r="CO9" s="23">
        <v>0</v>
      </c>
      <c r="CP9" s="23">
        <v>0</v>
      </c>
      <c r="CQ9" s="23">
        <v>0</v>
      </c>
      <c r="CR9" s="23">
        <v>327</v>
      </c>
      <c r="CS9" s="23">
        <v>326</v>
      </c>
      <c r="CT9" s="23">
        <v>1</v>
      </c>
      <c r="CU9" s="23">
        <v>3601</v>
      </c>
      <c r="CV9" s="23">
        <v>0</v>
      </c>
      <c r="CW9" s="23">
        <v>0</v>
      </c>
      <c r="CX9" s="23">
        <v>0</v>
      </c>
      <c r="CY9" s="23">
        <v>0</v>
      </c>
      <c r="CZ9" s="23">
        <v>289</v>
      </c>
      <c r="DA9" s="23">
        <v>289</v>
      </c>
      <c r="DB9" s="23">
        <v>0</v>
      </c>
      <c r="DC9" s="23">
        <v>3386</v>
      </c>
      <c r="DD9" s="23">
        <v>165</v>
      </c>
      <c r="DE9" s="23">
        <v>0</v>
      </c>
      <c r="DF9" s="23">
        <v>57</v>
      </c>
      <c r="DG9" s="23">
        <v>4</v>
      </c>
      <c r="DH9" s="23">
        <v>1262</v>
      </c>
      <c r="DI9" s="23">
        <v>1258</v>
      </c>
      <c r="DJ9" s="23">
        <v>4</v>
      </c>
      <c r="DK9" s="23">
        <v>3418</v>
      </c>
      <c r="DL9" s="23">
        <v>140</v>
      </c>
      <c r="DM9" s="23">
        <v>0</v>
      </c>
      <c r="DN9" s="23">
        <v>49</v>
      </c>
      <c r="DO9" s="23">
        <v>10</v>
      </c>
      <c r="DP9" s="23">
        <v>1258</v>
      </c>
      <c r="DQ9" s="23">
        <v>1258</v>
      </c>
      <c r="DR9" s="23">
        <v>0</v>
      </c>
      <c r="DS9" s="23">
        <v>3601</v>
      </c>
      <c r="DT9" s="23">
        <v>0</v>
      </c>
      <c r="DU9" s="23">
        <v>0</v>
      </c>
      <c r="DV9" s="23">
        <v>0</v>
      </c>
      <c r="DW9" s="23">
        <v>1</v>
      </c>
    </row>
    <row r="10" spans="1:127">
      <c r="A10" s="23" t="s">
        <v>112</v>
      </c>
      <c r="B10" s="22">
        <v>0.41666666666666669</v>
      </c>
      <c r="C10" s="23">
        <v>12</v>
      </c>
      <c r="D10" s="23">
        <v>1970</v>
      </c>
      <c r="E10" s="23">
        <v>454</v>
      </c>
      <c r="F10" s="23">
        <v>88</v>
      </c>
      <c r="G10" s="23">
        <v>1108</v>
      </c>
      <c r="H10" s="23">
        <v>1602</v>
      </c>
      <c r="I10" s="23">
        <v>1602</v>
      </c>
      <c r="J10" s="23">
        <v>0</v>
      </c>
      <c r="K10" s="23">
        <v>3599</v>
      </c>
      <c r="L10" s="23">
        <v>0</v>
      </c>
      <c r="M10" s="23">
        <v>0</v>
      </c>
      <c r="N10" s="23">
        <v>0</v>
      </c>
      <c r="O10" s="23">
        <v>5</v>
      </c>
      <c r="P10" s="23">
        <v>1607</v>
      </c>
      <c r="Q10" s="23">
        <v>1607</v>
      </c>
      <c r="R10" s="23">
        <v>0</v>
      </c>
      <c r="S10" s="23">
        <v>3502</v>
      </c>
      <c r="T10" s="23">
        <v>16</v>
      </c>
      <c r="U10" s="23">
        <v>59</v>
      </c>
      <c r="V10" s="23">
        <v>26</v>
      </c>
      <c r="W10" s="23">
        <v>14</v>
      </c>
      <c r="X10" s="23">
        <v>1596</v>
      </c>
      <c r="Y10" s="23">
        <v>1596</v>
      </c>
      <c r="Z10" s="23">
        <v>0</v>
      </c>
      <c r="AA10" s="23">
        <v>3342</v>
      </c>
      <c r="AB10" s="23">
        <v>78</v>
      </c>
      <c r="AC10" s="23">
        <v>0</v>
      </c>
      <c r="AD10" s="23">
        <v>183</v>
      </c>
      <c r="AE10" s="23">
        <v>9</v>
      </c>
      <c r="AF10" s="23">
        <v>1594</v>
      </c>
      <c r="AG10" s="23">
        <v>1587</v>
      </c>
      <c r="AH10" s="23">
        <v>7</v>
      </c>
      <c r="AI10" s="23">
        <v>2958</v>
      </c>
      <c r="AJ10" s="23">
        <v>257</v>
      </c>
      <c r="AK10" s="23">
        <v>0</v>
      </c>
      <c r="AL10" s="23">
        <v>401</v>
      </c>
      <c r="AM10" s="23">
        <v>24</v>
      </c>
      <c r="AN10" s="23">
        <v>1403</v>
      </c>
      <c r="AO10" s="23">
        <v>1</v>
      </c>
      <c r="AP10" s="23">
        <v>0</v>
      </c>
      <c r="AQ10" s="23">
        <v>3599</v>
      </c>
      <c r="AR10" s="23">
        <v>0</v>
      </c>
      <c r="AS10" s="23">
        <v>0</v>
      </c>
      <c r="AT10" s="23">
        <v>0</v>
      </c>
      <c r="AU10" s="23">
        <v>1</v>
      </c>
      <c r="AV10" s="23">
        <v>1577</v>
      </c>
      <c r="AW10" s="23">
        <v>1563</v>
      </c>
      <c r="AX10" s="23">
        <v>11</v>
      </c>
      <c r="AY10" s="23">
        <v>3530</v>
      </c>
      <c r="AZ10" s="23">
        <v>41</v>
      </c>
      <c r="BA10" s="23">
        <v>0</v>
      </c>
      <c r="BB10" s="23">
        <v>31</v>
      </c>
      <c r="BC10" s="23">
        <v>3</v>
      </c>
      <c r="BD10" s="23">
        <v>1563</v>
      </c>
      <c r="BE10" s="23">
        <v>1563</v>
      </c>
      <c r="BF10" s="23">
        <v>0</v>
      </c>
      <c r="BG10" s="23">
        <v>3599</v>
      </c>
      <c r="BH10" s="23">
        <v>0</v>
      </c>
      <c r="BI10" s="23">
        <v>0</v>
      </c>
      <c r="BJ10" s="23">
        <v>0</v>
      </c>
      <c r="BK10" s="23">
        <v>4</v>
      </c>
      <c r="BL10" s="23">
        <v>1561</v>
      </c>
      <c r="BM10" s="23">
        <v>1560</v>
      </c>
      <c r="BN10" s="23">
        <v>1</v>
      </c>
      <c r="BO10" s="23">
        <v>3599</v>
      </c>
      <c r="BP10" s="23">
        <v>0</v>
      </c>
      <c r="BQ10" s="23">
        <v>0</v>
      </c>
      <c r="BR10" s="23">
        <v>0</v>
      </c>
      <c r="BS10" s="23">
        <v>2</v>
      </c>
      <c r="BT10" s="23">
        <v>1557</v>
      </c>
      <c r="BU10" s="23">
        <v>1557</v>
      </c>
      <c r="BV10" s="23">
        <v>0</v>
      </c>
      <c r="BW10" s="23">
        <v>3599</v>
      </c>
      <c r="BX10" s="23">
        <v>0</v>
      </c>
      <c r="BY10" s="23">
        <v>0</v>
      </c>
      <c r="BZ10" s="23">
        <v>0</v>
      </c>
      <c r="CA10" s="23">
        <v>0</v>
      </c>
      <c r="CB10" s="23">
        <v>413</v>
      </c>
      <c r="CC10" s="23">
        <v>410</v>
      </c>
      <c r="CD10" s="23">
        <v>3</v>
      </c>
      <c r="CE10" s="23">
        <v>3471</v>
      </c>
      <c r="CF10" s="23">
        <v>78</v>
      </c>
      <c r="CG10" s="23">
        <v>0</v>
      </c>
      <c r="CH10" s="23">
        <v>51</v>
      </c>
      <c r="CI10" s="23">
        <v>4</v>
      </c>
      <c r="CJ10" s="23">
        <v>393</v>
      </c>
      <c r="CK10" s="23">
        <v>386</v>
      </c>
      <c r="CL10" s="23">
        <v>7</v>
      </c>
      <c r="CM10" s="23">
        <v>2561</v>
      </c>
      <c r="CN10" s="23">
        <v>26</v>
      </c>
      <c r="CO10" s="23">
        <v>38</v>
      </c>
      <c r="CP10" s="23">
        <v>977</v>
      </c>
      <c r="CQ10" s="23">
        <v>3</v>
      </c>
      <c r="CR10" s="23">
        <v>396</v>
      </c>
      <c r="CS10" s="23">
        <v>394</v>
      </c>
      <c r="CT10" s="23">
        <v>2</v>
      </c>
      <c r="CU10" s="23">
        <v>3599</v>
      </c>
      <c r="CV10" s="23">
        <v>0</v>
      </c>
      <c r="CW10" s="23">
        <v>0</v>
      </c>
      <c r="CX10" s="23">
        <v>0</v>
      </c>
      <c r="CY10" s="23">
        <v>0</v>
      </c>
      <c r="CZ10" s="23">
        <v>351</v>
      </c>
      <c r="DA10" s="23">
        <v>351</v>
      </c>
      <c r="DB10" s="23">
        <v>0</v>
      </c>
      <c r="DC10" s="23">
        <v>3599</v>
      </c>
      <c r="DD10" s="23">
        <v>0</v>
      </c>
      <c r="DE10" s="23">
        <v>0</v>
      </c>
      <c r="DF10" s="23">
        <v>0</v>
      </c>
      <c r="DG10" s="23">
        <v>4</v>
      </c>
      <c r="DH10" s="23">
        <v>1541</v>
      </c>
      <c r="DI10" s="23">
        <v>1537</v>
      </c>
      <c r="DJ10" s="23">
        <v>4</v>
      </c>
      <c r="DK10" s="23">
        <v>3301</v>
      </c>
      <c r="DL10" s="23">
        <v>0</v>
      </c>
      <c r="DM10" s="23">
        <v>0</v>
      </c>
      <c r="DN10" s="23">
        <v>301</v>
      </c>
      <c r="DO10" s="23">
        <v>10</v>
      </c>
      <c r="DP10" s="23">
        <v>1537</v>
      </c>
      <c r="DQ10" s="23">
        <v>1537</v>
      </c>
      <c r="DR10" s="23">
        <v>0</v>
      </c>
      <c r="DS10" s="23">
        <v>3592</v>
      </c>
      <c r="DT10" s="23">
        <v>0</v>
      </c>
      <c r="DU10" s="23">
        <v>0</v>
      </c>
      <c r="DV10" s="23">
        <v>8</v>
      </c>
      <c r="DW10" s="23">
        <v>1</v>
      </c>
    </row>
    <row r="11" spans="1:127">
      <c r="A11" s="23" t="s">
        <v>112</v>
      </c>
      <c r="B11" s="22">
        <v>0.45833333333333331</v>
      </c>
      <c r="C11" s="23">
        <v>12</v>
      </c>
      <c r="D11" s="23">
        <v>3059</v>
      </c>
      <c r="E11" s="23">
        <v>177</v>
      </c>
      <c r="F11" s="23">
        <v>194</v>
      </c>
      <c r="G11" s="23">
        <v>184</v>
      </c>
      <c r="H11" s="23">
        <v>1996</v>
      </c>
      <c r="I11" s="23">
        <v>1996</v>
      </c>
      <c r="J11" s="23">
        <v>0</v>
      </c>
      <c r="K11" s="23">
        <v>3600</v>
      </c>
      <c r="L11" s="23">
        <v>0</v>
      </c>
      <c r="M11" s="23">
        <v>0</v>
      </c>
      <c r="N11" s="23">
        <v>0</v>
      </c>
      <c r="O11" s="23">
        <v>5</v>
      </c>
      <c r="P11" s="23">
        <v>2001</v>
      </c>
      <c r="Q11" s="23">
        <v>2001</v>
      </c>
      <c r="R11" s="23">
        <v>0</v>
      </c>
      <c r="S11" s="23">
        <v>3568</v>
      </c>
      <c r="T11" s="23">
        <v>0</v>
      </c>
      <c r="U11" s="23">
        <v>14</v>
      </c>
      <c r="V11" s="23">
        <v>19</v>
      </c>
      <c r="W11" s="23">
        <v>14</v>
      </c>
      <c r="X11" s="23">
        <v>1990</v>
      </c>
      <c r="Y11" s="23">
        <v>1990</v>
      </c>
      <c r="Z11" s="23">
        <v>0</v>
      </c>
      <c r="AA11" s="23">
        <v>3600</v>
      </c>
      <c r="AB11" s="23">
        <v>0</v>
      </c>
      <c r="AC11" s="23">
        <v>0</v>
      </c>
      <c r="AD11" s="23">
        <v>0</v>
      </c>
      <c r="AE11" s="23">
        <v>9</v>
      </c>
      <c r="AF11" s="23">
        <v>1992</v>
      </c>
      <c r="AG11" s="23">
        <v>1983</v>
      </c>
      <c r="AH11" s="23">
        <v>9</v>
      </c>
      <c r="AI11" s="23">
        <v>3523</v>
      </c>
      <c r="AJ11" s="23">
        <v>0</v>
      </c>
      <c r="AK11" s="23">
        <v>29</v>
      </c>
      <c r="AL11" s="23">
        <v>48</v>
      </c>
      <c r="AM11" s="23">
        <v>24</v>
      </c>
      <c r="AN11" s="23">
        <v>1777</v>
      </c>
      <c r="AO11" s="23">
        <v>1</v>
      </c>
      <c r="AP11" s="23">
        <v>0</v>
      </c>
      <c r="AQ11" s="23">
        <v>3514</v>
      </c>
      <c r="AR11" s="23">
        <v>0</v>
      </c>
      <c r="AS11" s="23">
        <v>88</v>
      </c>
      <c r="AT11" s="23">
        <v>0</v>
      </c>
      <c r="AU11" s="23">
        <v>1</v>
      </c>
      <c r="AV11" s="23">
        <v>1972</v>
      </c>
      <c r="AW11" s="23">
        <v>1958</v>
      </c>
      <c r="AX11" s="23">
        <v>11</v>
      </c>
      <c r="AY11" s="23">
        <v>3600</v>
      </c>
      <c r="AZ11" s="23">
        <v>0</v>
      </c>
      <c r="BA11" s="23">
        <v>0</v>
      </c>
      <c r="BB11" s="23">
        <v>0</v>
      </c>
      <c r="BC11" s="23">
        <v>3</v>
      </c>
      <c r="BD11" s="23">
        <v>1958</v>
      </c>
      <c r="BE11" s="23">
        <v>1958</v>
      </c>
      <c r="BF11" s="23">
        <v>0</v>
      </c>
      <c r="BG11" s="23">
        <v>3600</v>
      </c>
      <c r="BH11" s="23">
        <v>0</v>
      </c>
      <c r="BI11" s="23">
        <v>0</v>
      </c>
      <c r="BJ11" s="23">
        <v>0</v>
      </c>
      <c r="BK11" s="23">
        <v>4</v>
      </c>
      <c r="BL11" s="23">
        <v>1957</v>
      </c>
      <c r="BM11" s="23">
        <v>1956</v>
      </c>
      <c r="BN11" s="23">
        <v>1</v>
      </c>
      <c r="BO11" s="23">
        <v>3436</v>
      </c>
      <c r="BP11" s="23">
        <v>19</v>
      </c>
      <c r="BQ11" s="23">
        <v>63</v>
      </c>
      <c r="BR11" s="23">
        <v>86</v>
      </c>
      <c r="BS11" s="23">
        <v>4</v>
      </c>
      <c r="BT11" s="23">
        <v>1955</v>
      </c>
      <c r="BU11" s="23">
        <v>1955</v>
      </c>
      <c r="BV11" s="23">
        <v>0</v>
      </c>
      <c r="BW11" s="23">
        <v>3600</v>
      </c>
      <c r="BX11" s="23">
        <v>0</v>
      </c>
      <c r="BY11" s="23">
        <v>0</v>
      </c>
      <c r="BZ11" s="23">
        <v>0</v>
      </c>
      <c r="CA11" s="23">
        <v>0</v>
      </c>
      <c r="CB11" s="23">
        <v>516</v>
      </c>
      <c r="CC11" s="23">
        <v>512</v>
      </c>
      <c r="CD11" s="23">
        <v>4</v>
      </c>
      <c r="CE11" s="23">
        <v>3509</v>
      </c>
      <c r="CF11" s="23">
        <v>65</v>
      </c>
      <c r="CG11" s="23">
        <v>0</v>
      </c>
      <c r="CH11" s="23">
        <v>27</v>
      </c>
      <c r="CI11" s="23">
        <v>6</v>
      </c>
      <c r="CJ11" s="23">
        <v>495</v>
      </c>
      <c r="CK11" s="23">
        <v>487</v>
      </c>
      <c r="CL11" s="23">
        <v>8</v>
      </c>
      <c r="CM11" s="23">
        <v>3600</v>
      </c>
      <c r="CN11" s="23">
        <v>0</v>
      </c>
      <c r="CO11" s="23">
        <v>0</v>
      </c>
      <c r="CP11" s="23">
        <v>0</v>
      </c>
      <c r="CQ11" s="23">
        <v>3</v>
      </c>
      <c r="CR11" s="23">
        <v>500</v>
      </c>
      <c r="CS11" s="23">
        <v>498</v>
      </c>
      <c r="CT11" s="23">
        <v>2</v>
      </c>
      <c r="CU11" s="23">
        <v>3600</v>
      </c>
      <c r="CV11" s="23">
        <v>0</v>
      </c>
      <c r="CW11" s="23">
        <v>0</v>
      </c>
      <c r="CX11" s="23">
        <v>0</v>
      </c>
      <c r="CY11" s="23">
        <v>0</v>
      </c>
      <c r="CZ11" s="23">
        <v>441</v>
      </c>
      <c r="DA11" s="23">
        <v>441</v>
      </c>
      <c r="DB11" s="23">
        <v>0</v>
      </c>
      <c r="DC11" s="23">
        <v>3548</v>
      </c>
      <c r="DD11" s="23">
        <v>40</v>
      </c>
      <c r="DE11" s="23">
        <v>0</v>
      </c>
      <c r="DF11" s="23">
        <v>13</v>
      </c>
      <c r="DG11" s="23">
        <v>5</v>
      </c>
      <c r="DH11" s="23">
        <v>1937</v>
      </c>
      <c r="DI11" s="23">
        <v>1931</v>
      </c>
      <c r="DJ11" s="23">
        <v>6</v>
      </c>
      <c r="DK11" s="23">
        <v>3533</v>
      </c>
      <c r="DL11" s="23">
        <v>69</v>
      </c>
      <c r="DM11" s="23">
        <v>0</v>
      </c>
      <c r="DN11" s="23">
        <v>4</v>
      </c>
      <c r="DO11" s="23">
        <v>14</v>
      </c>
      <c r="DP11" s="23">
        <v>1932</v>
      </c>
      <c r="DQ11" s="23">
        <v>1932</v>
      </c>
      <c r="DR11" s="23">
        <v>0</v>
      </c>
      <c r="DS11" s="23">
        <v>3600</v>
      </c>
      <c r="DT11" s="23">
        <v>0</v>
      </c>
      <c r="DU11" s="23">
        <v>0</v>
      </c>
      <c r="DV11" s="23">
        <v>0</v>
      </c>
      <c r="DW11" s="23">
        <v>1</v>
      </c>
    </row>
    <row r="12" spans="1:127">
      <c r="A12" s="23" t="s">
        <v>112</v>
      </c>
      <c r="B12" s="22">
        <v>0.50001157407407404</v>
      </c>
      <c r="C12" s="23">
        <v>12</v>
      </c>
      <c r="D12" s="23">
        <v>1893</v>
      </c>
      <c r="E12" s="23">
        <v>1135</v>
      </c>
      <c r="F12" s="23">
        <v>54</v>
      </c>
      <c r="G12" s="23">
        <v>538</v>
      </c>
      <c r="H12" s="23">
        <v>2300</v>
      </c>
      <c r="I12" s="23">
        <v>2300</v>
      </c>
      <c r="J12" s="23">
        <v>0</v>
      </c>
      <c r="K12" s="23">
        <v>3601</v>
      </c>
      <c r="L12" s="23">
        <v>0</v>
      </c>
      <c r="M12" s="23">
        <v>0</v>
      </c>
      <c r="N12" s="23">
        <v>0</v>
      </c>
      <c r="O12" s="23">
        <v>5</v>
      </c>
      <c r="P12" s="23">
        <v>2308</v>
      </c>
      <c r="Q12" s="23">
        <v>2308</v>
      </c>
      <c r="R12" s="23">
        <v>0</v>
      </c>
      <c r="S12" s="23">
        <v>3415</v>
      </c>
      <c r="T12" s="23">
        <v>114</v>
      </c>
      <c r="U12" s="23">
        <v>0</v>
      </c>
      <c r="V12" s="23">
        <v>75</v>
      </c>
      <c r="W12" s="23">
        <v>17</v>
      </c>
      <c r="X12" s="23">
        <v>2292</v>
      </c>
      <c r="Y12" s="23">
        <v>2292</v>
      </c>
      <c r="Z12" s="23">
        <v>0</v>
      </c>
      <c r="AA12" s="23">
        <v>3420</v>
      </c>
      <c r="AB12" s="23">
        <v>50</v>
      </c>
      <c r="AC12" s="23">
        <v>0</v>
      </c>
      <c r="AD12" s="23">
        <v>133</v>
      </c>
      <c r="AE12" s="23">
        <v>10</v>
      </c>
      <c r="AF12" s="23">
        <v>2290</v>
      </c>
      <c r="AG12" s="23">
        <v>2278</v>
      </c>
      <c r="AH12" s="23">
        <v>12</v>
      </c>
      <c r="AI12" s="23">
        <v>2844</v>
      </c>
      <c r="AJ12" s="23">
        <v>134</v>
      </c>
      <c r="AK12" s="23">
        <v>118</v>
      </c>
      <c r="AL12" s="23">
        <v>510</v>
      </c>
      <c r="AM12" s="23">
        <v>27</v>
      </c>
      <c r="AN12" s="23">
        <v>2032</v>
      </c>
      <c r="AO12" s="23">
        <v>1</v>
      </c>
      <c r="AP12" s="23">
        <v>0</v>
      </c>
      <c r="AQ12" s="23">
        <v>3428</v>
      </c>
      <c r="AR12" s="23">
        <v>0</v>
      </c>
      <c r="AS12" s="23">
        <v>133</v>
      </c>
      <c r="AT12" s="23">
        <v>42</v>
      </c>
      <c r="AU12" s="23">
        <v>1</v>
      </c>
      <c r="AV12" s="23">
        <v>2261</v>
      </c>
      <c r="AW12" s="23">
        <v>2247</v>
      </c>
      <c r="AX12" s="23">
        <v>11</v>
      </c>
      <c r="AY12" s="23">
        <v>3601</v>
      </c>
      <c r="AZ12" s="23">
        <v>0</v>
      </c>
      <c r="BA12" s="23">
        <v>0</v>
      </c>
      <c r="BB12" s="23">
        <v>0</v>
      </c>
      <c r="BC12" s="23">
        <v>3</v>
      </c>
      <c r="BD12" s="23">
        <v>2247</v>
      </c>
      <c r="BE12" s="23">
        <v>2247</v>
      </c>
      <c r="BF12" s="23">
        <v>0</v>
      </c>
      <c r="BG12" s="23">
        <v>3601</v>
      </c>
      <c r="BH12" s="23">
        <v>0</v>
      </c>
      <c r="BI12" s="23">
        <v>0</v>
      </c>
      <c r="BJ12" s="23">
        <v>0</v>
      </c>
      <c r="BK12" s="23">
        <v>4</v>
      </c>
      <c r="BL12" s="23">
        <v>2240</v>
      </c>
      <c r="BM12" s="23">
        <v>2238</v>
      </c>
      <c r="BN12" s="23">
        <v>2</v>
      </c>
      <c r="BO12" s="23">
        <v>2513</v>
      </c>
      <c r="BP12" s="23">
        <v>206</v>
      </c>
      <c r="BQ12" s="23">
        <v>382</v>
      </c>
      <c r="BR12" s="23">
        <v>517</v>
      </c>
      <c r="BS12" s="23">
        <v>14</v>
      </c>
      <c r="BT12" s="23">
        <v>2239</v>
      </c>
      <c r="BU12" s="23">
        <v>2239</v>
      </c>
      <c r="BV12" s="23">
        <v>0</v>
      </c>
      <c r="BW12" s="23">
        <v>3601</v>
      </c>
      <c r="BX12" s="23">
        <v>0</v>
      </c>
      <c r="BY12" s="23">
        <v>0</v>
      </c>
      <c r="BZ12" s="23">
        <v>0</v>
      </c>
      <c r="CA12" s="23">
        <v>0</v>
      </c>
      <c r="CB12" s="23">
        <v>594</v>
      </c>
      <c r="CC12" s="23">
        <v>589</v>
      </c>
      <c r="CD12" s="23">
        <v>5</v>
      </c>
      <c r="CE12" s="23">
        <v>3573</v>
      </c>
      <c r="CF12" s="23">
        <v>0</v>
      </c>
      <c r="CG12" s="23">
        <v>22</v>
      </c>
      <c r="CH12" s="23">
        <v>6</v>
      </c>
      <c r="CI12" s="23">
        <v>6</v>
      </c>
      <c r="CJ12" s="23">
        <v>569</v>
      </c>
      <c r="CK12" s="23">
        <v>561</v>
      </c>
      <c r="CL12" s="23">
        <v>8</v>
      </c>
      <c r="CM12" s="23">
        <v>3601</v>
      </c>
      <c r="CN12" s="23">
        <v>0</v>
      </c>
      <c r="CO12" s="23">
        <v>0</v>
      </c>
      <c r="CP12" s="23">
        <v>0</v>
      </c>
      <c r="CQ12" s="23">
        <v>3</v>
      </c>
      <c r="CR12" s="23">
        <v>580</v>
      </c>
      <c r="CS12" s="23">
        <v>578</v>
      </c>
      <c r="CT12" s="23">
        <v>2</v>
      </c>
      <c r="CU12" s="23">
        <v>3601</v>
      </c>
      <c r="CV12" s="23">
        <v>0</v>
      </c>
      <c r="CW12" s="23">
        <v>0</v>
      </c>
      <c r="CX12" s="23">
        <v>0</v>
      </c>
      <c r="CY12" s="23">
        <v>0</v>
      </c>
      <c r="CZ12" s="23">
        <v>508</v>
      </c>
      <c r="DA12" s="23">
        <v>508</v>
      </c>
      <c r="DB12" s="23">
        <v>0</v>
      </c>
      <c r="DC12" s="23">
        <v>3558</v>
      </c>
      <c r="DD12" s="23">
        <v>33</v>
      </c>
      <c r="DE12" s="23">
        <v>0</v>
      </c>
      <c r="DF12" s="23">
        <v>11</v>
      </c>
      <c r="DG12" s="23">
        <v>6</v>
      </c>
      <c r="DH12" s="23">
        <v>2241</v>
      </c>
      <c r="DI12" s="23">
        <v>2235</v>
      </c>
      <c r="DJ12" s="23">
        <v>6</v>
      </c>
      <c r="DK12" s="23">
        <v>2879</v>
      </c>
      <c r="DL12" s="23">
        <v>726</v>
      </c>
      <c r="DM12" s="23">
        <v>0</v>
      </c>
      <c r="DN12" s="23">
        <v>4</v>
      </c>
      <c r="DO12" s="23">
        <v>18</v>
      </c>
      <c r="DP12" s="23">
        <v>2236</v>
      </c>
      <c r="DQ12" s="23">
        <v>2236</v>
      </c>
      <c r="DR12" s="23">
        <v>0</v>
      </c>
      <c r="DS12" s="23">
        <v>3601</v>
      </c>
      <c r="DT12" s="23">
        <v>0</v>
      </c>
      <c r="DU12" s="23">
        <v>0</v>
      </c>
      <c r="DV12" s="23">
        <v>0</v>
      </c>
      <c r="DW12" s="23">
        <v>1</v>
      </c>
    </row>
    <row r="13" spans="1:127">
      <c r="A13" s="23" t="s">
        <v>112</v>
      </c>
      <c r="B13" s="22">
        <v>0.54166666666666663</v>
      </c>
      <c r="C13" s="23">
        <v>12</v>
      </c>
      <c r="D13" s="23">
        <v>1803</v>
      </c>
      <c r="E13" s="23">
        <v>599</v>
      </c>
      <c r="F13" s="23">
        <v>220</v>
      </c>
      <c r="G13" s="23">
        <v>1005</v>
      </c>
      <c r="H13" s="23">
        <v>2558</v>
      </c>
      <c r="I13" s="23">
        <v>2558</v>
      </c>
      <c r="J13" s="23">
        <v>0</v>
      </c>
      <c r="K13" s="23">
        <v>3441</v>
      </c>
      <c r="L13" s="23">
        <v>0</v>
      </c>
      <c r="M13" s="23">
        <v>164</v>
      </c>
      <c r="N13" s="23">
        <v>0</v>
      </c>
      <c r="O13" s="23">
        <v>5</v>
      </c>
      <c r="P13" s="23">
        <v>2565</v>
      </c>
      <c r="Q13" s="23">
        <v>2565</v>
      </c>
      <c r="R13" s="23">
        <v>0</v>
      </c>
      <c r="S13" s="23">
        <v>3303</v>
      </c>
      <c r="T13" s="23">
        <v>28</v>
      </c>
      <c r="U13" s="23">
        <v>0</v>
      </c>
      <c r="V13" s="23">
        <v>274</v>
      </c>
      <c r="W13" s="23">
        <v>18</v>
      </c>
      <c r="X13" s="23">
        <v>2548</v>
      </c>
      <c r="Y13" s="23">
        <v>2548</v>
      </c>
      <c r="Z13" s="23">
        <v>0</v>
      </c>
      <c r="AA13" s="23">
        <v>3604</v>
      </c>
      <c r="AB13" s="23">
        <v>0</v>
      </c>
      <c r="AC13" s="23">
        <v>0</v>
      </c>
      <c r="AD13" s="23">
        <v>0</v>
      </c>
      <c r="AE13" s="23">
        <v>10</v>
      </c>
      <c r="AF13" s="23">
        <v>2547</v>
      </c>
      <c r="AG13" s="23">
        <v>2534</v>
      </c>
      <c r="AH13" s="23">
        <v>13</v>
      </c>
      <c r="AI13" s="23">
        <v>3421</v>
      </c>
      <c r="AJ13" s="23">
        <v>0</v>
      </c>
      <c r="AK13" s="23">
        <v>38</v>
      </c>
      <c r="AL13" s="23">
        <v>149</v>
      </c>
      <c r="AM13" s="23">
        <v>27</v>
      </c>
      <c r="AN13" s="23">
        <v>2279</v>
      </c>
      <c r="AO13" s="23">
        <v>1</v>
      </c>
      <c r="AP13" s="23">
        <v>0</v>
      </c>
      <c r="AQ13" s="23">
        <v>3604</v>
      </c>
      <c r="AR13" s="23">
        <v>0</v>
      </c>
      <c r="AS13" s="23">
        <v>0</v>
      </c>
      <c r="AT13" s="23">
        <v>0</v>
      </c>
      <c r="AU13" s="23">
        <v>1</v>
      </c>
      <c r="AV13" s="23">
        <v>2530</v>
      </c>
      <c r="AW13" s="23">
        <v>2513</v>
      </c>
      <c r="AX13" s="23">
        <v>14</v>
      </c>
      <c r="AY13" s="23">
        <v>3592</v>
      </c>
      <c r="AZ13" s="23">
        <v>0</v>
      </c>
      <c r="BA13" s="23">
        <v>0</v>
      </c>
      <c r="BB13" s="23">
        <v>14</v>
      </c>
      <c r="BC13" s="23">
        <v>3</v>
      </c>
      <c r="BD13" s="23">
        <v>2514</v>
      </c>
      <c r="BE13" s="23">
        <v>2514</v>
      </c>
      <c r="BF13" s="23">
        <v>0</v>
      </c>
      <c r="BG13" s="23">
        <v>3604</v>
      </c>
      <c r="BH13" s="23">
        <v>0</v>
      </c>
      <c r="BI13" s="23">
        <v>0</v>
      </c>
      <c r="BJ13" s="23">
        <v>0</v>
      </c>
      <c r="BK13" s="23">
        <v>4</v>
      </c>
      <c r="BL13" s="23">
        <v>2508</v>
      </c>
      <c r="BM13" s="23">
        <v>2506</v>
      </c>
      <c r="BN13" s="23">
        <v>2</v>
      </c>
      <c r="BO13" s="23">
        <v>2792</v>
      </c>
      <c r="BP13" s="23">
        <v>365</v>
      </c>
      <c r="BQ13" s="23">
        <v>28</v>
      </c>
      <c r="BR13" s="23">
        <v>429</v>
      </c>
      <c r="BS13" s="23">
        <v>21</v>
      </c>
      <c r="BT13" s="23">
        <v>2505</v>
      </c>
      <c r="BU13" s="23">
        <v>2505</v>
      </c>
      <c r="BV13" s="23">
        <v>0</v>
      </c>
      <c r="BW13" s="23">
        <v>3596</v>
      </c>
      <c r="BX13" s="23">
        <v>0</v>
      </c>
      <c r="BY13" s="23">
        <v>0</v>
      </c>
      <c r="BZ13" s="23">
        <v>8</v>
      </c>
      <c r="CA13" s="23">
        <v>0</v>
      </c>
      <c r="CB13" s="23">
        <v>670</v>
      </c>
      <c r="CC13" s="23">
        <v>664</v>
      </c>
      <c r="CD13" s="23">
        <v>6</v>
      </c>
      <c r="CE13" s="23">
        <v>3604</v>
      </c>
      <c r="CF13" s="23">
        <v>0</v>
      </c>
      <c r="CG13" s="23">
        <v>0</v>
      </c>
      <c r="CH13" s="23">
        <v>0</v>
      </c>
      <c r="CI13" s="23">
        <v>6</v>
      </c>
      <c r="CJ13" s="23">
        <v>641</v>
      </c>
      <c r="CK13" s="23">
        <v>632</v>
      </c>
      <c r="CL13" s="23">
        <v>9</v>
      </c>
      <c r="CM13" s="23">
        <v>3526</v>
      </c>
      <c r="CN13" s="23">
        <v>27</v>
      </c>
      <c r="CO13" s="23">
        <v>0</v>
      </c>
      <c r="CP13" s="23">
        <v>53</v>
      </c>
      <c r="CQ13" s="23">
        <v>5</v>
      </c>
      <c r="CR13" s="23">
        <v>642</v>
      </c>
      <c r="CS13" s="23">
        <v>640</v>
      </c>
      <c r="CT13" s="23">
        <v>2</v>
      </c>
      <c r="CU13" s="23">
        <v>3593</v>
      </c>
      <c r="CV13" s="23">
        <v>0</v>
      </c>
      <c r="CW13" s="23">
        <v>0</v>
      </c>
      <c r="CX13" s="23">
        <v>11</v>
      </c>
      <c r="CY13" s="23">
        <v>0</v>
      </c>
      <c r="CZ13" s="23">
        <v>561</v>
      </c>
      <c r="DA13" s="23">
        <v>561</v>
      </c>
      <c r="DB13" s="23">
        <v>0</v>
      </c>
      <c r="DC13" s="23">
        <v>3425</v>
      </c>
      <c r="DD13" s="23">
        <v>0</v>
      </c>
      <c r="DE13" s="23">
        <v>0</v>
      </c>
      <c r="DF13" s="23">
        <v>179</v>
      </c>
      <c r="DG13" s="23">
        <v>6</v>
      </c>
      <c r="DH13" s="23">
        <v>2501</v>
      </c>
      <c r="DI13" s="23">
        <v>2495</v>
      </c>
      <c r="DJ13" s="23">
        <v>6</v>
      </c>
      <c r="DK13" s="23">
        <v>3165</v>
      </c>
      <c r="DL13" s="23">
        <v>181</v>
      </c>
      <c r="DM13" s="23">
        <v>0</v>
      </c>
      <c r="DN13" s="23">
        <v>265</v>
      </c>
      <c r="DO13" s="23">
        <v>21</v>
      </c>
      <c r="DP13" s="23">
        <v>2496</v>
      </c>
      <c r="DQ13" s="23">
        <v>2496</v>
      </c>
      <c r="DR13" s="23">
        <v>0</v>
      </c>
      <c r="DS13" s="23">
        <v>3604</v>
      </c>
      <c r="DT13" s="23">
        <v>0</v>
      </c>
      <c r="DU13" s="23">
        <v>0</v>
      </c>
      <c r="DV13" s="23">
        <v>0</v>
      </c>
      <c r="DW13" s="23">
        <v>1</v>
      </c>
    </row>
    <row r="14" spans="1:127">
      <c r="A14" s="23" t="s">
        <v>112</v>
      </c>
      <c r="B14" s="22">
        <v>0.58334490740740741</v>
      </c>
      <c r="C14" s="23">
        <v>12</v>
      </c>
      <c r="D14" s="23">
        <v>2638</v>
      </c>
      <c r="E14" s="23">
        <v>478</v>
      </c>
      <c r="F14" s="23">
        <v>101</v>
      </c>
      <c r="G14" s="23">
        <v>401</v>
      </c>
      <c r="H14" s="23">
        <v>2907</v>
      </c>
      <c r="I14" s="23">
        <v>2907</v>
      </c>
      <c r="J14" s="23">
        <v>0</v>
      </c>
      <c r="K14" s="23">
        <v>3542</v>
      </c>
      <c r="L14" s="23">
        <v>12</v>
      </c>
      <c r="M14" s="23">
        <v>0</v>
      </c>
      <c r="N14" s="23">
        <v>43</v>
      </c>
      <c r="O14" s="23">
        <v>6</v>
      </c>
      <c r="P14" s="23">
        <v>2908</v>
      </c>
      <c r="Q14" s="23">
        <v>2908</v>
      </c>
      <c r="R14" s="23">
        <v>0</v>
      </c>
      <c r="S14" s="23">
        <v>3506</v>
      </c>
      <c r="T14" s="23">
        <v>19</v>
      </c>
      <c r="U14" s="23">
        <v>61</v>
      </c>
      <c r="V14" s="23">
        <v>11</v>
      </c>
      <c r="W14" s="23">
        <v>19</v>
      </c>
      <c r="X14" s="23">
        <v>2899</v>
      </c>
      <c r="Y14" s="23">
        <v>2899</v>
      </c>
      <c r="Z14" s="23">
        <v>0</v>
      </c>
      <c r="AA14" s="23">
        <v>3560</v>
      </c>
      <c r="AB14" s="23">
        <v>27</v>
      </c>
      <c r="AC14" s="23">
        <v>0</v>
      </c>
      <c r="AD14" s="23">
        <v>11</v>
      </c>
      <c r="AE14" s="23">
        <v>11</v>
      </c>
      <c r="AF14" s="23">
        <v>2911</v>
      </c>
      <c r="AG14" s="23">
        <v>2893</v>
      </c>
      <c r="AH14" s="23">
        <v>18</v>
      </c>
      <c r="AI14" s="23">
        <v>3316</v>
      </c>
      <c r="AJ14" s="23">
        <v>152</v>
      </c>
      <c r="AK14" s="23">
        <v>49</v>
      </c>
      <c r="AL14" s="23">
        <v>86</v>
      </c>
      <c r="AM14" s="23">
        <v>29</v>
      </c>
      <c r="AN14" s="23">
        <v>2591</v>
      </c>
      <c r="AO14" s="23">
        <v>2</v>
      </c>
      <c r="AP14" s="23">
        <v>0</v>
      </c>
      <c r="AQ14" s="23">
        <v>3148</v>
      </c>
      <c r="AR14" s="23">
        <v>187</v>
      </c>
      <c r="AS14" s="23">
        <v>41</v>
      </c>
      <c r="AT14" s="23">
        <v>228</v>
      </c>
      <c r="AU14" s="23">
        <v>7</v>
      </c>
      <c r="AV14" s="23">
        <v>2883</v>
      </c>
      <c r="AW14" s="23">
        <v>2866</v>
      </c>
      <c r="AX14" s="23">
        <v>16</v>
      </c>
      <c r="AY14" s="23">
        <v>3595</v>
      </c>
      <c r="AZ14" s="23">
        <v>0</v>
      </c>
      <c r="BA14" s="23">
        <v>0</v>
      </c>
      <c r="BB14" s="23">
        <v>1</v>
      </c>
      <c r="BC14" s="23">
        <v>3</v>
      </c>
      <c r="BD14" s="23">
        <v>2866</v>
      </c>
      <c r="BE14" s="23">
        <v>2866</v>
      </c>
      <c r="BF14" s="23">
        <v>0</v>
      </c>
      <c r="BG14" s="23">
        <v>3596</v>
      </c>
      <c r="BH14" s="23">
        <v>0</v>
      </c>
      <c r="BI14" s="23">
        <v>0</v>
      </c>
      <c r="BJ14" s="23">
        <v>0</v>
      </c>
      <c r="BK14" s="23">
        <v>4</v>
      </c>
      <c r="BL14" s="23">
        <v>2860</v>
      </c>
      <c r="BM14" s="23">
        <v>2858</v>
      </c>
      <c r="BN14" s="23">
        <v>2</v>
      </c>
      <c r="BO14" s="23">
        <v>3596</v>
      </c>
      <c r="BP14" s="23">
        <v>0</v>
      </c>
      <c r="BQ14" s="23">
        <v>0</v>
      </c>
      <c r="BR14" s="23">
        <v>0</v>
      </c>
      <c r="BS14" s="23">
        <v>21</v>
      </c>
      <c r="BT14" s="23">
        <v>2857</v>
      </c>
      <c r="BU14" s="23">
        <v>2857</v>
      </c>
      <c r="BV14" s="23">
        <v>0</v>
      </c>
      <c r="BW14" s="23">
        <v>3596</v>
      </c>
      <c r="BX14" s="23">
        <v>0</v>
      </c>
      <c r="BY14" s="23">
        <v>0</v>
      </c>
      <c r="BZ14" s="23">
        <v>0</v>
      </c>
      <c r="CA14" s="23">
        <v>0</v>
      </c>
      <c r="CB14" s="23">
        <v>757</v>
      </c>
      <c r="CC14" s="23">
        <v>751</v>
      </c>
      <c r="CD14" s="23">
        <v>6</v>
      </c>
      <c r="CE14" s="23">
        <v>3596</v>
      </c>
      <c r="CF14" s="23">
        <v>0</v>
      </c>
      <c r="CG14" s="23">
        <v>0</v>
      </c>
      <c r="CH14" s="23">
        <v>0</v>
      </c>
      <c r="CI14" s="23">
        <v>6</v>
      </c>
      <c r="CJ14" s="23">
        <v>726</v>
      </c>
      <c r="CK14" s="23">
        <v>717</v>
      </c>
      <c r="CL14" s="23">
        <v>9</v>
      </c>
      <c r="CM14" s="23">
        <v>3596</v>
      </c>
      <c r="CN14" s="23">
        <v>0</v>
      </c>
      <c r="CO14" s="23">
        <v>0</v>
      </c>
      <c r="CP14" s="23">
        <v>0</v>
      </c>
      <c r="CQ14" s="23">
        <v>5</v>
      </c>
      <c r="CR14" s="23">
        <v>734</v>
      </c>
      <c r="CS14" s="23">
        <v>732</v>
      </c>
      <c r="CT14" s="23">
        <v>2</v>
      </c>
      <c r="CU14" s="23">
        <v>3596</v>
      </c>
      <c r="CV14" s="23">
        <v>0</v>
      </c>
      <c r="CW14" s="23">
        <v>0</v>
      </c>
      <c r="CX14" s="23">
        <v>0</v>
      </c>
      <c r="CY14" s="23">
        <v>0</v>
      </c>
      <c r="CZ14" s="23">
        <v>642</v>
      </c>
      <c r="DA14" s="23">
        <v>642</v>
      </c>
      <c r="DB14" s="23">
        <v>0</v>
      </c>
      <c r="DC14" s="23">
        <v>3596</v>
      </c>
      <c r="DD14" s="23">
        <v>0</v>
      </c>
      <c r="DE14" s="23">
        <v>0</v>
      </c>
      <c r="DF14" s="23">
        <v>0</v>
      </c>
      <c r="DG14" s="23">
        <v>6</v>
      </c>
      <c r="DH14" s="23">
        <v>2836</v>
      </c>
      <c r="DI14" s="23">
        <v>2830</v>
      </c>
      <c r="DJ14" s="23">
        <v>6</v>
      </c>
      <c r="DK14" s="23">
        <v>3524</v>
      </c>
      <c r="DL14" s="23">
        <v>70</v>
      </c>
      <c r="DM14" s="23">
        <v>0</v>
      </c>
      <c r="DN14" s="23">
        <v>4</v>
      </c>
      <c r="DO14" s="23">
        <v>23</v>
      </c>
      <c r="DP14" s="23">
        <v>2831</v>
      </c>
      <c r="DQ14" s="23">
        <v>2831</v>
      </c>
      <c r="DR14" s="23">
        <v>0</v>
      </c>
      <c r="DS14" s="23">
        <v>3568</v>
      </c>
      <c r="DT14" s="23">
        <v>11</v>
      </c>
      <c r="DU14" s="23">
        <v>0</v>
      </c>
      <c r="DV14" s="23">
        <v>18</v>
      </c>
      <c r="DW14" s="23">
        <v>2</v>
      </c>
    </row>
    <row r="15" spans="1:127">
      <c r="A15" s="23" t="s">
        <v>112</v>
      </c>
      <c r="B15" s="22">
        <v>0.62501157407407404</v>
      </c>
      <c r="C15" s="23">
        <v>12</v>
      </c>
      <c r="D15" s="23">
        <v>3124</v>
      </c>
      <c r="E15" s="23">
        <v>178</v>
      </c>
      <c r="F15" s="23">
        <v>138</v>
      </c>
      <c r="G15" s="23">
        <v>178</v>
      </c>
      <c r="H15" s="23">
        <v>3292</v>
      </c>
      <c r="I15" s="23">
        <v>3292</v>
      </c>
      <c r="J15" s="23">
        <v>0</v>
      </c>
      <c r="K15" s="23">
        <v>3600</v>
      </c>
      <c r="L15" s="23">
        <v>0</v>
      </c>
      <c r="M15" s="23">
        <v>0</v>
      </c>
      <c r="N15" s="23">
        <v>0</v>
      </c>
      <c r="O15" s="23">
        <v>6</v>
      </c>
      <c r="P15" s="23">
        <v>3300</v>
      </c>
      <c r="Q15" s="23">
        <v>3300</v>
      </c>
      <c r="R15" s="23">
        <v>0</v>
      </c>
      <c r="S15" s="23">
        <v>3533</v>
      </c>
      <c r="T15" s="23">
        <v>0</v>
      </c>
      <c r="U15" s="23">
        <v>56</v>
      </c>
      <c r="V15" s="23">
        <v>13</v>
      </c>
      <c r="W15" s="23">
        <v>19</v>
      </c>
      <c r="X15" s="23">
        <v>3289</v>
      </c>
      <c r="Y15" s="23">
        <v>3289</v>
      </c>
      <c r="Z15" s="23">
        <v>0</v>
      </c>
      <c r="AA15" s="23">
        <v>3525</v>
      </c>
      <c r="AB15" s="23">
        <v>18</v>
      </c>
      <c r="AC15" s="23">
        <v>0</v>
      </c>
      <c r="AD15" s="23">
        <v>58</v>
      </c>
      <c r="AE15" s="23">
        <v>13</v>
      </c>
      <c r="AF15" s="23">
        <v>3297</v>
      </c>
      <c r="AG15" s="23">
        <v>3276</v>
      </c>
      <c r="AH15" s="23">
        <v>21</v>
      </c>
      <c r="AI15" s="23">
        <v>3411</v>
      </c>
      <c r="AJ15" s="23">
        <v>22</v>
      </c>
      <c r="AK15" s="23">
        <v>88</v>
      </c>
      <c r="AL15" s="23">
        <v>87</v>
      </c>
      <c r="AM15" s="23">
        <v>32</v>
      </c>
      <c r="AN15" s="23">
        <v>2645</v>
      </c>
      <c r="AO15" s="23">
        <v>2</v>
      </c>
      <c r="AP15" s="23">
        <v>0</v>
      </c>
      <c r="AQ15" s="23">
        <v>3518</v>
      </c>
      <c r="AR15" s="23">
        <v>28</v>
      </c>
      <c r="AS15" s="23">
        <v>39</v>
      </c>
      <c r="AT15" s="23">
        <v>19</v>
      </c>
      <c r="AU15" s="23">
        <v>8</v>
      </c>
      <c r="AV15" s="23">
        <v>3262</v>
      </c>
      <c r="AW15" s="23">
        <v>3244</v>
      </c>
      <c r="AX15" s="23">
        <v>17</v>
      </c>
      <c r="AY15" s="23">
        <v>3600</v>
      </c>
      <c r="AZ15" s="23">
        <v>0</v>
      </c>
      <c r="BA15" s="23">
        <v>0</v>
      </c>
      <c r="BB15" s="23">
        <v>0</v>
      </c>
      <c r="BC15" s="23">
        <v>3</v>
      </c>
      <c r="BD15" s="23">
        <v>3244</v>
      </c>
      <c r="BE15" s="23">
        <v>3244</v>
      </c>
      <c r="BF15" s="23">
        <v>0</v>
      </c>
      <c r="BG15" s="23">
        <v>3600</v>
      </c>
      <c r="BH15" s="23">
        <v>0</v>
      </c>
      <c r="BI15" s="23">
        <v>0</v>
      </c>
      <c r="BJ15" s="23">
        <v>0</v>
      </c>
      <c r="BK15" s="23">
        <v>4</v>
      </c>
      <c r="BL15" s="23">
        <v>3240</v>
      </c>
      <c r="BM15" s="23">
        <v>3237</v>
      </c>
      <c r="BN15" s="23">
        <v>3</v>
      </c>
      <c r="BO15" s="23">
        <v>3600</v>
      </c>
      <c r="BP15" s="23">
        <v>0</v>
      </c>
      <c r="BQ15" s="23">
        <v>0</v>
      </c>
      <c r="BR15" s="23">
        <v>0</v>
      </c>
      <c r="BS15" s="23">
        <v>21</v>
      </c>
      <c r="BT15" s="23">
        <v>3236</v>
      </c>
      <c r="BU15" s="23">
        <v>3236</v>
      </c>
      <c r="BV15" s="23">
        <v>0</v>
      </c>
      <c r="BW15" s="23">
        <v>3600</v>
      </c>
      <c r="BX15" s="23">
        <v>0</v>
      </c>
      <c r="BY15" s="23">
        <v>0</v>
      </c>
      <c r="BZ15" s="23">
        <v>0</v>
      </c>
      <c r="CA15" s="23">
        <v>0</v>
      </c>
      <c r="CB15" s="23">
        <v>858</v>
      </c>
      <c r="CC15" s="23">
        <v>852</v>
      </c>
      <c r="CD15" s="23">
        <v>6</v>
      </c>
      <c r="CE15" s="23">
        <v>3600</v>
      </c>
      <c r="CF15" s="23">
        <v>0</v>
      </c>
      <c r="CG15" s="23">
        <v>0</v>
      </c>
      <c r="CH15" s="23">
        <v>0</v>
      </c>
      <c r="CI15" s="23">
        <v>6</v>
      </c>
      <c r="CJ15" s="23">
        <v>821</v>
      </c>
      <c r="CK15" s="23">
        <v>812</v>
      </c>
      <c r="CL15" s="23">
        <v>9</v>
      </c>
      <c r="CM15" s="23">
        <v>3600</v>
      </c>
      <c r="CN15" s="23">
        <v>0</v>
      </c>
      <c r="CO15" s="23">
        <v>0</v>
      </c>
      <c r="CP15" s="23">
        <v>0</v>
      </c>
      <c r="CQ15" s="23">
        <v>5</v>
      </c>
      <c r="CR15" s="23">
        <v>832</v>
      </c>
      <c r="CS15" s="23">
        <v>830</v>
      </c>
      <c r="CT15" s="23">
        <v>2</v>
      </c>
      <c r="CU15" s="23">
        <v>3600</v>
      </c>
      <c r="CV15" s="23">
        <v>0</v>
      </c>
      <c r="CW15" s="23">
        <v>0</v>
      </c>
      <c r="CX15" s="23">
        <v>0</v>
      </c>
      <c r="CY15" s="23">
        <v>0</v>
      </c>
      <c r="CZ15" s="23">
        <v>732</v>
      </c>
      <c r="DA15" s="23">
        <v>732</v>
      </c>
      <c r="DB15" s="23">
        <v>0</v>
      </c>
      <c r="DC15" s="23">
        <v>3580</v>
      </c>
      <c r="DD15" s="23">
        <v>11</v>
      </c>
      <c r="DE15" s="23">
        <v>0</v>
      </c>
      <c r="DF15" s="23">
        <v>11</v>
      </c>
      <c r="DG15" s="23">
        <v>7</v>
      </c>
      <c r="DH15" s="23">
        <v>3225</v>
      </c>
      <c r="DI15" s="23">
        <v>3219</v>
      </c>
      <c r="DJ15" s="23">
        <v>6</v>
      </c>
      <c r="DK15" s="23">
        <v>3500</v>
      </c>
      <c r="DL15" s="23">
        <v>99</v>
      </c>
      <c r="DM15" s="23">
        <v>0</v>
      </c>
      <c r="DN15" s="23">
        <v>3</v>
      </c>
      <c r="DO15" s="23">
        <v>24</v>
      </c>
      <c r="DP15" s="23">
        <v>3219</v>
      </c>
      <c r="DQ15" s="23">
        <v>3219</v>
      </c>
      <c r="DR15" s="23">
        <v>0</v>
      </c>
      <c r="DS15" s="23">
        <v>3600</v>
      </c>
      <c r="DT15" s="23">
        <v>0</v>
      </c>
      <c r="DU15" s="23">
        <v>0</v>
      </c>
      <c r="DV15" s="23">
        <v>0</v>
      </c>
      <c r="DW15" s="23">
        <v>2</v>
      </c>
    </row>
    <row r="16" spans="1:127">
      <c r="A16" s="23" t="s">
        <v>112</v>
      </c>
      <c r="B16" s="22">
        <v>0.66667824074074078</v>
      </c>
      <c r="C16" s="23">
        <v>12</v>
      </c>
      <c r="D16" s="23">
        <v>2962</v>
      </c>
      <c r="E16" s="23">
        <v>420</v>
      </c>
      <c r="F16" s="23">
        <v>106</v>
      </c>
      <c r="G16" s="23">
        <v>127</v>
      </c>
      <c r="H16" s="23">
        <v>3679</v>
      </c>
      <c r="I16" s="23">
        <v>3679</v>
      </c>
      <c r="J16" s="23">
        <v>0</v>
      </c>
      <c r="K16" s="23">
        <v>3600</v>
      </c>
      <c r="L16" s="23">
        <v>0</v>
      </c>
      <c r="M16" s="23">
        <v>0</v>
      </c>
      <c r="N16" s="23">
        <v>0</v>
      </c>
      <c r="O16" s="23">
        <v>6</v>
      </c>
      <c r="P16" s="23">
        <v>3684</v>
      </c>
      <c r="Q16" s="23">
        <v>3684</v>
      </c>
      <c r="R16" s="23">
        <v>0</v>
      </c>
      <c r="S16" s="23">
        <v>3346</v>
      </c>
      <c r="T16" s="23">
        <v>218</v>
      </c>
      <c r="U16" s="23">
        <v>20</v>
      </c>
      <c r="V16" s="23">
        <v>18</v>
      </c>
      <c r="W16" s="23">
        <v>20</v>
      </c>
      <c r="X16" s="23">
        <v>3673</v>
      </c>
      <c r="Y16" s="23">
        <v>3673</v>
      </c>
      <c r="Z16" s="23">
        <v>0</v>
      </c>
      <c r="AA16" s="23">
        <v>3523</v>
      </c>
      <c r="AB16" s="23">
        <v>37</v>
      </c>
      <c r="AC16" s="23">
        <v>0</v>
      </c>
      <c r="AD16" s="23">
        <v>48</v>
      </c>
      <c r="AE16" s="23">
        <v>16</v>
      </c>
      <c r="AF16" s="23">
        <v>3682</v>
      </c>
      <c r="AG16" s="23">
        <v>3659</v>
      </c>
      <c r="AH16" s="23">
        <v>23</v>
      </c>
      <c r="AI16" s="23">
        <v>3436</v>
      </c>
      <c r="AJ16" s="23">
        <v>90</v>
      </c>
      <c r="AK16" s="23">
        <v>28</v>
      </c>
      <c r="AL16" s="23">
        <v>52</v>
      </c>
      <c r="AM16" s="23">
        <v>35</v>
      </c>
      <c r="AN16" s="23">
        <v>2693</v>
      </c>
      <c r="AO16" s="23">
        <v>2</v>
      </c>
      <c r="AP16" s="23">
        <v>0</v>
      </c>
      <c r="AQ16" s="23">
        <v>3480</v>
      </c>
      <c r="AR16" s="23">
        <v>58</v>
      </c>
      <c r="AS16" s="23">
        <v>58</v>
      </c>
      <c r="AT16" s="23">
        <v>8</v>
      </c>
      <c r="AU16" s="23">
        <v>9</v>
      </c>
      <c r="AV16" s="23">
        <v>3642</v>
      </c>
      <c r="AW16" s="23">
        <v>3623</v>
      </c>
      <c r="AX16" s="23">
        <v>18</v>
      </c>
      <c r="AY16" s="23">
        <v>3600</v>
      </c>
      <c r="AZ16" s="23">
        <v>0</v>
      </c>
      <c r="BA16" s="23">
        <v>0</v>
      </c>
      <c r="BB16" s="23">
        <v>0</v>
      </c>
      <c r="BC16" s="23">
        <v>3</v>
      </c>
      <c r="BD16" s="23">
        <v>3623</v>
      </c>
      <c r="BE16" s="23">
        <v>3623</v>
      </c>
      <c r="BF16" s="23">
        <v>0</v>
      </c>
      <c r="BG16" s="23">
        <v>3556</v>
      </c>
      <c r="BH16" s="23">
        <v>15</v>
      </c>
      <c r="BI16" s="23">
        <v>0</v>
      </c>
      <c r="BJ16" s="23">
        <v>30</v>
      </c>
      <c r="BK16" s="23">
        <v>5</v>
      </c>
      <c r="BL16" s="23">
        <v>3617</v>
      </c>
      <c r="BM16" s="23">
        <v>3614</v>
      </c>
      <c r="BN16" s="23">
        <v>3</v>
      </c>
      <c r="BO16" s="23">
        <v>3600</v>
      </c>
      <c r="BP16" s="23">
        <v>0</v>
      </c>
      <c r="BQ16" s="23">
        <v>0</v>
      </c>
      <c r="BR16" s="23">
        <v>0</v>
      </c>
      <c r="BS16" s="23">
        <v>21</v>
      </c>
      <c r="BT16" s="23">
        <v>3614</v>
      </c>
      <c r="BU16" s="23">
        <v>3614</v>
      </c>
      <c r="BV16" s="23">
        <v>0</v>
      </c>
      <c r="BW16" s="23">
        <v>3600</v>
      </c>
      <c r="BX16" s="23">
        <v>0</v>
      </c>
      <c r="BY16" s="23">
        <v>0</v>
      </c>
      <c r="BZ16" s="23">
        <v>0</v>
      </c>
      <c r="CA16" s="23">
        <v>0</v>
      </c>
      <c r="CB16" s="23">
        <v>953</v>
      </c>
      <c r="CC16" s="23">
        <v>947</v>
      </c>
      <c r="CD16" s="23">
        <v>6</v>
      </c>
      <c r="CE16" s="23">
        <v>3600</v>
      </c>
      <c r="CF16" s="23">
        <v>0</v>
      </c>
      <c r="CG16" s="23">
        <v>0</v>
      </c>
      <c r="CH16" s="23">
        <v>0</v>
      </c>
      <c r="CI16" s="23">
        <v>6</v>
      </c>
      <c r="CJ16" s="23">
        <v>913</v>
      </c>
      <c r="CK16" s="23">
        <v>903</v>
      </c>
      <c r="CL16" s="23">
        <v>10</v>
      </c>
      <c r="CM16" s="23">
        <v>3571</v>
      </c>
      <c r="CN16" s="23">
        <v>12</v>
      </c>
      <c r="CO16" s="23">
        <v>0</v>
      </c>
      <c r="CP16" s="23">
        <v>19</v>
      </c>
      <c r="CQ16" s="23">
        <v>6</v>
      </c>
      <c r="CR16" s="23">
        <v>928</v>
      </c>
      <c r="CS16" s="23">
        <v>926</v>
      </c>
      <c r="CT16" s="23">
        <v>2</v>
      </c>
      <c r="CU16" s="23">
        <v>3600</v>
      </c>
      <c r="CV16" s="23">
        <v>0</v>
      </c>
      <c r="CW16" s="23">
        <v>0</v>
      </c>
      <c r="CX16" s="23">
        <v>0</v>
      </c>
      <c r="CY16" s="23">
        <v>0</v>
      </c>
      <c r="CZ16" s="23">
        <v>824</v>
      </c>
      <c r="DA16" s="23">
        <v>824</v>
      </c>
      <c r="DB16" s="23">
        <v>0</v>
      </c>
      <c r="DC16" s="23">
        <v>3600</v>
      </c>
      <c r="DD16" s="23">
        <v>0</v>
      </c>
      <c r="DE16" s="23">
        <v>0</v>
      </c>
      <c r="DF16" s="23">
        <v>0</v>
      </c>
      <c r="DG16" s="23">
        <v>7</v>
      </c>
      <c r="DH16" s="23">
        <v>3599</v>
      </c>
      <c r="DI16" s="23">
        <v>3593</v>
      </c>
      <c r="DJ16" s="23">
        <v>6</v>
      </c>
      <c r="DK16" s="23">
        <v>3533</v>
      </c>
      <c r="DL16" s="23">
        <v>65</v>
      </c>
      <c r="DM16" s="23">
        <v>0</v>
      </c>
      <c r="DN16" s="23">
        <v>3</v>
      </c>
      <c r="DO16" s="23">
        <v>26</v>
      </c>
      <c r="DP16" s="23">
        <v>3593</v>
      </c>
      <c r="DQ16" s="23">
        <v>3593</v>
      </c>
      <c r="DR16" s="23">
        <v>0</v>
      </c>
      <c r="DS16" s="23">
        <v>3600</v>
      </c>
      <c r="DT16" s="23">
        <v>0</v>
      </c>
      <c r="DU16" s="23">
        <v>0</v>
      </c>
      <c r="DV16" s="23">
        <v>0</v>
      </c>
      <c r="DW16" s="23">
        <v>2</v>
      </c>
    </row>
    <row r="17" spans="1:127">
      <c r="A17" s="23" t="s">
        <v>112</v>
      </c>
      <c r="B17" s="22">
        <v>0.70833333333333337</v>
      </c>
      <c r="C17" s="23">
        <v>12</v>
      </c>
      <c r="D17" s="23">
        <v>3032</v>
      </c>
      <c r="E17" s="23">
        <v>138</v>
      </c>
      <c r="F17" s="23">
        <v>320</v>
      </c>
      <c r="G17" s="23">
        <v>130</v>
      </c>
      <c r="H17" s="23">
        <v>4054</v>
      </c>
      <c r="I17" s="23">
        <v>4054</v>
      </c>
      <c r="J17" s="23">
        <v>0</v>
      </c>
      <c r="K17" s="23">
        <v>3543</v>
      </c>
      <c r="L17" s="23">
        <v>28</v>
      </c>
      <c r="M17" s="23">
        <v>20</v>
      </c>
      <c r="N17" s="23">
        <v>10</v>
      </c>
      <c r="O17" s="23">
        <v>8</v>
      </c>
      <c r="P17" s="23">
        <v>4058</v>
      </c>
      <c r="Q17" s="23">
        <v>4058</v>
      </c>
      <c r="R17" s="23">
        <v>0</v>
      </c>
      <c r="S17" s="23">
        <v>3599</v>
      </c>
      <c r="T17" s="23">
        <v>0</v>
      </c>
      <c r="U17" s="23">
        <v>0</v>
      </c>
      <c r="V17" s="23">
        <v>0</v>
      </c>
      <c r="W17" s="23">
        <v>20</v>
      </c>
      <c r="X17" s="23">
        <v>4046</v>
      </c>
      <c r="Y17" s="23">
        <v>4046</v>
      </c>
      <c r="Z17" s="23">
        <v>0</v>
      </c>
      <c r="AA17" s="23">
        <v>3574</v>
      </c>
      <c r="AB17" s="23">
        <v>23</v>
      </c>
      <c r="AC17" s="23">
        <v>0</v>
      </c>
      <c r="AD17" s="23">
        <v>5</v>
      </c>
      <c r="AE17" s="23">
        <v>18</v>
      </c>
      <c r="AF17" s="23">
        <v>4057</v>
      </c>
      <c r="AG17" s="23">
        <v>4032</v>
      </c>
      <c r="AH17" s="23">
        <v>25</v>
      </c>
      <c r="AI17" s="23">
        <v>3272</v>
      </c>
      <c r="AJ17" s="23">
        <v>35</v>
      </c>
      <c r="AK17" s="23">
        <v>171</v>
      </c>
      <c r="AL17" s="23">
        <v>128</v>
      </c>
      <c r="AM17" s="23">
        <v>37</v>
      </c>
      <c r="AN17" s="23">
        <v>2737</v>
      </c>
      <c r="AO17" s="23">
        <v>2</v>
      </c>
      <c r="AP17" s="23">
        <v>0</v>
      </c>
      <c r="AQ17" s="23">
        <v>3424</v>
      </c>
      <c r="AR17" s="23">
        <v>0</v>
      </c>
      <c r="AS17" s="23">
        <v>181</v>
      </c>
      <c r="AT17" s="23">
        <v>0</v>
      </c>
      <c r="AU17" s="23">
        <v>9</v>
      </c>
      <c r="AV17" s="23">
        <v>4013</v>
      </c>
      <c r="AW17" s="23">
        <v>3992</v>
      </c>
      <c r="AX17" s="23">
        <v>19</v>
      </c>
      <c r="AY17" s="23">
        <v>3599</v>
      </c>
      <c r="AZ17" s="23">
        <v>0</v>
      </c>
      <c r="BA17" s="23">
        <v>0</v>
      </c>
      <c r="BB17" s="23">
        <v>0</v>
      </c>
      <c r="BC17" s="23">
        <v>3</v>
      </c>
      <c r="BD17" s="23">
        <v>3992</v>
      </c>
      <c r="BE17" s="23">
        <v>3992</v>
      </c>
      <c r="BF17" s="23">
        <v>0</v>
      </c>
      <c r="BG17" s="23">
        <v>3599</v>
      </c>
      <c r="BH17" s="23">
        <v>0</v>
      </c>
      <c r="BI17" s="23">
        <v>0</v>
      </c>
      <c r="BJ17" s="23">
        <v>0</v>
      </c>
      <c r="BK17" s="23">
        <v>5</v>
      </c>
      <c r="BL17" s="23">
        <v>3988</v>
      </c>
      <c r="BM17" s="23">
        <v>3985</v>
      </c>
      <c r="BN17" s="23">
        <v>3</v>
      </c>
      <c r="BO17" s="23">
        <v>3599</v>
      </c>
      <c r="BP17" s="23">
        <v>0</v>
      </c>
      <c r="BQ17" s="23">
        <v>0</v>
      </c>
      <c r="BR17" s="23">
        <v>0</v>
      </c>
      <c r="BS17" s="23">
        <v>21</v>
      </c>
      <c r="BT17" s="23">
        <v>3985</v>
      </c>
      <c r="BU17" s="23">
        <v>3985</v>
      </c>
      <c r="BV17" s="23">
        <v>0</v>
      </c>
      <c r="BW17" s="23">
        <v>3599</v>
      </c>
      <c r="BX17" s="23">
        <v>0</v>
      </c>
      <c r="BY17" s="23">
        <v>0</v>
      </c>
      <c r="BZ17" s="23">
        <v>0</v>
      </c>
      <c r="CA17" s="23">
        <v>0</v>
      </c>
      <c r="CB17" s="23">
        <v>1048</v>
      </c>
      <c r="CC17" s="23">
        <v>1042</v>
      </c>
      <c r="CD17" s="23">
        <v>6</v>
      </c>
      <c r="CE17" s="23">
        <v>3599</v>
      </c>
      <c r="CF17" s="23">
        <v>0</v>
      </c>
      <c r="CG17" s="23">
        <v>0</v>
      </c>
      <c r="CH17" s="23">
        <v>0</v>
      </c>
      <c r="CI17" s="23">
        <v>6</v>
      </c>
      <c r="CJ17" s="23">
        <v>1004</v>
      </c>
      <c r="CK17" s="23">
        <v>994</v>
      </c>
      <c r="CL17" s="23">
        <v>10</v>
      </c>
      <c r="CM17" s="23">
        <v>3599</v>
      </c>
      <c r="CN17" s="23">
        <v>0</v>
      </c>
      <c r="CO17" s="23">
        <v>0</v>
      </c>
      <c r="CP17" s="23">
        <v>0</v>
      </c>
      <c r="CQ17" s="23">
        <v>6</v>
      </c>
      <c r="CR17" s="23">
        <v>1020</v>
      </c>
      <c r="CS17" s="23">
        <v>1018</v>
      </c>
      <c r="CT17" s="23">
        <v>2</v>
      </c>
      <c r="CU17" s="23">
        <v>3599</v>
      </c>
      <c r="CV17" s="23">
        <v>0</v>
      </c>
      <c r="CW17" s="23">
        <v>0</v>
      </c>
      <c r="CX17" s="23">
        <v>0</v>
      </c>
      <c r="CY17" s="23">
        <v>0</v>
      </c>
      <c r="CZ17" s="23">
        <v>911</v>
      </c>
      <c r="DA17" s="23">
        <v>911</v>
      </c>
      <c r="DB17" s="23">
        <v>0</v>
      </c>
      <c r="DC17" s="23">
        <v>3599</v>
      </c>
      <c r="DD17" s="23">
        <v>0</v>
      </c>
      <c r="DE17" s="23">
        <v>0</v>
      </c>
      <c r="DF17" s="23">
        <v>0</v>
      </c>
      <c r="DG17" s="23">
        <v>7</v>
      </c>
      <c r="DH17" s="23">
        <v>3965</v>
      </c>
      <c r="DI17" s="23">
        <v>3959</v>
      </c>
      <c r="DJ17" s="23">
        <v>6</v>
      </c>
      <c r="DK17" s="23">
        <v>3540</v>
      </c>
      <c r="DL17" s="23">
        <v>60</v>
      </c>
      <c r="DM17" s="23">
        <v>0</v>
      </c>
      <c r="DN17" s="23">
        <v>5</v>
      </c>
      <c r="DO17" s="23">
        <v>29</v>
      </c>
      <c r="DP17" s="23">
        <v>3959</v>
      </c>
      <c r="DQ17" s="23">
        <v>3959</v>
      </c>
      <c r="DR17" s="23">
        <v>0</v>
      </c>
      <c r="DS17" s="23">
        <v>3599</v>
      </c>
      <c r="DT17" s="23">
        <v>0</v>
      </c>
      <c r="DU17" s="23">
        <v>0</v>
      </c>
      <c r="DV17" s="23">
        <v>0</v>
      </c>
      <c r="DW17" s="23">
        <v>2</v>
      </c>
    </row>
    <row r="18" spans="1:127">
      <c r="A18" s="23" t="s">
        <v>112</v>
      </c>
      <c r="B18" s="22">
        <v>0.75</v>
      </c>
      <c r="C18" s="23">
        <v>12</v>
      </c>
      <c r="D18" s="23">
        <v>3071</v>
      </c>
      <c r="E18" s="23">
        <v>262</v>
      </c>
      <c r="F18" s="23">
        <v>94</v>
      </c>
      <c r="G18" s="23">
        <v>195</v>
      </c>
      <c r="H18" s="23">
        <v>4460</v>
      </c>
      <c r="I18" s="23">
        <v>4460</v>
      </c>
      <c r="J18" s="23">
        <v>0</v>
      </c>
      <c r="K18" s="23">
        <v>3600</v>
      </c>
      <c r="L18" s="23">
        <v>0</v>
      </c>
      <c r="M18" s="23">
        <v>0</v>
      </c>
      <c r="N18" s="23">
        <v>0</v>
      </c>
      <c r="O18" s="23">
        <v>8</v>
      </c>
      <c r="P18" s="23">
        <v>4465</v>
      </c>
      <c r="Q18" s="23">
        <v>4465</v>
      </c>
      <c r="R18" s="23">
        <v>0</v>
      </c>
      <c r="S18" s="23">
        <v>3600</v>
      </c>
      <c r="T18" s="23">
        <v>0</v>
      </c>
      <c r="U18" s="23">
        <v>0</v>
      </c>
      <c r="V18" s="23">
        <v>0</v>
      </c>
      <c r="W18" s="23">
        <v>20</v>
      </c>
      <c r="X18" s="23">
        <v>4454</v>
      </c>
      <c r="Y18" s="23">
        <v>4454</v>
      </c>
      <c r="Z18" s="23">
        <v>0</v>
      </c>
      <c r="AA18" s="23">
        <v>3600</v>
      </c>
      <c r="AB18" s="23">
        <v>0</v>
      </c>
      <c r="AC18" s="23">
        <v>0</v>
      </c>
      <c r="AD18" s="23">
        <v>0</v>
      </c>
      <c r="AE18" s="23">
        <v>18</v>
      </c>
      <c r="AF18" s="23">
        <v>4465</v>
      </c>
      <c r="AG18" s="23">
        <v>4438</v>
      </c>
      <c r="AH18" s="23">
        <v>27</v>
      </c>
      <c r="AI18" s="23">
        <v>3507</v>
      </c>
      <c r="AJ18" s="23">
        <v>25</v>
      </c>
      <c r="AK18" s="23">
        <v>39</v>
      </c>
      <c r="AL18" s="23">
        <v>31</v>
      </c>
      <c r="AM18" s="23">
        <v>38</v>
      </c>
      <c r="AN18" s="23">
        <v>2750</v>
      </c>
      <c r="AO18" s="23">
        <v>2</v>
      </c>
      <c r="AP18" s="23">
        <v>0</v>
      </c>
      <c r="AQ18" s="23">
        <v>3584</v>
      </c>
      <c r="AR18" s="23">
        <v>0</v>
      </c>
      <c r="AS18" s="23">
        <v>17</v>
      </c>
      <c r="AT18" s="23">
        <v>0</v>
      </c>
      <c r="AU18" s="23">
        <v>9</v>
      </c>
      <c r="AV18" s="23">
        <v>4418</v>
      </c>
      <c r="AW18" s="23">
        <v>4396</v>
      </c>
      <c r="AX18" s="23">
        <v>19</v>
      </c>
      <c r="AY18" s="23">
        <v>3600</v>
      </c>
      <c r="AZ18" s="23">
        <v>0</v>
      </c>
      <c r="BA18" s="23">
        <v>0</v>
      </c>
      <c r="BB18" s="23">
        <v>0</v>
      </c>
      <c r="BC18" s="23">
        <v>3</v>
      </c>
      <c r="BD18" s="23">
        <v>4396</v>
      </c>
      <c r="BE18" s="23">
        <v>4396</v>
      </c>
      <c r="BF18" s="23">
        <v>0</v>
      </c>
      <c r="BG18" s="23">
        <v>3600</v>
      </c>
      <c r="BH18" s="23">
        <v>0</v>
      </c>
      <c r="BI18" s="23">
        <v>0</v>
      </c>
      <c r="BJ18" s="23">
        <v>0</v>
      </c>
      <c r="BK18" s="23">
        <v>5</v>
      </c>
      <c r="BL18" s="23">
        <v>4392</v>
      </c>
      <c r="BM18" s="23">
        <v>4388</v>
      </c>
      <c r="BN18" s="23">
        <v>4</v>
      </c>
      <c r="BO18" s="23">
        <v>3439</v>
      </c>
      <c r="BP18" s="23">
        <v>67</v>
      </c>
      <c r="BQ18" s="23">
        <v>38</v>
      </c>
      <c r="BR18" s="23">
        <v>60</v>
      </c>
      <c r="BS18" s="23">
        <v>23</v>
      </c>
      <c r="BT18" s="23">
        <v>4388</v>
      </c>
      <c r="BU18" s="23">
        <v>4387</v>
      </c>
      <c r="BV18" s="23">
        <v>1</v>
      </c>
      <c r="BW18" s="23">
        <v>3547</v>
      </c>
      <c r="BX18" s="23">
        <v>31</v>
      </c>
      <c r="BY18" s="23">
        <v>0</v>
      </c>
      <c r="BZ18" s="23">
        <v>26</v>
      </c>
      <c r="CA18" s="23">
        <v>2</v>
      </c>
      <c r="CB18" s="23">
        <v>1154</v>
      </c>
      <c r="CC18" s="23">
        <v>1146</v>
      </c>
      <c r="CD18" s="23">
        <v>8</v>
      </c>
      <c r="CE18" s="23">
        <v>3600</v>
      </c>
      <c r="CF18" s="23">
        <v>0</v>
      </c>
      <c r="CG18" s="23">
        <v>0</v>
      </c>
      <c r="CH18" s="23">
        <v>0</v>
      </c>
      <c r="CI18" s="23">
        <v>6</v>
      </c>
      <c r="CJ18" s="23">
        <v>1104</v>
      </c>
      <c r="CK18" s="23">
        <v>1094</v>
      </c>
      <c r="CL18" s="23">
        <v>10</v>
      </c>
      <c r="CM18" s="23">
        <v>3488</v>
      </c>
      <c r="CN18" s="23">
        <v>41</v>
      </c>
      <c r="CO18" s="23">
        <v>0</v>
      </c>
      <c r="CP18" s="23">
        <v>74</v>
      </c>
      <c r="CQ18" s="23">
        <v>9</v>
      </c>
      <c r="CR18" s="23">
        <v>1121</v>
      </c>
      <c r="CS18" s="23">
        <v>1118</v>
      </c>
      <c r="CT18" s="23">
        <v>3</v>
      </c>
      <c r="CU18" s="23">
        <v>3600</v>
      </c>
      <c r="CV18" s="23">
        <v>0</v>
      </c>
      <c r="CW18" s="23">
        <v>0</v>
      </c>
      <c r="CX18" s="23">
        <v>0</v>
      </c>
      <c r="CY18" s="23">
        <v>0</v>
      </c>
      <c r="CZ18" s="23">
        <v>1006</v>
      </c>
      <c r="DA18" s="23">
        <v>1005</v>
      </c>
      <c r="DB18" s="23">
        <v>1</v>
      </c>
      <c r="DC18" s="23">
        <v>3600</v>
      </c>
      <c r="DD18" s="23">
        <v>0</v>
      </c>
      <c r="DE18" s="23">
        <v>0</v>
      </c>
      <c r="DF18" s="23">
        <v>0</v>
      </c>
      <c r="DG18" s="23">
        <v>7</v>
      </c>
      <c r="DH18" s="23">
        <v>4363</v>
      </c>
      <c r="DI18" s="23">
        <v>4357</v>
      </c>
      <c r="DJ18" s="23">
        <v>6</v>
      </c>
      <c r="DK18" s="23">
        <v>3486</v>
      </c>
      <c r="DL18" s="23">
        <v>116</v>
      </c>
      <c r="DM18" s="23">
        <v>0</v>
      </c>
      <c r="DN18" s="23">
        <v>8</v>
      </c>
      <c r="DO18" s="23">
        <v>35</v>
      </c>
      <c r="DP18" s="23">
        <v>4357</v>
      </c>
      <c r="DQ18" s="23">
        <v>4357</v>
      </c>
      <c r="DR18" s="23">
        <v>0</v>
      </c>
      <c r="DS18" s="23">
        <v>3600</v>
      </c>
      <c r="DT18" s="23">
        <v>0</v>
      </c>
      <c r="DU18" s="23">
        <v>0</v>
      </c>
      <c r="DV18" s="23">
        <v>0</v>
      </c>
      <c r="DW18" s="23">
        <v>2</v>
      </c>
    </row>
    <row r="19" spans="1:127">
      <c r="A19" s="23" t="s">
        <v>112</v>
      </c>
      <c r="B19" s="22">
        <v>0.79167824074074078</v>
      </c>
      <c r="C19" s="23">
        <v>12</v>
      </c>
      <c r="D19" s="23">
        <v>2858</v>
      </c>
      <c r="E19" s="23">
        <v>433</v>
      </c>
      <c r="F19" s="23">
        <v>165</v>
      </c>
      <c r="G19" s="23">
        <v>172</v>
      </c>
      <c r="H19" s="23">
        <v>4843</v>
      </c>
      <c r="I19" s="23">
        <v>4843</v>
      </c>
      <c r="J19" s="23">
        <v>0</v>
      </c>
      <c r="K19" s="23">
        <v>3564</v>
      </c>
      <c r="L19" s="23">
        <v>28</v>
      </c>
      <c r="M19" s="23">
        <v>0</v>
      </c>
      <c r="N19" s="23">
        <v>10</v>
      </c>
      <c r="O19" s="23">
        <v>10</v>
      </c>
      <c r="P19" s="23">
        <v>4850</v>
      </c>
      <c r="Q19" s="23">
        <v>4850</v>
      </c>
      <c r="R19" s="23">
        <v>0</v>
      </c>
      <c r="S19" s="23">
        <v>3583</v>
      </c>
      <c r="T19" s="23">
        <v>0</v>
      </c>
      <c r="U19" s="23">
        <v>17</v>
      </c>
      <c r="V19" s="23">
        <v>0</v>
      </c>
      <c r="W19" s="23">
        <v>20</v>
      </c>
      <c r="X19" s="23">
        <v>4833</v>
      </c>
      <c r="Y19" s="23">
        <v>4833</v>
      </c>
      <c r="Z19" s="23">
        <v>0</v>
      </c>
      <c r="AA19" s="23">
        <v>3354</v>
      </c>
      <c r="AB19" s="23">
        <v>161</v>
      </c>
      <c r="AC19" s="23">
        <v>0</v>
      </c>
      <c r="AD19" s="23">
        <v>94</v>
      </c>
      <c r="AE19" s="23">
        <v>24</v>
      </c>
      <c r="AF19" s="23">
        <v>4843</v>
      </c>
      <c r="AG19" s="23">
        <v>4815</v>
      </c>
      <c r="AH19" s="23">
        <v>28</v>
      </c>
      <c r="AI19" s="23">
        <v>3524</v>
      </c>
      <c r="AJ19" s="23">
        <v>13</v>
      </c>
      <c r="AK19" s="23">
        <v>44</v>
      </c>
      <c r="AL19" s="23">
        <v>25</v>
      </c>
      <c r="AM19" s="23">
        <v>39</v>
      </c>
      <c r="AN19" s="23">
        <v>2766</v>
      </c>
      <c r="AO19" s="23">
        <v>2</v>
      </c>
      <c r="AP19" s="23">
        <v>0</v>
      </c>
      <c r="AQ19" s="23">
        <v>3540</v>
      </c>
      <c r="AR19" s="23">
        <v>0</v>
      </c>
      <c r="AS19" s="23">
        <v>62</v>
      </c>
      <c r="AT19" s="23">
        <v>0</v>
      </c>
      <c r="AU19" s="23">
        <v>9</v>
      </c>
      <c r="AV19" s="23">
        <v>4791</v>
      </c>
      <c r="AW19" s="23">
        <v>4769</v>
      </c>
      <c r="AX19" s="23">
        <v>19</v>
      </c>
      <c r="AY19" s="23">
        <v>3600</v>
      </c>
      <c r="AZ19" s="23">
        <v>0</v>
      </c>
      <c r="BA19" s="23">
        <v>0</v>
      </c>
      <c r="BB19" s="23">
        <v>0</v>
      </c>
      <c r="BC19" s="23">
        <v>3</v>
      </c>
      <c r="BD19" s="23">
        <v>4769</v>
      </c>
      <c r="BE19" s="23">
        <v>4769</v>
      </c>
      <c r="BF19" s="23">
        <v>0</v>
      </c>
      <c r="BG19" s="23">
        <v>3600</v>
      </c>
      <c r="BH19" s="23">
        <v>0</v>
      </c>
      <c r="BI19" s="23">
        <v>0</v>
      </c>
      <c r="BJ19" s="23">
        <v>0</v>
      </c>
      <c r="BK19" s="23">
        <v>5</v>
      </c>
      <c r="BL19" s="23">
        <v>4756</v>
      </c>
      <c r="BM19" s="23">
        <v>4752</v>
      </c>
      <c r="BN19" s="23">
        <v>4</v>
      </c>
      <c r="BO19" s="23">
        <v>3553</v>
      </c>
      <c r="BP19" s="23">
        <v>0</v>
      </c>
      <c r="BQ19" s="23">
        <v>48</v>
      </c>
      <c r="BR19" s="23">
        <v>0</v>
      </c>
      <c r="BS19" s="23">
        <v>23</v>
      </c>
      <c r="BT19" s="23">
        <v>4749</v>
      </c>
      <c r="BU19" s="23">
        <v>4748</v>
      </c>
      <c r="BV19" s="23">
        <v>1</v>
      </c>
      <c r="BW19" s="23">
        <v>3600</v>
      </c>
      <c r="BX19" s="23">
        <v>0</v>
      </c>
      <c r="BY19" s="23">
        <v>0</v>
      </c>
      <c r="BZ19" s="23">
        <v>0</v>
      </c>
      <c r="CA19" s="23">
        <v>2</v>
      </c>
      <c r="CB19" s="23">
        <v>1252</v>
      </c>
      <c r="CC19" s="23">
        <v>1244</v>
      </c>
      <c r="CD19" s="23">
        <v>8</v>
      </c>
      <c r="CE19" s="23">
        <v>3576</v>
      </c>
      <c r="CF19" s="23">
        <v>0</v>
      </c>
      <c r="CG19" s="23">
        <v>0</v>
      </c>
      <c r="CH19" s="23">
        <v>26</v>
      </c>
      <c r="CI19" s="23">
        <v>6</v>
      </c>
      <c r="CJ19" s="23">
        <v>1199</v>
      </c>
      <c r="CK19" s="23">
        <v>1188</v>
      </c>
      <c r="CL19" s="23">
        <v>11</v>
      </c>
      <c r="CM19" s="23">
        <v>3600</v>
      </c>
      <c r="CN19" s="23">
        <v>0</v>
      </c>
      <c r="CO19" s="23">
        <v>0</v>
      </c>
      <c r="CP19" s="23">
        <v>0</v>
      </c>
      <c r="CQ19" s="23">
        <v>9</v>
      </c>
      <c r="CR19" s="23">
        <v>1211</v>
      </c>
      <c r="CS19" s="23">
        <v>1208</v>
      </c>
      <c r="CT19" s="23">
        <v>3</v>
      </c>
      <c r="CU19" s="23">
        <v>3601</v>
      </c>
      <c r="CV19" s="23">
        <v>0</v>
      </c>
      <c r="CW19" s="23">
        <v>0</v>
      </c>
      <c r="CX19" s="23">
        <v>0</v>
      </c>
      <c r="CY19" s="23">
        <v>0</v>
      </c>
      <c r="CZ19" s="23">
        <v>1088</v>
      </c>
      <c r="DA19" s="23">
        <v>1087</v>
      </c>
      <c r="DB19" s="23">
        <v>1</v>
      </c>
      <c r="DC19" s="23">
        <v>3531</v>
      </c>
      <c r="DD19" s="23">
        <v>24</v>
      </c>
      <c r="DE19" s="23">
        <v>0</v>
      </c>
      <c r="DF19" s="23">
        <v>48</v>
      </c>
      <c r="DG19" s="23">
        <v>10</v>
      </c>
      <c r="DH19" s="23">
        <v>4728</v>
      </c>
      <c r="DI19" s="23">
        <v>4722</v>
      </c>
      <c r="DJ19" s="23">
        <v>6</v>
      </c>
      <c r="DK19" s="23">
        <v>3395</v>
      </c>
      <c r="DL19" s="23">
        <v>207</v>
      </c>
      <c r="DM19" s="23">
        <v>0</v>
      </c>
      <c r="DN19" s="23">
        <v>7</v>
      </c>
      <c r="DO19" s="23">
        <v>41</v>
      </c>
      <c r="DP19" s="23">
        <v>4723</v>
      </c>
      <c r="DQ19" s="23">
        <v>4723</v>
      </c>
      <c r="DR19" s="23">
        <v>0</v>
      </c>
      <c r="DS19" s="23">
        <v>3601</v>
      </c>
      <c r="DT19" s="23">
        <v>0</v>
      </c>
      <c r="DU19" s="23">
        <v>0</v>
      </c>
      <c r="DV19" s="23">
        <v>0</v>
      </c>
      <c r="DW19" s="23">
        <v>2</v>
      </c>
    </row>
    <row r="20" spans="1:127">
      <c r="A20" s="23" t="s">
        <v>112</v>
      </c>
      <c r="B20" s="22">
        <v>0.83334490740740741</v>
      </c>
      <c r="C20" s="23">
        <v>12</v>
      </c>
      <c r="D20" s="23">
        <v>3005</v>
      </c>
      <c r="E20" s="23">
        <v>179</v>
      </c>
      <c r="F20" s="23">
        <v>251</v>
      </c>
      <c r="G20" s="23">
        <v>182</v>
      </c>
      <c r="H20" s="23">
        <v>5215</v>
      </c>
      <c r="I20" s="23">
        <v>5215</v>
      </c>
      <c r="J20" s="23">
        <v>0</v>
      </c>
      <c r="K20" s="23">
        <v>3545</v>
      </c>
      <c r="L20" s="23">
        <v>16</v>
      </c>
      <c r="M20" s="23">
        <v>0</v>
      </c>
      <c r="N20" s="23">
        <v>41</v>
      </c>
      <c r="O20" s="23">
        <v>11</v>
      </c>
      <c r="P20" s="23">
        <v>5220</v>
      </c>
      <c r="Q20" s="23">
        <v>5220</v>
      </c>
      <c r="R20" s="23">
        <v>0</v>
      </c>
      <c r="S20" s="23">
        <v>3467</v>
      </c>
      <c r="T20" s="23">
        <v>13</v>
      </c>
      <c r="U20" s="23">
        <v>93</v>
      </c>
      <c r="V20" s="23">
        <v>29</v>
      </c>
      <c r="W20" s="23">
        <v>21</v>
      </c>
      <c r="X20" s="23">
        <v>5208</v>
      </c>
      <c r="Y20" s="23">
        <v>5208</v>
      </c>
      <c r="Z20" s="23">
        <v>0</v>
      </c>
      <c r="AA20" s="23">
        <v>3487</v>
      </c>
      <c r="AB20" s="23">
        <v>52</v>
      </c>
      <c r="AC20" s="23">
        <v>0</v>
      </c>
      <c r="AD20" s="23">
        <v>63</v>
      </c>
      <c r="AE20" s="23">
        <v>26</v>
      </c>
      <c r="AF20" s="23">
        <v>5222</v>
      </c>
      <c r="AG20" s="23">
        <v>5193</v>
      </c>
      <c r="AH20" s="23">
        <v>29</v>
      </c>
      <c r="AI20" s="23">
        <v>3472</v>
      </c>
      <c r="AJ20" s="23">
        <v>44</v>
      </c>
      <c r="AK20" s="23">
        <v>30</v>
      </c>
      <c r="AL20" s="23">
        <v>56</v>
      </c>
      <c r="AM20" s="23">
        <v>40</v>
      </c>
      <c r="AN20" s="23">
        <v>2788</v>
      </c>
      <c r="AO20" s="23">
        <v>2</v>
      </c>
      <c r="AP20" s="23">
        <v>0</v>
      </c>
      <c r="AQ20" s="23">
        <v>3581</v>
      </c>
      <c r="AR20" s="23">
        <v>0</v>
      </c>
      <c r="AS20" s="23">
        <v>20</v>
      </c>
      <c r="AT20" s="23">
        <v>0</v>
      </c>
      <c r="AU20" s="23">
        <v>9</v>
      </c>
      <c r="AV20" s="23">
        <v>5169</v>
      </c>
      <c r="AW20" s="23">
        <v>5141</v>
      </c>
      <c r="AX20" s="23">
        <v>25</v>
      </c>
      <c r="AY20" s="23">
        <v>3571</v>
      </c>
      <c r="AZ20" s="23">
        <v>21</v>
      </c>
      <c r="BA20" s="23">
        <v>0</v>
      </c>
      <c r="BB20" s="23">
        <v>11</v>
      </c>
      <c r="BC20" s="23">
        <v>4</v>
      </c>
      <c r="BD20" s="23">
        <v>5141</v>
      </c>
      <c r="BE20" s="23">
        <v>5141</v>
      </c>
      <c r="BF20" s="23">
        <v>0</v>
      </c>
      <c r="BG20" s="23">
        <v>3600</v>
      </c>
      <c r="BH20" s="23">
        <v>0</v>
      </c>
      <c r="BI20" s="23">
        <v>0</v>
      </c>
      <c r="BJ20" s="23">
        <v>0</v>
      </c>
      <c r="BK20" s="23">
        <v>5</v>
      </c>
      <c r="BL20" s="23">
        <v>5134</v>
      </c>
      <c r="BM20" s="23">
        <v>5130</v>
      </c>
      <c r="BN20" s="23">
        <v>4</v>
      </c>
      <c r="BO20" s="23">
        <v>3433</v>
      </c>
      <c r="BP20" s="23">
        <v>0</v>
      </c>
      <c r="BQ20" s="23">
        <v>168</v>
      </c>
      <c r="BR20" s="23">
        <v>0</v>
      </c>
      <c r="BS20" s="23">
        <v>23</v>
      </c>
      <c r="BT20" s="23">
        <v>5127</v>
      </c>
      <c r="BU20" s="23">
        <v>5126</v>
      </c>
      <c r="BV20" s="23">
        <v>1</v>
      </c>
      <c r="BW20" s="23">
        <v>3600</v>
      </c>
      <c r="BX20" s="23">
        <v>0</v>
      </c>
      <c r="BY20" s="23">
        <v>0</v>
      </c>
      <c r="BZ20" s="23">
        <v>0</v>
      </c>
      <c r="CA20" s="23">
        <v>2</v>
      </c>
      <c r="CB20" s="23">
        <v>1351</v>
      </c>
      <c r="CC20" s="23">
        <v>1341</v>
      </c>
      <c r="CD20" s="23">
        <v>10</v>
      </c>
      <c r="CE20" s="23">
        <v>3580</v>
      </c>
      <c r="CF20" s="23">
        <v>0</v>
      </c>
      <c r="CG20" s="23">
        <v>16</v>
      </c>
      <c r="CH20" s="23">
        <v>5</v>
      </c>
      <c r="CI20" s="23">
        <v>6</v>
      </c>
      <c r="CJ20" s="23">
        <v>1293</v>
      </c>
      <c r="CK20" s="23">
        <v>1281</v>
      </c>
      <c r="CL20" s="23">
        <v>12</v>
      </c>
      <c r="CM20" s="23">
        <v>3534</v>
      </c>
      <c r="CN20" s="23">
        <v>21</v>
      </c>
      <c r="CO20" s="23">
        <v>0</v>
      </c>
      <c r="CP20" s="23">
        <v>48</v>
      </c>
      <c r="CQ20" s="23">
        <v>11</v>
      </c>
      <c r="CR20" s="23">
        <v>1304</v>
      </c>
      <c r="CS20" s="23">
        <v>1301</v>
      </c>
      <c r="CT20" s="23">
        <v>3</v>
      </c>
      <c r="CU20" s="23">
        <v>3600</v>
      </c>
      <c r="CV20" s="23">
        <v>0</v>
      </c>
      <c r="CW20" s="23">
        <v>0</v>
      </c>
      <c r="CX20" s="23">
        <v>0</v>
      </c>
      <c r="CY20" s="23">
        <v>0</v>
      </c>
      <c r="CZ20" s="23">
        <v>1176</v>
      </c>
      <c r="DA20" s="23">
        <v>1174</v>
      </c>
      <c r="DB20" s="23">
        <v>2</v>
      </c>
      <c r="DC20" s="23">
        <v>3600</v>
      </c>
      <c r="DD20" s="23">
        <v>0</v>
      </c>
      <c r="DE20" s="23">
        <v>0</v>
      </c>
      <c r="DF20" s="23">
        <v>0</v>
      </c>
      <c r="DG20" s="23">
        <v>10</v>
      </c>
      <c r="DH20" s="23">
        <v>5097</v>
      </c>
      <c r="DI20" s="23">
        <v>5091</v>
      </c>
      <c r="DJ20" s="23">
        <v>6</v>
      </c>
      <c r="DK20" s="23">
        <v>3589</v>
      </c>
      <c r="DL20" s="23">
        <v>12</v>
      </c>
      <c r="DM20" s="23">
        <v>0</v>
      </c>
      <c r="DN20" s="23">
        <v>1</v>
      </c>
      <c r="DO20" s="23">
        <v>42</v>
      </c>
      <c r="DP20" s="23">
        <v>5092</v>
      </c>
      <c r="DQ20" s="23">
        <v>5092</v>
      </c>
      <c r="DR20" s="23">
        <v>0</v>
      </c>
      <c r="DS20" s="23">
        <v>3600</v>
      </c>
      <c r="DT20" s="23">
        <v>0</v>
      </c>
      <c r="DU20" s="23">
        <v>0</v>
      </c>
      <c r="DV20" s="23">
        <v>0</v>
      </c>
      <c r="DW20" s="23">
        <v>2</v>
      </c>
    </row>
    <row r="21" spans="1:127">
      <c r="A21" s="23" t="s">
        <v>112</v>
      </c>
      <c r="B21" s="22">
        <v>0.87501157407407415</v>
      </c>
      <c r="C21" s="23">
        <v>12</v>
      </c>
      <c r="D21" s="23">
        <v>3008</v>
      </c>
      <c r="E21" s="23">
        <v>141</v>
      </c>
      <c r="F21" s="23">
        <v>153</v>
      </c>
      <c r="G21" s="23">
        <v>338</v>
      </c>
      <c r="H21" s="23">
        <v>5617</v>
      </c>
      <c r="I21" s="23">
        <v>5617</v>
      </c>
      <c r="J21" s="23">
        <v>0</v>
      </c>
      <c r="K21" s="23">
        <v>3547</v>
      </c>
      <c r="L21" s="23">
        <v>20</v>
      </c>
      <c r="M21" s="23">
        <v>0</v>
      </c>
      <c r="N21" s="23">
        <v>50</v>
      </c>
      <c r="O21" s="23">
        <v>12</v>
      </c>
      <c r="P21" s="23">
        <v>5623</v>
      </c>
      <c r="Q21" s="23">
        <v>5623</v>
      </c>
      <c r="R21" s="23">
        <v>0</v>
      </c>
      <c r="S21" s="23">
        <v>3573</v>
      </c>
      <c r="T21" s="23">
        <v>0</v>
      </c>
      <c r="U21" s="23">
        <v>30</v>
      </c>
      <c r="V21" s="23">
        <v>14</v>
      </c>
      <c r="W21" s="23">
        <v>21</v>
      </c>
      <c r="X21" s="23">
        <v>5612</v>
      </c>
      <c r="Y21" s="23">
        <v>5612</v>
      </c>
      <c r="Z21" s="23">
        <v>0</v>
      </c>
      <c r="AA21" s="23">
        <v>3592</v>
      </c>
      <c r="AB21" s="23">
        <v>20</v>
      </c>
      <c r="AC21" s="23">
        <v>0</v>
      </c>
      <c r="AD21" s="23">
        <v>5</v>
      </c>
      <c r="AE21" s="23">
        <v>27</v>
      </c>
      <c r="AF21" s="23">
        <v>5621</v>
      </c>
      <c r="AG21" s="23">
        <v>5592</v>
      </c>
      <c r="AH21" s="23">
        <v>29</v>
      </c>
      <c r="AI21" s="23">
        <v>3463</v>
      </c>
      <c r="AJ21" s="23">
        <v>37</v>
      </c>
      <c r="AK21" s="23">
        <v>1</v>
      </c>
      <c r="AL21" s="23">
        <v>119</v>
      </c>
      <c r="AM21" s="23">
        <v>43</v>
      </c>
      <c r="AN21" s="23">
        <v>2830</v>
      </c>
      <c r="AO21" s="23">
        <v>2</v>
      </c>
      <c r="AP21" s="23">
        <v>0</v>
      </c>
      <c r="AQ21" s="23">
        <v>3509</v>
      </c>
      <c r="AR21" s="23">
        <v>0</v>
      </c>
      <c r="AS21" s="23">
        <v>113</v>
      </c>
      <c r="AT21" s="23">
        <v>0</v>
      </c>
      <c r="AU21" s="23">
        <v>9</v>
      </c>
      <c r="AV21" s="23">
        <v>5574</v>
      </c>
      <c r="AW21" s="23">
        <v>5540</v>
      </c>
      <c r="AX21" s="23">
        <v>33</v>
      </c>
      <c r="AY21" s="23">
        <v>3608</v>
      </c>
      <c r="AZ21" s="23">
        <v>0</v>
      </c>
      <c r="BA21" s="23">
        <v>0</v>
      </c>
      <c r="BB21" s="23">
        <v>8</v>
      </c>
      <c r="BC21" s="23">
        <v>4</v>
      </c>
      <c r="BD21" s="23">
        <v>5540</v>
      </c>
      <c r="BE21" s="23">
        <v>5540</v>
      </c>
      <c r="BF21" s="23">
        <v>0</v>
      </c>
      <c r="BG21" s="23">
        <v>3574</v>
      </c>
      <c r="BH21" s="23">
        <v>27</v>
      </c>
      <c r="BI21" s="23">
        <v>0</v>
      </c>
      <c r="BJ21" s="23">
        <v>16</v>
      </c>
      <c r="BK21" s="23">
        <v>6</v>
      </c>
      <c r="BL21" s="23">
        <v>5536</v>
      </c>
      <c r="BM21" s="23">
        <v>5532</v>
      </c>
      <c r="BN21" s="23">
        <v>4</v>
      </c>
      <c r="BO21" s="23">
        <v>3598</v>
      </c>
      <c r="BP21" s="23">
        <v>0</v>
      </c>
      <c r="BQ21" s="23">
        <v>0</v>
      </c>
      <c r="BR21" s="23">
        <v>18</v>
      </c>
      <c r="BS21" s="23">
        <v>23</v>
      </c>
      <c r="BT21" s="23">
        <v>5530</v>
      </c>
      <c r="BU21" s="23">
        <v>5529</v>
      </c>
      <c r="BV21" s="23">
        <v>1</v>
      </c>
      <c r="BW21" s="23">
        <v>3615</v>
      </c>
      <c r="BX21" s="23">
        <v>0</v>
      </c>
      <c r="BY21" s="23">
        <v>0</v>
      </c>
      <c r="BZ21" s="23">
        <v>0</v>
      </c>
      <c r="CA21" s="23">
        <v>2</v>
      </c>
      <c r="CB21" s="23">
        <v>1456</v>
      </c>
      <c r="CC21" s="23">
        <v>1441</v>
      </c>
      <c r="CD21" s="23">
        <v>15</v>
      </c>
      <c r="CE21" s="23">
        <v>3505</v>
      </c>
      <c r="CF21" s="23">
        <v>43</v>
      </c>
      <c r="CG21" s="23">
        <v>0</v>
      </c>
      <c r="CH21" s="23">
        <v>71</v>
      </c>
      <c r="CI21" s="23">
        <v>9</v>
      </c>
      <c r="CJ21" s="23">
        <v>1394</v>
      </c>
      <c r="CK21" s="23">
        <v>1380</v>
      </c>
      <c r="CL21" s="23">
        <v>14</v>
      </c>
      <c r="CM21" s="23">
        <v>3545</v>
      </c>
      <c r="CN21" s="23">
        <v>14</v>
      </c>
      <c r="CO21" s="23">
        <v>9</v>
      </c>
      <c r="CP21" s="23">
        <v>52</v>
      </c>
      <c r="CQ21" s="23">
        <v>13</v>
      </c>
      <c r="CR21" s="23">
        <v>1407</v>
      </c>
      <c r="CS21" s="23">
        <v>1403</v>
      </c>
      <c r="CT21" s="23">
        <v>4</v>
      </c>
      <c r="CU21" s="23">
        <v>3590</v>
      </c>
      <c r="CV21" s="23">
        <v>0</v>
      </c>
      <c r="CW21" s="23">
        <v>0</v>
      </c>
      <c r="CX21" s="23">
        <v>25</v>
      </c>
      <c r="CY21" s="23">
        <v>0</v>
      </c>
      <c r="CZ21" s="23">
        <v>1269</v>
      </c>
      <c r="DA21" s="23">
        <v>1267</v>
      </c>
      <c r="DB21" s="23">
        <v>2</v>
      </c>
      <c r="DC21" s="23">
        <v>3603</v>
      </c>
      <c r="DD21" s="23">
        <v>0</v>
      </c>
      <c r="DE21" s="23">
        <v>0</v>
      </c>
      <c r="DF21" s="23">
        <v>12</v>
      </c>
      <c r="DG21" s="23">
        <v>10</v>
      </c>
      <c r="DH21" s="23">
        <v>5491</v>
      </c>
      <c r="DI21" s="23">
        <v>5485</v>
      </c>
      <c r="DJ21" s="23">
        <v>6</v>
      </c>
      <c r="DK21" s="23">
        <v>3615</v>
      </c>
      <c r="DL21" s="23">
        <v>0</v>
      </c>
      <c r="DM21" s="23">
        <v>0</v>
      </c>
      <c r="DN21" s="23">
        <v>0</v>
      </c>
      <c r="DO21" s="23">
        <v>42</v>
      </c>
      <c r="DP21" s="23">
        <v>5485</v>
      </c>
      <c r="DQ21" s="23">
        <v>5485</v>
      </c>
      <c r="DR21" s="23">
        <v>0</v>
      </c>
      <c r="DS21" s="23">
        <v>3615</v>
      </c>
      <c r="DT21" s="23">
        <v>0</v>
      </c>
      <c r="DU21" s="23">
        <v>0</v>
      </c>
      <c r="DV21" s="23">
        <v>0</v>
      </c>
      <c r="DW21" s="23">
        <v>2</v>
      </c>
    </row>
    <row r="22" spans="1:127">
      <c r="A22" s="23" t="s">
        <v>112</v>
      </c>
      <c r="B22" s="22">
        <v>0.91667824074074078</v>
      </c>
      <c r="C22" s="23">
        <v>12</v>
      </c>
      <c r="D22" s="23">
        <v>2980</v>
      </c>
      <c r="E22" s="23">
        <v>265</v>
      </c>
      <c r="F22" s="23">
        <v>23</v>
      </c>
      <c r="G22" s="23">
        <v>323</v>
      </c>
      <c r="H22" s="23">
        <v>5968</v>
      </c>
      <c r="I22" s="23">
        <v>5968</v>
      </c>
      <c r="J22" s="23">
        <v>0</v>
      </c>
      <c r="K22" s="23">
        <v>3561</v>
      </c>
      <c r="L22" s="23">
        <v>0</v>
      </c>
      <c r="M22" s="23">
        <v>0</v>
      </c>
      <c r="N22" s="23">
        <v>25</v>
      </c>
      <c r="O22" s="23">
        <v>12</v>
      </c>
      <c r="P22" s="23">
        <v>5973</v>
      </c>
      <c r="Q22" s="23">
        <v>5973</v>
      </c>
      <c r="R22" s="23">
        <v>0</v>
      </c>
      <c r="S22" s="23">
        <v>3585</v>
      </c>
      <c r="T22" s="23">
        <v>0</v>
      </c>
      <c r="U22" s="23">
        <v>0</v>
      </c>
      <c r="V22" s="23">
        <v>0</v>
      </c>
      <c r="W22" s="23">
        <v>21</v>
      </c>
      <c r="X22" s="23">
        <v>5958</v>
      </c>
      <c r="Y22" s="23">
        <v>5958</v>
      </c>
      <c r="Z22" s="23">
        <v>0</v>
      </c>
      <c r="AA22" s="23">
        <v>3585</v>
      </c>
      <c r="AB22" s="23">
        <v>0</v>
      </c>
      <c r="AC22" s="23">
        <v>0</v>
      </c>
      <c r="AD22" s="23">
        <v>0</v>
      </c>
      <c r="AE22" s="23">
        <v>27</v>
      </c>
      <c r="AF22" s="23">
        <v>5967</v>
      </c>
      <c r="AG22" s="23">
        <v>5938</v>
      </c>
      <c r="AH22" s="23">
        <v>29</v>
      </c>
      <c r="AI22" s="23">
        <v>3345</v>
      </c>
      <c r="AJ22" s="23">
        <v>195</v>
      </c>
      <c r="AK22" s="23">
        <v>0</v>
      </c>
      <c r="AL22" s="23">
        <v>45</v>
      </c>
      <c r="AM22" s="23">
        <v>44</v>
      </c>
      <c r="AN22" s="23">
        <v>3151</v>
      </c>
      <c r="AO22" s="23">
        <v>3</v>
      </c>
      <c r="AP22" s="23">
        <v>0</v>
      </c>
      <c r="AQ22" s="23">
        <v>3569</v>
      </c>
      <c r="AR22" s="23">
        <v>0</v>
      </c>
      <c r="AS22" s="23">
        <v>16</v>
      </c>
      <c r="AT22" s="23">
        <v>0</v>
      </c>
      <c r="AU22" s="23">
        <v>9</v>
      </c>
      <c r="AV22" s="23">
        <v>5920</v>
      </c>
      <c r="AW22" s="23">
        <v>5881</v>
      </c>
      <c r="AX22" s="23">
        <v>37</v>
      </c>
      <c r="AY22" s="23">
        <v>3585</v>
      </c>
      <c r="AZ22" s="23">
        <v>0</v>
      </c>
      <c r="BA22" s="23">
        <v>0</v>
      </c>
      <c r="BB22" s="23">
        <v>0</v>
      </c>
      <c r="BC22" s="23">
        <v>4</v>
      </c>
      <c r="BD22" s="23">
        <v>5881</v>
      </c>
      <c r="BE22" s="23">
        <v>5881</v>
      </c>
      <c r="BF22" s="23">
        <v>0</v>
      </c>
      <c r="BG22" s="23">
        <v>3516</v>
      </c>
      <c r="BH22" s="23">
        <v>37</v>
      </c>
      <c r="BI22" s="23">
        <v>0</v>
      </c>
      <c r="BJ22" s="23">
        <v>32</v>
      </c>
      <c r="BK22" s="23">
        <v>8</v>
      </c>
      <c r="BL22" s="23">
        <v>5881</v>
      </c>
      <c r="BM22" s="23">
        <v>5877</v>
      </c>
      <c r="BN22" s="23">
        <v>4</v>
      </c>
      <c r="BO22" s="23">
        <v>3575</v>
      </c>
      <c r="BP22" s="23">
        <v>0</v>
      </c>
      <c r="BQ22" s="23">
        <v>11</v>
      </c>
      <c r="BR22" s="23">
        <v>0</v>
      </c>
      <c r="BS22" s="23">
        <v>23</v>
      </c>
      <c r="BT22" s="23">
        <v>5876</v>
      </c>
      <c r="BU22" s="23">
        <v>5875</v>
      </c>
      <c r="BV22" s="23">
        <v>1</v>
      </c>
      <c r="BW22" s="23">
        <v>3585</v>
      </c>
      <c r="BX22" s="23">
        <v>0</v>
      </c>
      <c r="BY22" s="23">
        <v>0</v>
      </c>
      <c r="BZ22" s="23">
        <v>0</v>
      </c>
      <c r="CA22" s="23">
        <v>2</v>
      </c>
      <c r="CB22" s="23">
        <v>1549</v>
      </c>
      <c r="CC22" s="23">
        <v>1532</v>
      </c>
      <c r="CD22" s="23">
        <v>17</v>
      </c>
      <c r="CE22" s="23">
        <v>3585</v>
      </c>
      <c r="CF22" s="23">
        <v>0</v>
      </c>
      <c r="CG22" s="23">
        <v>0</v>
      </c>
      <c r="CH22" s="23">
        <v>0</v>
      </c>
      <c r="CI22" s="23">
        <v>9</v>
      </c>
      <c r="CJ22" s="23">
        <v>1487</v>
      </c>
      <c r="CK22" s="23">
        <v>1472</v>
      </c>
      <c r="CL22" s="23">
        <v>15</v>
      </c>
      <c r="CM22" s="23">
        <v>3585</v>
      </c>
      <c r="CN22" s="23">
        <v>0</v>
      </c>
      <c r="CO22" s="23">
        <v>0</v>
      </c>
      <c r="CP22" s="23">
        <v>0</v>
      </c>
      <c r="CQ22" s="23">
        <v>13</v>
      </c>
      <c r="CR22" s="23">
        <v>1495</v>
      </c>
      <c r="CS22" s="23">
        <v>1491</v>
      </c>
      <c r="CT22" s="23">
        <v>4</v>
      </c>
      <c r="CU22" s="23">
        <v>3585</v>
      </c>
      <c r="CV22" s="23">
        <v>0</v>
      </c>
      <c r="CW22" s="23">
        <v>0</v>
      </c>
      <c r="CX22" s="23">
        <v>0</v>
      </c>
      <c r="CY22" s="23">
        <v>0</v>
      </c>
      <c r="CZ22" s="23">
        <v>1348</v>
      </c>
      <c r="DA22" s="23">
        <v>1345</v>
      </c>
      <c r="DB22" s="23">
        <v>3</v>
      </c>
      <c r="DC22" s="23">
        <v>3585</v>
      </c>
      <c r="DD22" s="23">
        <v>0</v>
      </c>
      <c r="DE22" s="23">
        <v>0</v>
      </c>
      <c r="DF22" s="23">
        <v>0</v>
      </c>
      <c r="DG22" s="23">
        <v>10</v>
      </c>
      <c r="DH22" s="23">
        <v>5840</v>
      </c>
      <c r="DI22" s="23">
        <v>5834</v>
      </c>
      <c r="DJ22" s="23">
        <v>6</v>
      </c>
      <c r="DK22" s="23">
        <v>3334</v>
      </c>
      <c r="DL22" s="23">
        <v>33</v>
      </c>
      <c r="DM22" s="23">
        <v>0</v>
      </c>
      <c r="DN22" s="23">
        <v>222</v>
      </c>
      <c r="DO22" s="23">
        <v>44</v>
      </c>
      <c r="DP22" s="23">
        <v>5835</v>
      </c>
      <c r="DQ22" s="23">
        <v>5835</v>
      </c>
      <c r="DR22" s="23">
        <v>0</v>
      </c>
      <c r="DS22" s="23">
        <v>3585</v>
      </c>
      <c r="DT22" s="23">
        <v>0</v>
      </c>
      <c r="DU22" s="23">
        <v>0</v>
      </c>
      <c r="DV22" s="23">
        <v>0</v>
      </c>
      <c r="DW22" s="23">
        <v>2</v>
      </c>
    </row>
    <row r="23" spans="1:127">
      <c r="A23" s="23" t="s">
        <v>112</v>
      </c>
      <c r="B23" s="22">
        <v>0.95834490740740741</v>
      </c>
      <c r="C23" s="23">
        <v>12</v>
      </c>
      <c r="D23" s="23">
        <v>2960</v>
      </c>
      <c r="E23" s="23">
        <v>251</v>
      </c>
      <c r="F23" s="23">
        <v>159</v>
      </c>
      <c r="G23" s="23">
        <v>261</v>
      </c>
      <c r="H23" s="23">
        <v>6360</v>
      </c>
      <c r="I23" s="23">
        <v>6360</v>
      </c>
      <c r="J23" s="23">
        <v>0</v>
      </c>
      <c r="K23" s="23">
        <v>3600</v>
      </c>
      <c r="L23" s="23">
        <v>0</v>
      </c>
      <c r="M23" s="23">
        <v>0</v>
      </c>
      <c r="N23" s="23">
        <v>0</v>
      </c>
      <c r="O23" s="23">
        <v>12</v>
      </c>
      <c r="P23" s="23">
        <v>6364</v>
      </c>
      <c r="Q23" s="23">
        <v>6364</v>
      </c>
      <c r="R23" s="23">
        <v>0</v>
      </c>
      <c r="S23" s="23">
        <v>3520</v>
      </c>
      <c r="T23" s="23">
        <v>0</v>
      </c>
      <c r="U23" s="23">
        <v>82</v>
      </c>
      <c r="V23" s="23">
        <v>0</v>
      </c>
      <c r="W23" s="23">
        <v>21</v>
      </c>
      <c r="X23" s="23">
        <v>6351</v>
      </c>
      <c r="Y23" s="23">
        <v>6351</v>
      </c>
      <c r="Z23" s="23">
        <v>0</v>
      </c>
      <c r="AA23" s="23">
        <v>3466</v>
      </c>
      <c r="AB23" s="23">
        <v>66</v>
      </c>
      <c r="AC23" s="23">
        <v>0</v>
      </c>
      <c r="AD23" s="23">
        <v>75</v>
      </c>
      <c r="AE23" s="23">
        <v>32</v>
      </c>
      <c r="AF23" s="23">
        <v>6361</v>
      </c>
      <c r="AG23" s="23">
        <v>6332</v>
      </c>
      <c r="AH23" s="23">
        <v>29</v>
      </c>
      <c r="AI23" s="23">
        <v>3444</v>
      </c>
      <c r="AJ23" s="23">
        <v>22</v>
      </c>
      <c r="AK23" s="23">
        <v>33</v>
      </c>
      <c r="AL23" s="23">
        <v>108</v>
      </c>
      <c r="AM23" s="23">
        <v>45</v>
      </c>
      <c r="AN23" s="23">
        <v>3535</v>
      </c>
      <c r="AO23" s="23">
        <v>3</v>
      </c>
      <c r="AP23" s="23">
        <v>0</v>
      </c>
      <c r="AQ23" s="23">
        <v>3495</v>
      </c>
      <c r="AR23" s="23">
        <v>78</v>
      </c>
      <c r="AS23" s="23">
        <v>0</v>
      </c>
      <c r="AT23" s="23">
        <v>33</v>
      </c>
      <c r="AU23" s="23">
        <v>13</v>
      </c>
      <c r="AV23" s="23">
        <v>6323</v>
      </c>
      <c r="AW23" s="23">
        <v>6271</v>
      </c>
      <c r="AX23" s="23">
        <v>51</v>
      </c>
      <c r="AY23" s="23">
        <v>3536</v>
      </c>
      <c r="AZ23" s="23">
        <v>36</v>
      </c>
      <c r="BA23" s="23">
        <v>0</v>
      </c>
      <c r="BB23" s="23">
        <v>31</v>
      </c>
      <c r="BC23" s="23">
        <v>6</v>
      </c>
      <c r="BD23" s="23">
        <v>6271</v>
      </c>
      <c r="BE23" s="23">
        <v>6271</v>
      </c>
      <c r="BF23" s="23">
        <v>0</v>
      </c>
      <c r="BG23" s="23">
        <v>3600</v>
      </c>
      <c r="BH23" s="23">
        <v>0</v>
      </c>
      <c r="BI23" s="23">
        <v>0</v>
      </c>
      <c r="BJ23" s="23">
        <v>0</v>
      </c>
      <c r="BK23" s="23">
        <v>8</v>
      </c>
      <c r="BL23" s="23">
        <v>6266</v>
      </c>
      <c r="BM23" s="23">
        <v>6262</v>
      </c>
      <c r="BN23" s="23">
        <v>4</v>
      </c>
      <c r="BO23" s="23">
        <v>3576</v>
      </c>
      <c r="BP23" s="23">
        <v>0</v>
      </c>
      <c r="BQ23" s="23">
        <v>25</v>
      </c>
      <c r="BR23" s="23">
        <v>0</v>
      </c>
      <c r="BS23" s="23">
        <v>23</v>
      </c>
      <c r="BT23" s="23">
        <v>6261</v>
      </c>
      <c r="BU23" s="23">
        <v>6260</v>
      </c>
      <c r="BV23" s="23">
        <v>1</v>
      </c>
      <c r="BW23" s="23">
        <v>3600</v>
      </c>
      <c r="BX23" s="23">
        <v>0</v>
      </c>
      <c r="BY23" s="23">
        <v>0</v>
      </c>
      <c r="BZ23" s="23">
        <v>0</v>
      </c>
      <c r="CA23" s="23">
        <v>2</v>
      </c>
      <c r="CB23" s="23">
        <v>1650</v>
      </c>
      <c r="CC23" s="23">
        <v>1633</v>
      </c>
      <c r="CD23" s="23">
        <v>17</v>
      </c>
      <c r="CE23" s="23">
        <v>3570</v>
      </c>
      <c r="CF23" s="23">
        <v>14</v>
      </c>
      <c r="CG23" s="23">
        <v>0</v>
      </c>
      <c r="CH23" s="23">
        <v>18</v>
      </c>
      <c r="CI23" s="23">
        <v>10</v>
      </c>
      <c r="CJ23" s="23">
        <v>1581</v>
      </c>
      <c r="CK23" s="23">
        <v>1562</v>
      </c>
      <c r="CL23" s="23">
        <v>19</v>
      </c>
      <c r="CM23" s="23">
        <v>3543</v>
      </c>
      <c r="CN23" s="23">
        <v>21</v>
      </c>
      <c r="CO23" s="23">
        <v>19</v>
      </c>
      <c r="CP23" s="23">
        <v>20</v>
      </c>
      <c r="CQ23" s="23">
        <v>14</v>
      </c>
      <c r="CR23" s="23">
        <v>1593</v>
      </c>
      <c r="CS23" s="23">
        <v>1588</v>
      </c>
      <c r="CT23" s="23">
        <v>5</v>
      </c>
      <c r="CU23" s="23">
        <v>3600</v>
      </c>
      <c r="CV23" s="23">
        <v>0</v>
      </c>
      <c r="CW23" s="23">
        <v>0</v>
      </c>
      <c r="CX23" s="23">
        <v>0</v>
      </c>
      <c r="CY23" s="23">
        <v>0</v>
      </c>
      <c r="CZ23" s="23">
        <v>1440</v>
      </c>
      <c r="DA23" s="23">
        <v>1437</v>
      </c>
      <c r="DB23" s="23">
        <v>3</v>
      </c>
      <c r="DC23" s="23">
        <v>3600</v>
      </c>
      <c r="DD23" s="23">
        <v>0</v>
      </c>
      <c r="DE23" s="23">
        <v>0</v>
      </c>
      <c r="DF23" s="23">
        <v>0</v>
      </c>
      <c r="DG23" s="23">
        <v>10</v>
      </c>
      <c r="DH23" s="23">
        <v>6220</v>
      </c>
      <c r="DI23" s="23">
        <v>6214</v>
      </c>
      <c r="DJ23" s="23">
        <v>6</v>
      </c>
      <c r="DK23" s="23">
        <v>3558</v>
      </c>
      <c r="DL23" s="23">
        <v>28</v>
      </c>
      <c r="DM23" s="23">
        <v>0</v>
      </c>
      <c r="DN23" s="23">
        <v>18</v>
      </c>
      <c r="DO23" s="23">
        <v>46</v>
      </c>
      <c r="DP23" s="23">
        <v>6214</v>
      </c>
      <c r="DQ23" s="23">
        <v>6214</v>
      </c>
      <c r="DR23" s="23">
        <v>0</v>
      </c>
      <c r="DS23" s="23">
        <v>3600</v>
      </c>
      <c r="DT23" s="23">
        <v>0</v>
      </c>
      <c r="DU23" s="23">
        <v>0</v>
      </c>
      <c r="DV23" s="23">
        <v>0</v>
      </c>
      <c r="DW23" s="23">
        <v>2</v>
      </c>
    </row>
    <row r="24" spans="1:127">
      <c r="A24" s="23" t="s">
        <v>113</v>
      </c>
      <c r="B24" s="22">
        <v>1.1574074074074073E-5</v>
      </c>
      <c r="C24" s="23">
        <v>12</v>
      </c>
      <c r="D24" s="23">
        <v>2689</v>
      </c>
      <c r="E24" s="23">
        <v>543</v>
      </c>
      <c r="F24" s="23">
        <v>127</v>
      </c>
      <c r="G24" s="23">
        <v>270</v>
      </c>
      <c r="H24" s="23">
        <v>6718</v>
      </c>
      <c r="I24" s="23">
        <v>6718</v>
      </c>
      <c r="J24" s="23">
        <v>0</v>
      </c>
      <c r="K24" s="23">
        <v>3459</v>
      </c>
      <c r="L24" s="23">
        <v>33</v>
      </c>
      <c r="M24" s="23">
        <v>67</v>
      </c>
      <c r="N24" s="23">
        <v>45</v>
      </c>
      <c r="O24" s="23">
        <v>14</v>
      </c>
      <c r="P24" s="23">
        <v>6722</v>
      </c>
      <c r="Q24" s="23">
        <v>6722</v>
      </c>
      <c r="R24" s="23">
        <v>0</v>
      </c>
      <c r="S24" s="23">
        <v>3531</v>
      </c>
      <c r="T24" s="23">
        <v>29</v>
      </c>
      <c r="U24" s="23">
        <v>36</v>
      </c>
      <c r="V24" s="23">
        <v>6</v>
      </c>
      <c r="W24" s="23">
        <v>22</v>
      </c>
      <c r="X24" s="23">
        <v>6710</v>
      </c>
      <c r="Y24" s="23">
        <v>6710</v>
      </c>
      <c r="Z24" s="23">
        <v>0</v>
      </c>
      <c r="AA24" s="23">
        <v>3231</v>
      </c>
      <c r="AB24" s="23">
        <v>211</v>
      </c>
      <c r="AC24" s="23">
        <v>0</v>
      </c>
      <c r="AD24" s="23">
        <v>164</v>
      </c>
      <c r="AE24" s="23">
        <v>37</v>
      </c>
      <c r="AF24" s="23">
        <v>6721</v>
      </c>
      <c r="AG24" s="23">
        <v>6692</v>
      </c>
      <c r="AH24" s="23">
        <v>29</v>
      </c>
      <c r="AI24" s="23">
        <v>3475</v>
      </c>
      <c r="AJ24" s="23">
        <v>70</v>
      </c>
      <c r="AK24" s="23">
        <v>0</v>
      </c>
      <c r="AL24" s="23">
        <v>64</v>
      </c>
      <c r="AM24" s="23">
        <v>50</v>
      </c>
      <c r="AN24" s="23">
        <v>3837</v>
      </c>
      <c r="AO24" s="23">
        <v>3</v>
      </c>
      <c r="AP24" s="23">
        <v>0</v>
      </c>
      <c r="AQ24" s="23">
        <v>3487</v>
      </c>
      <c r="AR24" s="23">
        <v>56</v>
      </c>
      <c r="AS24" s="23">
        <v>24</v>
      </c>
      <c r="AT24" s="23">
        <v>35</v>
      </c>
      <c r="AU24" s="23">
        <v>16</v>
      </c>
      <c r="AV24" s="23">
        <v>6677</v>
      </c>
      <c r="AW24" s="23">
        <v>6616</v>
      </c>
      <c r="AX24" s="23">
        <v>59</v>
      </c>
      <c r="AY24" s="23">
        <v>3520</v>
      </c>
      <c r="AZ24" s="23">
        <v>65</v>
      </c>
      <c r="BA24" s="23">
        <v>0</v>
      </c>
      <c r="BB24" s="23">
        <v>17</v>
      </c>
      <c r="BC24" s="23">
        <v>7</v>
      </c>
      <c r="BD24" s="23">
        <v>6616</v>
      </c>
      <c r="BE24" s="23">
        <v>6616</v>
      </c>
      <c r="BF24" s="23">
        <v>0</v>
      </c>
      <c r="BG24" s="23">
        <v>3600</v>
      </c>
      <c r="BH24" s="23">
        <v>0</v>
      </c>
      <c r="BI24" s="23">
        <v>0</v>
      </c>
      <c r="BJ24" s="23">
        <v>0</v>
      </c>
      <c r="BK24" s="23">
        <v>8</v>
      </c>
      <c r="BL24" s="23">
        <v>6611</v>
      </c>
      <c r="BM24" s="23">
        <v>6607</v>
      </c>
      <c r="BN24" s="23">
        <v>4</v>
      </c>
      <c r="BO24" s="23">
        <v>3560</v>
      </c>
      <c r="BP24" s="23">
        <v>0</v>
      </c>
      <c r="BQ24" s="23">
        <v>41</v>
      </c>
      <c r="BR24" s="23">
        <v>0</v>
      </c>
      <c r="BS24" s="23">
        <v>23</v>
      </c>
      <c r="BT24" s="23">
        <v>6607</v>
      </c>
      <c r="BU24" s="23">
        <v>6605</v>
      </c>
      <c r="BV24" s="23">
        <v>2</v>
      </c>
      <c r="BW24" s="23">
        <v>3386</v>
      </c>
      <c r="BX24" s="23">
        <v>171</v>
      </c>
      <c r="BY24" s="23">
        <v>0</v>
      </c>
      <c r="BZ24" s="23">
        <v>46</v>
      </c>
      <c r="CA24" s="23">
        <v>6</v>
      </c>
      <c r="CB24" s="23">
        <v>1737</v>
      </c>
      <c r="CC24" s="23">
        <v>1717</v>
      </c>
      <c r="CD24" s="23">
        <v>20</v>
      </c>
      <c r="CE24" s="23">
        <v>3600</v>
      </c>
      <c r="CF24" s="23">
        <v>0</v>
      </c>
      <c r="CG24" s="23">
        <v>0</v>
      </c>
      <c r="CH24" s="23">
        <v>0</v>
      </c>
      <c r="CI24" s="23">
        <v>10</v>
      </c>
      <c r="CJ24" s="23">
        <v>1664</v>
      </c>
      <c r="CK24" s="23">
        <v>1645</v>
      </c>
      <c r="CL24" s="23">
        <v>19</v>
      </c>
      <c r="CM24" s="23">
        <v>3600</v>
      </c>
      <c r="CN24" s="23">
        <v>0</v>
      </c>
      <c r="CO24" s="23">
        <v>0</v>
      </c>
      <c r="CP24" s="23">
        <v>0</v>
      </c>
      <c r="CQ24" s="23">
        <v>14</v>
      </c>
      <c r="CR24" s="23">
        <v>1678</v>
      </c>
      <c r="CS24" s="23">
        <v>1673</v>
      </c>
      <c r="CT24" s="23">
        <v>5</v>
      </c>
      <c r="CU24" s="23">
        <v>3600</v>
      </c>
      <c r="CV24" s="23">
        <v>0</v>
      </c>
      <c r="CW24" s="23">
        <v>0</v>
      </c>
      <c r="CX24" s="23">
        <v>0</v>
      </c>
      <c r="CY24" s="23">
        <v>0</v>
      </c>
      <c r="CZ24" s="23">
        <v>1524</v>
      </c>
      <c r="DA24" s="23">
        <v>1521</v>
      </c>
      <c r="DB24" s="23">
        <v>3</v>
      </c>
      <c r="DC24" s="23">
        <v>3600</v>
      </c>
      <c r="DD24" s="23">
        <v>0</v>
      </c>
      <c r="DE24" s="23">
        <v>0</v>
      </c>
      <c r="DF24" s="23">
        <v>0</v>
      </c>
      <c r="DG24" s="23">
        <v>10</v>
      </c>
      <c r="DH24" s="23">
        <v>6557</v>
      </c>
      <c r="DI24" s="23">
        <v>6551</v>
      </c>
      <c r="DJ24" s="23">
        <v>6</v>
      </c>
      <c r="DK24" s="23">
        <v>3555</v>
      </c>
      <c r="DL24" s="23">
        <v>38</v>
      </c>
      <c r="DM24" s="23">
        <v>0</v>
      </c>
      <c r="DN24" s="23">
        <v>11</v>
      </c>
      <c r="DO24" s="23">
        <v>49</v>
      </c>
      <c r="DP24" s="23">
        <v>6551</v>
      </c>
      <c r="DQ24" s="23">
        <v>6551</v>
      </c>
      <c r="DR24" s="23">
        <v>0</v>
      </c>
      <c r="DS24" s="23">
        <v>3600</v>
      </c>
      <c r="DT24" s="23">
        <v>0</v>
      </c>
      <c r="DU24" s="23">
        <v>0</v>
      </c>
      <c r="DV24" s="23">
        <v>0</v>
      </c>
      <c r="DW24" s="23">
        <v>2</v>
      </c>
    </row>
    <row r="25" spans="1:127">
      <c r="A25" s="23" t="s">
        <v>113</v>
      </c>
      <c r="B25" s="22">
        <v>4.1678240740740745E-2</v>
      </c>
      <c r="C25" s="23">
        <v>12</v>
      </c>
      <c r="D25" s="23">
        <v>3182</v>
      </c>
      <c r="E25" s="23">
        <v>215</v>
      </c>
      <c r="F25" s="23">
        <v>159</v>
      </c>
      <c r="G25" s="23">
        <v>59</v>
      </c>
      <c r="H25" s="23">
        <v>7121</v>
      </c>
      <c r="I25" s="23">
        <v>7121</v>
      </c>
      <c r="J25" s="23">
        <v>0</v>
      </c>
      <c r="K25" s="23">
        <v>3600</v>
      </c>
      <c r="L25" s="23">
        <v>0</v>
      </c>
      <c r="M25" s="23">
        <v>0</v>
      </c>
      <c r="N25" s="23">
        <v>0</v>
      </c>
      <c r="O25" s="23">
        <v>14</v>
      </c>
      <c r="P25" s="23">
        <v>7128</v>
      </c>
      <c r="Q25" s="23">
        <v>7128</v>
      </c>
      <c r="R25" s="23">
        <v>0</v>
      </c>
      <c r="S25" s="23">
        <v>3571</v>
      </c>
      <c r="T25" s="23">
        <v>0</v>
      </c>
      <c r="U25" s="23">
        <v>18</v>
      </c>
      <c r="V25" s="23">
        <v>12</v>
      </c>
      <c r="W25" s="23">
        <v>22</v>
      </c>
      <c r="X25" s="23">
        <v>7110</v>
      </c>
      <c r="Y25" s="23">
        <v>7110</v>
      </c>
      <c r="Z25" s="23">
        <v>0</v>
      </c>
      <c r="AA25" s="23">
        <v>3600</v>
      </c>
      <c r="AB25" s="23">
        <v>0</v>
      </c>
      <c r="AC25" s="23">
        <v>0</v>
      </c>
      <c r="AD25" s="23">
        <v>0</v>
      </c>
      <c r="AE25" s="23">
        <v>37</v>
      </c>
      <c r="AF25" s="23">
        <v>7118</v>
      </c>
      <c r="AG25" s="23">
        <v>7089</v>
      </c>
      <c r="AH25" s="23">
        <v>29</v>
      </c>
      <c r="AI25" s="23">
        <v>3600</v>
      </c>
      <c r="AJ25" s="23">
        <v>0</v>
      </c>
      <c r="AK25" s="23">
        <v>1</v>
      </c>
      <c r="AL25" s="23">
        <v>0</v>
      </c>
      <c r="AM25" s="23">
        <v>50</v>
      </c>
      <c r="AN25" s="23">
        <v>4218</v>
      </c>
      <c r="AO25" s="23">
        <v>3</v>
      </c>
      <c r="AP25" s="23">
        <v>0</v>
      </c>
      <c r="AQ25" s="23">
        <v>3436</v>
      </c>
      <c r="AR25" s="23">
        <v>0</v>
      </c>
      <c r="AS25" s="23">
        <v>170</v>
      </c>
      <c r="AT25" s="23">
        <v>0</v>
      </c>
      <c r="AU25" s="23">
        <v>16</v>
      </c>
      <c r="AV25" s="23">
        <v>7071</v>
      </c>
      <c r="AW25" s="23">
        <v>7005</v>
      </c>
      <c r="AX25" s="23">
        <v>63</v>
      </c>
      <c r="AY25" s="23">
        <v>3600</v>
      </c>
      <c r="AZ25" s="23">
        <v>0</v>
      </c>
      <c r="BA25" s="23">
        <v>0</v>
      </c>
      <c r="BB25" s="23">
        <v>0</v>
      </c>
      <c r="BC25" s="23">
        <v>7</v>
      </c>
      <c r="BD25" s="23">
        <v>7005</v>
      </c>
      <c r="BE25" s="23">
        <v>7005</v>
      </c>
      <c r="BF25" s="23">
        <v>0</v>
      </c>
      <c r="BG25" s="23">
        <v>3600</v>
      </c>
      <c r="BH25" s="23">
        <v>0</v>
      </c>
      <c r="BI25" s="23">
        <v>0</v>
      </c>
      <c r="BJ25" s="23">
        <v>0</v>
      </c>
      <c r="BK25" s="23">
        <v>8</v>
      </c>
      <c r="BL25" s="23">
        <v>6998</v>
      </c>
      <c r="BM25" s="23">
        <v>6994</v>
      </c>
      <c r="BN25" s="23">
        <v>4</v>
      </c>
      <c r="BO25" s="23">
        <v>3442</v>
      </c>
      <c r="BP25" s="23">
        <v>112</v>
      </c>
      <c r="BQ25" s="23">
        <v>19</v>
      </c>
      <c r="BR25" s="23">
        <v>28</v>
      </c>
      <c r="BS25" s="23">
        <v>24</v>
      </c>
      <c r="BT25" s="23">
        <v>6995</v>
      </c>
      <c r="BU25" s="23">
        <v>6993</v>
      </c>
      <c r="BV25" s="23">
        <v>2</v>
      </c>
      <c r="BW25" s="23">
        <v>3545</v>
      </c>
      <c r="BX25" s="23">
        <v>50</v>
      </c>
      <c r="BY25" s="23">
        <v>0</v>
      </c>
      <c r="BZ25" s="23">
        <v>7</v>
      </c>
      <c r="CA25" s="23">
        <v>7</v>
      </c>
      <c r="CB25" s="23">
        <v>1844</v>
      </c>
      <c r="CC25" s="23">
        <v>1823</v>
      </c>
      <c r="CD25" s="23">
        <v>21</v>
      </c>
      <c r="CE25" s="23">
        <v>3569</v>
      </c>
      <c r="CF25" s="23">
        <v>0</v>
      </c>
      <c r="CG25" s="23">
        <v>28</v>
      </c>
      <c r="CH25" s="23">
        <v>5</v>
      </c>
      <c r="CI25" s="23">
        <v>10</v>
      </c>
      <c r="CJ25" s="23">
        <v>1766</v>
      </c>
      <c r="CK25" s="23">
        <v>1747</v>
      </c>
      <c r="CL25" s="23">
        <v>19</v>
      </c>
      <c r="CM25" s="23">
        <v>3600</v>
      </c>
      <c r="CN25" s="23">
        <v>0</v>
      </c>
      <c r="CO25" s="23">
        <v>0</v>
      </c>
      <c r="CP25" s="23">
        <v>0</v>
      </c>
      <c r="CQ25" s="23">
        <v>14</v>
      </c>
      <c r="CR25" s="23">
        <v>1779</v>
      </c>
      <c r="CS25" s="23">
        <v>1772</v>
      </c>
      <c r="CT25" s="23">
        <v>7</v>
      </c>
      <c r="CU25" s="23">
        <v>3600</v>
      </c>
      <c r="CV25" s="23">
        <v>0</v>
      </c>
      <c r="CW25" s="23">
        <v>0</v>
      </c>
      <c r="CX25" s="23">
        <v>0</v>
      </c>
      <c r="CY25" s="23">
        <v>0</v>
      </c>
      <c r="CZ25" s="23">
        <v>1614</v>
      </c>
      <c r="DA25" s="23">
        <v>1611</v>
      </c>
      <c r="DB25" s="23">
        <v>3</v>
      </c>
      <c r="DC25" s="23">
        <v>3575</v>
      </c>
      <c r="DD25" s="23">
        <v>9</v>
      </c>
      <c r="DE25" s="23">
        <v>0</v>
      </c>
      <c r="DF25" s="23">
        <v>16</v>
      </c>
      <c r="DG25" s="23">
        <v>11</v>
      </c>
      <c r="DH25" s="23">
        <v>6959</v>
      </c>
      <c r="DI25" s="23">
        <v>6953</v>
      </c>
      <c r="DJ25" s="23">
        <v>6</v>
      </c>
      <c r="DK25" s="23">
        <v>3558</v>
      </c>
      <c r="DL25" s="23">
        <v>44</v>
      </c>
      <c r="DM25" s="23">
        <v>0</v>
      </c>
      <c r="DN25" s="23">
        <v>3</v>
      </c>
      <c r="DO25" s="23">
        <v>51</v>
      </c>
      <c r="DP25" s="23">
        <v>6953</v>
      </c>
      <c r="DQ25" s="23">
        <v>6953</v>
      </c>
      <c r="DR25" s="23">
        <v>0</v>
      </c>
      <c r="DS25" s="23">
        <v>3600</v>
      </c>
      <c r="DT25" s="23">
        <v>0</v>
      </c>
      <c r="DU25" s="23">
        <v>0</v>
      </c>
      <c r="DV25" s="23">
        <v>0</v>
      </c>
      <c r="DW25" s="23">
        <v>2</v>
      </c>
    </row>
    <row r="26" spans="1:127">
      <c r="A26" s="23" t="s">
        <v>113</v>
      </c>
      <c r="B26" s="22">
        <v>8.3344907407407409E-2</v>
      </c>
      <c r="C26" s="23">
        <v>12</v>
      </c>
      <c r="D26" s="23">
        <v>2921</v>
      </c>
      <c r="E26" s="23">
        <v>211</v>
      </c>
      <c r="F26" s="23">
        <v>118</v>
      </c>
      <c r="G26" s="23">
        <v>372</v>
      </c>
      <c r="H26" s="23">
        <v>7502</v>
      </c>
      <c r="I26" s="23">
        <v>7502</v>
      </c>
      <c r="J26" s="23">
        <v>0</v>
      </c>
      <c r="K26" s="23">
        <v>3506</v>
      </c>
      <c r="L26" s="23">
        <v>28</v>
      </c>
      <c r="M26" s="23">
        <v>57</v>
      </c>
      <c r="N26" s="23">
        <v>15</v>
      </c>
      <c r="O26" s="23">
        <v>15</v>
      </c>
      <c r="P26" s="23">
        <v>7507</v>
      </c>
      <c r="Q26" s="23">
        <v>7507</v>
      </c>
      <c r="R26" s="23">
        <v>0</v>
      </c>
      <c r="S26" s="23">
        <v>3600</v>
      </c>
      <c r="T26" s="23">
        <v>0</v>
      </c>
      <c r="U26" s="23">
        <v>0</v>
      </c>
      <c r="V26" s="23">
        <v>0</v>
      </c>
      <c r="W26" s="23">
        <v>22</v>
      </c>
      <c r="X26" s="23">
        <v>7497</v>
      </c>
      <c r="Y26" s="23">
        <v>7497</v>
      </c>
      <c r="Z26" s="23">
        <v>0</v>
      </c>
      <c r="AA26" s="23">
        <v>3551</v>
      </c>
      <c r="AB26" s="23">
        <v>17</v>
      </c>
      <c r="AC26" s="23">
        <v>0</v>
      </c>
      <c r="AD26" s="23">
        <v>35</v>
      </c>
      <c r="AE26" s="23">
        <v>40</v>
      </c>
      <c r="AF26" s="23">
        <v>7507</v>
      </c>
      <c r="AG26" s="23">
        <v>7478</v>
      </c>
      <c r="AH26" s="23">
        <v>29</v>
      </c>
      <c r="AI26" s="23">
        <v>3206</v>
      </c>
      <c r="AJ26" s="23">
        <v>81</v>
      </c>
      <c r="AK26" s="23">
        <v>16</v>
      </c>
      <c r="AL26" s="23">
        <v>304</v>
      </c>
      <c r="AM26" s="23">
        <v>55</v>
      </c>
      <c r="AN26" s="23">
        <v>4583</v>
      </c>
      <c r="AO26" s="23">
        <v>3</v>
      </c>
      <c r="AP26" s="23">
        <v>0</v>
      </c>
      <c r="AQ26" s="23">
        <v>3569</v>
      </c>
      <c r="AR26" s="23">
        <v>11</v>
      </c>
      <c r="AS26" s="23">
        <v>21</v>
      </c>
      <c r="AT26" s="23">
        <v>1</v>
      </c>
      <c r="AU26" s="23">
        <v>17</v>
      </c>
      <c r="AV26" s="23">
        <v>7481</v>
      </c>
      <c r="AW26" s="23">
        <v>7414</v>
      </c>
      <c r="AX26" s="23">
        <v>66</v>
      </c>
      <c r="AY26" s="23">
        <v>3600</v>
      </c>
      <c r="AZ26" s="23">
        <v>0</v>
      </c>
      <c r="BA26" s="23">
        <v>0</v>
      </c>
      <c r="BB26" s="23">
        <v>0</v>
      </c>
      <c r="BC26" s="23">
        <v>7</v>
      </c>
      <c r="BD26" s="23">
        <v>7414</v>
      </c>
      <c r="BE26" s="23">
        <v>7414</v>
      </c>
      <c r="BF26" s="23">
        <v>0</v>
      </c>
      <c r="BG26" s="23">
        <v>3600</v>
      </c>
      <c r="BH26" s="23">
        <v>0</v>
      </c>
      <c r="BI26" s="23">
        <v>0</v>
      </c>
      <c r="BJ26" s="23">
        <v>0</v>
      </c>
      <c r="BK26" s="23">
        <v>8</v>
      </c>
      <c r="BL26" s="23">
        <v>7409</v>
      </c>
      <c r="BM26" s="23">
        <v>7404</v>
      </c>
      <c r="BN26" s="23">
        <v>5</v>
      </c>
      <c r="BO26" s="23">
        <v>3521</v>
      </c>
      <c r="BP26" s="23">
        <v>39</v>
      </c>
      <c r="BQ26" s="23">
        <v>24</v>
      </c>
      <c r="BR26" s="23">
        <v>20</v>
      </c>
      <c r="BS26" s="23">
        <v>26</v>
      </c>
      <c r="BT26" s="23">
        <v>7404</v>
      </c>
      <c r="BU26" s="23">
        <v>7402</v>
      </c>
      <c r="BV26" s="23">
        <v>2</v>
      </c>
      <c r="BW26" s="23">
        <v>3600</v>
      </c>
      <c r="BX26" s="23">
        <v>0</v>
      </c>
      <c r="BY26" s="23">
        <v>0</v>
      </c>
      <c r="BZ26" s="23">
        <v>0</v>
      </c>
      <c r="CA26" s="23">
        <v>7</v>
      </c>
      <c r="CB26" s="23">
        <v>1949</v>
      </c>
      <c r="CC26" s="23">
        <v>1927</v>
      </c>
      <c r="CD26" s="23">
        <v>22</v>
      </c>
      <c r="CE26" s="23">
        <v>3574</v>
      </c>
      <c r="CF26" s="23">
        <v>11</v>
      </c>
      <c r="CG26" s="23">
        <v>0</v>
      </c>
      <c r="CH26" s="23">
        <v>17</v>
      </c>
      <c r="CI26" s="23">
        <v>11</v>
      </c>
      <c r="CJ26" s="23">
        <v>1867</v>
      </c>
      <c r="CK26" s="23">
        <v>1846</v>
      </c>
      <c r="CL26" s="23">
        <v>21</v>
      </c>
      <c r="CM26" s="23">
        <v>3600</v>
      </c>
      <c r="CN26" s="23">
        <v>0</v>
      </c>
      <c r="CO26" s="23">
        <v>0</v>
      </c>
      <c r="CP26" s="23">
        <v>0</v>
      </c>
      <c r="CQ26" s="23">
        <v>14</v>
      </c>
      <c r="CR26" s="23">
        <v>1879</v>
      </c>
      <c r="CS26" s="23">
        <v>1872</v>
      </c>
      <c r="CT26" s="23">
        <v>7</v>
      </c>
      <c r="CU26" s="23">
        <v>3600</v>
      </c>
      <c r="CV26" s="23">
        <v>0</v>
      </c>
      <c r="CW26" s="23">
        <v>0</v>
      </c>
      <c r="CX26" s="23">
        <v>0</v>
      </c>
      <c r="CY26" s="23">
        <v>0</v>
      </c>
      <c r="CZ26" s="23">
        <v>1704</v>
      </c>
      <c r="DA26" s="23">
        <v>1700</v>
      </c>
      <c r="DB26" s="23">
        <v>4</v>
      </c>
      <c r="DC26" s="23">
        <v>3600</v>
      </c>
      <c r="DD26" s="23">
        <v>0</v>
      </c>
      <c r="DE26" s="23">
        <v>0</v>
      </c>
      <c r="DF26" s="23">
        <v>0</v>
      </c>
      <c r="DG26" s="23">
        <v>11</v>
      </c>
      <c r="DH26" s="23">
        <v>7346</v>
      </c>
      <c r="DI26" s="23">
        <v>7340</v>
      </c>
      <c r="DJ26" s="23">
        <v>6</v>
      </c>
      <c r="DK26" s="23">
        <v>3575</v>
      </c>
      <c r="DL26" s="23">
        <v>26</v>
      </c>
      <c r="DM26" s="23">
        <v>0</v>
      </c>
      <c r="DN26" s="23">
        <v>1</v>
      </c>
      <c r="DO26" s="23">
        <v>52</v>
      </c>
      <c r="DP26" s="23">
        <v>7340</v>
      </c>
      <c r="DQ26" s="23">
        <v>7340</v>
      </c>
      <c r="DR26" s="23">
        <v>0</v>
      </c>
      <c r="DS26" s="23">
        <v>3600</v>
      </c>
      <c r="DT26" s="23">
        <v>0</v>
      </c>
      <c r="DU26" s="23">
        <v>0</v>
      </c>
      <c r="DV26" s="23">
        <v>0</v>
      </c>
      <c r="DW26" s="23">
        <v>2</v>
      </c>
    </row>
    <row r="27" spans="1:127">
      <c r="A27" s="23" t="s">
        <v>113</v>
      </c>
      <c r="B27" s="22">
        <v>0.12501157407407407</v>
      </c>
      <c r="C27" s="23">
        <v>12</v>
      </c>
      <c r="D27" s="23">
        <v>3084</v>
      </c>
      <c r="E27" s="23">
        <v>344</v>
      </c>
      <c r="F27" s="23">
        <v>43</v>
      </c>
      <c r="G27" s="23">
        <v>155</v>
      </c>
      <c r="H27" s="23">
        <v>7914</v>
      </c>
      <c r="I27" s="23">
        <v>7914</v>
      </c>
      <c r="J27" s="23">
        <v>0</v>
      </c>
      <c r="K27" s="23">
        <v>3573</v>
      </c>
      <c r="L27" s="23">
        <v>20</v>
      </c>
      <c r="M27" s="23">
        <v>0</v>
      </c>
      <c r="N27" s="23">
        <v>8</v>
      </c>
      <c r="O27" s="23">
        <v>17</v>
      </c>
      <c r="P27" s="23">
        <v>7918</v>
      </c>
      <c r="Q27" s="23">
        <v>7918</v>
      </c>
      <c r="R27" s="23">
        <v>0</v>
      </c>
      <c r="S27" s="23">
        <v>3600</v>
      </c>
      <c r="T27" s="23">
        <v>0</v>
      </c>
      <c r="U27" s="23">
        <v>0</v>
      </c>
      <c r="V27" s="23">
        <v>0</v>
      </c>
      <c r="W27" s="23">
        <v>22</v>
      </c>
      <c r="X27" s="23">
        <v>7898</v>
      </c>
      <c r="Y27" s="23">
        <v>7898</v>
      </c>
      <c r="Z27" s="23">
        <v>0</v>
      </c>
      <c r="AA27" s="23">
        <v>3586</v>
      </c>
      <c r="AB27" s="23">
        <v>15</v>
      </c>
      <c r="AC27" s="23">
        <v>0</v>
      </c>
      <c r="AD27" s="23">
        <v>1</v>
      </c>
      <c r="AE27" s="23">
        <v>41</v>
      </c>
      <c r="AF27" s="23">
        <v>7916</v>
      </c>
      <c r="AG27" s="23">
        <v>7887</v>
      </c>
      <c r="AH27" s="23">
        <v>29</v>
      </c>
      <c r="AI27" s="23">
        <v>3524</v>
      </c>
      <c r="AJ27" s="23">
        <v>22</v>
      </c>
      <c r="AK27" s="23">
        <v>34</v>
      </c>
      <c r="AL27" s="23">
        <v>25</v>
      </c>
      <c r="AM27" s="23">
        <v>56</v>
      </c>
      <c r="AN27" s="23">
        <v>4976</v>
      </c>
      <c r="AO27" s="23">
        <v>3</v>
      </c>
      <c r="AP27" s="23">
        <v>0</v>
      </c>
      <c r="AQ27" s="23">
        <v>3600</v>
      </c>
      <c r="AR27" s="23">
        <v>0</v>
      </c>
      <c r="AS27" s="23">
        <v>0</v>
      </c>
      <c r="AT27" s="23">
        <v>0</v>
      </c>
      <c r="AU27" s="23">
        <v>17</v>
      </c>
      <c r="AV27" s="23">
        <v>7888</v>
      </c>
      <c r="AW27" s="23">
        <v>7819</v>
      </c>
      <c r="AX27" s="23">
        <v>66</v>
      </c>
      <c r="AY27" s="23">
        <v>3600</v>
      </c>
      <c r="AZ27" s="23">
        <v>0</v>
      </c>
      <c r="BA27" s="23">
        <v>0</v>
      </c>
      <c r="BB27" s="23">
        <v>0</v>
      </c>
      <c r="BC27" s="23">
        <v>7</v>
      </c>
      <c r="BD27" s="23">
        <v>7819</v>
      </c>
      <c r="BE27" s="23">
        <v>7819</v>
      </c>
      <c r="BF27" s="23">
        <v>0</v>
      </c>
      <c r="BG27" s="23">
        <v>3600</v>
      </c>
      <c r="BH27" s="23">
        <v>0</v>
      </c>
      <c r="BI27" s="23">
        <v>0</v>
      </c>
      <c r="BJ27" s="23">
        <v>0</v>
      </c>
      <c r="BK27" s="23">
        <v>8</v>
      </c>
      <c r="BL27" s="23">
        <v>7804</v>
      </c>
      <c r="BM27" s="23">
        <v>7799</v>
      </c>
      <c r="BN27" s="23">
        <v>5</v>
      </c>
      <c r="BO27" s="23">
        <v>3599</v>
      </c>
      <c r="BP27" s="23">
        <v>0</v>
      </c>
      <c r="BQ27" s="23">
        <v>3</v>
      </c>
      <c r="BR27" s="23">
        <v>0</v>
      </c>
      <c r="BS27" s="23">
        <v>26</v>
      </c>
      <c r="BT27" s="23">
        <v>7797</v>
      </c>
      <c r="BU27" s="23">
        <v>7794</v>
      </c>
      <c r="BV27" s="23">
        <v>3</v>
      </c>
      <c r="BW27" s="23">
        <v>3538</v>
      </c>
      <c r="BX27" s="23">
        <v>39</v>
      </c>
      <c r="BY27" s="23">
        <v>0</v>
      </c>
      <c r="BZ27" s="23">
        <v>27</v>
      </c>
      <c r="CA27" s="23">
        <v>10</v>
      </c>
      <c r="CB27" s="23">
        <v>2049</v>
      </c>
      <c r="CC27" s="23">
        <v>2026</v>
      </c>
      <c r="CD27" s="23">
        <v>23</v>
      </c>
      <c r="CE27" s="23">
        <v>3526</v>
      </c>
      <c r="CF27" s="23">
        <v>47</v>
      </c>
      <c r="CG27" s="23">
        <v>0</v>
      </c>
      <c r="CH27" s="23">
        <v>34</v>
      </c>
      <c r="CI27" s="23">
        <v>13</v>
      </c>
      <c r="CJ27" s="23">
        <v>1972</v>
      </c>
      <c r="CK27" s="23">
        <v>1950</v>
      </c>
      <c r="CL27" s="23">
        <v>22</v>
      </c>
      <c r="CM27" s="23">
        <v>3600</v>
      </c>
      <c r="CN27" s="23">
        <v>0</v>
      </c>
      <c r="CO27" s="23">
        <v>0</v>
      </c>
      <c r="CP27" s="23">
        <v>0</v>
      </c>
      <c r="CQ27" s="23">
        <v>14</v>
      </c>
      <c r="CR27" s="23">
        <v>1981</v>
      </c>
      <c r="CS27" s="23">
        <v>1972</v>
      </c>
      <c r="CT27" s="23">
        <v>9</v>
      </c>
      <c r="CU27" s="23">
        <v>3576</v>
      </c>
      <c r="CV27" s="23">
        <v>0</v>
      </c>
      <c r="CW27" s="23">
        <v>20</v>
      </c>
      <c r="CX27" s="23">
        <v>4</v>
      </c>
      <c r="CY27" s="23">
        <v>0</v>
      </c>
      <c r="CZ27" s="23">
        <v>1794</v>
      </c>
      <c r="DA27" s="23">
        <v>1788</v>
      </c>
      <c r="DB27" s="23">
        <v>6</v>
      </c>
      <c r="DC27" s="23">
        <v>3600</v>
      </c>
      <c r="DD27" s="23">
        <v>0</v>
      </c>
      <c r="DE27" s="23">
        <v>0</v>
      </c>
      <c r="DF27" s="23">
        <v>0</v>
      </c>
      <c r="DG27" s="23">
        <v>11</v>
      </c>
      <c r="DH27" s="23">
        <v>7738</v>
      </c>
      <c r="DI27" s="23">
        <v>7732</v>
      </c>
      <c r="DJ27" s="23">
        <v>6</v>
      </c>
      <c r="DK27" s="23">
        <v>3401</v>
      </c>
      <c r="DL27" s="23">
        <v>145</v>
      </c>
      <c r="DM27" s="23">
        <v>0</v>
      </c>
      <c r="DN27" s="23">
        <v>58</v>
      </c>
      <c r="DO27" s="23">
        <v>55</v>
      </c>
      <c r="DP27" s="23">
        <v>7733</v>
      </c>
      <c r="DQ27" s="23">
        <v>7733</v>
      </c>
      <c r="DR27" s="23">
        <v>0</v>
      </c>
      <c r="DS27" s="23">
        <v>3543</v>
      </c>
      <c r="DT27" s="23">
        <v>56</v>
      </c>
      <c r="DU27" s="23">
        <v>0</v>
      </c>
      <c r="DV27" s="23">
        <v>2</v>
      </c>
      <c r="DW27" s="23">
        <v>3</v>
      </c>
    </row>
    <row r="28" spans="1:127">
      <c r="A28" s="23" t="s">
        <v>113</v>
      </c>
      <c r="B28" s="22">
        <v>0.16667824074074075</v>
      </c>
      <c r="C28" s="23">
        <v>12</v>
      </c>
      <c r="D28" s="23">
        <v>2500</v>
      </c>
      <c r="E28" s="23">
        <v>423</v>
      </c>
      <c r="F28" s="23">
        <v>60</v>
      </c>
      <c r="G28" s="23">
        <v>655</v>
      </c>
      <c r="H28" s="23">
        <v>8238</v>
      </c>
      <c r="I28" s="23">
        <v>8238</v>
      </c>
      <c r="J28" s="23">
        <v>0</v>
      </c>
      <c r="K28" s="23">
        <v>3485</v>
      </c>
      <c r="L28" s="23">
        <v>40</v>
      </c>
      <c r="M28" s="23">
        <v>0</v>
      </c>
      <c r="N28" s="23">
        <v>82</v>
      </c>
      <c r="O28" s="23">
        <v>22</v>
      </c>
      <c r="P28" s="23">
        <v>8243</v>
      </c>
      <c r="Q28" s="23">
        <v>8243</v>
      </c>
      <c r="R28" s="23">
        <v>0</v>
      </c>
      <c r="S28" s="23">
        <v>3259</v>
      </c>
      <c r="T28" s="23">
        <v>0</v>
      </c>
      <c r="U28" s="23">
        <v>75</v>
      </c>
      <c r="V28" s="23">
        <v>271</v>
      </c>
      <c r="W28" s="23">
        <v>22</v>
      </c>
      <c r="X28" s="23">
        <v>8223</v>
      </c>
      <c r="Y28" s="23">
        <v>8223</v>
      </c>
      <c r="Z28" s="23">
        <v>0</v>
      </c>
      <c r="AA28" s="23">
        <v>3573</v>
      </c>
      <c r="AB28" s="23">
        <v>22</v>
      </c>
      <c r="AC28" s="23">
        <v>0</v>
      </c>
      <c r="AD28" s="23">
        <v>9</v>
      </c>
      <c r="AE28" s="23">
        <v>43</v>
      </c>
      <c r="AF28" s="23">
        <v>8239</v>
      </c>
      <c r="AG28" s="23">
        <v>8210</v>
      </c>
      <c r="AH28" s="23">
        <v>29</v>
      </c>
      <c r="AI28" s="23">
        <v>3412</v>
      </c>
      <c r="AJ28" s="23">
        <v>0</v>
      </c>
      <c r="AK28" s="23">
        <v>0</v>
      </c>
      <c r="AL28" s="23">
        <v>190</v>
      </c>
      <c r="AM28" s="23">
        <v>56</v>
      </c>
      <c r="AN28" s="23">
        <v>5286</v>
      </c>
      <c r="AO28" s="23">
        <v>3</v>
      </c>
      <c r="AP28" s="23">
        <v>0</v>
      </c>
      <c r="AQ28" s="23">
        <v>3457</v>
      </c>
      <c r="AR28" s="23">
        <v>81</v>
      </c>
      <c r="AS28" s="23">
        <v>10</v>
      </c>
      <c r="AT28" s="23">
        <v>63</v>
      </c>
      <c r="AU28" s="23">
        <v>21</v>
      </c>
      <c r="AV28" s="23">
        <v>8222</v>
      </c>
      <c r="AW28" s="23">
        <v>8153</v>
      </c>
      <c r="AX28" s="23">
        <v>68</v>
      </c>
      <c r="AY28" s="23">
        <v>3567</v>
      </c>
      <c r="AZ28" s="23">
        <v>25</v>
      </c>
      <c r="BA28" s="23">
        <v>0</v>
      </c>
      <c r="BB28" s="23">
        <v>10</v>
      </c>
      <c r="BC28" s="23">
        <v>8</v>
      </c>
      <c r="BD28" s="23">
        <v>8153</v>
      </c>
      <c r="BE28" s="23">
        <v>8153</v>
      </c>
      <c r="BF28" s="23">
        <v>0</v>
      </c>
      <c r="BG28" s="23">
        <v>3600</v>
      </c>
      <c r="BH28" s="23">
        <v>0</v>
      </c>
      <c r="BI28" s="23">
        <v>0</v>
      </c>
      <c r="BJ28" s="23">
        <v>0</v>
      </c>
      <c r="BK28" s="23">
        <v>8</v>
      </c>
      <c r="BL28" s="23">
        <v>8149</v>
      </c>
      <c r="BM28" s="23">
        <v>8143</v>
      </c>
      <c r="BN28" s="23">
        <v>6</v>
      </c>
      <c r="BO28" s="23">
        <v>3555</v>
      </c>
      <c r="BP28" s="23">
        <v>24</v>
      </c>
      <c r="BQ28" s="23">
        <v>0</v>
      </c>
      <c r="BR28" s="23">
        <v>25</v>
      </c>
      <c r="BS28" s="23">
        <v>27</v>
      </c>
      <c r="BT28" s="23">
        <v>8143</v>
      </c>
      <c r="BU28" s="23">
        <v>8140</v>
      </c>
      <c r="BV28" s="23">
        <v>3</v>
      </c>
      <c r="BW28" s="23">
        <v>3548</v>
      </c>
      <c r="BX28" s="23">
        <v>19</v>
      </c>
      <c r="BY28" s="23">
        <v>0</v>
      </c>
      <c r="BZ28" s="23">
        <v>33</v>
      </c>
      <c r="CA28" s="23">
        <v>12</v>
      </c>
      <c r="CB28" s="23">
        <v>2134</v>
      </c>
      <c r="CC28" s="23">
        <v>2110</v>
      </c>
      <c r="CD28" s="23">
        <v>24</v>
      </c>
      <c r="CE28" s="23">
        <v>3530</v>
      </c>
      <c r="CF28" s="23">
        <v>41</v>
      </c>
      <c r="CG28" s="23">
        <v>0</v>
      </c>
      <c r="CH28" s="23">
        <v>31</v>
      </c>
      <c r="CI28" s="23">
        <v>15</v>
      </c>
      <c r="CJ28" s="23">
        <v>2060</v>
      </c>
      <c r="CK28" s="23">
        <v>2037</v>
      </c>
      <c r="CL28" s="23">
        <v>23</v>
      </c>
      <c r="CM28" s="23">
        <v>3600</v>
      </c>
      <c r="CN28" s="23">
        <v>0</v>
      </c>
      <c r="CO28" s="23">
        <v>0</v>
      </c>
      <c r="CP28" s="23">
        <v>0</v>
      </c>
      <c r="CQ28" s="23">
        <v>14</v>
      </c>
      <c r="CR28" s="23">
        <v>2064</v>
      </c>
      <c r="CS28" s="23">
        <v>2055</v>
      </c>
      <c r="CT28" s="23">
        <v>9</v>
      </c>
      <c r="CU28" s="23">
        <v>3571</v>
      </c>
      <c r="CV28" s="23">
        <v>18</v>
      </c>
      <c r="CW28" s="23">
        <v>0</v>
      </c>
      <c r="CX28" s="23">
        <v>12</v>
      </c>
      <c r="CY28" s="23">
        <v>1</v>
      </c>
      <c r="CZ28" s="23">
        <v>1880</v>
      </c>
      <c r="DA28" s="23">
        <v>1874</v>
      </c>
      <c r="DB28" s="23">
        <v>6</v>
      </c>
      <c r="DC28" s="23">
        <v>3600</v>
      </c>
      <c r="DD28" s="23">
        <v>0</v>
      </c>
      <c r="DE28" s="23">
        <v>0</v>
      </c>
      <c r="DF28" s="23">
        <v>0</v>
      </c>
      <c r="DG28" s="23">
        <v>11</v>
      </c>
      <c r="DH28" s="23">
        <v>8073</v>
      </c>
      <c r="DI28" s="23">
        <v>8067</v>
      </c>
      <c r="DJ28" s="23">
        <v>6</v>
      </c>
      <c r="DK28" s="23">
        <v>3449</v>
      </c>
      <c r="DL28" s="23">
        <v>153</v>
      </c>
      <c r="DM28" s="23">
        <v>0</v>
      </c>
      <c r="DN28" s="23">
        <v>3</v>
      </c>
      <c r="DO28" s="23">
        <v>58</v>
      </c>
      <c r="DP28" s="23">
        <v>8067</v>
      </c>
      <c r="DQ28" s="23">
        <v>8067</v>
      </c>
      <c r="DR28" s="23">
        <v>0</v>
      </c>
      <c r="DS28" s="23">
        <v>3600</v>
      </c>
      <c r="DT28" s="23">
        <v>0</v>
      </c>
      <c r="DU28" s="23">
        <v>0</v>
      </c>
      <c r="DV28" s="23">
        <v>0</v>
      </c>
      <c r="DW28" s="23">
        <v>3</v>
      </c>
    </row>
    <row r="29" spans="1:127">
      <c r="A29" s="23" t="s">
        <v>113</v>
      </c>
      <c r="B29" s="22">
        <v>0.20849537037037036</v>
      </c>
      <c r="C29" s="23">
        <v>12</v>
      </c>
      <c r="D29" s="23">
        <v>2860</v>
      </c>
      <c r="E29" s="23">
        <v>193</v>
      </c>
      <c r="F29" s="23">
        <v>170</v>
      </c>
      <c r="G29" s="23">
        <v>434</v>
      </c>
      <c r="H29" s="23">
        <v>8624</v>
      </c>
      <c r="I29" s="23">
        <v>8624</v>
      </c>
      <c r="J29" s="23">
        <v>0</v>
      </c>
      <c r="K29" s="23">
        <v>3283</v>
      </c>
      <c r="L29" s="23">
        <v>109</v>
      </c>
      <c r="M29" s="23">
        <v>0</v>
      </c>
      <c r="N29" s="23">
        <v>244</v>
      </c>
      <c r="O29" s="23">
        <v>25</v>
      </c>
      <c r="P29" s="23">
        <v>8624</v>
      </c>
      <c r="Q29" s="23">
        <v>8624</v>
      </c>
      <c r="R29" s="23">
        <v>0</v>
      </c>
      <c r="S29" s="23">
        <v>3595</v>
      </c>
      <c r="T29" s="23">
        <v>0</v>
      </c>
      <c r="U29" s="23">
        <v>23</v>
      </c>
      <c r="V29" s="23">
        <v>12</v>
      </c>
      <c r="W29" s="23">
        <v>22</v>
      </c>
      <c r="X29" s="23">
        <v>8611</v>
      </c>
      <c r="Y29" s="23">
        <v>8611</v>
      </c>
      <c r="Z29" s="23">
        <v>0</v>
      </c>
      <c r="AA29" s="23">
        <v>3605</v>
      </c>
      <c r="AB29" s="23">
        <v>8</v>
      </c>
      <c r="AC29" s="23">
        <v>15</v>
      </c>
      <c r="AD29" s="23">
        <v>2</v>
      </c>
      <c r="AE29" s="23">
        <v>44</v>
      </c>
      <c r="AF29" s="23">
        <v>8625</v>
      </c>
      <c r="AG29" s="23">
        <v>8596</v>
      </c>
      <c r="AH29" s="23">
        <v>29</v>
      </c>
      <c r="AI29" s="23">
        <v>3547</v>
      </c>
      <c r="AJ29" s="23">
        <v>0</v>
      </c>
      <c r="AK29" s="23">
        <v>50</v>
      </c>
      <c r="AL29" s="23">
        <v>36</v>
      </c>
      <c r="AM29" s="23">
        <v>56</v>
      </c>
      <c r="AN29" s="23">
        <v>5652</v>
      </c>
      <c r="AO29" s="23">
        <v>3</v>
      </c>
      <c r="AP29" s="23">
        <v>0</v>
      </c>
      <c r="AQ29" s="23">
        <v>3537</v>
      </c>
      <c r="AR29" s="23">
        <v>0</v>
      </c>
      <c r="AS29" s="23">
        <v>93</v>
      </c>
      <c r="AT29" s="23">
        <v>0</v>
      </c>
      <c r="AU29" s="23">
        <v>21</v>
      </c>
      <c r="AV29" s="23">
        <v>8608</v>
      </c>
      <c r="AW29" s="23">
        <v>8537</v>
      </c>
      <c r="AX29" s="23">
        <v>71</v>
      </c>
      <c r="AY29" s="23">
        <v>3606</v>
      </c>
      <c r="AZ29" s="23">
        <v>0</v>
      </c>
      <c r="BA29" s="23">
        <v>0</v>
      </c>
      <c r="BB29" s="23">
        <v>23</v>
      </c>
      <c r="BC29" s="23">
        <v>8</v>
      </c>
      <c r="BD29" s="23">
        <v>8537</v>
      </c>
      <c r="BE29" s="23">
        <v>8537</v>
      </c>
      <c r="BF29" s="23">
        <v>0</v>
      </c>
      <c r="BG29" s="23">
        <v>3628</v>
      </c>
      <c r="BH29" s="23">
        <v>0</v>
      </c>
      <c r="BI29" s="23">
        <v>0</v>
      </c>
      <c r="BJ29" s="23">
        <v>0</v>
      </c>
      <c r="BK29" s="23">
        <v>8</v>
      </c>
      <c r="BL29" s="23">
        <v>8532</v>
      </c>
      <c r="BM29" s="23">
        <v>8526</v>
      </c>
      <c r="BN29" s="23">
        <v>6</v>
      </c>
      <c r="BO29" s="23">
        <v>3628</v>
      </c>
      <c r="BP29" s="23">
        <v>0</v>
      </c>
      <c r="BQ29" s="23">
        <v>0</v>
      </c>
      <c r="BR29" s="23">
        <v>0</v>
      </c>
      <c r="BS29" s="23">
        <v>27</v>
      </c>
      <c r="BT29" s="23">
        <v>8523</v>
      </c>
      <c r="BU29" s="23">
        <v>8520</v>
      </c>
      <c r="BV29" s="23">
        <v>3</v>
      </c>
      <c r="BW29" s="23">
        <v>3628</v>
      </c>
      <c r="BX29" s="23">
        <v>0</v>
      </c>
      <c r="BY29" s="23">
        <v>0</v>
      </c>
      <c r="BZ29" s="23">
        <v>0</v>
      </c>
      <c r="CA29" s="23">
        <v>12</v>
      </c>
      <c r="CB29" s="23">
        <v>2234</v>
      </c>
      <c r="CC29" s="23">
        <v>2209</v>
      </c>
      <c r="CD29" s="23">
        <v>25</v>
      </c>
      <c r="CE29" s="23">
        <v>3531</v>
      </c>
      <c r="CF29" s="23">
        <v>14</v>
      </c>
      <c r="CG29" s="23">
        <v>0</v>
      </c>
      <c r="CH29" s="23">
        <v>85</v>
      </c>
      <c r="CI29" s="23">
        <v>16</v>
      </c>
      <c r="CJ29" s="23">
        <v>2156</v>
      </c>
      <c r="CK29" s="23">
        <v>2133</v>
      </c>
      <c r="CL29" s="23">
        <v>23</v>
      </c>
      <c r="CM29" s="23">
        <v>3608</v>
      </c>
      <c r="CN29" s="23">
        <v>0</v>
      </c>
      <c r="CO29" s="23">
        <v>0</v>
      </c>
      <c r="CP29" s="23">
        <v>21</v>
      </c>
      <c r="CQ29" s="23">
        <v>14</v>
      </c>
      <c r="CR29" s="23">
        <v>2162</v>
      </c>
      <c r="CS29" s="23">
        <v>2153</v>
      </c>
      <c r="CT29" s="23">
        <v>9</v>
      </c>
      <c r="CU29" s="23">
        <v>3628</v>
      </c>
      <c r="CV29" s="23">
        <v>0</v>
      </c>
      <c r="CW29" s="23">
        <v>0</v>
      </c>
      <c r="CX29" s="23">
        <v>0</v>
      </c>
      <c r="CY29" s="23">
        <v>1</v>
      </c>
      <c r="CZ29" s="23">
        <v>1968</v>
      </c>
      <c r="DA29" s="23">
        <v>1961</v>
      </c>
      <c r="DB29" s="23">
        <v>7</v>
      </c>
      <c r="DC29" s="23">
        <v>3578</v>
      </c>
      <c r="DD29" s="23">
        <v>24</v>
      </c>
      <c r="DE29" s="23">
        <v>12</v>
      </c>
      <c r="DF29" s="23">
        <v>16</v>
      </c>
      <c r="DG29" s="23">
        <v>12</v>
      </c>
      <c r="DH29" s="23">
        <v>8457</v>
      </c>
      <c r="DI29" s="23">
        <v>8451</v>
      </c>
      <c r="DJ29" s="23">
        <v>6</v>
      </c>
      <c r="DK29" s="23">
        <v>3606</v>
      </c>
      <c r="DL29" s="23">
        <v>23</v>
      </c>
      <c r="DM29" s="23">
        <v>0</v>
      </c>
      <c r="DN29" s="23">
        <v>3</v>
      </c>
      <c r="DO29" s="23">
        <v>60</v>
      </c>
      <c r="DP29" s="23">
        <v>8452</v>
      </c>
      <c r="DQ29" s="23">
        <v>8451</v>
      </c>
      <c r="DR29" s="23">
        <v>1</v>
      </c>
      <c r="DS29" s="23">
        <v>3570</v>
      </c>
      <c r="DT29" s="23">
        <v>15</v>
      </c>
      <c r="DU29" s="23">
        <v>0</v>
      </c>
      <c r="DV29" s="23">
        <v>45</v>
      </c>
      <c r="DW29" s="23">
        <v>4</v>
      </c>
    </row>
    <row r="31" spans="1:127">
      <c r="A31" s="23" t="s">
        <v>111</v>
      </c>
    </row>
    <row r="32" spans="1:127">
      <c r="A32" s="23" t="s">
        <v>114</v>
      </c>
    </row>
    <row r="33" spans="1:5">
      <c r="A33" s="23" t="s">
        <v>115</v>
      </c>
    </row>
    <row r="37" spans="1:5">
      <c r="A37" s="23">
        <v>12</v>
      </c>
    </row>
    <row r="40" spans="1:5">
      <c r="A40" s="23" t="s">
        <v>104</v>
      </c>
      <c r="B40" s="23" t="s">
        <v>105</v>
      </c>
      <c r="C40" s="23" t="s">
        <v>106</v>
      </c>
      <c r="D40" s="23" t="s">
        <v>107</v>
      </c>
      <c r="E40" s="23" t="s">
        <v>108</v>
      </c>
    </row>
    <row r="41" spans="1:5">
      <c r="A41" s="23">
        <v>21</v>
      </c>
      <c r="B41" s="23">
        <v>8</v>
      </c>
      <c r="C41" s="23">
        <v>18</v>
      </c>
      <c r="D41" s="23">
        <v>4</v>
      </c>
      <c r="E41" s="23">
        <v>3</v>
      </c>
    </row>
    <row r="42" spans="1:5">
      <c r="A42" s="23">
        <v>21</v>
      </c>
      <c r="B42" s="23">
        <v>8</v>
      </c>
      <c r="C42" s="23">
        <v>17</v>
      </c>
    </row>
    <row r="43" spans="1:5">
      <c r="A43" s="23">
        <v>21</v>
      </c>
      <c r="B43" s="23">
        <v>8</v>
      </c>
      <c r="C43" s="23">
        <v>17</v>
      </c>
    </row>
    <row r="44" spans="1:5">
      <c r="A44" s="23">
        <v>21</v>
      </c>
      <c r="B44" s="23">
        <v>8</v>
      </c>
      <c r="C44" s="23">
        <v>17</v>
      </c>
    </row>
    <row r="48" spans="1:5">
      <c r="A48" s="23" t="s">
        <v>109</v>
      </c>
    </row>
    <row r="49" spans="1:1">
      <c r="A49" s="23">
        <v>210817</v>
      </c>
    </row>
    <row r="65" spans="7:7">
      <c r="G65" s="23" t="s">
        <v>110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N47"/>
  <sheetViews>
    <sheetView topLeftCell="A64" zoomScale="60" zoomScaleNormal="60" workbookViewId="0">
      <selection activeCell="F14" sqref="F14:F15"/>
    </sheetView>
  </sheetViews>
  <sheetFormatPr baseColWidth="10" defaultColWidth="11" defaultRowHeight="13.5"/>
  <cols>
    <col min="4" max="4" width="13.75" bestFit="1" customWidth="1"/>
    <col min="20" max="20" width="16.75" bestFit="1" customWidth="1"/>
    <col min="50" max="50" width="16.75" bestFit="1" customWidth="1"/>
    <col min="65" max="65" width="16.75" bestFit="1" customWidth="1"/>
  </cols>
  <sheetData>
    <row r="1" spans="1:66" ht="14.25" thickBot="1">
      <c r="B1" s="50" t="s">
        <v>57</v>
      </c>
      <c r="C1" s="51"/>
      <c r="D1" s="51"/>
      <c r="E1" s="52"/>
      <c r="F1" s="50" t="s">
        <v>13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2"/>
      <c r="U1" s="32" t="s">
        <v>58</v>
      </c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4"/>
      <c r="AJ1" s="32" t="s">
        <v>59</v>
      </c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4"/>
      <c r="AY1" s="32" t="s">
        <v>60</v>
      </c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4"/>
    </row>
    <row r="2" spans="1:66" ht="14.25" thickBot="1">
      <c r="B2" s="29" t="s">
        <v>41</v>
      </c>
      <c r="C2" s="30" t="s">
        <v>13</v>
      </c>
      <c r="D2" s="30" t="s">
        <v>14</v>
      </c>
      <c r="E2" s="31" t="s">
        <v>15</v>
      </c>
      <c r="F2" s="26" t="s">
        <v>1</v>
      </c>
      <c r="G2" s="27" t="s">
        <v>2</v>
      </c>
      <c r="H2" s="27" t="s">
        <v>3</v>
      </c>
      <c r="I2" s="27" t="s">
        <v>4</v>
      </c>
      <c r="J2" s="27" t="s">
        <v>5</v>
      </c>
      <c r="K2" s="27" t="s">
        <v>6</v>
      </c>
      <c r="L2" s="27" t="s">
        <v>7</v>
      </c>
      <c r="M2" s="27" t="s">
        <v>8</v>
      </c>
      <c r="N2" s="27" t="s">
        <v>9</v>
      </c>
      <c r="O2" s="27" t="s">
        <v>10</v>
      </c>
      <c r="P2" s="27" t="s">
        <v>11</v>
      </c>
      <c r="Q2" s="27" t="s">
        <v>16</v>
      </c>
      <c r="R2" s="27" t="s">
        <v>12</v>
      </c>
      <c r="S2" s="27" t="s">
        <v>37</v>
      </c>
      <c r="T2" s="28" t="s">
        <v>17</v>
      </c>
      <c r="U2" s="35" t="s">
        <v>1</v>
      </c>
      <c r="V2" s="36" t="s">
        <v>2</v>
      </c>
      <c r="W2" s="36" t="s">
        <v>3</v>
      </c>
      <c r="X2" s="36" t="s">
        <v>4</v>
      </c>
      <c r="Y2" s="36" t="s">
        <v>5</v>
      </c>
      <c r="Z2" s="36" t="s">
        <v>6</v>
      </c>
      <c r="AA2" s="36" t="s">
        <v>7</v>
      </c>
      <c r="AB2" s="36" t="s">
        <v>8</v>
      </c>
      <c r="AC2" s="36" t="s">
        <v>9</v>
      </c>
      <c r="AD2" s="36" t="s">
        <v>10</v>
      </c>
      <c r="AE2" s="36" t="s">
        <v>11</v>
      </c>
      <c r="AF2" s="36" t="s">
        <v>16</v>
      </c>
      <c r="AG2" s="36" t="s">
        <v>12</v>
      </c>
      <c r="AH2" s="36" t="s">
        <v>37</v>
      </c>
      <c r="AI2" s="37" t="s">
        <v>17</v>
      </c>
      <c r="AJ2" s="35" t="s">
        <v>1</v>
      </c>
      <c r="AK2" s="36" t="s">
        <v>2</v>
      </c>
      <c r="AL2" s="36" t="s">
        <v>3</v>
      </c>
      <c r="AM2" s="36" t="s">
        <v>4</v>
      </c>
      <c r="AN2" s="36" t="s">
        <v>5</v>
      </c>
      <c r="AO2" s="36" t="s">
        <v>6</v>
      </c>
      <c r="AP2" s="36" t="s">
        <v>7</v>
      </c>
      <c r="AQ2" s="36" t="s">
        <v>8</v>
      </c>
      <c r="AR2" s="36" t="s">
        <v>9</v>
      </c>
      <c r="AS2" s="36" t="s">
        <v>10</v>
      </c>
      <c r="AT2" s="36" t="s">
        <v>11</v>
      </c>
      <c r="AU2" s="36" t="s">
        <v>16</v>
      </c>
      <c r="AV2" s="36" t="s">
        <v>12</v>
      </c>
      <c r="AW2" s="36" t="s">
        <v>37</v>
      </c>
      <c r="AX2" s="37" t="s">
        <v>17</v>
      </c>
      <c r="AY2" s="35" t="s">
        <v>1</v>
      </c>
      <c r="AZ2" s="36" t="s">
        <v>2</v>
      </c>
      <c r="BA2" s="36" t="s">
        <v>3</v>
      </c>
      <c r="BB2" s="36" t="s">
        <v>4</v>
      </c>
      <c r="BC2" s="36" t="s">
        <v>5</v>
      </c>
      <c r="BD2" s="36" t="s">
        <v>6</v>
      </c>
      <c r="BE2" s="36" t="s">
        <v>7</v>
      </c>
      <c r="BF2" s="36" t="s">
        <v>8</v>
      </c>
      <c r="BG2" s="36" t="s">
        <v>9</v>
      </c>
      <c r="BH2" s="36" t="s">
        <v>10</v>
      </c>
      <c r="BI2" s="36" t="s">
        <v>11</v>
      </c>
      <c r="BJ2" s="36" t="s">
        <v>16</v>
      </c>
      <c r="BK2" s="36" t="s">
        <v>12</v>
      </c>
      <c r="BL2" s="36" t="s">
        <v>37</v>
      </c>
      <c r="BM2" s="37" t="s">
        <v>17</v>
      </c>
    </row>
    <row r="3" spans="1:66">
      <c r="A3">
        <v>1</v>
      </c>
      <c r="B3">
        <v>64384</v>
      </c>
      <c r="C3">
        <v>7099</v>
      </c>
      <c r="D3">
        <v>5069</v>
      </c>
      <c r="E3">
        <v>10287</v>
      </c>
      <c r="F3">
        <v>19</v>
      </c>
      <c r="G3">
        <v>37</v>
      </c>
      <c r="H3">
        <v>24</v>
      </c>
      <c r="I3">
        <v>40</v>
      </c>
      <c r="J3">
        <v>0</v>
      </c>
      <c r="K3">
        <v>1</v>
      </c>
      <c r="L3">
        <v>0</v>
      </c>
      <c r="M3">
        <v>29</v>
      </c>
      <c r="N3">
        <v>1</v>
      </c>
      <c r="O3">
        <v>7</v>
      </c>
      <c r="P3">
        <v>9</v>
      </c>
      <c r="Q3">
        <v>4</v>
      </c>
      <c r="R3">
        <v>3</v>
      </c>
      <c r="S3">
        <v>23</v>
      </c>
      <c r="T3">
        <v>5</v>
      </c>
      <c r="U3">
        <v>6.7361111111111111E-3</v>
      </c>
      <c r="V3">
        <v>8.4027777777777781E-3</v>
      </c>
      <c r="W3">
        <v>3.6689814814814814E-3</v>
      </c>
      <c r="X3">
        <v>1.7002314814814814E-2</v>
      </c>
      <c r="Y3">
        <v>0</v>
      </c>
      <c r="Z3">
        <v>2.6620370370370372E-4</v>
      </c>
      <c r="AA3">
        <v>0</v>
      </c>
      <c r="AB3">
        <v>6.6087962962962966E-3</v>
      </c>
      <c r="AC3">
        <v>1.0416666666666667E-4</v>
      </c>
      <c r="AD3">
        <v>2.1875000000000002E-3</v>
      </c>
      <c r="AE3">
        <v>3.449074074074074E-3</v>
      </c>
      <c r="AF3">
        <v>1.3773148148148147E-3</v>
      </c>
      <c r="AG3">
        <v>2.6620370370370372E-4</v>
      </c>
      <c r="AH3">
        <v>3.2337962962962964E-2</v>
      </c>
      <c r="AI3">
        <v>1.1689814814814816E-3</v>
      </c>
      <c r="AJ3">
        <v>6.5277777777777782E-3</v>
      </c>
      <c r="AK3">
        <v>3.2754629629629631E-3</v>
      </c>
      <c r="AL3">
        <v>8.1712962962962963E-3</v>
      </c>
      <c r="AM3">
        <v>6.295138888888889E-2</v>
      </c>
      <c r="AN3">
        <v>0</v>
      </c>
      <c r="AO3">
        <v>7.8009259259259256E-3</v>
      </c>
      <c r="AP3">
        <v>0</v>
      </c>
      <c r="AQ3">
        <v>1.1863425925925927E-2</v>
      </c>
      <c r="AR3">
        <v>0</v>
      </c>
      <c r="AS3">
        <v>6.8287037037037036E-4</v>
      </c>
      <c r="AT3">
        <v>6.018518518518519E-4</v>
      </c>
      <c r="AU3">
        <v>5.9027777777777778E-4</v>
      </c>
      <c r="AV3">
        <v>6.9444444444444447E-4</v>
      </c>
      <c r="AW3">
        <v>0</v>
      </c>
      <c r="AX3">
        <v>0</v>
      </c>
      <c r="AY3">
        <v>1.5219907407407408E-2</v>
      </c>
      <c r="AZ3">
        <v>1.9895833333333335E-2</v>
      </c>
      <c r="BA3">
        <v>1.3680555555555555E-2</v>
      </c>
      <c r="BB3">
        <v>2.3969907407407409E-2</v>
      </c>
      <c r="BC3">
        <v>5.7986111111111112E-3</v>
      </c>
      <c r="BD3">
        <v>7.7546296296296295E-3</v>
      </c>
      <c r="BE3">
        <v>6.3194444444444444E-3</v>
      </c>
      <c r="BF3">
        <v>2.3564814814814816E-2</v>
      </c>
      <c r="BG3">
        <v>5.3356481481481484E-3</v>
      </c>
      <c r="BH3">
        <v>1.5393518518518518E-2</v>
      </c>
      <c r="BI3">
        <v>4.5509259259259256E-2</v>
      </c>
      <c r="BJ3">
        <v>1.4201388888888888E-2</v>
      </c>
      <c r="BK3">
        <v>1.5520833333333333E-2</v>
      </c>
      <c r="BL3">
        <v>2.4861111111111112E-2</v>
      </c>
      <c r="BM3">
        <v>1.0960648148148148E-2</v>
      </c>
      <c r="BN3" t="s">
        <v>69</v>
      </c>
    </row>
    <row r="4" spans="1:66">
      <c r="A4">
        <v>2</v>
      </c>
      <c r="B4">
        <v>21086</v>
      </c>
      <c r="C4">
        <v>2583</v>
      </c>
      <c r="D4">
        <v>1305</v>
      </c>
      <c r="E4">
        <v>4183</v>
      </c>
      <c r="F4">
        <v>16</v>
      </c>
      <c r="G4">
        <v>8</v>
      </c>
      <c r="H4">
        <v>0</v>
      </c>
      <c r="I4">
        <v>3</v>
      </c>
      <c r="J4">
        <v>0</v>
      </c>
      <c r="K4">
        <v>0</v>
      </c>
      <c r="L4">
        <v>3</v>
      </c>
      <c r="M4">
        <v>3</v>
      </c>
      <c r="N4">
        <v>0</v>
      </c>
      <c r="O4">
        <v>2</v>
      </c>
      <c r="P4">
        <v>3</v>
      </c>
      <c r="Q4">
        <v>2</v>
      </c>
      <c r="R4">
        <v>14</v>
      </c>
      <c r="S4">
        <v>5</v>
      </c>
      <c r="T4">
        <v>5</v>
      </c>
      <c r="U4">
        <v>2.1817129629629631E-2</v>
      </c>
      <c r="V4">
        <v>1.3773148148148147E-3</v>
      </c>
      <c r="W4">
        <v>0</v>
      </c>
      <c r="X4">
        <v>1.273148148148148E-4</v>
      </c>
      <c r="Y4">
        <v>0</v>
      </c>
      <c r="Z4">
        <v>0</v>
      </c>
      <c r="AA4">
        <v>1.0416666666666667E-3</v>
      </c>
      <c r="AB4">
        <v>3.9351851851851852E-4</v>
      </c>
      <c r="AC4">
        <v>0</v>
      </c>
      <c r="AD4">
        <v>2.199074074074074E-4</v>
      </c>
      <c r="AE4">
        <v>9.0277777777777774E-4</v>
      </c>
      <c r="AF4">
        <v>7.291666666666667E-4</v>
      </c>
      <c r="AG4">
        <v>2.5694444444444445E-3</v>
      </c>
      <c r="AH4">
        <v>5.5555555555555556E-4</v>
      </c>
      <c r="AI4">
        <v>2.6620370370370372E-4</v>
      </c>
      <c r="AJ4">
        <v>1.9791666666666668E-3</v>
      </c>
      <c r="AK4">
        <v>1.5682870370370371E-2</v>
      </c>
      <c r="AL4">
        <v>3.5879629629629629E-4</v>
      </c>
      <c r="AM4">
        <v>1.5740740740740741E-3</v>
      </c>
      <c r="AN4">
        <v>0.6646643518518518</v>
      </c>
      <c r="AO4">
        <v>1.4930555555555556E-3</v>
      </c>
      <c r="AP4">
        <v>0</v>
      </c>
      <c r="AQ4">
        <v>2.8935185185185184E-3</v>
      </c>
      <c r="AR4">
        <v>0</v>
      </c>
      <c r="AS4">
        <v>1.3657407407407407E-3</v>
      </c>
      <c r="AT4">
        <v>2.0949074074074073E-3</v>
      </c>
      <c r="AU4">
        <v>7.2800925925925923E-3</v>
      </c>
      <c r="AV4">
        <v>1.0069444444444444E-3</v>
      </c>
      <c r="AW4">
        <v>0</v>
      </c>
      <c r="AX4">
        <v>0</v>
      </c>
      <c r="AY4">
        <v>2.2800925925925926E-2</v>
      </c>
      <c r="AZ4">
        <v>1.7349537037037038E-2</v>
      </c>
      <c r="BA4">
        <v>1.4791666666666667E-2</v>
      </c>
      <c r="BB4">
        <v>9.5601851851851855E-3</v>
      </c>
      <c r="BC4">
        <v>8.1250000000000003E-3</v>
      </c>
      <c r="BD4">
        <v>9.9884259259259266E-3</v>
      </c>
      <c r="BE4">
        <v>8.5879629629629622E-3</v>
      </c>
      <c r="BF4">
        <v>1.2118055555555556E-2</v>
      </c>
      <c r="BG4">
        <v>7.8125E-3</v>
      </c>
      <c r="BH4">
        <v>8.9236111111111113E-3</v>
      </c>
      <c r="BI4">
        <v>9.7337962962962959E-3</v>
      </c>
      <c r="BJ4">
        <v>9.2592592592592587E-3</v>
      </c>
      <c r="BK4">
        <v>1.1030092592592593E-2</v>
      </c>
      <c r="BL4">
        <v>4.8263888888888887E-3</v>
      </c>
      <c r="BM4">
        <v>9.5833333333333326E-3</v>
      </c>
      <c r="BN4" t="s">
        <v>69</v>
      </c>
    </row>
    <row r="5" spans="1:66">
      <c r="A5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 t="s">
        <v>69</v>
      </c>
    </row>
    <row r="6" spans="1:66">
      <c r="A6">
        <v>4</v>
      </c>
      <c r="B6">
        <v>66587</v>
      </c>
      <c r="C6">
        <v>6935</v>
      </c>
      <c r="D6">
        <v>4368</v>
      </c>
      <c r="E6">
        <v>8670</v>
      </c>
      <c r="F6">
        <v>35</v>
      </c>
      <c r="G6">
        <v>36</v>
      </c>
      <c r="H6">
        <v>10</v>
      </c>
      <c r="I6">
        <v>10</v>
      </c>
      <c r="J6">
        <v>0</v>
      </c>
      <c r="K6">
        <v>0</v>
      </c>
      <c r="L6">
        <v>7</v>
      </c>
      <c r="M6">
        <v>23</v>
      </c>
      <c r="N6">
        <v>0</v>
      </c>
      <c r="O6">
        <v>4</v>
      </c>
      <c r="P6">
        <v>13</v>
      </c>
      <c r="Q6">
        <v>1</v>
      </c>
      <c r="R6">
        <v>21</v>
      </c>
      <c r="S6">
        <v>7</v>
      </c>
      <c r="T6">
        <v>0</v>
      </c>
      <c r="U6">
        <v>1.2523148148148148E-2</v>
      </c>
      <c r="V6">
        <v>5.9259259259259256E-3</v>
      </c>
      <c r="W6">
        <v>1.0416666666666667E-3</v>
      </c>
      <c r="X6">
        <v>2.3842592592592591E-3</v>
      </c>
      <c r="Y6">
        <v>0</v>
      </c>
      <c r="Z6">
        <v>0</v>
      </c>
      <c r="AA6">
        <v>3.6921296296296298E-3</v>
      </c>
      <c r="AB6">
        <v>5.3819444444444444E-3</v>
      </c>
      <c r="AC6">
        <v>0</v>
      </c>
      <c r="AD6">
        <v>1.5509259259259259E-3</v>
      </c>
      <c r="AE6">
        <v>3.1944444444444446E-3</v>
      </c>
      <c r="AF6">
        <v>1.6203703703703703E-4</v>
      </c>
      <c r="AG6">
        <v>6.3310185185185188E-3</v>
      </c>
      <c r="AH6">
        <v>3.9814814814814817E-2</v>
      </c>
      <c r="AI6">
        <v>0</v>
      </c>
      <c r="AJ6">
        <v>3.0208333333333333E-3</v>
      </c>
      <c r="AK6">
        <v>2.4074074074074076E-3</v>
      </c>
      <c r="AL6">
        <v>0</v>
      </c>
      <c r="AM6">
        <v>1.2916666666666667E-2</v>
      </c>
      <c r="AN6">
        <v>3.7152777777777778E-3</v>
      </c>
      <c r="AO6">
        <v>5.162037037037037E-3</v>
      </c>
      <c r="AP6">
        <v>0</v>
      </c>
      <c r="AQ6">
        <v>9.7222222222222224E-3</v>
      </c>
      <c r="AR6">
        <v>0</v>
      </c>
      <c r="AS6">
        <v>3.9467592592592592E-3</v>
      </c>
      <c r="AT6">
        <v>6.828703703703704E-3</v>
      </c>
      <c r="AU6">
        <v>3.6921296296296298E-3</v>
      </c>
      <c r="AV6">
        <v>3.4027777777777776E-3</v>
      </c>
      <c r="AW6">
        <v>0</v>
      </c>
      <c r="AX6">
        <v>1.7013888888888888E-3</v>
      </c>
      <c r="AY6">
        <v>1.4328703703703703E-2</v>
      </c>
      <c r="AZ6">
        <v>4.9537037037037039E-2</v>
      </c>
      <c r="BA6">
        <v>1.0659722222222221E-2</v>
      </c>
      <c r="BB6">
        <v>1.2268518518518519E-2</v>
      </c>
      <c r="BC6">
        <v>9.5949074074074079E-3</v>
      </c>
      <c r="BD6">
        <v>5.6134259259259262E-3</v>
      </c>
      <c r="BE6">
        <v>1.2013888888888888E-2</v>
      </c>
      <c r="BF6">
        <v>1.7175925925925924E-2</v>
      </c>
      <c r="BG6">
        <v>4.2824074074074075E-4</v>
      </c>
      <c r="BH6">
        <v>2.685185185185185E-3</v>
      </c>
      <c r="BI6">
        <v>5.9837962962962961E-3</v>
      </c>
      <c r="BJ6">
        <v>1.4120370370370369E-3</v>
      </c>
      <c r="BK6">
        <v>5.2893518518518515E-3</v>
      </c>
      <c r="BL6">
        <v>2.5810185185185185E-3</v>
      </c>
      <c r="BM6">
        <v>4.6296296296296294E-5</v>
      </c>
      <c r="BN6" t="s">
        <v>69</v>
      </c>
    </row>
    <row r="7" spans="1:66">
      <c r="A7">
        <v>5</v>
      </c>
      <c r="B7">
        <v>69654</v>
      </c>
      <c r="C7">
        <v>6083</v>
      </c>
      <c r="D7">
        <v>3876</v>
      </c>
      <c r="E7">
        <v>7313</v>
      </c>
      <c r="F7">
        <v>29</v>
      </c>
      <c r="G7">
        <v>30</v>
      </c>
      <c r="H7">
        <v>3</v>
      </c>
      <c r="I7">
        <v>33</v>
      </c>
      <c r="J7">
        <v>0</v>
      </c>
      <c r="K7">
        <v>0</v>
      </c>
      <c r="L7">
        <v>0</v>
      </c>
      <c r="M7">
        <v>32</v>
      </c>
      <c r="N7">
        <v>4</v>
      </c>
      <c r="O7">
        <v>16</v>
      </c>
      <c r="P7">
        <v>15</v>
      </c>
      <c r="Q7">
        <v>4</v>
      </c>
      <c r="R7">
        <v>31</v>
      </c>
      <c r="S7">
        <v>7</v>
      </c>
      <c r="T7">
        <v>0</v>
      </c>
      <c r="U7">
        <v>4.4791666666666669E-3</v>
      </c>
      <c r="V7">
        <v>8.4143518518518517E-3</v>
      </c>
      <c r="W7">
        <v>2.7777777777777778E-4</v>
      </c>
      <c r="X7">
        <v>6.3194444444444444E-3</v>
      </c>
      <c r="Y7">
        <v>0</v>
      </c>
      <c r="Z7">
        <v>0</v>
      </c>
      <c r="AA7">
        <v>0</v>
      </c>
      <c r="AB7">
        <v>6.4351851851851853E-3</v>
      </c>
      <c r="AC7">
        <v>6.2500000000000001E-4</v>
      </c>
      <c r="AD7">
        <v>3.6111111111111109E-3</v>
      </c>
      <c r="AE7">
        <v>3.3333333333333335E-3</v>
      </c>
      <c r="AF7">
        <v>2.2337962962962962E-3</v>
      </c>
      <c r="AG7">
        <v>3.4212962962962966E-2</v>
      </c>
      <c r="AH7">
        <v>2.3611111111111111E-3</v>
      </c>
      <c r="AI7">
        <v>0</v>
      </c>
      <c r="AJ7">
        <v>1.5740740740740741E-3</v>
      </c>
      <c r="AK7">
        <v>1.5046296296296297E-4</v>
      </c>
      <c r="AL7">
        <v>0</v>
      </c>
      <c r="AM7">
        <v>1.0706018518518519E-2</v>
      </c>
      <c r="AN7">
        <v>0</v>
      </c>
      <c r="AO7">
        <v>6.0648148148148145E-3</v>
      </c>
      <c r="AP7">
        <v>0</v>
      </c>
      <c r="AQ7">
        <v>2.9363425925925925E-2</v>
      </c>
      <c r="AR7">
        <v>0</v>
      </c>
      <c r="AS7">
        <v>7.060185185185185E-3</v>
      </c>
      <c r="AT7">
        <v>6.9328703703703705E-3</v>
      </c>
      <c r="AU7">
        <v>4.0046296296296297E-3</v>
      </c>
      <c r="AV7">
        <v>4.0162037037037041E-3</v>
      </c>
      <c r="AW7">
        <v>0</v>
      </c>
      <c r="AX7">
        <v>0</v>
      </c>
      <c r="AY7">
        <v>9.2476851851851852E-3</v>
      </c>
      <c r="AZ7">
        <v>8.2638888888888883E-3</v>
      </c>
      <c r="BA7">
        <v>5.6712962962962967E-3</v>
      </c>
      <c r="BB7">
        <v>1.6400462962962964E-2</v>
      </c>
      <c r="BC7">
        <v>0</v>
      </c>
      <c r="BD7">
        <v>6.3541666666666668E-3</v>
      </c>
      <c r="BE7">
        <v>9.0277777777777774E-4</v>
      </c>
      <c r="BF7">
        <v>2.0057870370370372E-2</v>
      </c>
      <c r="BG7">
        <v>4.861111111111111E-4</v>
      </c>
      <c r="BH7">
        <v>6.2615740740740739E-3</v>
      </c>
      <c r="BI7">
        <v>9.5833333333333326E-3</v>
      </c>
      <c r="BJ7">
        <v>3.5069444444444445E-3</v>
      </c>
      <c r="BK7">
        <v>1.4004629629629629E-2</v>
      </c>
      <c r="BL7">
        <v>2.4305555555555556E-3</v>
      </c>
      <c r="BM7">
        <v>9.1435185185185185E-4</v>
      </c>
      <c r="BN7" t="s">
        <v>69</v>
      </c>
    </row>
    <row r="8" spans="1:66">
      <c r="A8">
        <v>6</v>
      </c>
      <c r="B8">
        <v>51096</v>
      </c>
      <c r="C8">
        <v>2043</v>
      </c>
      <c r="D8">
        <v>3068</v>
      </c>
      <c r="E8">
        <v>5310</v>
      </c>
      <c r="F8">
        <v>17</v>
      </c>
      <c r="G8">
        <v>28</v>
      </c>
      <c r="H8">
        <v>3</v>
      </c>
      <c r="I8">
        <v>14</v>
      </c>
      <c r="J8">
        <v>0</v>
      </c>
      <c r="K8">
        <v>0</v>
      </c>
      <c r="L8">
        <v>5</v>
      </c>
      <c r="M8">
        <v>52</v>
      </c>
      <c r="N8">
        <v>2</v>
      </c>
      <c r="O8">
        <v>18</v>
      </c>
      <c r="P8">
        <v>2</v>
      </c>
      <c r="Q8">
        <v>2</v>
      </c>
      <c r="R8">
        <v>18</v>
      </c>
      <c r="S8">
        <v>14</v>
      </c>
      <c r="T8">
        <v>3</v>
      </c>
      <c r="U8">
        <v>1.3773148148148147E-3</v>
      </c>
      <c r="V8">
        <v>5.2777777777777779E-3</v>
      </c>
      <c r="W8">
        <v>5.7870370370370373E-5</v>
      </c>
      <c r="X8">
        <v>1.261574074074074E-3</v>
      </c>
      <c r="Y8">
        <v>0</v>
      </c>
      <c r="Z8">
        <v>0</v>
      </c>
      <c r="AA8">
        <v>0</v>
      </c>
      <c r="AB8">
        <v>9.2708333333333341E-3</v>
      </c>
      <c r="AC8">
        <v>3.1250000000000001E-4</v>
      </c>
      <c r="AD8">
        <v>1.6898148148148148E-3</v>
      </c>
      <c r="AE8">
        <v>4.861111111111111E-4</v>
      </c>
      <c r="AF8">
        <v>1.273148148148148E-4</v>
      </c>
      <c r="AG8">
        <v>2.650462962962963E-3</v>
      </c>
      <c r="AH8">
        <v>8.7962962962962962E-4</v>
      </c>
      <c r="AI8">
        <v>7.1759259259259259E-4</v>
      </c>
      <c r="AJ8">
        <v>2.8240740740740739E-3</v>
      </c>
      <c r="AK8">
        <v>5.7175925925925927E-3</v>
      </c>
      <c r="AL8">
        <v>0</v>
      </c>
      <c r="AM8">
        <v>1.1979166666666667E-2</v>
      </c>
      <c r="AN8">
        <v>0</v>
      </c>
      <c r="AO8">
        <v>6.1342592592592594E-3</v>
      </c>
      <c r="AP8">
        <v>0</v>
      </c>
      <c r="AQ8">
        <v>7.7314814814814815E-3</v>
      </c>
      <c r="AR8">
        <v>0</v>
      </c>
      <c r="AS8">
        <v>1.3310185185185185E-3</v>
      </c>
      <c r="AT8">
        <v>9.1435185185185185E-4</v>
      </c>
      <c r="AU8">
        <v>2.0717592592592593E-3</v>
      </c>
      <c r="AV8">
        <v>1.0763888888888889E-3</v>
      </c>
      <c r="AW8">
        <v>0</v>
      </c>
      <c r="AX8">
        <v>0</v>
      </c>
      <c r="AY8">
        <v>2.5000000000000001E-3</v>
      </c>
      <c r="AZ8">
        <v>7.3611111111111108E-3</v>
      </c>
      <c r="BA8">
        <v>3.4722222222222224E-4</v>
      </c>
      <c r="BB8">
        <v>3.1712962962962962E-3</v>
      </c>
      <c r="BC8">
        <v>0</v>
      </c>
      <c r="BD8">
        <v>1.238425925925926E-3</v>
      </c>
      <c r="BE8">
        <v>0</v>
      </c>
      <c r="BF8">
        <v>2.0324074074074074E-2</v>
      </c>
      <c r="BG8">
        <v>3.0092592592592595E-4</v>
      </c>
      <c r="BH8">
        <v>3.414351851851852E-3</v>
      </c>
      <c r="BI8">
        <v>1.9930555555555556E-2</v>
      </c>
      <c r="BJ8">
        <v>2.3148148148148147E-3</v>
      </c>
      <c r="BK8">
        <v>3.9467592592592592E-3</v>
      </c>
      <c r="BL8">
        <v>6.5972222222222224E-4</v>
      </c>
      <c r="BM8">
        <v>2.5115740740740741E-3</v>
      </c>
      <c r="BN8" t="s">
        <v>69</v>
      </c>
    </row>
    <row r="9" spans="1:66">
      <c r="A9">
        <v>7</v>
      </c>
      <c r="B9">
        <v>0</v>
      </c>
      <c r="C9">
        <v>74</v>
      </c>
      <c r="D9">
        <v>20</v>
      </c>
      <c r="E9">
        <v>96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8.564814814814815E-4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1.6203703703703703E-4</v>
      </c>
      <c r="AF9">
        <v>0</v>
      </c>
      <c r="AG9">
        <v>0</v>
      </c>
      <c r="AH9">
        <v>0</v>
      </c>
      <c r="AI9">
        <v>0</v>
      </c>
      <c r="AJ9">
        <v>0</v>
      </c>
      <c r="AK9">
        <v>8.4490740740740739E-4</v>
      </c>
      <c r="AL9">
        <v>8.4490740740740739E-4</v>
      </c>
      <c r="AM9">
        <v>1.1574074074074073E-5</v>
      </c>
      <c r="AN9">
        <v>0.99783564814814818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9.0277777777777774E-4</v>
      </c>
      <c r="AZ9">
        <v>2.5462962962962961E-4</v>
      </c>
      <c r="BA9">
        <v>3.0092592592592595E-4</v>
      </c>
      <c r="BB9">
        <v>3.8194444444444446E-4</v>
      </c>
      <c r="BC9">
        <v>4.1666666666666669E-4</v>
      </c>
      <c r="BD9">
        <v>4.2824074074074075E-4</v>
      </c>
      <c r="BE9">
        <v>4.861111111111111E-4</v>
      </c>
      <c r="BF9">
        <v>5.6712962962962967E-4</v>
      </c>
      <c r="BG9">
        <v>6.4814814814814813E-4</v>
      </c>
      <c r="BH9">
        <v>7.6388888888888893E-4</v>
      </c>
      <c r="BI9">
        <v>9.1435185185185185E-4</v>
      </c>
      <c r="BJ9">
        <v>8.9120370370370373E-4</v>
      </c>
      <c r="BK9">
        <v>9.837962962962962E-4</v>
      </c>
      <c r="BL9">
        <v>9.7222222222222219E-4</v>
      </c>
      <c r="BM9">
        <v>0</v>
      </c>
      <c r="BN9" t="s">
        <v>69</v>
      </c>
    </row>
    <row r="10" spans="1:66">
      <c r="A10">
        <v>8</v>
      </c>
      <c r="B10">
        <v>72522</v>
      </c>
      <c r="C10">
        <v>2206</v>
      </c>
      <c r="D10">
        <v>3561</v>
      </c>
      <c r="E10">
        <v>8513</v>
      </c>
      <c r="F10">
        <v>32</v>
      </c>
      <c r="G10">
        <v>19</v>
      </c>
      <c r="H10">
        <v>2</v>
      </c>
      <c r="I10">
        <v>5</v>
      </c>
      <c r="J10">
        <v>0</v>
      </c>
      <c r="K10">
        <v>3</v>
      </c>
      <c r="L10">
        <v>4</v>
      </c>
      <c r="M10">
        <v>26</v>
      </c>
      <c r="N10">
        <v>2</v>
      </c>
      <c r="O10">
        <v>3</v>
      </c>
      <c r="P10">
        <v>2</v>
      </c>
      <c r="Q10">
        <v>3</v>
      </c>
      <c r="R10">
        <v>1</v>
      </c>
      <c r="S10">
        <v>11</v>
      </c>
      <c r="T10">
        <v>1</v>
      </c>
      <c r="U10">
        <v>5.1736111111111115E-3</v>
      </c>
      <c r="V10">
        <v>3.0902777777777777E-3</v>
      </c>
      <c r="W10">
        <v>4.9768518518518521E-4</v>
      </c>
      <c r="X10">
        <v>9.9537037037037042E-4</v>
      </c>
      <c r="Y10">
        <v>0</v>
      </c>
      <c r="Z10">
        <v>1.0300925925925926E-3</v>
      </c>
      <c r="AA10">
        <v>1.4699074074074074E-3</v>
      </c>
      <c r="AB10">
        <v>8.2523148148148148E-3</v>
      </c>
      <c r="AC10">
        <v>3.5879629629629629E-4</v>
      </c>
      <c r="AD10">
        <v>4.6296296296296298E-4</v>
      </c>
      <c r="AE10">
        <v>4.6296296296296294E-5</v>
      </c>
      <c r="AF10">
        <v>8.564814814814815E-4</v>
      </c>
      <c r="AG10">
        <v>0</v>
      </c>
      <c r="AH10">
        <v>3.5648148148148149E-3</v>
      </c>
      <c r="AI10">
        <v>7.407407407407407E-4</v>
      </c>
      <c r="AJ10">
        <v>2.6620370370370372E-4</v>
      </c>
      <c r="AK10">
        <v>2.488425925925926E-3</v>
      </c>
      <c r="AL10">
        <v>3.0555555555555557E-3</v>
      </c>
      <c r="AM10">
        <v>9.8263888888888897E-3</v>
      </c>
      <c r="AN10">
        <v>0</v>
      </c>
      <c r="AO10">
        <v>4.9421296296296297E-3</v>
      </c>
      <c r="AP10">
        <v>0</v>
      </c>
      <c r="AQ10">
        <v>8.4143518518518517E-3</v>
      </c>
      <c r="AR10">
        <v>0</v>
      </c>
      <c r="AS10">
        <v>2.7083333333333334E-3</v>
      </c>
      <c r="AT10">
        <v>2.488425925925926E-3</v>
      </c>
      <c r="AU10">
        <v>3.0671296296296297E-3</v>
      </c>
      <c r="AV10">
        <v>3.7152777777777778E-3</v>
      </c>
      <c r="AW10">
        <v>0</v>
      </c>
      <c r="AX10">
        <v>3.8657407407407408E-3</v>
      </c>
      <c r="AY10">
        <v>1.7928240740740741E-2</v>
      </c>
      <c r="AZ10">
        <v>3.8055555555555558E-2</v>
      </c>
      <c r="BA10">
        <v>6.6898148148148151E-3</v>
      </c>
      <c r="BB10">
        <v>4.8495370370370368E-3</v>
      </c>
      <c r="BC10">
        <v>0</v>
      </c>
      <c r="BD10">
        <v>2.5462962962962965E-3</v>
      </c>
      <c r="BE10">
        <v>2.9050925925925928E-3</v>
      </c>
      <c r="BF10">
        <v>1.2638888888888889E-2</v>
      </c>
      <c r="BG10">
        <v>3.9351851851851852E-4</v>
      </c>
      <c r="BH10">
        <v>4.6643518518518518E-3</v>
      </c>
      <c r="BI10">
        <v>2.7083333333333334E-3</v>
      </c>
      <c r="BJ10">
        <v>4.43287037037037E-3</v>
      </c>
      <c r="BK10">
        <v>1.9560185185185184E-3</v>
      </c>
      <c r="BL10">
        <v>7.2106481481481483E-3</v>
      </c>
      <c r="BM10">
        <v>4.1666666666666669E-4</v>
      </c>
      <c r="BN10" t="s">
        <v>69</v>
      </c>
    </row>
    <row r="11" spans="1:66">
      <c r="A11">
        <v>9</v>
      </c>
      <c r="B11">
        <v>35655</v>
      </c>
      <c r="C11">
        <v>3837</v>
      </c>
      <c r="D11">
        <v>2600</v>
      </c>
      <c r="E11">
        <v>12303</v>
      </c>
      <c r="F11">
        <v>21</v>
      </c>
      <c r="G11">
        <v>46</v>
      </c>
      <c r="H11">
        <v>6</v>
      </c>
      <c r="I11">
        <v>16</v>
      </c>
      <c r="J11">
        <v>0</v>
      </c>
      <c r="K11">
        <v>3</v>
      </c>
      <c r="L11">
        <v>0</v>
      </c>
      <c r="M11">
        <v>15</v>
      </c>
      <c r="N11">
        <v>22</v>
      </c>
      <c r="O11">
        <v>7</v>
      </c>
      <c r="P11">
        <v>16</v>
      </c>
      <c r="Q11">
        <v>11</v>
      </c>
      <c r="R11">
        <v>18</v>
      </c>
      <c r="S11">
        <v>64</v>
      </c>
      <c r="T11">
        <v>4</v>
      </c>
      <c r="U11">
        <v>3.5185185185185185E-3</v>
      </c>
      <c r="V11">
        <v>7.4768518518518517E-3</v>
      </c>
      <c r="W11">
        <v>1.1111111111111111E-3</v>
      </c>
      <c r="X11">
        <v>3.8310185185185183E-3</v>
      </c>
      <c r="Y11">
        <v>0</v>
      </c>
      <c r="Z11">
        <v>7.407407407407407E-4</v>
      </c>
      <c r="AA11">
        <v>0</v>
      </c>
      <c r="AB11">
        <v>1.1574074074074073E-3</v>
      </c>
      <c r="AC11">
        <v>4.8495370370370368E-3</v>
      </c>
      <c r="AD11">
        <v>0</v>
      </c>
      <c r="AE11">
        <v>0</v>
      </c>
      <c r="AF11">
        <v>0</v>
      </c>
      <c r="AG11">
        <v>4.4444444444444444E-3</v>
      </c>
      <c r="AH11">
        <v>1.7800925925925925E-2</v>
      </c>
      <c r="AI11">
        <v>1.0416666666666667E-3</v>
      </c>
      <c r="AJ11">
        <v>1.2685185185185185E-2</v>
      </c>
      <c r="AK11">
        <v>1.3310185185185185E-3</v>
      </c>
      <c r="AL11">
        <v>5.9837962962962961E-3</v>
      </c>
      <c r="AM11">
        <v>1.5208333333333334E-2</v>
      </c>
      <c r="AN11">
        <v>0</v>
      </c>
      <c r="AO11">
        <v>1.2152777777777778E-3</v>
      </c>
      <c r="AP11">
        <v>0</v>
      </c>
      <c r="AQ11">
        <v>7.766203703703704E-3</v>
      </c>
      <c r="AR11">
        <v>0</v>
      </c>
      <c r="AS11">
        <v>1.5740740740740741E-3</v>
      </c>
      <c r="AT11">
        <v>6.134259259259259E-4</v>
      </c>
      <c r="AU11">
        <v>4.3981481481481481E-4</v>
      </c>
      <c r="AV11">
        <v>1.25E-3</v>
      </c>
      <c r="AW11">
        <v>0</v>
      </c>
      <c r="AX11">
        <v>0</v>
      </c>
      <c r="AY11">
        <v>1.2905092592592593E-2</v>
      </c>
      <c r="AZ11">
        <v>3.9502314814814816E-2</v>
      </c>
      <c r="BA11">
        <v>5.8680555555555552E-3</v>
      </c>
      <c r="BB11">
        <v>6.122685185185185E-3</v>
      </c>
      <c r="BC11">
        <v>1.9907407407407408E-3</v>
      </c>
      <c r="BD11">
        <v>2.5462962962962965E-3</v>
      </c>
      <c r="BE11">
        <v>1.9328703703703704E-3</v>
      </c>
      <c r="BF11">
        <v>4.9421296296296297E-3</v>
      </c>
      <c r="BG11">
        <v>2.3194444444444445E-2</v>
      </c>
      <c r="BH11">
        <v>4.0509259259259257E-3</v>
      </c>
      <c r="BI11">
        <v>3.8425925925925928E-3</v>
      </c>
      <c r="BJ11">
        <v>2.9398148148148148E-3</v>
      </c>
      <c r="BK11">
        <v>3.8831018518518522E-2</v>
      </c>
      <c r="BL11">
        <v>5.9583333333333335E-2</v>
      </c>
      <c r="BM11">
        <v>8.8310185185185193E-3</v>
      </c>
      <c r="BN11" t="s">
        <v>69</v>
      </c>
    </row>
    <row r="12" spans="1:66">
      <c r="A12">
        <v>10</v>
      </c>
      <c r="B12">
        <v>64307</v>
      </c>
      <c r="C12">
        <v>5582</v>
      </c>
      <c r="D12">
        <v>5775</v>
      </c>
      <c r="E12">
        <v>11341</v>
      </c>
      <c r="F12">
        <v>20</v>
      </c>
      <c r="G12">
        <v>33</v>
      </c>
      <c r="H12">
        <v>27</v>
      </c>
      <c r="I12">
        <v>39</v>
      </c>
      <c r="J12">
        <v>0</v>
      </c>
      <c r="K12">
        <v>5</v>
      </c>
      <c r="L12">
        <v>0</v>
      </c>
      <c r="M12">
        <v>44</v>
      </c>
      <c r="N12">
        <v>4</v>
      </c>
      <c r="O12">
        <v>7</v>
      </c>
      <c r="P12">
        <v>21</v>
      </c>
      <c r="Q12">
        <v>1</v>
      </c>
      <c r="R12">
        <v>5</v>
      </c>
      <c r="S12">
        <v>35</v>
      </c>
      <c r="T12">
        <v>4</v>
      </c>
      <c r="U12">
        <v>6.5162037037037037E-3</v>
      </c>
      <c r="V12">
        <v>7.037037037037037E-3</v>
      </c>
      <c r="W12">
        <v>4.7222222222222223E-3</v>
      </c>
      <c r="X12">
        <v>1.3333333333333334E-2</v>
      </c>
      <c r="Y12">
        <v>0</v>
      </c>
      <c r="Z12">
        <v>1.5972222222222223E-3</v>
      </c>
      <c r="AA12">
        <v>0</v>
      </c>
      <c r="AB12">
        <v>1.5983796296296298E-2</v>
      </c>
      <c r="AC12">
        <v>2.4305555555555556E-3</v>
      </c>
      <c r="AD12">
        <v>7.5231481481481482E-4</v>
      </c>
      <c r="AE12">
        <v>1.9328703703703704E-3</v>
      </c>
      <c r="AF12">
        <v>4.7453703703703704E-4</v>
      </c>
      <c r="AG12">
        <v>7.9861111111111116E-4</v>
      </c>
      <c r="AH12">
        <v>1.1469907407407408E-2</v>
      </c>
      <c r="AI12">
        <v>9.837962962962962E-4</v>
      </c>
      <c r="AJ12">
        <v>1.292824074074074E-2</v>
      </c>
      <c r="AK12">
        <v>9.4097222222222221E-3</v>
      </c>
      <c r="AL12">
        <v>1.3530092592592592E-2</v>
      </c>
      <c r="AM12">
        <v>2.2118055555555554E-2</v>
      </c>
      <c r="AN12">
        <v>0</v>
      </c>
      <c r="AO12">
        <v>7.5115740740740742E-3</v>
      </c>
      <c r="AP12">
        <v>0</v>
      </c>
      <c r="AQ12">
        <v>1.4837962962962963E-2</v>
      </c>
      <c r="AR12">
        <v>0</v>
      </c>
      <c r="AS12">
        <v>1.8287037037037037E-3</v>
      </c>
      <c r="AT12">
        <v>3.2870370370370371E-3</v>
      </c>
      <c r="AU12">
        <v>1.9328703703703704E-3</v>
      </c>
      <c r="AV12">
        <v>2.3032407407407407E-3</v>
      </c>
      <c r="AW12">
        <v>0</v>
      </c>
      <c r="AX12">
        <v>2.685185185185185E-3</v>
      </c>
      <c r="AY12">
        <v>1.9155092592592592E-2</v>
      </c>
      <c r="AZ12">
        <v>1.6412037037037037E-2</v>
      </c>
      <c r="BA12">
        <v>2.5162037037037038E-2</v>
      </c>
      <c r="BB12">
        <v>2.298611111111111E-2</v>
      </c>
      <c r="BC12">
        <v>4.0277777777777777E-3</v>
      </c>
      <c r="BD12">
        <v>5.4282407407407404E-3</v>
      </c>
      <c r="BE12">
        <v>2.2569444444444442E-3</v>
      </c>
      <c r="BF12">
        <v>2.9085648148148149E-2</v>
      </c>
      <c r="BG12">
        <v>3.3333333333333335E-3</v>
      </c>
      <c r="BH12">
        <v>7.1064814814814819E-3</v>
      </c>
      <c r="BI12">
        <v>1.9351851851851853E-2</v>
      </c>
      <c r="BJ12">
        <v>7.5115740740740742E-3</v>
      </c>
      <c r="BK12">
        <v>1.3888888888888888E-2</v>
      </c>
      <c r="BL12">
        <v>3.8356481481481484E-2</v>
      </c>
      <c r="BM12">
        <v>9.3981481481481485E-3</v>
      </c>
      <c r="BN12" t="s">
        <v>69</v>
      </c>
    </row>
    <row r="13" spans="1:66">
      <c r="A13">
        <v>11</v>
      </c>
      <c r="B13">
        <v>72975</v>
      </c>
      <c r="C13">
        <v>2736</v>
      </c>
      <c r="D13">
        <v>4054</v>
      </c>
      <c r="E13">
        <v>7120</v>
      </c>
      <c r="F13">
        <v>38</v>
      </c>
      <c r="G13">
        <v>15</v>
      </c>
      <c r="H13">
        <v>18</v>
      </c>
      <c r="I13">
        <v>16</v>
      </c>
      <c r="J13">
        <v>0</v>
      </c>
      <c r="K13">
        <v>0</v>
      </c>
      <c r="L13">
        <v>0</v>
      </c>
      <c r="M13">
        <v>43</v>
      </c>
      <c r="N13">
        <v>2</v>
      </c>
      <c r="O13">
        <v>5</v>
      </c>
      <c r="P13">
        <v>9</v>
      </c>
      <c r="Q13">
        <v>6</v>
      </c>
      <c r="R13">
        <v>6</v>
      </c>
      <c r="S13">
        <v>4</v>
      </c>
      <c r="T13">
        <v>3</v>
      </c>
      <c r="U13">
        <v>7.0254629629629634E-3</v>
      </c>
      <c r="V13">
        <v>3.3680555555555556E-3</v>
      </c>
      <c r="W13">
        <v>2.685185185185185E-3</v>
      </c>
      <c r="X13">
        <v>4.1550925925925922E-3</v>
      </c>
      <c r="Y13">
        <v>0</v>
      </c>
      <c r="Z13">
        <v>0</v>
      </c>
      <c r="AA13">
        <v>0</v>
      </c>
      <c r="AB13">
        <v>8.3449074074074068E-3</v>
      </c>
      <c r="AC13">
        <v>5.2083333333333333E-4</v>
      </c>
      <c r="AD13">
        <v>4.5138888888888887E-4</v>
      </c>
      <c r="AE13">
        <v>7.7546296296296293E-4</v>
      </c>
      <c r="AF13">
        <v>5.6712962962962967E-4</v>
      </c>
      <c r="AG13">
        <v>1.7824074074074075E-3</v>
      </c>
      <c r="AH13">
        <v>2.4305555555555556E-3</v>
      </c>
      <c r="AI13">
        <v>6.2500000000000001E-4</v>
      </c>
      <c r="AJ13">
        <v>2.1875000000000002E-3</v>
      </c>
      <c r="AK13">
        <v>1.7476851851851852E-3</v>
      </c>
      <c r="AL13">
        <v>1.9907407407407408E-3</v>
      </c>
      <c r="AM13">
        <v>1.5057870370370371E-2</v>
      </c>
      <c r="AN13">
        <v>0</v>
      </c>
      <c r="AO13">
        <v>3.8657407407407408E-3</v>
      </c>
      <c r="AP13">
        <v>0</v>
      </c>
      <c r="AQ13">
        <v>9.6412037037037039E-3</v>
      </c>
      <c r="AR13">
        <v>0</v>
      </c>
      <c r="AS13">
        <v>5.3009259259259259E-3</v>
      </c>
      <c r="AT13">
        <v>4.0509259259259257E-3</v>
      </c>
      <c r="AU13">
        <v>3.7152777777777778E-3</v>
      </c>
      <c r="AV13">
        <v>3.1250000000000002E-3</v>
      </c>
      <c r="AW13">
        <v>0</v>
      </c>
      <c r="AX13">
        <v>0</v>
      </c>
      <c r="AY13">
        <v>1.3368055555555555E-2</v>
      </c>
      <c r="AZ13">
        <v>6.2615740740740739E-3</v>
      </c>
      <c r="BA13">
        <v>9.2824074074074076E-3</v>
      </c>
      <c r="BB13">
        <v>1.1145833333333334E-2</v>
      </c>
      <c r="BC13">
        <v>0</v>
      </c>
      <c r="BD13">
        <v>6.099537037037037E-3</v>
      </c>
      <c r="BE13">
        <v>0</v>
      </c>
      <c r="BF13">
        <v>2.4756944444444446E-2</v>
      </c>
      <c r="BG13">
        <v>7.0601851851851847E-4</v>
      </c>
      <c r="BH13">
        <v>4.8148148148148152E-3</v>
      </c>
      <c r="BI13">
        <v>6.1342592592592594E-3</v>
      </c>
      <c r="BJ13">
        <v>4.5949074074074078E-3</v>
      </c>
      <c r="BK13">
        <v>5.3356481481481484E-3</v>
      </c>
      <c r="BL13">
        <v>4.5254629629629629E-3</v>
      </c>
      <c r="BM13">
        <v>3.2638888888888891E-3</v>
      </c>
      <c r="BN13" t="s">
        <v>69</v>
      </c>
    </row>
    <row r="14" spans="1:66">
      <c r="A14">
        <v>12</v>
      </c>
      <c r="B14">
        <v>74620</v>
      </c>
      <c r="C14">
        <v>2442</v>
      </c>
      <c r="D14">
        <v>3139</v>
      </c>
      <c r="E14">
        <v>6591</v>
      </c>
      <c r="F14">
        <v>21</v>
      </c>
      <c r="G14">
        <v>18</v>
      </c>
      <c r="H14">
        <v>15</v>
      </c>
      <c r="I14">
        <v>6</v>
      </c>
      <c r="J14">
        <v>0</v>
      </c>
      <c r="K14">
        <v>1</v>
      </c>
      <c r="L14">
        <v>0</v>
      </c>
      <c r="M14">
        <v>12</v>
      </c>
      <c r="N14">
        <v>23</v>
      </c>
      <c r="O14">
        <v>7</v>
      </c>
      <c r="P14">
        <v>8</v>
      </c>
      <c r="Q14">
        <v>5</v>
      </c>
      <c r="R14">
        <v>4</v>
      </c>
      <c r="S14">
        <v>1</v>
      </c>
      <c r="T14">
        <v>5</v>
      </c>
      <c r="U14">
        <v>3.3564814814814816E-3</v>
      </c>
      <c r="V14">
        <v>7.4768518518518517E-3</v>
      </c>
      <c r="W14">
        <v>5.5787037037037038E-3</v>
      </c>
      <c r="X14">
        <v>1.7708333333333332E-3</v>
      </c>
      <c r="Y14">
        <v>0</v>
      </c>
      <c r="Z14">
        <v>1.8518518518518518E-4</v>
      </c>
      <c r="AA14">
        <v>0</v>
      </c>
      <c r="AB14">
        <v>3.1134259259259257E-3</v>
      </c>
      <c r="AC14">
        <v>1.0300925925925926E-3</v>
      </c>
      <c r="AD14">
        <v>1.2962962962962963E-3</v>
      </c>
      <c r="AE14">
        <v>1.1342592592592593E-3</v>
      </c>
      <c r="AF14">
        <v>1.0300925925925926E-3</v>
      </c>
      <c r="AG14">
        <v>9.7222222222222219E-4</v>
      </c>
      <c r="AH14">
        <v>1.6203703703703703E-4</v>
      </c>
      <c r="AI14">
        <v>2.2685185185185187E-3</v>
      </c>
      <c r="AJ14">
        <v>3.1250000000000001E-4</v>
      </c>
      <c r="AK14">
        <v>5.2083333333333333E-4</v>
      </c>
      <c r="AL14">
        <v>3.3680555555555556E-3</v>
      </c>
      <c r="AM14">
        <v>9.3518518518518525E-3</v>
      </c>
      <c r="AN14">
        <v>0</v>
      </c>
      <c r="AO14">
        <v>5.4050925925925924E-3</v>
      </c>
      <c r="AP14">
        <v>0</v>
      </c>
      <c r="AQ14">
        <v>1.0694444444444444E-2</v>
      </c>
      <c r="AR14">
        <v>1.1805555555555556E-3</v>
      </c>
      <c r="AS14">
        <v>2.6157407407407405E-3</v>
      </c>
      <c r="AT14">
        <v>3.7615740740740739E-3</v>
      </c>
      <c r="AU14">
        <v>1.6319444444444445E-3</v>
      </c>
      <c r="AV14">
        <v>5.4398148148148144E-4</v>
      </c>
      <c r="AW14">
        <v>0</v>
      </c>
      <c r="AX14">
        <v>0</v>
      </c>
      <c r="AY14">
        <v>8.8888888888888889E-3</v>
      </c>
      <c r="AZ14">
        <v>8.2638888888888883E-3</v>
      </c>
      <c r="BA14">
        <v>5.8101851851851856E-3</v>
      </c>
      <c r="BB14">
        <v>6.7361111111111111E-3</v>
      </c>
      <c r="BC14">
        <v>0</v>
      </c>
      <c r="BD14">
        <v>7.9629629629629634E-3</v>
      </c>
      <c r="BE14">
        <v>0</v>
      </c>
      <c r="BF14">
        <v>1.3136574074074075E-2</v>
      </c>
      <c r="BG14">
        <v>1.4791666666666667E-2</v>
      </c>
      <c r="BH14">
        <v>5.37037037037037E-3</v>
      </c>
      <c r="BI14">
        <v>5.3819444444444444E-3</v>
      </c>
      <c r="BJ14">
        <v>2.1296296296296298E-3</v>
      </c>
      <c r="BK14">
        <v>1.6087962962962963E-3</v>
      </c>
      <c r="BL14">
        <v>1.7523148148148149E-2</v>
      </c>
      <c r="BM14">
        <v>7.9976851851851858E-3</v>
      </c>
      <c r="BN14" t="s">
        <v>69</v>
      </c>
    </row>
    <row r="15" spans="1:66">
      <c r="A15">
        <v>13</v>
      </c>
      <c r="B15">
        <v>23305</v>
      </c>
      <c r="C15">
        <v>797</v>
      </c>
      <c r="D15">
        <v>2217</v>
      </c>
      <c r="E15">
        <v>3568</v>
      </c>
      <c r="F15">
        <v>4</v>
      </c>
      <c r="G15">
        <v>5</v>
      </c>
      <c r="H15">
        <v>2</v>
      </c>
      <c r="I15">
        <v>6</v>
      </c>
      <c r="J15">
        <v>0</v>
      </c>
      <c r="K15">
        <v>1</v>
      </c>
      <c r="L15">
        <v>0</v>
      </c>
      <c r="M15">
        <v>3</v>
      </c>
      <c r="N15">
        <v>1</v>
      </c>
      <c r="O15">
        <v>4</v>
      </c>
      <c r="P15">
        <v>3</v>
      </c>
      <c r="Q15">
        <v>3</v>
      </c>
      <c r="R15">
        <v>4</v>
      </c>
      <c r="S15">
        <v>0</v>
      </c>
      <c r="T15">
        <v>0</v>
      </c>
      <c r="U15">
        <v>4.861111111111111E-4</v>
      </c>
      <c r="V15">
        <v>1.6087962962962963E-3</v>
      </c>
      <c r="W15">
        <v>2.8935185185185184E-4</v>
      </c>
      <c r="X15">
        <v>5.2083333333333333E-4</v>
      </c>
      <c r="Y15">
        <v>0</v>
      </c>
      <c r="Z15">
        <v>2.4305555555555555E-4</v>
      </c>
      <c r="AA15">
        <v>0</v>
      </c>
      <c r="AB15">
        <v>1.238425925925926E-3</v>
      </c>
      <c r="AC15">
        <v>2.7777777777777778E-4</v>
      </c>
      <c r="AD15">
        <v>1.4583333333333334E-3</v>
      </c>
      <c r="AE15">
        <v>1.7013888888888888E-3</v>
      </c>
      <c r="AF15">
        <v>1.5509259259259259E-3</v>
      </c>
      <c r="AG15">
        <v>3.3564814814814812E-4</v>
      </c>
      <c r="AH15">
        <v>0</v>
      </c>
      <c r="AI15">
        <v>0</v>
      </c>
      <c r="AJ15">
        <v>2.7777777777777778E-4</v>
      </c>
      <c r="AK15">
        <v>2.0370370370370369E-3</v>
      </c>
      <c r="AL15">
        <v>1.4814814814814814E-3</v>
      </c>
      <c r="AM15">
        <v>5.0578703703703706E-3</v>
      </c>
      <c r="AN15">
        <v>0.65549768518518514</v>
      </c>
      <c r="AO15">
        <v>2.685185185185185E-3</v>
      </c>
      <c r="AP15">
        <v>0</v>
      </c>
      <c r="AQ15">
        <v>4.5833333333333334E-3</v>
      </c>
      <c r="AR15">
        <v>1.273148148148148E-4</v>
      </c>
      <c r="AS15">
        <v>4.9768518518518521E-4</v>
      </c>
      <c r="AT15">
        <v>6.3657407407407413E-4</v>
      </c>
      <c r="AU15">
        <v>1.238425925925926E-3</v>
      </c>
      <c r="AV15">
        <v>1.7361111111111112E-4</v>
      </c>
      <c r="AW15">
        <v>0</v>
      </c>
      <c r="AX15">
        <v>8.1365740740740738E-3</v>
      </c>
      <c r="AY15">
        <v>1.8541666666666668E-2</v>
      </c>
      <c r="AZ15">
        <v>2.1250000000000002E-2</v>
      </c>
      <c r="BA15">
        <v>1.3344907407407408E-2</v>
      </c>
      <c r="BB15">
        <v>1.5856481481481482E-2</v>
      </c>
      <c r="BC15">
        <v>1.1666666666666667E-2</v>
      </c>
      <c r="BD15">
        <v>1.3148148148148148E-2</v>
      </c>
      <c r="BE15">
        <v>1.1585648148148149E-2</v>
      </c>
      <c r="BF15">
        <v>1.4884259259259259E-2</v>
      </c>
      <c r="BG15">
        <v>1.1840277777777778E-2</v>
      </c>
      <c r="BH15">
        <v>6.9791666666666665E-3</v>
      </c>
      <c r="BI15">
        <v>6.2847222222222219E-3</v>
      </c>
      <c r="BJ15">
        <v>5.0462962962962961E-3</v>
      </c>
      <c r="BK15">
        <v>6.7476851851851856E-3</v>
      </c>
      <c r="BL15">
        <v>9.432870370370371E-3</v>
      </c>
      <c r="BM15">
        <v>4.1898148148148146E-3</v>
      </c>
      <c r="BN15" t="s">
        <v>69</v>
      </c>
    </row>
    <row r="16" spans="1:66">
      <c r="A16">
        <v>14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 t="s">
        <v>69</v>
      </c>
    </row>
    <row r="17" spans="1:66">
      <c r="A17">
        <v>15</v>
      </c>
      <c r="B17">
        <v>6521</v>
      </c>
      <c r="C17">
        <v>1698</v>
      </c>
      <c r="D17">
        <v>930</v>
      </c>
      <c r="E17">
        <v>7888</v>
      </c>
      <c r="F17">
        <v>5</v>
      </c>
      <c r="G17">
        <v>4</v>
      </c>
      <c r="H17">
        <v>4</v>
      </c>
      <c r="I17">
        <v>3</v>
      </c>
      <c r="J17">
        <v>0</v>
      </c>
      <c r="K17">
        <v>8</v>
      </c>
      <c r="L17">
        <v>0</v>
      </c>
      <c r="M17">
        <v>1</v>
      </c>
      <c r="N17">
        <v>0</v>
      </c>
      <c r="O17">
        <v>2</v>
      </c>
      <c r="P17">
        <v>3</v>
      </c>
      <c r="Q17">
        <v>2</v>
      </c>
      <c r="R17">
        <v>12</v>
      </c>
      <c r="S17">
        <v>0</v>
      </c>
      <c r="T17">
        <v>2</v>
      </c>
      <c r="U17">
        <v>1.9328703703703704E-3</v>
      </c>
      <c r="V17">
        <v>2.3148148148148149E-4</v>
      </c>
      <c r="W17">
        <v>1.1111111111111111E-3</v>
      </c>
      <c r="X17">
        <v>7.7546296296296293E-4</v>
      </c>
      <c r="Y17">
        <v>0</v>
      </c>
      <c r="Z17">
        <v>1.5393518518518519E-3</v>
      </c>
      <c r="AA17">
        <v>0</v>
      </c>
      <c r="AB17">
        <v>3.2407407407407406E-4</v>
      </c>
      <c r="AC17">
        <v>0</v>
      </c>
      <c r="AD17">
        <v>8.1018518518518516E-5</v>
      </c>
      <c r="AE17">
        <v>9.9652777777777778E-3</v>
      </c>
      <c r="AF17">
        <v>3.1250000000000001E-4</v>
      </c>
      <c r="AG17">
        <v>2.8356481481481483E-3</v>
      </c>
      <c r="AH17">
        <v>0</v>
      </c>
      <c r="AI17">
        <v>8.1018518518518516E-4</v>
      </c>
      <c r="AJ17">
        <v>7.7083333333333335E-3</v>
      </c>
      <c r="AK17">
        <v>6.898148148148148E-3</v>
      </c>
      <c r="AL17">
        <v>4.9189814814814816E-3</v>
      </c>
      <c r="AM17">
        <v>6.4236111111111108E-3</v>
      </c>
      <c r="AN17">
        <v>0.80374999999999996</v>
      </c>
      <c r="AO17">
        <v>4.861111111111111E-4</v>
      </c>
      <c r="AP17">
        <v>0</v>
      </c>
      <c r="AQ17">
        <v>5.0925925925925921E-4</v>
      </c>
      <c r="AR17">
        <v>4.2824074074074075E-4</v>
      </c>
      <c r="AS17">
        <v>1.8518518518518518E-4</v>
      </c>
      <c r="AT17">
        <v>5.4398148148148144E-4</v>
      </c>
      <c r="AU17">
        <v>3.0092592592592595E-4</v>
      </c>
      <c r="AV17">
        <v>6.9444444444444444E-5</v>
      </c>
      <c r="AW17">
        <v>0</v>
      </c>
      <c r="AX17">
        <v>0</v>
      </c>
      <c r="AY17">
        <v>8.5844907407407411E-2</v>
      </c>
      <c r="AZ17">
        <v>8.5706018518518515E-2</v>
      </c>
      <c r="BA17">
        <v>8.6909722222222222E-2</v>
      </c>
      <c r="BB17">
        <v>8.68287037037037E-2</v>
      </c>
      <c r="BC17">
        <v>8.5162037037037036E-2</v>
      </c>
      <c r="BD17">
        <v>9.2743055555555551E-2</v>
      </c>
      <c r="BE17">
        <v>8.5092592592592595E-2</v>
      </c>
      <c r="BF17">
        <v>8.59375E-2</v>
      </c>
      <c r="BG17">
        <v>8.5081018518518514E-2</v>
      </c>
      <c r="BH17">
        <v>3.2546296296296295E-2</v>
      </c>
      <c r="BI17">
        <v>1.4178240740740741E-2</v>
      </c>
      <c r="BJ17">
        <v>3.2534722222222222E-2</v>
      </c>
      <c r="BK17">
        <v>4.1192129629629627E-2</v>
      </c>
      <c r="BL17">
        <v>8.5243055555555558E-2</v>
      </c>
      <c r="BM17">
        <v>8.5370370370370374E-2</v>
      </c>
      <c r="BN17" t="s">
        <v>69</v>
      </c>
    </row>
    <row r="18" spans="1:66">
      <c r="A18">
        <v>16</v>
      </c>
      <c r="B18">
        <v>67981</v>
      </c>
      <c r="C18">
        <v>3094</v>
      </c>
      <c r="D18">
        <v>4216</v>
      </c>
      <c r="E18">
        <v>11576</v>
      </c>
      <c r="F18">
        <v>12</v>
      </c>
      <c r="G18">
        <v>26</v>
      </c>
      <c r="H18">
        <v>6</v>
      </c>
      <c r="I18">
        <v>15</v>
      </c>
      <c r="J18">
        <v>0</v>
      </c>
      <c r="K18">
        <v>12</v>
      </c>
      <c r="L18">
        <v>0</v>
      </c>
      <c r="M18">
        <v>13</v>
      </c>
      <c r="N18">
        <v>59</v>
      </c>
      <c r="O18">
        <v>3</v>
      </c>
      <c r="P18">
        <v>6</v>
      </c>
      <c r="Q18">
        <v>3</v>
      </c>
      <c r="R18">
        <v>0</v>
      </c>
      <c r="S18">
        <v>1</v>
      </c>
      <c r="T18">
        <v>2</v>
      </c>
      <c r="U18">
        <v>1.5277777777777779E-3</v>
      </c>
      <c r="V18">
        <v>5.9837962962962961E-3</v>
      </c>
      <c r="W18">
        <v>1.1226851851851851E-3</v>
      </c>
      <c r="X18">
        <v>3.3449074074074076E-3</v>
      </c>
      <c r="Y18">
        <v>0</v>
      </c>
      <c r="Z18">
        <v>2.5462962962962965E-3</v>
      </c>
      <c r="AA18">
        <v>0</v>
      </c>
      <c r="AB18">
        <v>2.8587962962962963E-3</v>
      </c>
      <c r="AC18">
        <v>1.5972222222222221E-2</v>
      </c>
      <c r="AD18">
        <v>1.6203703703703703E-4</v>
      </c>
      <c r="AE18">
        <v>1.4467592592592592E-3</v>
      </c>
      <c r="AF18">
        <v>7.7546296296296293E-4</v>
      </c>
      <c r="AG18">
        <v>0</v>
      </c>
      <c r="AH18">
        <v>6.9444444444444444E-5</v>
      </c>
      <c r="AI18">
        <v>2.5462962962962961E-4</v>
      </c>
      <c r="AJ18">
        <v>2.6041666666666665E-3</v>
      </c>
      <c r="AK18">
        <v>2.7893518518518519E-3</v>
      </c>
      <c r="AL18">
        <v>1.2731481481481483E-3</v>
      </c>
      <c r="AM18">
        <v>2.0706018518518519E-2</v>
      </c>
      <c r="AN18">
        <v>0</v>
      </c>
      <c r="AO18">
        <v>3.8541666666666668E-3</v>
      </c>
      <c r="AP18">
        <v>0</v>
      </c>
      <c r="AQ18">
        <v>1.0462962962962962E-2</v>
      </c>
      <c r="AR18">
        <v>3.1250000000000001E-4</v>
      </c>
      <c r="AS18">
        <v>4.363425925925926E-3</v>
      </c>
      <c r="AT18">
        <v>1.8518518518518519E-3</v>
      </c>
      <c r="AU18">
        <v>1.5972222222222223E-3</v>
      </c>
      <c r="AV18">
        <v>1.8865740740740742E-3</v>
      </c>
      <c r="AW18">
        <v>0</v>
      </c>
      <c r="AX18">
        <v>0</v>
      </c>
      <c r="AY18">
        <v>8.9814814814814809E-3</v>
      </c>
      <c r="AZ18">
        <v>1.1516203703703704E-2</v>
      </c>
      <c r="BA18">
        <v>6.8171296296296296E-3</v>
      </c>
      <c r="BB18">
        <v>1.1006944444444444E-2</v>
      </c>
      <c r="BC18">
        <v>3.7152777777777778E-3</v>
      </c>
      <c r="BD18">
        <v>1.0810185185185185E-2</v>
      </c>
      <c r="BE18">
        <v>6.9328703703703705E-3</v>
      </c>
      <c r="BF18">
        <v>6.2557870370370375E-2</v>
      </c>
      <c r="BG18">
        <v>2.3530092592592592E-2</v>
      </c>
      <c r="BH18">
        <v>3.8425925925925928E-3</v>
      </c>
      <c r="BI18">
        <v>2.9513888888888888E-3</v>
      </c>
      <c r="BJ18">
        <v>1.6435185185185185E-3</v>
      </c>
      <c r="BK18">
        <v>1.5740740740740741E-3</v>
      </c>
      <c r="BL18">
        <v>3.1284722222222221E-2</v>
      </c>
      <c r="BM18">
        <v>1.0405092592592593E-2</v>
      </c>
      <c r="BN18" t="s">
        <v>69</v>
      </c>
    </row>
    <row r="19" spans="1:66">
      <c r="A19">
        <v>17</v>
      </c>
      <c r="B19">
        <v>70825</v>
      </c>
      <c r="C19">
        <v>3426</v>
      </c>
      <c r="D19">
        <v>4370</v>
      </c>
      <c r="E19">
        <v>8251</v>
      </c>
      <c r="F19">
        <v>26</v>
      </c>
      <c r="G19">
        <v>41</v>
      </c>
      <c r="H19">
        <v>3</v>
      </c>
      <c r="I19">
        <v>14</v>
      </c>
      <c r="J19">
        <v>0</v>
      </c>
      <c r="K19">
        <v>4</v>
      </c>
      <c r="L19">
        <v>0</v>
      </c>
      <c r="M19">
        <v>16</v>
      </c>
      <c r="N19">
        <v>5</v>
      </c>
      <c r="O19">
        <v>5</v>
      </c>
      <c r="P19">
        <v>26</v>
      </c>
      <c r="Q19">
        <v>1</v>
      </c>
      <c r="R19">
        <v>26</v>
      </c>
      <c r="S19">
        <v>3</v>
      </c>
      <c r="T19">
        <v>11</v>
      </c>
      <c r="U19">
        <v>4.6874999999999998E-3</v>
      </c>
      <c r="V19">
        <v>8.6342592592592599E-3</v>
      </c>
      <c r="W19">
        <v>5.3240740740740744E-4</v>
      </c>
      <c r="X19">
        <v>1.9444444444444444E-3</v>
      </c>
      <c r="Y19">
        <v>0</v>
      </c>
      <c r="Z19">
        <v>6.8287037037037036E-4</v>
      </c>
      <c r="AA19">
        <v>0</v>
      </c>
      <c r="AB19">
        <v>3.472222222222222E-3</v>
      </c>
      <c r="AC19">
        <v>1.5972222222222223E-3</v>
      </c>
      <c r="AD19">
        <v>4.1666666666666669E-4</v>
      </c>
      <c r="AE19">
        <v>7.789351851851852E-3</v>
      </c>
      <c r="AF19">
        <v>2.5462962962962961E-4</v>
      </c>
      <c r="AG19">
        <v>8.3912037037037045E-3</v>
      </c>
      <c r="AH19">
        <v>5.3240740740740744E-4</v>
      </c>
      <c r="AI19">
        <v>1.4467592592592592E-3</v>
      </c>
      <c r="AJ19">
        <v>3.0092592592592595E-4</v>
      </c>
      <c r="AK19">
        <v>1.6435185185185185E-3</v>
      </c>
      <c r="AL19">
        <v>2.7199074074074074E-3</v>
      </c>
      <c r="AM19">
        <v>2.525462962962963E-2</v>
      </c>
      <c r="AN19">
        <v>0</v>
      </c>
      <c r="AO19">
        <v>7.1527777777777779E-3</v>
      </c>
      <c r="AP19">
        <v>0</v>
      </c>
      <c r="AQ19">
        <v>1.2129629629629629E-2</v>
      </c>
      <c r="AR19">
        <v>0</v>
      </c>
      <c r="AS19">
        <v>6.8287037037037036E-4</v>
      </c>
      <c r="AT19">
        <v>0</v>
      </c>
      <c r="AU19">
        <v>8.7962962962962962E-4</v>
      </c>
      <c r="AV19">
        <v>7.7546296296296293E-4</v>
      </c>
      <c r="AW19">
        <v>0</v>
      </c>
      <c r="AX19">
        <v>2.5231481481481481E-3</v>
      </c>
      <c r="AY19">
        <v>1.6770833333333332E-2</v>
      </c>
      <c r="AZ19">
        <v>1.9780092592592592E-2</v>
      </c>
      <c r="BA19">
        <v>3.0439814814814813E-3</v>
      </c>
      <c r="BB19">
        <v>6.9791666666666665E-3</v>
      </c>
      <c r="BC19">
        <v>0</v>
      </c>
      <c r="BD19">
        <v>3.7731481481481483E-3</v>
      </c>
      <c r="BE19">
        <v>0</v>
      </c>
      <c r="BF19">
        <v>1.6979166666666667E-2</v>
      </c>
      <c r="BG19">
        <v>7.7546296296296293E-4</v>
      </c>
      <c r="BH19">
        <v>3.3217592592592591E-3</v>
      </c>
      <c r="BI19">
        <v>1.6064814814814816E-2</v>
      </c>
      <c r="BJ19">
        <v>2.8356481481481483E-3</v>
      </c>
      <c r="BK19">
        <v>1.4849537037037038E-2</v>
      </c>
      <c r="BL19">
        <v>3.2986111111111111E-3</v>
      </c>
      <c r="BM19">
        <v>5.4629629629629629E-3</v>
      </c>
      <c r="BN19" t="s">
        <v>69</v>
      </c>
    </row>
    <row r="20" spans="1:66">
      <c r="A20">
        <v>18</v>
      </c>
      <c r="B20">
        <v>61779</v>
      </c>
      <c r="C20">
        <v>6099</v>
      </c>
      <c r="D20">
        <v>6107</v>
      </c>
      <c r="E20">
        <v>13087</v>
      </c>
      <c r="F20">
        <v>29</v>
      </c>
      <c r="G20">
        <v>26</v>
      </c>
      <c r="H20">
        <v>12</v>
      </c>
      <c r="I20">
        <v>27</v>
      </c>
      <c r="J20">
        <v>0</v>
      </c>
      <c r="K20">
        <v>2</v>
      </c>
      <c r="L20">
        <v>0</v>
      </c>
      <c r="M20">
        <v>11</v>
      </c>
      <c r="N20">
        <v>10</v>
      </c>
      <c r="O20">
        <v>13</v>
      </c>
      <c r="P20">
        <v>16</v>
      </c>
      <c r="Q20">
        <v>5</v>
      </c>
      <c r="R20">
        <v>60</v>
      </c>
      <c r="S20">
        <v>54</v>
      </c>
      <c r="T20">
        <v>6</v>
      </c>
      <c r="U20">
        <v>5.5787037037037038E-3</v>
      </c>
      <c r="V20">
        <v>5.115740740740741E-3</v>
      </c>
      <c r="W20">
        <v>2.8703703703703703E-3</v>
      </c>
      <c r="X20">
        <v>6.6319444444444446E-3</v>
      </c>
      <c r="Y20">
        <v>0</v>
      </c>
      <c r="Z20">
        <v>5.2083333333333333E-4</v>
      </c>
      <c r="AA20">
        <v>0</v>
      </c>
      <c r="AB20">
        <v>6.7939814814814816E-3</v>
      </c>
      <c r="AC20">
        <v>3.6689814814814814E-3</v>
      </c>
      <c r="AD20">
        <v>4.0625000000000001E-3</v>
      </c>
      <c r="AE20">
        <v>2.2453703703703702E-3</v>
      </c>
      <c r="AF20">
        <v>1.1921296296296296E-3</v>
      </c>
      <c r="AG20">
        <v>1.9618055555555555E-2</v>
      </c>
      <c r="AH20">
        <v>1.2916666666666667E-2</v>
      </c>
      <c r="AI20">
        <v>6.7129629629629625E-4</v>
      </c>
      <c r="AJ20">
        <v>1.1134259259259259E-2</v>
      </c>
      <c r="AK20">
        <v>4.1319444444444442E-3</v>
      </c>
      <c r="AL20">
        <v>1.0729166666666666E-2</v>
      </c>
      <c r="AM20">
        <v>4.7928240740740743E-2</v>
      </c>
      <c r="AN20">
        <v>0</v>
      </c>
      <c r="AO20">
        <v>2.8703703703703703E-3</v>
      </c>
      <c r="AP20">
        <v>0</v>
      </c>
      <c r="AQ20">
        <v>1.2083333333333333E-2</v>
      </c>
      <c r="AR20">
        <v>6.9444444444444447E-4</v>
      </c>
      <c r="AS20">
        <v>2.8240740740740739E-3</v>
      </c>
      <c r="AT20">
        <v>9.837962962962962E-4</v>
      </c>
      <c r="AU20">
        <v>1.4004629629629629E-3</v>
      </c>
      <c r="AV20">
        <v>2.8240740740740739E-3</v>
      </c>
      <c r="AW20">
        <v>0</v>
      </c>
      <c r="AX20">
        <v>0</v>
      </c>
      <c r="AY20">
        <v>1.638888888888889E-2</v>
      </c>
      <c r="AZ20">
        <v>1.9953703703703703E-2</v>
      </c>
      <c r="BA20">
        <v>0.03</v>
      </c>
      <c r="BB20">
        <v>2.5138888888888888E-2</v>
      </c>
      <c r="BC20">
        <v>5.4166666666666669E-3</v>
      </c>
      <c r="BD20">
        <v>7.3842592592592597E-3</v>
      </c>
      <c r="BE20">
        <v>5.7175925925925927E-3</v>
      </c>
      <c r="BF20">
        <v>2.8877314814814814E-2</v>
      </c>
      <c r="BG20">
        <v>1.0081018518518519E-2</v>
      </c>
      <c r="BH20">
        <v>1.6747685185185185E-2</v>
      </c>
      <c r="BI20">
        <v>2.3182870370370371E-2</v>
      </c>
      <c r="BJ20">
        <v>1.0150462962962964E-2</v>
      </c>
      <c r="BK20">
        <v>3.5891203703703703E-2</v>
      </c>
      <c r="BL20">
        <v>2.3819444444444445E-2</v>
      </c>
      <c r="BM20">
        <v>9.3981481481481485E-3</v>
      </c>
      <c r="BN20" t="s">
        <v>69</v>
      </c>
    </row>
    <row r="21" spans="1:66">
      <c r="A21">
        <v>19</v>
      </c>
      <c r="B21">
        <v>32598</v>
      </c>
      <c r="C21">
        <v>6535</v>
      </c>
      <c r="D21">
        <v>2860</v>
      </c>
      <c r="E21">
        <v>24711</v>
      </c>
      <c r="F21">
        <v>16</v>
      </c>
      <c r="G21">
        <v>28</v>
      </c>
      <c r="H21">
        <v>6</v>
      </c>
      <c r="I21">
        <v>17</v>
      </c>
      <c r="J21">
        <v>0</v>
      </c>
      <c r="K21">
        <v>4</v>
      </c>
      <c r="L21">
        <v>0</v>
      </c>
      <c r="M21">
        <v>23</v>
      </c>
      <c r="N21">
        <v>51</v>
      </c>
      <c r="O21">
        <v>8</v>
      </c>
      <c r="P21">
        <v>2</v>
      </c>
      <c r="Q21">
        <v>3</v>
      </c>
      <c r="R21">
        <v>12</v>
      </c>
      <c r="S21">
        <v>98</v>
      </c>
      <c r="T21">
        <v>7</v>
      </c>
      <c r="U21">
        <v>4.2939814814814811E-3</v>
      </c>
      <c r="V21">
        <v>4.3287037037037035E-3</v>
      </c>
      <c r="W21">
        <v>2.673611111111111E-3</v>
      </c>
      <c r="X21">
        <v>3.5300925925925925E-3</v>
      </c>
      <c r="Y21">
        <v>0</v>
      </c>
      <c r="Z21">
        <v>2.0949074074074073E-3</v>
      </c>
      <c r="AA21">
        <v>0</v>
      </c>
      <c r="AB21">
        <v>5.5671296296296293E-3</v>
      </c>
      <c r="AC21">
        <v>1.8067129629629631E-2</v>
      </c>
      <c r="AD21">
        <v>2.0486111111111113E-3</v>
      </c>
      <c r="AE21">
        <v>5.5555555555555556E-4</v>
      </c>
      <c r="AF21">
        <v>3.8194444444444446E-4</v>
      </c>
      <c r="AG21">
        <v>2.638888888888889E-3</v>
      </c>
      <c r="AH21">
        <v>3.1134259259259261E-2</v>
      </c>
      <c r="AI21">
        <v>1.1111111111111111E-3</v>
      </c>
      <c r="AJ21">
        <v>1.25E-3</v>
      </c>
      <c r="AK21">
        <v>3.9236111111111112E-3</v>
      </c>
      <c r="AL21">
        <v>5.9027777777777778E-4</v>
      </c>
      <c r="AM21">
        <v>2.4525462962962964E-2</v>
      </c>
      <c r="AN21">
        <v>0.23450231481481482</v>
      </c>
      <c r="AO21">
        <v>3.8541666666666668E-3</v>
      </c>
      <c r="AP21">
        <v>0</v>
      </c>
      <c r="AQ21">
        <v>5.4513888888888893E-3</v>
      </c>
      <c r="AR21">
        <v>3.4722222222222224E-4</v>
      </c>
      <c r="AS21">
        <v>1.5509259259259259E-3</v>
      </c>
      <c r="AT21">
        <v>1.1226851851851851E-3</v>
      </c>
      <c r="AU21">
        <v>9.7222222222222219E-4</v>
      </c>
      <c r="AV21">
        <v>3.1250000000000001E-4</v>
      </c>
      <c r="AW21">
        <v>0</v>
      </c>
      <c r="AX21">
        <v>0</v>
      </c>
      <c r="AY21">
        <v>0.11684027777777778</v>
      </c>
      <c r="AZ21">
        <v>0.14195601851851852</v>
      </c>
      <c r="BA21">
        <v>0.11292824074074075</v>
      </c>
      <c r="BB21">
        <v>0.11708333333333333</v>
      </c>
      <c r="BC21">
        <v>0.10732638888888889</v>
      </c>
      <c r="BD21">
        <v>0.12788194444444445</v>
      </c>
      <c r="BE21">
        <v>0.10699074074074075</v>
      </c>
      <c r="BF21">
        <v>0.20658564814814814</v>
      </c>
      <c r="BG21">
        <v>0.11954861111111111</v>
      </c>
      <c r="BH21">
        <v>0.10777777777777778</v>
      </c>
      <c r="BI21">
        <v>0.10649305555555555</v>
      </c>
      <c r="BJ21">
        <v>0.10671296296296297</v>
      </c>
      <c r="BK21">
        <v>0.10820601851851852</v>
      </c>
      <c r="BL21">
        <v>0.13229166666666667</v>
      </c>
      <c r="BM21">
        <v>0.11355324074074075</v>
      </c>
      <c r="BN21" t="s">
        <v>69</v>
      </c>
    </row>
    <row r="22" spans="1:66">
      <c r="A22">
        <v>20</v>
      </c>
      <c r="B22">
        <v>0</v>
      </c>
      <c r="C22">
        <v>0</v>
      </c>
      <c r="D22">
        <v>0</v>
      </c>
      <c r="E22">
        <v>86403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1.0000347222222221</v>
      </c>
      <c r="AZ22">
        <v>1.0000347222222221</v>
      </c>
      <c r="BA22">
        <v>1.0000347222222221</v>
      </c>
      <c r="BB22">
        <v>1.0000347222222221</v>
      </c>
      <c r="BC22">
        <v>1.0000347222222221</v>
      </c>
      <c r="BD22">
        <v>1.0000347222222221</v>
      </c>
      <c r="BE22">
        <v>1.0000347222222221</v>
      </c>
      <c r="BF22">
        <v>1.0000347222222221</v>
      </c>
      <c r="BG22">
        <v>1.0000347222222221</v>
      </c>
      <c r="BH22">
        <v>1.0000347222222221</v>
      </c>
      <c r="BI22">
        <v>1.0000347222222221</v>
      </c>
      <c r="BJ22">
        <v>1.0000347222222221</v>
      </c>
      <c r="BK22">
        <v>1.0000347222222221</v>
      </c>
      <c r="BL22">
        <v>1.0000347222222221</v>
      </c>
      <c r="BM22">
        <v>1.0000347222222221</v>
      </c>
      <c r="BN22" t="s">
        <v>69</v>
      </c>
    </row>
    <row r="23" spans="1:66">
      <c r="A23">
        <v>21</v>
      </c>
      <c r="B23">
        <v>0</v>
      </c>
      <c r="C23">
        <v>0</v>
      </c>
      <c r="D23">
        <v>0</v>
      </c>
      <c r="E23">
        <v>86402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1.0000231481481481</v>
      </c>
      <c r="AZ23">
        <v>1.0000231481481481</v>
      </c>
      <c r="BA23">
        <v>1.0000231481481481</v>
      </c>
      <c r="BB23">
        <v>1.0000231481481481</v>
      </c>
      <c r="BC23">
        <v>1.0000231481481481</v>
      </c>
      <c r="BD23">
        <v>1.0000231481481481</v>
      </c>
      <c r="BE23">
        <v>1.0000231481481481</v>
      </c>
      <c r="BF23">
        <v>1.0000231481481481</v>
      </c>
      <c r="BG23">
        <v>1.0000231481481481</v>
      </c>
      <c r="BH23">
        <v>1.0000231481481481</v>
      </c>
      <c r="BI23">
        <v>1.0000231481481481</v>
      </c>
      <c r="BJ23">
        <v>1.0000347222222221</v>
      </c>
      <c r="BK23">
        <v>1.0000347222222221</v>
      </c>
      <c r="BL23">
        <v>1.0000347222222221</v>
      </c>
      <c r="BM23">
        <v>1.0000347222222221</v>
      </c>
      <c r="BN23" t="s">
        <v>69</v>
      </c>
    </row>
    <row r="24" spans="1:66">
      <c r="A24">
        <v>22</v>
      </c>
      <c r="B24">
        <v>64529</v>
      </c>
      <c r="C24">
        <v>3603</v>
      </c>
      <c r="D24">
        <v>2592</v>
      </c>
      <c r="E24">
        <v>16160</v>
      </c>
      <c r="F24">
        <v>20</v>
      </c>
      <c r="G24">
        <v>22</v>
      </c>
      <c r="H24">
        <v>2</v>
      </c>
      <c r="I24">
        <v>14</v>
      </c>
      <c r="J24">
        <v>0</v>
      </c>
      <c r="K24">
        <v>2</v>
      </c>
      <c r="L24">
        <v>0</v>
      </c>
      <c r="M24">
        <v>16</v>
      </c>
      <c r="N24">
        <v>49</v>
      </c>
      <c r="O24">
        <v>3</v>
      </c>
      <c r="P24">
        <v>8</v>
      </c>
      <c r="Q24">
        <v>2</v>
      </c>
      <c r="R24">
        <v>12</v>
      </c>
      <c r="S24">
        <v>60</v>
      </c>
      <c r="T24">
        <v>4</v>
      </c>
      <c r="U24">
        <v>2.3495370370370371E-3</v>
      </c>
      <c r="V24">
        <v>4.9884259259259257E-3</v>
      </c>
      <c r="W24">
        <v>3.1250000000000001E-4</v>
      </c>
      <c r="X24">
        <v>1.8865740740740742E-3</v>
      </c>
      <c r="Y24">
        <v>0</v>
      </c>
      <c r="Z24">
        <v>2.8935185185185184E-4</v>
      </c>
      <c r="AA24">
        <v>0</v>
      </c>
      <c r="AB24">
        <v>3.6921296296296298E-3</v>
      </c>
      <c r="AC24">
        <v>1.2870370370370371E-2</v>
      </c>
      <c r="AD24">
        <v>4.5138888888888887E-4</v>
      </c>
      <c r="AE24">
        <v>1.4814814814814814E-3</v>
      </c>
      <c r="AF24">
        <v>3.1250000000000001E-4</v>
      </c>
      <c r="AG24">
        <v>1.7592592592592592E-3</v>
      </c>
      <c r="AH24">
        <v>1.306712962962963E-2</v>
      </c>
      <c r="AI24">
        <v>5.3240740740740744E-4</v>
      </c>
      <c r="AJ24">
        <v>1.9675925925925924E-3</v>
      </c>
      <c r="AK24">
        <v>1.0416666666666667E-3</v>
      </c>
      <c r="AL24">
        <v>1.3888888888888889E-3</v>
      </c>
      <c r="AM24">
        <v>8.0787037037037043E-3</v>
      </c>
      <c r="AN24">
        <v>0</v>
      </c>
      <c r="AO24">
        <v>5.2777777777777779E-3</v>
      </c>
      <c r="AP24">
        <v>0</v>
      </c>
      <c r="AQ24">
        <v>7.2685185185185188E-3</v>
      </c>
      <c r="AR24">
        <v>3.2407407407407406E-4</v>
      </c>
      <c r="AS24">
        <v>3.6689814814814814E-3</v>
      </c>
      <c r="AT24">
        <v>8.7962962962962962E-4</v>
      </c>
      <c r="AU24">
        <v>1.0879629629629629E-3</v>
      </c>
      <c r="AV24">
        <v>6.134259259259259E-4</v>
      </c>
      <c r="AW24">
        <v>0</v>
      </c>
      <c r="AX24">
        <v>4.9768518518518521E-4</v>
      </c>
      <c r="AY24">
        <v>1.2546296296296297E-2</v>
      </c>
      <c r="AZ24">
        <v>1.3425925925925926E-2</v>
      </c>
      <c r="BA24">
        <v>1.0567129629629629E-2</v>
      </c>
      <c r="BB24">
        <v>1.357638888888889E-2</v>
      </c>
      <c r="BC24">
        <v>1.9675925925925927E-2</v>
      </c>
      <c r="BD24">
        <v>1.3078703703703703E-2</v>
      </c>
      <c r="BE24">
        <v>2.0069444444444445E-2</v>
      </c>
      <c r="BF24">
        <v>0.10596064814814815</v>
      </c>
      <c r="BG24">
        <v>1.951388888888889E-2</v>
      </c>
      <c r="BH24">
        <v>5.7986111111111112E-3</v>
      </c>
      <c r="BI24">
        <v>8.9004629629629625E-3</v>
      </c>
      <c r="BJ24">
        <v>6.3657407407407404E-3</v>
      </c>
      <c r="BK24">
        <v>1.6805555555555556E-2</v>
      </c>
      <c r="BL24">
        <v>6.1678240740740742E-2</v>
      </c>
      <c r="BM24">
        <v>3.7986111111111109E-2</v>
      </c>
      <c r="BN24" t="s">
        <v>69</v>
      </c>
    </row>
    <row r="25" spans="1:66">
      <c r="A25">
        <v>23</v>
      </c>
      <c r="B25">
        <v>57653</v>
      </c>
      <c r="C25">
        <v>4861</v>
      </c>
      <c r="D25">
        <v>6234</v>
      </c>
      <c r="E25">
        <v>18338</v>
      </c>
      <c r="F25">
        <v>33</v>
      </c>
      <c r="G25">
        <v>32</v>
      </c>
      <c r="H25">
        <v>10</v>
      </c>
      <c r="I25">
        <v>58</v>
      </c>
      <c r="J25">
        <v>0</v>
      </c>
      <c r="K25">
        <v>3</v>
      </c>
      <c r="L25">
        <v>2</v>
      </c>
      <c r="M25">
        <v>21</v>
      </c>
      <c r="N25">
        <v>25</v>
      </c>
      <c r="O25">
        <v>5</v>
      </c>
      <c r="P25">
        <v>6</v>
      </c>
      <c r="Q25">
        <v>1</v>
      </c>
      <c r="R25">
        <v>4</v>
      </c>
      <c r="S25">
        <v>74</v>
      </c>
      <c r="T25">
        <v>5</v>
      </c>
      <c r="U25">
        <v>5.185185185185185E-3</v>
      </c>
      <c r="V25">
        <v>5.5439814814814813E-3</v>
      </c>
      <c r="W25">
        <v>1.6666666666666668E-3</v>
      </c>
      <c r="X25">
        <v>8.6689814814814806E-3</v>
      </c>
      <c r="Y25">
        <v>0</v>
      </c>
      <c r="Z25">
        <v>2.0254629629629629E-3</v>
      </c>
      <c r="AA25">
        <v>1.3888888888888889E-4</v>
      </c>
      <c r="AB25">
        <v>5.185185185185185E-3</v>
      </c>
      <c r="AC25">
        <v>4.8032407407407407E-3</v>
      </c>
      <c r="AD25">
        <v>1.1574074074074073E-3</v>
      </c>
      <c r="AE25">
        <v>1.4236111111111112E-3</v>
      </c>
      <c r="AF25">
        <v>2.7199074074074074E-3</v>
      </c>
      <c r="AG25">
        <v>1.0532407407407407E-3</v>
      </c>
      <c r="AH25">
        <v>1.7881944444444443E-2</v>
      </c>
      <c r="AI25">
        <v>1.2037037037037038E-3</v>
      </c>
      <c r="AJ25">
        <v>1.7384259259259259E-2</v>
      </c>
      <c r="AK25">
        <v>1.3136574074074075E-2</v>
      </c>
      <c r="AL25">
        <v>1.0266203703703704E-2</v>
      </c>
      <c r="AM25">
        <v>3.5497685185185188E-2</v>
      </c>
      <c r="AN25">
        <v>0</v>
      </c>
      <c r="AO25">
        <v>4.1203703703703706E-3</v>
      </c>
      <c r="AP25">
        <v>0</v>
      </c>
      <c r="AQ25">
        <v>1.269675925925926E-2</v>
      </c>
      <c r="AR25">
        <v>6.076388888888889E-3</v>
      </c>
      <c r="AS25">
        <v>2.2569444444444442E-3</v>
      </c>
      <c r="AT25">
        <v>1.3425925925925925E-3</v>
      </c>
      <c r="AU25">
        <v>5.0810185185185186E-3</v>
      </c>
      <c r="AV25">
        <v>7.0601851851851847E-4</v>
      </c>
      <c r="AW25">
        <v>0</v>
      </c>
      <c r="AX25">
        <v>2.673611111111111E-3</v>
      </c>
      <c r="AY25">
        <v>2.7685185185185184E-2</v>
      </c>
      <c r="AZ25">
        <v>3.3784722222222223E-2</v>
      </c>
      <c r="BA25">
        <v>1.9328703703703702E-2</v>
      </c>
      <c r="BB25">
        <v>4.746527777777778E-2</v>
      </c>
      <c r="BC25">
        <v>1.2824074074074075E-2</v>
      </c>
      <c r="BD25">
        <v>2.8935185185185185E-2</v>
      </c>
      <c r="BE25">
        <v>1.5069444444444444E-2</v>
      </c>
      <c r="BF25">
        <v>2.4282407407407409E-2</v>
      </c>
      <c r="BG25">
        <v>8.1527777777777782E-2</v>
      </c>
      <c r="BH25">
        <v>2.0543981481481483E-2</v>
      </c>
      <c r="BI25">
        <v>1.832175925925926E-2</v>
      </c>
      <c r="BJ25">
        <v>1.7384259259259259E-2</v>
      </c>
      <c r="BK25">
        <v>2.4375000000000001E-2</v>
      </c>
      <c r="BL25">
        <v>5.0995370370370371E-2</v>
      </c>
      <c r="BM25">
        <v>2.9641203703703704E-2</v>
      </c>
      <c r="BN25" t="s">
        <v>69</v>
      </c>
    </row>
    <row r="26" spans="1:66">
      <c r="A26">
        <v>24</v>
      </c>
      <c r="B26">
        <v>69982</v>
      </c>
      <c r="C26">
        <v>3544</v>
      </c>
      <c r="D26">
        <v>3355</v>
      </c>
      <c r="E26">
        <v>9981</v>
      </c>
      <c r="F26">
        <v>31</v>
      </c>
      <c r="G26">
        <v>17</v>
      </c>
      <c r="H26">
        <v>4</v>
      </c>
      <c r="I26">
        <v>39</v>
      </c>
      <c r="J26">
        <v>0</v>
      </c>
      <c r="K26">
        <v>4</v>
      </c>
      <c r="L26">
        <v>0</v>
      </c>
      <c r="M26">
        <v>19</v>
      </c>
      <c r="N26">
        <v>10</v>
      </c>
      <c r="O26">
        <v>10</v>
      </c>
      <c r="P26">
        <v>17</v>
      </c>
      <c r="Q26">
        <v>2</v>
      </c>
      <c r="R26">
        <v>21</v>
      </c>
      <c r="S26">
        <v>6</v>
      </c>
      <c r="T26">
        <v>2</v>
      </c>
      <c r="U26">
        <v>1.1157407407407408E-2</v>
      </c>
      <c r="V26">
        <v>3.8541666666666668E-3</v>
      </c>
      <c r="W26">
        <v>8.9120370370370373E-4</v>
      </c>
      <c r="X26">
        <v>7.4999999999999997E-3</v>
      </c>
      <c r="Y26">
        <v>0</v>
      </c>
      <c r="Z26">
        <v>7.6388888888888893E-4</v>
      </c>
      <c r="AA26">
        <v>0</v>
      </c>
      <c r="AB26">
        <v>3.3680555555555556E-3</v>
      </c>
      <c r="AC26">
        <v>1.3310185185185185E-3</v>
      </c>
      <c r="AD26">
        <v>2.7662037037037039E-3</v>
      </c>
      <c r="AE26">
        <v>3.3217592592592591E-3</v>
      </c>
      <c r="AF26">
        <v>1.6782407407407408E-3</v>
      </c>
      <c r="AG26">
        <v>4.9652777777777777E-3</v>
      </c>
      <c r="AH26">
        <v>2.2453703703703702E-3</v>
      </c>
      <c r="AI26">
        <v>4.6296296296296298E-4</v>
      </c>
      <c r="AJ26">
        <v>1.7592592592592592E-3</v>
      </c>
      <c r="AK26">
        <v>2.0949074074074073E-3</v>
      </c>
      <c r="AL26">
        <v>3.0208333333333333E-3</v>
      </c>
      <c r="AM26">
        <v>1.636574074074074E-2</v>
      </c>
      <c r="AN26">
        <v>0</v>
      </c>
      <c r="AO26">
        <v>2.9050925925925928E-3</v>
      </c>
      <c r="AP26">
        <v>0</v>
      </c>
      <c r="AQ26">
        <v>8.9930555555555562E-3</v>
      </c>
      <c r="AR26">
        <v>3.7962962962962963E-3</v>
      </c>
      <c r="AS26">
        <v>3.4722222222222224E-4</v>
      </c>
      <c r="AT26">
        <v>4.0509259259259258E-4</v>
      </c>
      <c r="AU26">
        <v>8.3333333333333339E-4</v>
      </c>
      <c r="AV26">
        <v>6.3657407407407413E-4</v>
      </c>
      <c r="AW26">
        <v>0</v>
      </c>
      <c r="AX26">
        <v>1.4120370370370369E-3</v>
      </c>
      <c r="AY26">
        <v>8.1712962962962963E-3</v>
      </c>
      <c r="AZ26">
        <v>9.1203703703703707E-3</v>
      </c>
      <c r="BA26">
        <v>3.5763888888888889E-3</v>
      </c>
      <c r="BB26">
        <v>2.4641203703703703E-2</v>
      </c>
      <c r="BC26">
        <v>0</v>
      </c>
      <c r="BD26">
        <v>5.0231481481481481E-3</v>
      </c>
      <c r="BE26">
        <v>1.5416666666666667E-2</v>
      </c>
      <c r="BF26">
        <v>1.9467592592592592E-2</v>
      </c>
      <c r="BG26">
        <v>2.0763888888888887E-2</v>
      </c>
      <c r="BH26">
        <v>1.1354166666666667E-2</v>
      </c>
      <c r="BI26">
        <v>1.6597222222222222E-2</v>
      </c>
      <c r="BJ26">
        <v>1.6898148148148148E-3</v>
      </c>
      <c r="BK26">
        <v>8.9930555555555562E-3</v>
      </c>
      <c r="BL26">
        <v>1.6666666666666668E-3</v>
      </c>
      <c r="BM26">
        <v>1.0416666666666667E-3</v>
      </c>
      <c r="BN26" t="s">
        <v>69</v>
      </c>
    </row>
    <row r="27" spans="1:66">
      <c r="A27">
        <v>25</v>
      </c>
      <c r="B27">
        <v>20353</v>
      </c>
      <c r="C27">
        <v>1669</v>
      </c>
      <c r="D27">
        <v>1659</v>
      </c>
      <c r="E27">
        <v>1694</v>
      </c>
      <c r="F27">
        <v>29</v>
      </c>
      <c r="G27">
        <v>52</v>
      </c>
      <c r="H27">
        <v>69</v>
      </c>
      <c r="I27">
        <v>37</v>
      </c>
      <c r="J27">
        <v>0</v>
      </c>
      <c r="K27">
        <v>14</v>
      </c>
      <c r="L27">
        <v>0</v>
      </c>
      <c r="M27">
        <v>38</v>
      </c>
      <c r="N27">
        <v>11</v>
      </c>
      <c r="O27">
        <v>4</v>
      </c>
      <c r="P27">
        <v>2</v>
      </c>
      <c r="Q27">
        <v>1</v>
      </c>
      <c r="R27">
        <v>4</v>
      </c>
      <c r="S27">
        <v>11</v>
      </c>
      <c r="T27">
        <v>4</v>
      </c>
      <c r="U27">
        <v>1.1458333333333333E-3</v>
      </c>
      <c r="V27">
        <v>1.6782407407407408E-3</v>
      </c>
      <c r="W27">
        <v>8.4259259259259253E-3</v>
      </c>
      <c r="X27">
        <v>1.5625000000000001E-3</v>
      </c>
      <c r="Y27">
        <v>0</v>
      </c>
      <c r="Z27">
        <v>3.1250000000000001E-4</v>
      </c>
      <c r="AA27">
        <v>0</v>
      </c>
      <c r="AB27">
        <v>4.1550925925925922E-3</v>
      </c>
      <c r="AC27">
        <v>2.6620370370370372E-4</v>
      </c>
      <c r="AD27">
        <v>5.5555555555555556E-4</v>
      </c>
      <c r="AE27">
        <v>0</v>
      </c>
      <c r="AF27">
        <v>0</v>
      </c>
      <c r="AG27">
        <v>0</v>
      </c>
      <c r="AH27">
        <v>2.4074074074074076E-3</v>
      </c>
      <c r="AI27">
        <v>6.018518518518519E-4</v>
      </c>
      <c r="AJ27">
        <v>6.5972222222222224E-4</v>
      </c>
      <c r="AK27">
        <v>1.5393518518518519E-3</v>
      </c>
      <c r="AL27">
        <v>8.1018518518518516E-4</v>
      </c>
      <c r="AM27">
        <v>1.0821759259259258E-2</v>
      </c>
      <c r="AN27">
        <v>0</v>
      </c>
      <c r="AO27">
        <v>1.8518518518518519E-3</v>
      </c>
      <c r="AP27">
        <v>0</v>
      </c>
      <c r="AQ27">
        <v>2.650462962962963E-3</v>
      </c>
      <c r="AR27">
        <v>0</v>
      </c>
      <c r="AS27">
        <v>3.8194444444444446E-4</v>
      </c>
      <c r="AT27">
        <v>4.861111111111111E-4</v>
      </c>
      <c r="AU27">
        <v>1.1342592592592593E-3</v>
      </c>
      <c r="AV27">
        <v>7.5231481481481482E-4</v>
      </c>
      <c r="AW27">
        <v>0</v>
      </c>
      <c r="AX27">
        <v>1.9675925925925926E-4</v>
      </c>
      <c r="AY27">
        <v>1.8981481481481482E-3</v>
      </c>
      <c r="AZ27">
        <v>1.8634259259259259E-3</v>
      </c>
      <c r="BA27">
        <v>5.2777777777777779E-3</v>
      </c>
      <c r="BB27">
        <v>3.7847222222222223E-3</v>
      </c>
      <c r="BC27">
        <v>0</v>
      </c>
      <c r="BD27">
        <v>9.0277777777777774E-4</v>
      </c>
      <c r="BE27">
        <v>0</v>
      </c>
      <c r="BF27">
        <v>5.7291666666666663E-3</v>
      </c>
      <c r="BG27">
        <v>0</v>
      </c>
      <c r="BH27">
        <v>5.7870370370370367E-4</v>
      </c>
      <c r="BI27">
        <v>2.8935185185185184E-4</v>
      </c>
      <c r="BJ27">
        <v>3.3564814814814812E-4</v>
      </c>
      <c r="BK27">
        <v>2.6620370370370372E-4</v>
      </c>
      <c r="BL27">
        <v>6.2500000000000001E-4</v>
      </c>
      <c r="BM27">
        <v>1.273148148148148E-4</v>
      </c>
      <c r="BN27" t="s">
        <v>69</v>
      </c>
    </row>
    <row r="28" spans="1:66">
      <c r="A28">
        <v>26</v>
      </c>
      <c r="B28">
        <v>47645</v>
      </c>
      <c r="C28">
        <v>3317</v>
      </c>
      <c r="D28">
        <v>2720</v>
      </c>
      <c r="E28">
        <v>8454</v>
      </c>
      <c r="F28">
        <v>35</v>
      </c>
      <c r="G28">
        <v>9</v>
      </c>
      <c r="H28">
        <v>43</v>
      </c>
      <c r="I28">
        <v>32</v>
      </c>
      <c r="J28">
        <v>0</v>
      </c>
      <c r="K28">
        <v>0</v>
      </c>
      <c r="L28">
        <v>0</v>
      </c>
      <c r="M28">
        <v>8</v>
      </c>
      <c r="N28">
        <v>3</v>
      </c>
      <c r="O28">
        <v>3</v>
      </c>
      <c r="P28">
        <v>2</v>
      </c>
      <c r="Q28">
        <v>6</v>
      </c>
      <c r="R28">
        <v>7</v>
      </c>
      <c r="S28">
        <v>3</v>
      </c>
      <c r="T28">
        <v>1</v>
      </c>
      <c r="U28">
        <v>4.4907407407407405E-3</v>
      </c>
      <c r="V28">
        <v>2.685185185185185E-3</v>
      </c>
      <c r="W28">
        <v>1.2789351851851852E-2</v>
      </c>
      <c r="X28">
        <v>4.5717592592592589E-3</v>
      </c>
      <c r="Y28">
        <v>0</v>
      </c>
      <c r="Z28">
        <v>0</v>
      </c>
      <c r="AA28">
        <v>0</v>
      </c>
      <c r="AB28">
        <v>1.4583333333333334E-3</v>
      </c>
      <c r="AC28">
        <v>2.4189814814814816E-3</v>
      </c>
      <c r="AD28">
        <v>5.5555555555555556E-4</v>
      </c>
      <c r="AE28">
        <v>3.1250000000000001E-4</v>
      </c>
      <c r="AF28">
        <v>5.2199074074074075E-3</v>
      </c>
      <c r="AG28">
        <v>9.9074074074074082E-3</v>
      </c>
      <c r="AH28">
        <v>1.0532407407407407E-3</v>
      </c>
      <c r="AI28">
        <v>2.0833333333333335E-4</v>
      </c>
      <c r="AJ28">
        <v>3.4722222222222224E-4</v>
      </c>
      <c r="AK28">
        <v>6.018518518518519E-4</v>
      </c>
      <c r="AL28">
        <v>1.5162037037037036E-3</v>
      </c>
      <c r="AM28">
        <v>1.5821759259259258E-2</v>
      </c>
      <c r="AN28">
        <v>0.28513888888888889</v>
      </c>
      <c r="AO28">
        <v>4.4675925925925924E-3</v>
      </c>
      <c r="AP28">
        <v>0</v>
      </c>
      <c r="AQ28">
        <v>7.2222222222222219E-3</v>
      </c>
      <c r="AR28">
        <v>9.4907407407407408E-4</v>
      </c>
      <c r="AS28">
        <v>7.1759259259259259E-4</v>
      </c>
      <c r="AT28">
        <v>9.4907407407407408E-4</v>
      </c>
      <c r="AU28">
        <v>1.0185185185185184E-3</v>
      </c>
      <c r="AV28">
        <v>4.0509259259259258E-4</v>
      </c>
      <c r="AW28">
        <v>0</v>
      </c>
      <c r="AX28">
        <v>0</v>
      </c>
      <c r="AY28">
        <v>6.2337962962962963E-2</v>
      </c>
      <c r="AZ28">
        <v>5.6250000000000001E-2</v>
      </c>
      <c r="BA28">
        <v>6.1990740740740742E-2</v>
      </c>
      <c r="BB28">
        <v>6.6817129629629629E-2</v>
      </c>
      <c r="BC28">
        <v>5.2430555555555557E-2</v>
      </c>
      <c r="BD28">
        <v>5.3865740740740742E-2</v>
      </c>
      <c r="BE28">
        <v>5.1597222222222225E-2</v>
      </c>
      <c r="BF28">
        <v>6.0555555555555557E-2</v>
      </c>
      <c r="BG28">
        <v>5.6493055555555553E-2</v>
      </c>
      <c r="BH28">
        <v>4.8576388888888891E-2</v>
      </c>
      <c r="BI28">
        <v>4.8472222222222222E-2</v>
      </c>
      <c r="BJ28">
        <v>4.2731481481481481E-2</v>
      </c>
      <c r="BK28">
        <v>3.5810185185185188E-2</v>
      </c>
      <c r="BL28">
        <v>4.1226851851851855E-2</v>
      </c>
      <c r="BM28">
        <v>5.5081018518518515E-2</v>
      </c>
      <c r="BN28" t="s">
        <v>69</v>
      </c>
    </row>
    <row r="29" spans="1:66">
      <c r="A29">
        <v>27</v>
      </c>
      <c r="B29">
        <v>21516</v>
      </c>
      <c r="C29">
        <v>1754</v>
      </c>
      <c r="D29">
        <v>2834</v>
      </c>
      <c r="E29">
        <v>2464</v>
      </c>
      <c r="F29">
        <v>4</v>
      </c>
      <c r="G29">
        <v>5</v>
      </c>
      <c r="H29">
        <v>12</v>
      </c>
      <c r="I29">
        <v>9</v>
      </c>
      <c r="J29">
        <v>0</v>
      </c>
      <c r="K29">
        <v>0</v>
      </c>
      <c r="L29">
        <v>0</v>
      </c>
      <c r="M29">
        <v>6</v>
      </c>
      <c r="N29">
        <v>0</v>
      </c>
      <c r="O29">
        <v>0</v>
      </c>
      <c r="P29">
        <v>0</v>
      </c>
      <c r="Q29">
        <v>0</v>
      </c>
      <c r="R29">
        <v>0</v>
      </c>
      <c r="S29">
        <v>5</v>
      </c>
      <c r="T29">
        <v>0</v>
      </c>
      <c r="U29">
        <v>1.25E-3</v>
      </c>
      <c r="V29">
        <v>1.0937499999999999E-2</v>
      </c>
      <c r="W29">
        <v>3.2986111111111111E-3</v>
      </c>
      <c r="X29">
        <v>1.0497685185185185E-2</v>
      </c>
      <c r="Y29">
        <v>0</v>
      </c>
      <c r="Z29">
        <v>0</v>
      </c>
      <c r="AA29">
        <v>0</v>
      </c>
      <c r="AB29">
        <v>1.2731481481481483E-3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1.3541666666666667E-3</v>
      </c>
      <c r="AI29">
        <v>0</v>
      </c>
      <c r="AJ29">
        <v>2.199074074074074E-4</v>
      </c>
      <c r="AK29">
        <v>3.4722222222222224E-4</v>
      </c>
      <c r="AL29">
        <v>3.8194444444444446E-4</v>
      </c>
      <c r="AM29">
        <v>6.8402777777777776E-3</v>
      </c>
      <c r="AN29">
        <v>0.67091435185185189</v>
      </c>
      <c r="AO29">
        <v>2.2685185185185187E-3</v>
      </c>
      <c r="AP29">
        <v>0</v>
      </c>
      <c r="AQ29">
        <v>2.4965277777777777E-2</v>
      </c>
      <c r="AR29">
        <v>5.4398148148148144E-4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3.2754629629629631E-3</v>
      </c>
      <c r="AZ29">
        <v>3.9699074074074072E-3</v>
      </c>
      <c r="BA29">
        <v>5.208333333333333E-3</v>
      </c>
      <c r="BB29">
        <v>5.9606481481481481E-3</v>
      </c>
      <c r="BC29">
        <v>3.3449074074074076E-3</v>
      </c>
      <c r="BD29">
        <v>4.9652777777777777E-3</v>
      </c>
      <c r="BE29">
        <v>5.347222222222222E-3</v>
      </c>
      <c r="BF29">
        <v>1.1157407407407408E-2</v>
      </c>
      <c r="BG29">
        <v>9.6643518518518511E-3</v>
      </c>
      <c r="BH29">
        <v>2.8935185185185184E-3</v>
      </c>
      <c r="BI29">
        <v>2.662037037037037E-3</v>
      </c>
      <c r="BJ29">
        <v>2.6157407407407405E-3</v>
      </c>
      <c r="BK29">
        <v>7.5462962962962966E-3</v>
      </c>
      <c r="BL29">
        <v>9.525462962962963E-3</v>
      </c>
      <c r="BM29">
        <v>1.1493055555555555E-2</v>
      </c>
      <c r="BN29" t="s">
        <v>69</v>
      </c>
    </row>
    <row r="30" spans="1:66">
      <c r="A30">
        <v>28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1</v>
      </c>
      <c r="P30">
        <v>1</v>
      </c>
      <c r="Q30">
        <v>1</v>
      </c>
      <c r="R30">
        <v>2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1.000011574074074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t="s">
        <v>69</v>
      </c>
    </row>
    <row r="31" spans="1:66">
      <c r="A31">
        <v>29</v>
      </c>
      <c r="B31">
        <v>40354</v>
      </c>
      <c r="C31">
        <v>11872</v>
      </c>
      <c r="D31">
        <v>8885</v>
      </c>
      <c r="E31">
        <v>8837</v>
      </c>
      <c r="F31">
        <v>20</v>
      </c>
      <c r="G31">
        <v>56</v>
      </c>
      <c r="H31">
        <v>8</v>
      </c>
      <c r="I31">
        <v>30</v>
      </c>
      <c r="J31">
        <v>4</v>
      </c>
      <c r="K31">
        <v>1</v>
      </c>
      <c r="L31">
        <v>0</v>
      </c>
      <c r="M31">
        <v>23</v>
      </c>
      <c r="N31">
        <v>5</v>
      </c>
      <c r="O31">
        <v>32</v>
      </c>
      <c r="P31">
        <v>14</v>
      </c>
      <c r="Q31">
        <v>8</v>
      </c>
      <c r="R31">
        <v>9</v>
      </c>
      <c r="S31">
        <v>70</v>
      </c>
      <c r="T31">
        <v>2</v>
      </c>
      <c r="U31">
        <v>9.8842592592592593E-3</v>
      </c>
      <c r="V31">
        <v>1.9282407407407408E-2</v>
      </c>
      <c r="W31">
        <v>1.8171296296296297E-3</v>
      </c>
      <c r="X31">
        <v>1.2974537037037038E-2</v>
      </c>
      <c r="Y31">
        <v>1.0995370370370371E-3</v>
      </c>
      <c r="Z31">
        <v>3.1250000000000001E-4</v>
      </c>
      <c r="AA31">
        <v>0</v>
      </c>
      <c r="AB31">
        <v>5.5439814814814813E-3</v>
      </c>
      <c r="AC31">
        <v>8.9699074074074073E-3</v>
      </c>
      <c r="AD31">
        <v>3.0439814814814815E-2</v>
      </c>
      <c r="AE31">
        <v>1.0497685185185185E-2</v>
      </c>
      <c r="AF31">
        <v>8.472222222222223E-3</v>
      </c>
      <c r="AG31">
        <v>5.324074074074074E-3</v>
      </c>
      <c r="AH31">
        <v>4.7395833333333331E-2</v>
      </c>
      <c r="AI31">
        <v>1.0185185185185184E-3</v>
      </c>
      <c r="AJ31">
        <v>4.340277777777778E-3</v>
      </c>
      <c r="AK31">
        <v>2.9398148148148148E-3</v>
      </c>
      <c r="AL31">
        <v>0</v>
      </c>
      <c r="AM31">
        <v>1.0069444444444444E-3</v>
      </c>
      <c r="AN31">
        <v>0.20423611111111112</v>
      </c>
      <c r="AO31">
        <v>0</v>
      </c>
      <c r="AP31">
        <v>0</v>
      </c>
      <c r="AQ31">
        <v>7.6504629629629631E-2</v>
      </c>
      <c r="AR31">
        <v>0</v>
      </c>
      <c r="AS31">
        <v>7.3379629629629628E-3</v>
      </c>
      <c r="AT31">
        <v>6.5509259259259262E-3</v>
      </c>
      <c r="AU31">
        <v>1.3495370370370371E-2</v>
      </c>
      <c r="AV31">
        <v>1.3402777777777777E-2</v>
      </c>
      <c r="AW31">
        <v>0</v>
      </c>
      <c r="AX31">
        <v>0</v>
      </c>
      <c r="AY31">
        <v>2.2638888888888889E-2</v>
      </c>
      <c r="AZ31">
        <v>2.585648148148148E-2</v>
      </c>
      <c r="BA31">
        <v>9.571759259259259E-3</v>
      </c>
      <c r="BB31">
        <v>2.0787037037037038E-2</v>
      </c>
      <c r="BC31">
        <v>1.4675925925925926E-2</v>
      </c>
      <c r="BD31">
        <v>6.0069444444444441E-3</v>
      </c>
      <c r="BE31">
        <v>4.2245370370370371E-3</v>
      </c>
      <c r="BF31">
        <v>2.7094907407407408E-2</v>
      </c>
      <c r="BG31">
        <v>2.0254629629629629E-3</v>
      </c>
      <c r="BH31">
        <v>2.8194444444444446E-2</v>
      </c>
      <c r="BI31">
        <v>1.4456018518518519E-2</v>
      </c>
      <c r="BJ31">
        <v>6.5624999999999998E-3</v>
      </c>
      <c r="BK31">
        <v>7.2222222222222219E-3</v>
      </c>
      <c r="BL31">
        <v>2.2187499999999999E-2</v>
      </c>
      <c r="BM31">
        <v>4.2245370370370371E-3</v>
      </c>
      <c r="BN31" t="s">
        <v>69</v>
      </c>
    </row>
    <row r="32" spans="1:66">
      <c r="A32">
        <v>30</v>
      </c>
    </row>
    <row r="33" spans="1:65">
      <c r="A33">
        <v>31</v>
      </c>
    </row>
    <row r="34" spans="1:65">
      <c r="A34" t="s">
        <v>61</v>
      </c>
      <c r="B34">
        <f>SUM(B3:B33)</f>
        <v>1177927</v>
      </c>
      <c r="C34">
        <f t="shared" ref="C34:BM34" si="0">SUM(C3:C33)</f>
        <v>93889</v>
      </c>
      <c r="D34">
        <f t="shared" si="0"/>
        <v>85814</v>
      </c>
      <c r="E34">
        <f t="shared" si="0"/>
        <v>389541</v>
      </c>
      <c r="F34">
        <f t="shared" si="0"/>
        <v>513</v>
      </c>
      <c r="G34">
        <f t="shared" si="0"/>
        <v>593</v>
      </c>
      <c r="H34">
        <f t="shared" si="0"/>
        <v>289</v>
      </c>
      <c r="I34">
        <f t="shared" si="0"/>
        <v>483</v>
      </c>
      <c r="J34">
        <f t="shared" si="0"/>
        <v>4</v>
      </c>
      <c r="K34">
        <f t="shared" si="0"/>
        <v>68</v>
      </c>
      <c r="L34">
        <f t="shared" si="0"/>
        <v>21</v>
      </c>
      <c r="M34">
        <f t="shared" si="0"/>
        <v>477</v>
      </c>
      <c r="N34">
        <f t="shared" si="0"/>
        <v>289</v>
      </c>
      <c r="O34">
        <f t="shared" si="0"/>
        <v>169</v>
      </c>
      <c r="P34">
        <f t="shared" si="0"/>
        <v>205</v>
      </c>
      <c r="Q34">
        <f t="shared" si="0"/>
        <v>77</v>
      </c>
      <c r="R34">
        <f t="shared" si="0"/>
        <v>294</v>
      </c>
      <c r="S34">
        <f t="shared" si="0"/>
        <v>556</v>
      </c>
      <c r="T34">
        <f t="shared" si="0"/>
        <v>76</v>
      </c>
      <c r="U34">
        <f t="shared" si="0"/>
        <v>0.12734953703703705</v>
      </c>
      <c r="V34">
        <f t="shared" si="0"/>
        <v>0.13271990740740741</v>
      </c>
      <c r="W34">
        <f t="shared" si="0"/>
        <v>5.7442129629629628E-2</v>
      </c>
      <c r="X34">
        <f t="shared" si="0"/>
        <v>0.11559027777777776</v>
      </c>
      <c r="Y34">
        <f t="shared" si="0"/>
        <v>1.0995370370370371E-3</v>
      </c>
      <c r="Z34">
        <f t="shared" si="0"/>
        <v>1.5150462962962961E-2</v>
      </c>
      <c r="AA34">
        <f t="shared" si="0"/>
        <v>6.3425925925925932E-3</v>
      </c>
      <c r="AB34">
        <f t="shared" si="0"/>
        <v>0.10987268518518517</v>
      </c>
      <c r="AC34">
        <f t="shared" si="0"/>
        <v>8.0474537037037039E-2</v>
      </c>
      <c r="AD34">
        <f t="shared" si="0"/>
        <v>5.6377314814814811E-2</v>
      </c>
      <c r="AE34">
        <f t="shared" si="0"/>
        <v>5.6157407407407399E-2</v>
      </c>
      <c r="AF34">
        <f t="shared" si="0"/>
        <v>3.0428240740740742E-2</v>
      </c>
      <c r="AG34">
        <f t="shared" si="0"/>
        <v>0.11085648148148149</v>
      </c>
      <c r="AH34">
        <f t="shared" si="0"/>
        <v>0.24143518518518517</v>
      </c>
      <c r="AI34">
        <f t="shared" si="0"/>
        <v>1.6134259259259258E-2</v>
      </c>
      <c r="AJ34">
        <f t="shared" si="0"/>
        <v>9.4259259259259265E-2</v>
      </c>
      <c r="AK34">
        <f t="shared" si="0"/>
        <v>8.670138888888887E-2</v>
      </c>
      <c r="AL34">
        <f t="shared" si="0"/>
        <v>7.6400462962962962E-2</v>
      </c>
      <c r="AM34">
        <f t="shared" si="0"/>
        <v>0.3960300925925927</v>
      </c>
      <c r="AN34">
        <f t="shared" si="0"/>
        <v>7.520266203703704</v>
      </c>
      <c r="AO34">
        <f t="shared" si="0"/>
        <v>9.1388888888888908E-2</v>
      </c>
      <c r="AP34">
        <f t="shared" si="0"/>
        <v>0</v>
      </c>
      <c r="AQ34">
        <f t="shared" si="0"/>
        <v>0.29844907407407401</v>
      </c>
      <c r="AR34">
        <f t="shared" si="0"/>
        <v>1.4780092592592593E-2</v>
      </c>
      <c r="AS34">
        <f t="shared" si="0"/>
        <v>5.3229166666666661E-2</v>
      </c>
      <c r="AT34">
        <f t="shared" si="0"/>
        <v>4.732638888888889E-2</v>
      </c>
      <c r="AU34">
        <f t="shared" si="0"/>
        <v>5.7465277777777789E-2</v>
      </c>
      <c r="AV34">
        <f t="shared" si="0"/>
        <v>4.3692129629629629E-2</v>
      </c>
      <c r="AW34">
        <f t="shared" si="0"/>
        <v>0</v>
      </c>
      <c r="AX34">
        <f t="shared" si="0"/>
        <v>2.3692129629629632E-2</v>
      </c>
      <c r="AY34">
        <f t="shared" si="0"/>
        <v>2.539224537037037</v>
      </c>
      <c r="AZ34">
        <f t="shared" si="0"/>
        <v>2.6556481481481478</v>
      </c>
      <c r="BA34">
        <f t="shared" si="0"/>
        <v>2.4668865740740742</v>
      </c>
      <c r="BB34">
        <f t="shared" si="0"/>
        <v>2.5635763888888881</v>
      </c>
      <c r="BC34">
        <f t="shared" si="0"/>
        <v>2.3462499999999995</v>
      </c>
      <c r="BD34">
        <f t="shared" si="0"/>
        <v>2.4245370370370369</v>
      </c>
      <c r="BE34">
        <f t="shared" si="0"/>
        <v>2.3635069444444441</v>
      </c>
      <c r="BF34">
        <f t="shared" si="0"/>
        <v>2.8484953703703701</v>
      </c>
      <c r="BG34">
        <f t="shared" si="0"/>
        <v>2.4983333333333326</v>
      </c>
      <c r="BH34">
        <f t="shared" si="0"/>
        <v>2.3526620370370366</v>
      </c>
      <c r="BI34">
        <f t="shared" si="0"/>
        <v>2.4079861111111103</v>
      </c>
      <c r="BJ34">
        <f t="shared" si="0"/>
        <v>2.2898726851851854</v>
      </c>
      <c r="BK34">
        <f t="shared" si="0"/>
        <v>2.4219444444444442</v>
      </c>
      <c r="BL34">
        <f t="shared" si="0"/>
        <v>2.636874999999999</v>
      </c>
      <c r="BM34">
        <f t="shared" si="0"/>
        <v>2.4219675925925914</v>
      </c>
    </row>
    <row r="43" spans="1:65">
      <c r="AA43" t="s">
        <v>62</v>
      </c>
    </row>
    <row r="44" spans="1:65">
      <c r="AA44" t="s">
        <v>63</v>
      </c>
    </row>
    <row r="45" spans="1:65">
      <c r="AA45" t="s">
        <v>64</v>
      </c>
    </row>
    <row r="47" spans="1:65">
      <c r="AA47" t="s">
        <v>65</v>
      </c>
    </row>
  </sheetData>
  <mergeCells count="2">
    <mergeCell ref="B1:E1"/>
    <mergeCell ref="F1:T1"/>
  </mergeCells>
  <phoneticPr fontId="1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graph</vt:lpstr>
      <vt:lpstr>Data</vt:lpstr>
      <vt:lpstr>Datamonth</vt:lpstr>
      <vt:lpstr>Datamonth!Zone_d_impression</vt:lpstr>
      <vt:lpstr>graph!Zone_d_impression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Hiroki Izumichi</dc:creator>
  <cp:lastModifiedBy>student7, com-fr</cp:lastModifiedBy>
  <cp:lastPrinted>2021-07-29T07:01:57Z</cp:lastPrinted>
  <dcterms:created xsi:type="dcterms:W3CDTF">2014-04-22T11:52:01Z</dcterms:created>
  <dcterms:modified xsi:type="dcterms:W3CDTF">2021-08-19T11:28:17Z</dcterms:modified>
</cp:coreProperties>
</file>