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filterPrivacy="1" codeName="ThisWorkbook" hidePivotFieldList="1"/>
  <xr:revisionPtr revIDLastSave="0" documentId="13_ncr:1_{65A587EE-5F69-4746-B922-C9A52DB95B29}" xr6:coauthVersionLast="47" xr6:coauthVersionMax="47" xr10:uidLastSave="{00000000-0000-0000-0000-000000000000}"/>
  <bookViews>
    <workbookView xWindow="-120" yWindow="-120" windowWidth="24240" windowHeight="13140" tabRatio="895" activeTab="1" xr2:uid="{00000000-000D-0000-FFFF-FFFF00000000}"/>
  </bookViews>
  <sheets>
    <sheet name="Accueil" sheetId="24" r:id="rId1"/>
    <sheet name="Anglais" sheetId="20" r:id="rId2"/>
    <sheet name="Feuil1" sheetId="16" r:id="rId3"/>
  </sheets>
  <definedNames>
    <definedName name="_xlnm._FilterDatabase" localSheetId="1" hidden="1">Anglais!$A$1:$E$3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0" l="1"/>
  <c r="M3" i="20"/>
  <c r="N3" i="20"/>
  <c r="O3" i="20"/>
  <c r="P3" i="20"/>
  <c r="S3" i="20"/>
  <c r="T3" i="20"/>
  <c r="C2" i="20"/>
  <c r="Q3" i="20" l="1"/>
  <c r="R3" i="20" s="1"/>
  <c r="B2" i="20"/>
  <c r="E3" i="16" l="1"/>
  <c r="E2" i="16" l="1"/>
  <c r="T2" i="20" l="1"/>
  <c r="S2" i="20"/>
  <c r="P2" i="20"/>
  <c r="O2" i="20"/>
  <c r="N2" i="20"/>
  <c r="M2" i="20" l="1"/>
  <c r="Q2" i="20" s="1"/>
  <c r="R2" i="20" s="1"/>
</calcChain>
</file>

<file path=xl/sharedStrings.xml><?xml version="1.0" encoding="utf-8"?>
<sst xmlns="http://schemas.openxmlformats.org/spreadsheetml/2006/main" count="91" uniqueCount="66">
  <si>
    <t>Categorie</t>
  </si>
  <si>
    <t>Militaire du rang</t>
  </si>
  <si>
    <t>BCH</t>
  </si>
  <si>
    <t>Sous-officier</t>
  </si>
  <si>
    <t>MCH</t>
  </si>
  <si>
    <t>BC1</t>
  </si>
  <si>
    <t>Officier</t>
  </si>
  <si>
    <t>CNE</t>
  </si>
  <si>
    <t>SDT</t>
  </si>
  <si>
    <t>ADC</t>
  </si>
  <si>
    <t>LTN</t>
  </si>
  <si>
    <t>SGT</t>
  </si>
  <si>
    <t>CCS</t>
  </si>
  <si>
    <t>LCL</t>
  </si>
  <si>
    <t>SLT</t>
  </si>
  <si>
    <t>CDT</t>
  </si>
  <si>
    <t>UIR</t>
  </si>
  <si>
    <t>CMM1</t>
  </si>
  <si>
    <t>CMEA2</t>
  </si>
  <si>
    <t>CAP3</t>
  </si>
  <si>
    <t>CMM4</t>
  </si>
  <si>
    <t>CMM5</t>
  </si>
  <si>
    <t>Grade</t>
  </si>
  <si>
    <t>Unité</t>
  </si>
  <si>
    <t>*</t>
  </si>
  <si>
    <t>PLS CO
OK</t>
  </si>
  <si>
    <t>PLS EO
OK</t>
  </si>
  <si>
    <t>PLS CE
OK</t>
  </si>
  <si>
    <t>PLS EE
OK</t>
  </si>
  <si>
    <t>ELEARNING
OK</t>
  </si>
  <si>
    <t>TOEIC
OK</t>
  </si>
  <si>
    <r>
      <t xml:space="preserve">PLS
expression
orale
</t>
    </r>
    <r>
      <rPr>
        <i/>
        <sz val="10"/>
        <color theme="1"/>
        <rFont val="Calibri"/>
        <family val="2"/>
        <scheme val="minor"/>
      </rPr>
      <t>(Note de 1 à 4)</t>
    </r>
  </si>
  <si>
    <r>
      <t xml:space="preserve">PLS
compréhension
orale
</t>
    </r>
    <r>
      <rPr>
        <i/>
        <sz val="10"/>
        <color theme="1"/>
        <rFont val="Calibri"/>
        <family val="2"/>
        <scheme val="minor"/>
      </rPr>
      <t>(Note de 1 à 4)</t>
    </r>
  </si>
  <si>
    <r>
      <t xml:space="preserve">PLS
compréhension
écrite
</t>
    </r>
    <r>
      <rPr>
        <i/>
        <sz val="10"/>
        <color theme="1"/>
        <rFont val="Calibri"/>
        <family val="2"/>
        <scheme val="minor"/>
      </rPr>
      <t>(Note de 1 à 4)</t>
    </r>
  </si>
  <si>
    <r>
      <t xml:space="preserve">PLS
expression
écrite
</t>
    </r>
    <r>
      <rPr>
        <i/>
        <sz val="10"/>
        <color theme="1"/>
        <rFont val="Calibri"/>
        <family val="2"/>
        <scheme val="minor"/>
      </rPr>
      <t>(Note de 1 à 4)</t>
    </r>
  </si>
  <si>
    <t>date inscription
CPC
E-LEARNING</t>
  </si>
  <si>
    <t>date
TOEIC</t>
  </si>
  <si>
    <t>note
TOEIC</t>
  </si>
  <si>
    <t>GCF-CMT7</t>
  </si>
  <si>
    <t>APTE</t>
  </si>
  <si>
    <t>INAPTE</t>
  </si>
  <si>
    <t>OUI</t>
  </si>
  <si>
    <t>NON</t>
  </si>
  <si>
    <t>Statut</t>
  </si>
  <si>
    <t>NC</t>
  </si>
  <si>
    <t>Active</t>
  </si>
  <si>
    <t>Réserve</t>
  </si>
  <si>
    <t>PLS OK</t>
  </si>
  <si>
    <t>PLS</t>
  </si>
  <si>
    <t>NOM Prénom</t>
  </si>
  <si>
    <t>1Cl.</t>
  </si>
  <si>
    <t>BRG</t>
  </si>
  <si>
    <t>CAP</t>
  </si>
  <si>
    <t>CC</t>
  </si>
  <si>
    <t>CC1</t>
  </si>
  <si>
    <t>MdL</t>
  </si>
  <si>
    <t>SCH</t>
  </si>
  <si>
    <t>Adj.</t>
  </si>
  <si>
    <t>MAJOR</t>
  </si>
  <si>
    <t>CES</t>
  </si>
  <si>
    <t>COL</t>
  </si>
  <si>
    <t>Sous-Officier</t>
  </si>
  <si>
    <t>Colonne1</t>
  </si>
  <si>
    <t>Colonne2</t>
  </si>
  <si>
    <t>AAAA Bbb</t>
  </si>
  <si>
    <t>tata yoyo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</si>
</sst>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4" fontId="0" fillId="0" borderId="0" xfId="0" applyNumberFormat="1"/>
    <xf numFmtId="0" fontId="0" fillId="0" borderId="0" xfId="0" applyFill="1" applyBorder="1" applyAlignment="1">
      <alignment horizontal="left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 applyProtection="1">
      <alignment horizontal="center" vertical="center" wrapText="1"/>
      <protection hidden="1"/>
    </xf>
    <xf numFmtId="0" fontId="0" fillId="0" borderId="0" xfId="0" applyFont="1"/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 applyProtection="1">
      <alignment horizontal="center" vertical="center"/>
      <protection hidden="1"/>
    </xf>
  </cellXfs>
  <cellStyles count="1">
    <cellStyle name="Normal" xfId="0" builtinId="0"/>
  </cellStyles>
  <dxfs count="26"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numFmt numFmtId="0" formatCode="General"/>
      <alignment horizontal="center" vertical="center" textRotation="0" wrapText="0" indent="0" justifyLastLine="0" shrinkToFit="0" readingOrder="0"/>
      <protection locked="1" hidden="1"/>
    </dxf>
    <dxf>
      <numFmt numFmtId="0" formatCode="General"/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Down"/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434837</xdr:colOff>
          <xdr:row>0</xdr:row>
          <xdr:rowOff>66675</xdr:rowOff>
        </xdr:from>
        <xdr:to>
          <xdr:col>22</xdr:col>
          <xdr:colOff>1875183</xdr:colOff>
          <xdr:row>0</xdr:row>
          <xdr:rowOff>609600</xdr:rowOff>
        </xdr:to>
        <xdr:sp macro="" textlink="">
          <xdr:nvSpPr>
            <xdr:cNvPr id="9226" name="Button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1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142875</xdr:colOff>
          <xdr:row>0</xdr:row>
          <xdr:rowOff>800100</xdr:rowOff>
        </xdr:from>
        <xdr:to>
          <xdr:col>22</xdr:col>
          <xdr:colOff>1152525</xdr:colOff>
          <xdr:row>0</xdr:row>
          <xdr:rowOff>1304925</xdr:rowOff>
        </xdr:to>
        <xdr:sp macro="" textlink="">
          <xdr:nvSpPr>
            <xdr:cNvPr id="9228" name="Button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1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Anglais" displayName="Anglais" ref="A1:U3" totalsRowShown="0" headerRowDxfId="22" dataDxfId="21">
  <autoFilter ref="A1:U3" xr:uid="{00000000-0009-0000-0100-000008000000}"/>
  <sortState xmlns:xlrd2="http://schemas.microsoft.com/office/spreadsheetml/2017/richdata2" ref="A2:U3">
    <sortCondition ref="E2:E3"/>
  </sortState>
  <tableColumns count="21">
    <tableColumn id="2" xr3:uid="{00000000-0010-0000-0000-000002000000}" name="Unité" dataDxfId="20"/>
    <tableColumn id="22" xr3:uid="{00000000-0010-0000-0000-000016000000}" name="Statut" dataDxfId="19">
      <calculatedColumnFormula>IF(Anglais[[#This Row],[Unité]]="UIR","Réserve","Active")</calculatedColumnFormula>
    </tableColumn>
    <tableColumn id="3" xr3:uid="{00000000-0010-0000-0000-000003000000}" name="Categorie" dataDxfId="18">
      <calculatedColumnFormula>VLOOKUP(Anglais[[#This Row],[Grade]],grades[],2,FALSE)</calculatedColumnFormula>
    </tableColumn>
    <tableColumn id="4" xr3:uid="{00000000-0010-0000-0000-000004000000}" name="Grade" dataDxfId="17"/>
    <tableColumn id="5" xr3:uid="{00000000-0010-0000-0000-000005000000}" name="NOM Prénom" dataDxfId="16"/>
    <tableColumn id="7" xr3:uid="{00000000-0010-0000-0000-000007000000}" name="PLS_x000a_compréhension_x000a_orale_x000a_(Note de 1 à 4)" dataDxfId="15"/>
    <tableColumn id="8" xr3:uid="{00000000-0010-0000-0000-000008000000}" name="PLS_x000a_expression_x000a_orale_x000a_(Note de 1 à 4)" dataDxfId="14"/>
    <tableColumn id="9" xr3:uid="{00000000-0010-0000-0000-000009000000}" name="PLS_x000a_compréhension_x000a_écrite_x000a_(Note de 1 à 4)" dataDxfId="13"/>
    <tableColumn id="10" xr3:uid="{00000000-0010-0000-0000-00000A000000}" name="PLS_x000a_expression_x000a_écrite_x000a_(Note de 1 à 4)" dataDxfId="12"/>
    <tableColumn id="11" xr3:uid="{00000000-0010-0000-0000-00000B000000}" name="date inscription_x000a_CPC_x000a_E-LEARNING" dataDxfId="11"/>
    <tableColumn id="12" xr3:uid="{00000000-0010-0000-0000-00000C000000}" name="date_x000a_TOEIC" dataDxfId="10"/>
    <tableColumn id="13" xr3:uid="{00000000-0010-0000-0000-00000D000000}" name="note_x000a_TOEIC" dataDxfId="9"/>
    <tableColumn id="14" xr3:uid="{00000000-0010-0000-0000-00000E000000}" name="PLS CO_x000a_OK" dataDxfId="8">
      <calculatedColumnFormula>IF(Anglais[[#This Row],[PLS
compréhension
orale
(Note de 1 à 4)]]="",0,1)</calculatedColumnFormula>
    </tableColumn>
    <tableColumn id="15" xr3:uid="{00000000-0010-0000-0000-00000F000000}" name="PLS EO_x000a_OK" dataDxfId="7">
      <calculatedColumnFormula>IF(Anglais[[#This Row],[PLS
expression
orale
(Note de 1 à 4)]]="",0,1)</calculatedColumnFormula>
    </tableColumn>
    <tableColumn id="16" xr3:uid="{00000000-0010-0000-0000-000010000000}" name="PLS CE_x000a_OK" dataDxfId="6">
      <calculatedColumnFormula>IF(Anglais[[#This Row],[PLS
compréhension
écrite
(Note de 1 à 4)]]="",0,1)</calculatedColumnFormula>
    </tableColumn>
    <tableColumn id="17" xr3:uid="{00000000-0010-0000-0000-000011000000}" name="PLS EE_x000a_OK" dataDxfId="5">
      <calculatedColumnFormula>IF(Anglais[[#This Row],[PLS
expression
écrite
(Note de 1 à 4)]]="",0,1)</calculatedColumnFormula>
    </tableColumn>
    <tableColumn id="20" xr3:uid="{00000000-0010-0000-0000-000014000000}" name="PLS OK" dataDxfId="4">
      <calculatedColumnFormula>OR(Anglais[[#This Row],[PLS CO
OK]]=1,Anglais[[#This Row],[PLS EO
OK]]=1,Anglais[[#This Row],[PLS CE
OK]]=1,Anglais[[#This Row],[PLS EE
OK]]=1)</calculatedColumnFormula>
    </tableColumn>
    <tableColumn id="21" xr3:uid="{00000000-0010-0000-0000-000015000000}" name="PLS" dataDxfId="3">
      <calculatedColumnFormula>IF(Anglais[[#This Row],[PLS OK]]=TRUE,1,0)</calculatedColumnFormula>
    </tableColumn>
    <tableColumn id="18" xr3:uid="{00000000-0010-0000-0000-000012000000}" name="ELEARNING_x000a_OK" dataDxfId="2">
      <calculatedColumnFormula>IF(Anglais[[#This Row],[date inscription
CPC
E-LEARNING]]="",0,1)</calculatedColumnFormula>
    </tableColumn>
    <tableColumn id="19" xr3:uid="{00000000-0010-0000-0000-000013000000}" name="TOEIC_x000a_OK" dataDxfId="1">
      <calculatedColumnFormula>IF(Anglais[[#This Row],[date
TOEIC]]="",0,1)</calculatedColumnFormula>
    </tableColumn>
    <tableColumn id="1" xr3:uid="{00000000-0010-0000-0000-000001000000}" name="*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grades" displayName="grades" ref="G2:H24" totalsRowShown="0">
  <autoFilter ref="G2:H24" xr:uid="{00000000-0009-0000-0100-000002000000}"/>
  <tableColumns count="2">
    <tableColumn id="1" xr3:uid="{00000000-0010-0000-0100-000001000000}" name="Colonne1"/>
    <tableColumn id="2" xr3:uid="{00000000-0010-0000-0100-000002000000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2"/>
  <sheetViews>
    <sheetView showGridLines="0" workbookViewId="0"/>
  </sheetViews>
  <sheetFormatPr baseColWidth="10" defaultRowHeight="15" x14ac:dyDescent="0.25"/>
  <sheetData>
    <row r="2" s="15" customFormat="1" ht="15" customHeight="1" x14ac:dyDescent="0.25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>
    <tabColor rgb="FF0070C0"/>
  </sheetPr>
  <dimension ref="A1:U3"/>
  <sheetViews>
    <sheetView tabSelected="1" zoomScale="115" zoomScaleNormal="115" workbookViewId="0">
      <pane ySplit="1" topLeftCell="A2" activePane="bottomLeft" state="frozen"/>
      <selection pane="bottomLeft" activeCell="T3" sqref="T3"/>
    </sheetView>
  </sheetViews>
  <sheetFormatPr baseColWidth="10" defaultColWidth="43.5703125" defaultRowHeight="15" x14ac:dyDescent="0.25"/>
  <cols>
    <col min="1" max="1" width="10.28515625" bestFit="1" customWidth="1"/>
    <col min="2" max="2" width="10.28515625" customWidth="1"/>
    <col min="3" max="3" width="15.5703125" style="1" bestFit="1" customWidth="1"/>
    <col min="4" max="4" width="8.7109375" style="1" bestFit="1" customWidth="1"/>
    <col min="5" max="5" width="23.28515625" style="1" bestFit="1" customWidth="1"/>
    <col min="6" max="6" width="17.7109375" style="1" bestFit="1" customWidth="1"/>
    <col min="7" max="7" width="17.140625" style="1" bestFit="1" customWidth="1"/>
    <col min="8" max="8" width="17.7109375" style="1" bestFit="1" customWidth="1"/>
    <col min="9" max="9" width="17.140625" style="1" bestFit="1" customWidth="1"/>
    <col min="10" max="10" width="17.7109375" style="1" bestFit="1" customWidth="1"/>
    <col min="11" max="11" width="11.85546875" style="1" bestFit="1" customWidth="1"/>
    <col min="12" max="12" width="10" style="1" bestFit="1" customWidth="1"/>
    <col min="13" max="14" width="12.28515625" style="10" hidden="1" customWidth="1"/>
    <col min="15" max="18" width="11.85546875" style="10" hidden="1" customWidth="1"/>
    <col min="19" max="19" width="16.7109375" style="10" hidden="1" customWidth="1"/>
    <col min="20" max="20" width="11.140625" style="10" bestFit="1" customWidth="1"/>
    <col min="21" max="21" width="6.5703125" style="10" bestFit="1" customWidth="1"/>
    <col min="22" max="22" width="6.5703125" style="1" bestFit="1" customWidth="1"/>
    <col min="23" max="16384" width="43.5703125" style="1"/>
  </cols>
  <sheetData>
    <row r="1" spans="1:21" ht="124.5" customHeight="1" x14ac:dyDescent="0.25">
      <c r="A1" s="5" t="s">
        <v>23</v>
      </c>
      <c r="B1" s="13" t="s">
        <v>43</v>
      </c>
      <c r="C1" s="5" t="s">
        <v>0</v>
      </c>
      <c r="D1" s="13" t="s">
        <v>22</v>
      </c>
      <c r="E1" s="13" t="s">
        <v>49</v>
      </c>
      <c r="F1" s="7" t="s">
        <v>32</v>
      </c>
      <c r="G1" s="7" t="s">
        <v>31</v>
      </c>
      <c r="H1" s="7" t="s">
        <v>33</v>
      </c>
      <c r="I1" s="7" t="s">
        <v>34</v>
      </c>
      <c r="J1" s="7" t="s">
        <v>35</v>
      </c>
      <c r="K1" s="7" t="s">
        <v>36</v>
      </c>
      <c r="L1" s="7" t="s">
        <v>37</v>
      </c>
      <c r="M1" s="8" t="s">
        <v>25</v>
      </c>
      <c r="N1" s="9" t="s">
        <v>26</v>
      </c>
      <c r="O1" s="9" t="s">
        <v>27</v>
      </c>
      <c r="P1" s="9" t="s">
        <v>28</v>
      </c>
      <c r="Q1" s="14" t="s">
        <v>47</v>
      </c>
      <c r="R1" s="14" t="s">
        <v>48</v>
      </c>
      <c r="S1" s="9" t="s">
        <v>29</v>
      </c>
      <c r="T1" s="9" t="s">
        <v>30</v>
      </c>
      <c r="U1" s="10" t="s">
        <v>24</v>
      </c>
    </row>
    <row r="2" spans="1:21" x14ac:dyDescent="0.25">
      <c r="A2" s="2" t="s">
        <v>18</v>
      </c>
      <c r="B2" s="2" t="str">
        <f>IF(Anglais[[#This Row],[Unité]]="UIR","Réserve","Active")</f>
        <v>Active</v>
      </c>
      <c r="C2" s="2" t="str">
        <f>VLOOKUP(Anglais[[#This Row],[Grade]],grades[],2,FALSE)</f>
        <v>Militaire du rang</v>
      </c>
      <c r="D2" s="2" t="s">
        <v>50</v>
      </c>
      <c r="E2" t="s">
        <v>64</v>
      </c>
      <c r="K2" s="3">
        <v>43945</v>
      </c>
      <c r="L2" s="1">
        <v>10</v>
      </c>
      <c r="M2" s="10">
        <f>IF(Anglais[[#This Row],[PLS
compréhension
orale
(Note de 1 à 4)]]="",0,1)</f>
        <v>0</v>
      </c>
      <c r="N2" s="10">
        <f>IF(Anglais[[#This Row],[PLS
expression
orale
(Note de 1 à 4)]]="",0,1)</f>
        <v>0</v>
      </c>
      <c r="O2" s="10">
        <f>IF(Anglais[[#This Row],[PLS
compréhension
écrite
(Note de 1 à 4)]]="",0,1)</f>
        <v>0</v>
      </c>
      <c r="P2" s="10">
        <f>IF(Anglais[[#This Row],[PLS
expression
écrite
(Note de 1 à 4)]]="",0,1)</f>
        <v>0</v>
      </c>
      <c r="Q2" s="10" t="b">
        <f>OR(Anglais[[#This Row],[PLS CO
OK]]=1,Anglais[[#This Row],[PLS EO
OK]]=1,Anglais[[#This Row],[PLS CE
OK]]=1,Anglais[[#This Row],[PLS EE
OK]]=1)</f>
        <v>0</v>
      </c>
      <c r="R2" s="10">
        <f>IF(Anglais[[#This Row],[PLS OK]]=TRUE,1,0)</f>
        <v>0</v>
      </c>
      <c r="S2" s="10">
        <f>IF(Anglais[[#This Row],[date inscription
CPC
E-LEARNING]]="",0,1)</f>
        <v>0</v>
      </c>
      <c r="T2" s="10">
        <f>IF(Anglais[[#This Row],[date
TOEIC]]="",0,1)</f>
        <v>1</v>
      </c>
      <c r="U2" s="10">
        <v>1</v>
      </c>
    </row>
    <row r="3" spans="1:21" x14ac:dyDescent="0.25">
      <c r="A3" s="2" t="s">
        <v>19</v>
      </c>
      <c r="B3" s="17" t="str">
        <f>IF(Anglais[[#This Row],[Unité]]="UIR","Réserve","Active")</f>
        <v>Active</v>
      </c>
      <c r="C3" s="2"/>
      <c r="D3" s="2" t="s">
        <v>15</v>
      </c>
      <c r="E3" s="2" t="s">
        <v>65</v>
      </c>
      <c r="M3" s="10">
        <f>IF(Anglais[[#This Row],[PLS
compréhension
orale
(Note de 1 à 4)]]="",0,1)</f>
        <v>0</v>
      </c>
      <c r="N3" s="10">
        <f>IF(Anglais[[#This Row],[PLS
expression
orale
(Note de 1 à 4)]]="",0,1)</f>
        <v>0</v>
      </c>
      <c r="O3" s="10">
        <f>IF(Anglais[[#This Row],[PLS
compréhension
écrite
(Note de 1 à 4)]]="",0,1)</f>
        <v>0</v>
      </c>
      <c r="P3" s="10">
        <f>IF(Anglais[[#This Row],[PLS
expression
écrite
(Note de 1 à 4)]]="",0,1)</f>
        <v>0</v>
      </c>
      <c r="Q3" s="18" t="b">
        <f>OR(Anglais[[#This Row],[PLS CO
OK]]=1,Anglais[[#This Row],[PLS EO
OK]]=1,Anglais[[#This Row],[PLS CE
OK]]=1,Anglais[[#This Row],[PLS EE
OK]]=1)</f>
        <v>0</v>
      </c>
      <c r="R3" s="18">
        <f>IF(Anglais[[#This Row],[PLS OK]]=TRUE,1,0)</f>
        <v>0</v>
      </c>
      <c r="S3" s="10">
        <f>IF(Anglais[[#This Row],[date inscription
CPC
E-LEARNING]]="",0,1)</f>
        <v>0</v>
      </c>
      <c r="T3" s="10">
        <f>IF(Anglais[[#This Row],[date
TOEIC]]="",0,1)</f>
        <v>0</v>
      </c>
    </row>
  </sheetData>
  <sheetProtection insertRows="0" deleteRows="0" sort="0" autoFilter="0" pivotTables="0"/>
  <conditionalFormatting sqref="A2:E3">
    <cfRule type="expression" dxfId="25" priority="4">
      <formula>$F2="INAPTE"</formula>
    </cfRule>
  </conditionalFormatting>
  <conditionalFormatting sqref="E1">
    <cfRule type="duplicateValues" dxfId="24" priority="5"/>
  </conditionalFormatting>
  <conditionalFormatting sqref="E2:E3">
    <cfRule type="duplicateValues" dxfId="23" priority="423"/>
  </conditionalFormatting>
  <dataValidations count="2">
    <dataValidation type="whole" allowBlank="1" showInputMessage="1" showErrorMessage="1" prompt="Saisir une note de 1 à 4" sqref="J3:J1048576 G3:H1048576 I2:I1048576 F2:H3" xr:uid="{00000000-0002-0000-0100-000000000000}">
      <formula1>0</formula1>
      <formula2>4</formula2>
    </dataValidation>
    <dataValidation type="date" allowBlank="1" showInputMessage="1" showErrorMessage="1" error="Format incorrect" promptTitle="Format de date" prompt="DD/MM/YYYY" sqref="J2:K2" xr:uid="{00000000-0002-0000-0100-000001000000}">
      <formula1>26424</formula1>
      <formula2>48339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6" r:id="rId4" name="Button 10">
              <controlPr defaultSize="0" print="0" autoFill="0" autoPict="0" macro="[0]!suppressionpers">
                <anchor>
                  <from>
                    <xdr:col>22</xdr:col>
                    <xdr:colOff>438150</xdr:colOff>
                    <xdr:row>0</xdr:row>
                    <xdr:rowOff>66675</xdr:rowOff>
                  </from>
                  <to>
                    <xdr:col>22</xdr:col>
                    <xdr:colOff>1876425</xdr:colOff>
                    <xdr:row>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5" name="Button 12">
              <controlPr defaultSize="0" print="0" autoFill="0" autoPict="0" macro="[0]!Bouton12_Cliquer">
                <anchor moveWithCells="1" sizeWithCells="1">
                  <from>
                    <xdr:col>21</xdr:col>
                    <xdr:colOff>142875</xdr:colOff>
                    <xdr:row>0</xdr:row>
                    <xdr:rowOff>800100</xdr:rowOff>
                  </from>
                  <to>
                    <xdr:col>22</xdr:col>
                    <xdr:colOff>1152525</xdr:colOff>
                    <xdr:row>0</xdr:row>
                    <xdr:rowOff>1304925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2000000}">
          <x14:formula1>
            <xm:f>Feuil1!$B$2:$B$9</xm:f>
          </x14:formula1>
          <xm:sqref>A2:A3</xm:sqref>
        </x14:dataValidation>
        <x14:dataValidation type="list" allowBlank="1" showInputMessage="1" showErrorMessage="1" xr:uid="{00000000-0002-0000-0100-000003000000}">
          <x14:formula1>
            <xm:f>Feuil1!$G$3:$G$24</xm:f>
          </x14:formula1>
          <xm:sqref>D2:D3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4"/>
  <sheetViews>
    <sheetView workbookViewId="0">
      <selection activeCell="J27" sqref="J27"/>
    </sheetView>
  </sheetViews>
  <sheetFormatPr baseColWidth="10" defaultRowHeight="15" x14ac:dyDescent="0.25"/>
  <cols>
    <col min="2" max="2" width="10" bestFit="1" customWidth="1"/>
    <col min="3" max="3" width="15.5703125" bestFit="1" customWidth="1"/>
    <col min="7" max="7" width="11.5703125" customWidth="1"/>
    <col min="8" max="8" width="15.5703125" bestFit="1" customWidth="1"/>
    <col min="10" max="10" width="26.28515625" customWidth="1"/>
  </cols>
  <sheetData>
    <row r="1" spans="1:10" x14ac:dyDescent="0.25">
      <c r="J1" s="16"/>
    </row>
    <row r="2" spans="1:10" x14ac:dyDescent="0.25">
      <c r="A2" t="s">
        <v>45</v>
      </c>
      <c r="B2" s="4" t="s">
        <v>19</v>
      </c>
      <c r="C2" s="2" t="s">
        <v>3</v>
      </c>
      <c r="E2" s="11">
        <f ca="1">TODAY()</f>
        <v>44377</v>
      </c>
      <c r="G2" t="s">
        <v>62</v>
      </c>
      <c r="H2" t="s">
        <v>63</v>
      </c>
    </row>
    <row r="3" spans="1:10" x14ac:dyDescent="0.25">
      <c r="A3" t="s">
        <v>46</v>
      </c>
      <c r="B3" s="4" t="s">
        <v>12</v>
      </c>
      <c r="C3" s="2" t="s">
        <v>6</v>
      </c>
      <c r="E3" s="11">
        <f ca="1">DATE(YEAR(TODAY()),1,1)</f>
        <v>44197</v>
      </c>
      <c r="G3" t="s">
        <v>8</v>
      </c>
      <c r="H3" t="s">
        <v>1</v>
      </c>
    </row>
    <row r="4" spans="1:10" x14ac:dyDescent="0.25">
      <c r="B4" s="6" t="s">
        <v>18</v>
      </c>
      <c r="C4" s="2" t="s">
        <v>1</v>
      </c>
      <c r="G4" t="s">
        <v>50</v>
      </c>
      <c r="H4" t="s">
        <v>1</v>
      </c>
    </row>
    <row r="5" spans="1:10" x14ac:dyDescent="0.25">
      <c r="B5" s="6" t="s">
        <v>17</v>
      </c>
      <c r="G5" t="s">
        <v>51</v>
      </c>
      <c r="H5" t="s">
        <v>1</v>
      </c>
    </row>
    <row r="6" spans="1:10" x14ac:dyDescent="0.25">
      <c r="B6" s="6" t="s">
        <v>20</v>
      </c>
      <c r="G6" t="s">
        <v>52</v>
      </c>
      <c r="H6" t="s">
        <v>1</v>
      </c>
    </row>
    <row r="7" spans="1:10" x14ac:dyDescent="0.25">
      <c r="B7" s="6" t="s">
        <v>21</v>
      </c>
      <c r="G7" t="s">
        <v>2</v>
      </c>
      <c r="H7" t="s">
        <v>1</v>
      </c>
    </row>
    <row r="8" spans="1:10" x14ac:dyDescent="0.25">
      <c r="B8" s="6" t="s">
        <v>38</v>
      </c>
      <c r="G8" t="s">
        <v>53</v>
      </c>
      <c r="H8" t="s">
        <v>1</v>
      </c>
    </row>
    <row r="9" spans="1:10" x14ac:dyDescent="0.25">
      <c r="B9" s="6" t="s">
        <v>16</v>
      </c>
      <c r="G9" t="s">
        <v>5</v>
      </c>
      <c r="H9" t="s">
        <v>1</v>
      </c>
    </row>
    <row r="10" spans="1:10" x14ac:dyDescent="0.25">
      <c r="G10" t="s">
        <v>54</v>
      </c>
      <c r="H10" t="s">
        <v>1</v>
      </c>
    </row>
    <row r="11" spans="1:10" x14ac:dyDescent="0.25">
      <c r="B11" s="12" t="s">
        <v>39</v>
      </c>
      <c r="G11" t="s">
        <v>55</v>
      </c>
      <c r="H11" t="s">
        <v>61</v>
      </c>
    </row>
    <row r="12" spans="1:10" x14ac:dyDescent="0.25">
      <c r="B12" s="12" t="s">
        <v>40</v>
      </c>
      <c r="G12" t="s">
        <v>11</v>
      </c>
      <c r="H12" t="s">
        <v>61</v>
      </c>
    </row>
    <row r="13" spans="1:10" x14ac:dyDescent="0.25">
      <c r="G13" t="s">
        <v>4</v>
      </c>
      <c r="H13" t="s">
        <v>61</v>
      </c>
    </row>
    <row r="14" spans="1:10" x14ac:dyDescent="0.25">
      <c r="B14" s="12" t="s">
        <v>41</v>
      </c>
      <c r="G14" t="s">
        <v>56</v>
      </c>
      <c r="H14" t="s">
        <v>61</v>
      </c>
    </row>
    <row r="15" spans="1:10" x14ac:dyDescent="0.25">
      <c r="B15" s="12" t="s">
        <v>42</v>
      </c>
      <c r="G15" t="s">
        <v>57</v>
      </c>
      <c r="H15" t="s">
        <v>61</v>
      </c>
    </row>
    <row r="16" spans="1:10" x14ac:dyDescent="0.25">
      <c r="B16" s="12" t="s">
        <v>44</v>
      </c>
      <c r="G16" t="s">
        <v>9</v>
      </c>
      <c r="H16" t="s">
        <v>61</v>
      </c>
    </row>
    <row r="17" spans="7:8" x14ac:dyDescent="0.25">
      <c r="G17" t="s">
        <v>58</v>
      </c>
      <c r="H17" t="s">
        <v>61</v>
      </c>
    </row>
    <row r="18" spans="7:8" x14ac:dyDescent="0.25">
      <c r="G18" t="s">
        <v>14</v>
      </c>
      <c r="H18" t="s">
        <v>6</v>
      </c>
    </row>
    <row r="19" spans="7:8" x14ac:dyDescent="0.25">
      <c r="G19" t="s">
        <v>10</v>
      </c>
      <c r="H19" t="s">
        <v>6</v>
      </c>
    </row>
    <row r="20" spans="7:8" x14ac:dyDescent="0.25">
      <c r="G20" t="s">
        <v>7</v>
      </c>
      <c r="H20" t="s">
        <v>6</v>
      </c>
    </row>
    <row r="21" spans="7:8" x14ac:dyDescent="0.25">
      <c r="G21" t="s">
        <v>15</v>
      </c>
      <c r="H21" t="s">
        <v>6</v>
      </c>
    </row>
    <row r="22" spans="7:8" x14ac:dyDescent="0.25">
      <c r="G22" t="s">
        <v>59</v>
      </c>
      <c r="H22" t="s">
        <v>6</v>
      </c>
    </row>
    <row r="23" spans="7:8" x14ac:dyDescent="0.25">
      <c r="G23" t="s">
        <v>13</v>
      </c>
      <c r="H23" t="s">
        <v>6</v>
      </c>
    </row>
    <row r="24" spans="7:8" x14ac:dyDescent="0.25">
      <c r="G24" t="s">
        <v>60</v>
      </c>
      <c r="H24" t="s"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Anglais</vt:lpstr>
      <vt:lpstr>Feuil1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2021-06-30T12:08:25Z</dcterms:created>
  <dcterms:modified xsi:type="dcterms:W3CDTF">2021-06-30T12:19:56Z</dcterms:modified>
  <cp:contentStatus/>
</cp:coreProperties>
</file>