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xr:revisionPtr revIDLastSave="0" documentId="13_ncr:1_{9AC5324C-1FA6-48E4-BE46-2367BD47EAE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alendrier" sheetId="1" r:id="rId1"/>
    <sheet name="Congés" sheetId="6" r:id="rId2"/>
    <sheet name="Feuil2" sheetId="2" r:id="rId3"/>
    <sheet name="Feuil5" sheetId="5" r:id="rId4"/>
  </sheets>
  <definedNames>
    <definedName name="EtatMajor">OFFSET(Feuil5!$A$2:$A$6,0,0,COUNTA(Feuil5!$A:$A)-1)</definedName>
    <definedName name="_xlnm.Print_Area" localSheetId="0">Calendrier!$A$4:$AF$11</definedName>
    <definedName name="_xlnm.Print_Area" localSheetId="1">Congés[#All]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5" i="2" l="1"/>
  <c r="C14" i="2"/>
  <c r="C13" i="2"/>
  <c r="C12" i="2"/>
  <c r="C11" i="2"/>
  <c r="C10" i="2"/>
  <c r="C9" i="2"/>
  <c r="C8" i="2"/>
  <c r="C7" i="2"/>
  <c r="C6" i="2"/>
  <c r="C5" i="2"/>
  <c r="C4" i="2"/>
  <c r="C3" i="2"/>
  <c r="B4" i="1"/>
  <c r="G1" i="1"/>
  <c r="B6" i="1" l="1"/>
  <c r="C6" i="1" l="1"/>
  <c r="D6" i="1" l="1"/>
  <c r="E6" i="1" l="1"/>
  <c r="F6" i="1" l="1"/>
  <c r="G6" i="1" l="1"/>
  <c r="H6" i="1" l="1"/>
  <c r="I6" i="1" l="1"/>
  <c r="J6" i="1" l="1"/>
  <c r="K6" i="1" l="1"/>
  <c r="L6" i="1" l="1"/>
  <c r="M6" i="1" l="1"/>
  <c r="N6" i="1" l="1"/>
  <c r="O6" i="1" l="1"/>
  <c r="P6" i="1" l="1"/>
  <c r="Q6" i="1" l="1"/>
  <c r="R6" i="1" l="1"/>
  <c r="S6" i="1" l="1"/>
  <c r="T6" i="1" l="1"/>
  <c r="U6" i="1" l="1"/>
  <c r="V6" i="1" l="1"/>
  <c r="W6" i="1" l="1"/>
  <c r="X6" i="1" l="1"/>
  <c r="Y6" i="1" l="1"/>
  <c r="Z6" i="1" l="1"/>
  <c r="AA6" i="1" l="1"/>
  <c r="AB6" i="1" l="1"/>
  <c r="AC6" i="1" l="1"/>
  <c r="AD6" i="1" l="1"/>
  <c r="AE6" i="1" l="1"/>
  <c r="AF6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FB0E632-9A77-4183-8FD7-42D750BC0C49}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<sst xmlns="http://schemas.openxmlformats.org/spreadsheetml/2006/main" count="36" uniqueCount="30">
  <si>
    <t>Eric</t>
  </si>
  <si>
    <t>Barbara</t>
  </si>
  <si>
    <t>Patricia</t>
  </si>
  <si>
    <t>Pierre</t>
  </si>
  <si>
    <t>Année</t>
  </si>
  <si>
    <t>1er Janvier</t>
  </si>
  <si>
    <t>Pâques</t>
  </si>
  <si>
    <t>Lundi de Pâques</t>
  </si>
  <si>
    <t>1er Mai</t>
  </si>
  <si>
    <t>Ascenscion</t>
  </si>
  <si>
    <t>Pentecôte</t>
  </si>
  <si>
    <t>Lundi de la Pentecôte</t>
  </si>
  <si>
    <t>1er Novembre</t>
  </si>
  <si>
    <t>Etat Major</t>
  </si>
  <si>
    <t>Emmanuel</t>
  </si>
  <si>
    <t>NOM</t>
  </si>
  <si>
    <t>Date début</t>
  </si>
  <si>
    <t>Date fin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</si>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</sst>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\ dd"/>
    <numFmt numFmtId="165" formatCode="[$-F800]dddd\,\ mmmm\ dd\,\ yyyy"/>
  </numFmts>
  <fonts count="11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color theme="1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b/>
      <sz val="20"/>
      <color rgb="FFFF0000"/>
      <name val="Comic Sans MS"/>
      <family val="4"/>
    </font>
    <font>
      <sz val="9"/>
      <color theme="1"/>
      <name val="Arial"/>
      <family val="2"/>
    </font>
    <font>
      <sz val="8"/>
      <name val="Calibri"/>
      <family val="2"/>
      <scheme val="minor"/>
    </font>
    <font>
      <b/>
      <sz val="12"/>
      <color rgb="FFFF0000"/>
      <name val="Comic Sans MS"/>
      <family val="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808080"/>
      </left>
      <right style="thin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thin">
        <color rgb="FF808080"/>
      </right>
      <top style="medium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medium">
        <color rgb="FF808080"/>
      </top>
      <bottom style="thin">
        <color rgb="FF808080"/>
      </bottom>
      <diagonal/>
    </border>
    <border>
      <left style="thin">
        <color rgb="FF808080"/>
      </left>
      <right style="medium">
        <color rgb="FF808080"/>
      </right>
      <top style="medium">
        <color rgb="FF808080"/>
      </top>
      <bottom style="thin">
        <color rgb="FF808080"/>
      </bottom>
      <diagonal/>
    </border>
    <border>
      <left style="medium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medium">
        <color rgb="FF808080"/>
      </right>
      <top style="thin">
        <color rgb="FF808080"/>
      </top>
      <bottom style="thin">
        <color rgb="FF808080"/>
      </bottom>
      <diagonal/>
    </border>
    <border>
      <left style="medium">
        <color rgb="FF808080"/>
      </left>
      <right style="thin">
        <color rgb="FF808080"/>
      </right>
      <top style="thin">
        <color rgb="FF808080"/>
      </top>
      <bottom style="medium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medium">
        <color rgb="FF808080"/>
      </bottom>
      <diagonal/>
    </border>
    <border>
      <left style="thin">
        <color rgb="FF808080"/>
      </left>
      <right style="medium">
        <color rgb="FF808080"/>
      </right>
      <top style="thin">
        <color rgb="FF808080"/>
      </top>
      <bottom style="medium">
        <color rgb="FF808080"/>
      </bottom>
      <diagonal/>
    </border>
  </borders>
  <cellStyleXfs count="1">
    <xf numFmtId="0" fontId="0" fillId="0" borderId="0"/>
  </cellStyleXfs>
  <cellXfs count="36">
    <xf numFmtId="0" fontId="0" fillId="0" borderId="0" xfId="0"/>
    <xf numFmtId="14" fontId="1" fillId="0" borderId="0" xfId="0" applyNumberFormat="1" applyFont="1"/>
    <xf numFmtId="0" fontId="2" fillId="0" borderId="0" xfId="0" applyFont="1"/>
    <xf numFmtId="164" fontId="4" fillId="0" borderId="0" xfId="0" applyNumberFormat="1" applyFont="1" applyAlignment="1">
      <alignment horizontal="center" vertical="center" textRotation="180"/>
    </xf>
    <xf numFmtId="0" fontId="0" fillId="0" borderId="1" xfId="0" applyBorder="1" applyAlignment="1">
      <alignment horizontal="center" vertical="center"/>
    </xf>
    <xf numFmtId="0" fontId="1" fillId="0" borderId="0" xfId="0" applyFont="1"/>
    <xf numFmtId="164" fontId="5" fillId="0" borderId="0" xfId="0" applyNumberFormat="1" applyFont="1" applyAlignment="1">
      <alignment horizontal="center" vertical="center" textRotation="180"/>
    </xf>
    <xf numFmtId="0" fontId="6" fillId="0" borderId="2" xfId="0" applyFont="1" applyBorder="1"/>
    <xf numFmtId="0" fontId="6" fillId="0" borderId="3" xfId="0" applyFont="1" applyBorder="1"/>
    <xf numFmtId="0" fontId="6" fillId="0" borderId="0" xfId="0" applyFont="1"/>
    <xf numFmtId="0" fontId="6" fillId="0" borderId="4" xfId="0" applyFont="1" applyBorder="1"/>
    <xf numFmtId="14" fontId="6" fillId="0" borderId="5" xfId="0" applyNumberFormat="1" applyFont="1" applyBorder="1"/>
    <xf numFmtId="14" fontId="6" fillId="0" borderId="6" xfId="0" applyNumberFormat="1" applyFont="1" applyBorder="1"/>
    <xf numFmtId="0" fontId="6" fillId="0" borderId="7" xfId="0" applyFont="1" applyBorder="1"/>
    <xf numFmtId="14" fontId="6" fillId="0" borderId="8" xfId="0" applyNumberFormat="1" applyFont="1" applyBorder="1"/>
    <xf numFmtId="0" fontId="6" fillId="0" borderId="9" xfId="0" applyFont="1" applyBorder="1"/>
    <xf numFmtId="14" fontId="6" fillId="0" borderId="9" xfId="0" applyNumberFormat="1" applyFont="1" applyBorder="1"/>
    <xf numFmtId="16" fontId="6" fillId="0" borderId="7" xfId="0" applyNumberFormat="1" applyFont="1" applyBorder="1"/>
    <xf numFmtId="16" fontId="6" fillId="0" borderId="10" xfId="0" applyNumberFormat="1" applyFont="1" applyBorder="1"/>
    <xf numFmtId="14" fontId="6" fillId="0" borderId="11" xfId="0" applyNumberFormat="1" applyFont="1" applyBorder="1"/>
    <xf numFmtId="14" fontId="6" fillId="0" borderId="12" xfId="0" applyNumberFormat="1" applyFont="1" applyBorder="1"/>
    <xf numFmtId="14" fontId="0" fillId="0" borderId="0" xfId="0" applyNumberFormat="1"/>
    <xf numFmtId="0" fontId="0" fillId="0" borderId="1" xfId="0" applyBorder="1"/>
    <xf numFmtId="0" fontId="2" fillId="0" borderId="1" xfId="0" applyFont="1" applyBorder="1"/>
    <xf numFmtId="164" fontId="8" fillId="0" borderId="1" xfId="0" applyNumberFormat="1" applyFont="1" applyBorder="1" applyAlignment="1">
      <alignment horizontal="center" vertical="center" textRotation="180"/>
    </xf>
    <xf numFmtId="14" fontId="2" fillId="0" borderId="0" xfId="0" applyNumberFormat="1" applyFont="1"/>
    <xf numFmtId="0" fontId="2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0" fillId="0" borderId="0" xfId="0" applyNumberFormat="1" applyAlignment="1" applyProtection="1">
      <alignment horizontal="center" vertical="center"/>
      <protection locked="0"/>
    </xf>
    <xf numFmtId="0" fontId="0" fillId="0" borderId="0" xfId="0" applyNumberFormat="1"/>
    <xf numFmtId="14" fontId="0" fillId="0" borderId="0" xfId="0" applyNumberFormat="1" applyProtection="1">
      <protection locked="0"/>
    </xf>
    <xf numFmtId="14" fontId="0" fillId="0" borderId="0" xfId="0" applyNumberFormat="1" applyAlignment="1">
      <alignment horizontal="center" vertical="center"/>
    </xf>
    <xf numFmtId="165" fontId="0" fillId="0" borderId="0" xfId="0" applyNumberFormat="1" applyAlignment="1" applyProtection="1">
      <alignment horizontal="center" vertical="center"/>
      <protection locked="0"/>
    </xf>
    <xf numFmtId="165" fontId="0" fillId="0" borderId="0" xfId="0" applyNumberForma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16"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5" formatCode="[$-F800]dddd\,\ mmmm\ dd\,\ yyyy"/>
      <alignment horizontal="center" vertical="center" textRotation="0" wrapText="0" indent="0" justifyLastLine="0" shrinkToFit="0" readingOrder="0"/>
      <protection locked="0" hidden="0"/>
    </dxf>
    <dxf>
      <numFmt numFmtId="165" formatCode="[$-F800]dddd\,\ mmmm\ dd\,\ yyyy"/>
    </dxf>
    <dxf>
      <numFmt numFmtId="165" formatCode="[$-F800]dddd\,\ mmmm\ dd\,\ yyyy"/>
      <alignment horizontal="center" vertical="center" textRotation="0" wrapText="0" indent="0" justifyLastLine="0" shrinkToFit="0" readingOrder="0"/>
      <protection locked="0" hidden="0"/>
    </dxf>
    <dxf>
      <numFmt numFmtId="165" formatCode="[$-F800]dddd\,\ mmmm\ dd\,\ yyyy"/>
      <alignment horizontal="center" vertical="center" textRotation="0" wrapText="0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Style="combo" dx="16" fmlaLink="A1" fmlaRange="$AI$21:$AI$32" noThreeD="1" sel="7" val="4"/>
</file>

<file path=xl/ctrlProps/ctrlProp2.xml><?xml version="1.0" encoding="utf-8"?>
<formControlPr xmlns="http://schemas.microsoft.com/office/spreadsheetml/2009/9/main" objectType="Drop" dropStyle="combo" dx="16" fmlaLink="A2" fmlaRange="$AJ$21:$AJ$25" noThreeD="1" sel="1" val="0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3</xdr:col>
          <xdr:colOff>228600</xdr:colOff>
          <xdr:row>1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3</xdr:col>
          <xdr:colOff>228600</xdr:colOff>
          <xdr:row>2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</xdr:colOff>
          <xdr:row>13</xdr:row>
          <xdr:rowOff>0</xdr:rowOff>
        </xdr:from>
        <xdr:to>
          <xdr:col>22</xdr:col>
          <xdr:colOff>9525</xdr:colOff>
          <xdr:row>16</xdr:row>
          <xdr:rowOff>9525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9436" rIns="45720" bIns="59436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FF0000"/>
                  </a:solidFill>
                  <a:latin typeface="Comic Sans MS"/>
                </a:rPr>
                <a:t>Ajout congés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228600</xdr:colOff>
          <xdr:row>0</xdr:row>
          <xdr:rowOff>76200</xdr:rowOff>
        </xdr:from>
        <xdr:to>
          <xdr:col>32</xdr:col>
          <xdr:colOff>0</xdr:colOff>
          <xdr:row>2</xdr:row>
          <xdr:rowOff>95250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omic Sans MS"/>
                </a:rPr>
                <a:t>Voir liste des congés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190500</xdr:colOff>
          <xdr:row>0</xdr:row>
          <xdr:rowOff>161925</xdr:rowOff>
        </xdr:from>
        <xdr:to>
          <xdr:col>3</xdr:col>
          <xdr:colOff>790575</xdr:colOff>
          <xdr:row>0</xdr:row>
          <xdr:rowOff>571500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omic Sans MS"/>
                </a:rPr>
                <a:t>Retour au calendrier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54EE1CA-02F6-439F-B55F-8A55F7AF17F3}" name="Congés" displayName="Congés" ref="B2:D3" headerRowDxfId="15" dataDxfId="14" totalsRowDxfId="13">
  <tableColumns count="3">
    <tableColumn id="1" xr3:uid="{C017B7AD-C8DE-4C9E-952C-90E7E2B97D9E}" name="NOM" totalsRowLabel="Total" dataDxfId="12" totalsRowDxfId="11"/>
    <tableColumn id="2" xr3:uid="{4D1EE267-10DD-487C-9938-1F136BA4740A}" name="Date début" dataDxfId="10" totalsRowDxfId="9"/>
    <tableColumn id="3" xr3:uid="{B3E91F92-FDA5-4F04-84D9-FE29A53C4007}" name="Date fin" totalsRowFunction="count" dataDxfId="8" totalsRowDxfId="7"/>
  </tableColumns>
  <tableStyleInfo name="TableStyleLight8" showFirstColumn="1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T32"/>
  <sheetViews>
    <sheetView showGridLines="0" tabSelected="1" workbookViewId="0">
      <selection activeCell="F13" sqref="F13"/>
    </sheetView>
  </sheetViews>
  <sheetFormatPr baseColWidth="10" defaultRowHeight="15" x14ac:dyDescent="0.25"/>
  <cols>
    <col min="1" max="1" width="11.42578125" customWidth="1"/>
    <col min="2" max="32" width="3.7109375" customWidth="1"/>
    <col min="33" max="34" width="11.42578125" customWidth="1"/>
    <col min="35" max="36" width="0" style="2" hidden="1" customWidth="1"/>
    <col min="38" max="40" width="11.42578125" style="29"/>
    <col min="41" max="43" width="11.42578125" style="21"/>
    <col min="44" max="46" width="11.42578125" style="30"/>
  </cols>
  <sheetData>
    <row r="1" spans="1:40" x14ac:dyDescent="0.25">
      <c r="A1">
        <v>7</v>
      </c>
      <c r="G1" s="1">
        <f>DATE(A2+2020,A1,1)</f>
        <v>44378</v>
      </c>
    </row>
    <row r="2" spans="1:40" x14ac:dyDescent="0.25">
      <c r="A2">
        <v>1</v>
      </c>
      <c r="G2" s="1"/>
    </row>
    <row r="4" spans="1:40" ht="15.75" x14ac:dyDescent="0.25">
      <c r="B4" s="35" t="str">
        <f>"Période du "&amp;TEXT(DATE(A2+2020,A1,1),"jj mmmm aaaa")&amp;" au "&amp;TEXT(DATE(A2+2020,A1+1,1)-1,"jj mmmm aaaa")</f>
        <v>Période du 01 juillet 2021 au 31 juillet 2021</v>
      </c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</row>
    <row r="5" spans="1:40" x14ac:dyDescent="0.25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</row>
    <row r="6" spans="1:40" ht="36.75" x14ac:dyDescent="0.25">
      <c r="A6" s="3"/>
      <c r="B6" s="24">
        <f>G1</f>
        <v>44378</v>
      </c>
      <c r="C6" s="24">
        <f>B6+1</f>
        <v>44379</v>
      </c>
      <c r="D6" s="24">
        <f t="shared" ref="D6:AF6" si="0">C6+1</f>
        <v>44380</v>
      </c>
      <c r="E6" s="24">
        <f t="shared" si="0"/>
        <v>44381</v>
      </c>
      <c r="F6" s="24">
        <f t="shared" si="0"/>
        <v>44382</v>
      </c>
      <c r="G6" s="24">
        <f t="shared" si="0"/>
        <v>44383</v>
      </c>
      <c r="H6" s="24">
        <f t="shared" si="0"/>
        <v>44384</v>
      </c>
      <c r="I6" s="24">
        <f t="shared" si="0"/>
        <v>44385</v>
      </c>
      <c r="J6" s="24">
        <f t="shared" si="0"/>
        <v>44386</v>
      </c>
      <c r="K6" s="24">
        <f t="shared" si="0"/>
        <v>44387</v>
      </c>
      <c r="L6" s="24">
        <f t="shared" si="0"/>
        <v>44388</v>
      </c>
      <c r="M6" s="24">
        <f t="shared" si="0"/>
        <v>44389</v>
      </c>
      <c r="N6" s="24">
        <f t="shared" si="0"/>
        <v>44390</v>
      </c>
      <c r="O6" s="24">
        <f t="shared" si="0"/>
        <v>44391</v>
      </c>
      <c r="P6" s="24">
        <f t="shared" si="0"/>
        <v>44392</v>
      </c>
      <c r="Q6" s="24">
        <f t="shared" si="0"/>
        <v>44393</v>
      </c>
      <c r="R6" s="24">
        <f t="shared" si="0"/>
        <v>44394</v>
      </c>
      <c r="S6" s="24">
        <f t="shared" si="0"/>
        <v>44395</v>
      </c>
      <c r="T6" s="24">
        <f t="shared" si="0"/>
        <v>44396</v>
      </c>
      <c r="U6" s="24">
        <f t="shared" si="0"/>
        <v>44397</v>
      </c>
      <c r="V6" s="24">
        <f t="shared" si="0"/>
        <v>44398</v>
      </c>
      <c r="W6" s="24">
        <f t="shared" si="0"/>
        <v>44399</v>
      </c>
      <c r="X6" s="24">
        <f t="shared" si="0"/>
        <v>44400</v>
      </c>
      <c r="Y6" s="24">
        <f t="shared" si="0"/>
        <v>44401</v>
      </c>
      <c r="Z6" s="24">
        <f t="shared" si="0"/>
        <v>44402</v>
      </c>
      <c r="AA6" s="24">
        <f t="shared" si="0"/>
        <v>44403</v>
      </c>
      <c r="AB6" s="24">
        <f t="shared" si="0"/>
        <v>44404</v>
      </c>
      <c r="AC6" s="24">
        <f t="shared" si="0"/>
        <v>44405</v>
      </c>
      <c r="AD6" s="24">
        <f t="shared" si="0"/>
        <v>44406</v>
      </c>
      <c r="AE6" s="24">
        <f t="shared" si="0"/>
        <v>44407</v>
      </c>
      <c r="AF6" s="24">
        <f t="shared" si="0"/>
        <v>44408</v>
      </c>
      <c r="AL6" s="27"/>
      <c r="AM6" s="27"/>
      <c r="AN6" s="27"/>
    </row>
    <row r="7" spans="1:40" ht="20.100000000000001" customHeight="1" x14ac:dyDescent="0.25">
      <c r="A7" s="4" t="s">
        <v>0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3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J7" s="26"/>
      <c r="AK7" s="21"/>
      <c r="AL7" s="27"/>
      <c r="AM7" s="27"/>
      <c r="AN7" s="27"/>
    </row>
    <row r="8" spans="1:40" ht="20.100000000000001" customHeight="1" x14ac:dyDescent="0.25">
      <c r="A8" s="4" t="s">
        <v>1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K8" s="21"/>
      <c r="AL8" s="27"/>
      <c r="AM8" s="27"/>
      <c r="AN8" s="27"/>
    </row>
    <row r="9" spans="1:40" ht="20.100000000000001" customHeight="1" x14ac:dyDescent="0.25">
      <c r="A9" s="4" t="s">
        <v>14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K9" s="21"/>
    </row>
    <row r="10" spans="1:40" ht="20.100000000000001" customHeight="1" x14ac:dyDescent="0.25">
      <c r="A10" s="4" t="s">
        <v>2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K10" s="21"/>
    </row>
    <row r="11" spans="1:40" ht="20.100000000000001" customHeight="1" x14ac:dyDescent="0.25">
      <c r="A11" s="4" t="s">
        <v>3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</row>
    <row r="21" spans="34:36" x14ac:dyDescent="0.25">
      <c r="AH21" s="21"/>
      <c r="AI21" s="25" t="s">
        <v>18</v>
      </c>
      <c r="AJ21" s="5">
        <v>2021</v>
      </c>
    </row>
    <row r="22" spans="34:36" x14ac:dyDescent="0.25">
      <c r="AI22" s="2" t="s">
        <v>19</v>
      </c>
      <c r="AJ22" s="5">
        <v>2022</v>
      </c>
    </row>
    <row r="23" spans="34:36" x14ac:dyDescent="0.25">
      <c r="AI23" s="25" t="s">
        <v>20</v>
      </c>
      <c r="AJ23" s="5">
        <v>2023</v>
      </c>
    </row>
    <row r="24" spans="34:36" x14ac:dyDescent="0.25">
      <c r="AI24" s="2" t="s">
        <v>21</v>
      </c>
      <c r="AJ24" s="5">
        <v>2025</v>
      </c>
    </row>
    <row r="25" spans="34:36" x14ac:dyDescent="0.25">
      <c r="AI25" s="25" t="s">
        <v>22</v>
      </c>
      <c r="AJ25" s="5">
        <v>2026</v>
      </c>
    </row>
    <row r="26" spans="34:36" x14ac:dyDescent="0.25">
      <c r="AI26" s="2" t="s">
        <v>23</v>
      </c>
      <c r="AJ26" s="5"/>
    </row>
    <row r="27" spans="34:36" x14ac:dyDescent="0.25">
      <c r="AI27" s="25" t="s">
        <v>24</v>
      </c>
      <c r="AJ27" s="6"/>
    </row>
    <row r="28" spans="34:36" x14ac:dyDescent="0.25">
      <c r="AI28" s="2" t="s">
        <v>25</v>
      </c>
      <c r="AJ28" s="5"/>
    </row>
    <row r="29" spans="34:36" x14ac:dyDescent="0.25">
      <c r="AI29" s="25" t="s">
        <v>26</v>
      </c>
      <c r="AJ29" s="5"/>
    </row>
    <row r="30" spans="34:36" x14ac:dyDescent="0.25">
      <c r="AI30" s="2" t="s">
        <v>27</v>
      </c>
      <c r="AJ30" s="5"/>
    </row>
    <row r="31" spans="34:36" x14ac:dyDescent="0.25">
      <c r="AI31" s="25" t="s">
        <v>28</v>
      </c>
      <c r="AJ31" s="5"/>
    </row>
    <row r="32" spans="34:36" x14ac:dyDescent="0.25">
      <c r="AI32" s="2" t="s">
        <v>29</v>
      </c>
      <c r="AJ32" s="5"/>
    </row>
  </sheetData>
  <mergeCells count="1">
    <mergeCell ref="B4:AF4"/>
  </mergeCells>
  <phoneticPr fontId="9" type="noConversion"/>
  <conditionalFormatting sqref="B6:AF11">
    <cfRule type="expression" dxfId="2" priority="21">
      <formula>WEEKDAY(B$6,2)&gt;5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Masquer_Jour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3</xdr:col>
                    <xdr:colOff>228600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 macro="[0]!Masquer_Jour">
                <anchor mov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3</xdr:col>
                    <xdr:colOff>228600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Button 7">
              <controlPr defaultSize="0" print="0" autoFill="0" autoPict="0" macro="[0]!Bouton7_Cliquer">
                <anchor moveWithCells="1" sizeWithCells="1">
                  <from>
                    <xdr:col>10</xdr:col>
                    <xdr:colOff>9525</xdr:colOff>
                    <xdr:row>13</xdr:row>
                    <xdr:rowOff>0</xdr:rowOff>
                  </from>
                  <to>
                    <xdr:col>22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Button 8">
              <controlPr defaultSize="0" print="0" autoFill="0" autoPict="0" macro="[0]!AllerTableau">
                <anchor moveWithCells="1" sizeWithCells="1">
                  <from>
                    <xdr:col>20</xdr:col>
                    <xdr:colOff>228600</xdr:colOff>
                    <xdr:row>0</xdr:row>
                    <xdr:rowOff>76200</xdr:rowOff>
                  </from>
                  <to>
                    <xdr:col>32</xdr:col>
                    <xdr:colOff>0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2" id="{2EB21914-617E-4AE0-A06C-B7080B20BDDE}">
            <xm:f>NOT(ISNA(VLOOKUP(B$6,Feuil2!$B$3:$B$15,1,0)))</xm:f>
            <x14:dxf>
              <fill>
                <patternFill>
                  <bgColor rgb="FFFF0000"/>
                </patternFill>
              </fill>
            </x14:dxf>
          </x14:cfRule>
          <xm:sqref>B6:AF11</xm:sqref>
        </x14:conditionalFormatting>
        <x14:conditionalFormatting xmlns:xm="http://schemas.microsoft.com/office/excel/2006/main">
          <x14:cfRule type="expression" priority="19" id="{AF24E1E4-2F85-4475-9986-D7084DA06470}">
            <xm:f>AND(B$6&gt;='Congés'!$C2,B$6&lt;='Congés'!$D2,$A7='Congés'!$B2)</xm:f>
            <x14:dxf>
              <fill>
                <patternFill>
                  <bgColor rgb="FF00B0F0"/>
                </patternFill>
              </fill>
            </x14:dxf>
          </x14:cfRule>
          <xm:sqref>B7:AF11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B1:L3"/>
  <sheetViews>
    <sheetView showGridLines="0" workbookViewId="0"/>
  </sheetViews>
  <sheetFormatPr baseColWidth="10" defaultRowHeight="15" x14ac:dyDescent="0.25"/>
  <cols>
    <col min="2" max="2" width="10.28515625" style="33" bestFit="1" customWidth="1"/>
    <col min="3" max="4" width="25.28515625" style="31" bestFit="1" customWidth="1"/>
    <col min="6" max="8" width="11.42578125" style="21"/>
    <col min="10" max="12" width="11.42578125" style="21"/>
  </cols>
  <sheetData>
    <row r="1" spans="2:4" ht="57" customHeight="1" x14ac:dyDescent="0.25"/>
    <row r="2" spans="2:4" x14ac:dyDescent="0.25">
      <c r="B2" s="32" t="s">
        <v>15</v>
      </c>
      <c r="C2" s="28" t="s">
        <v>16</v>
      </c>
      <c r="D2" s="28" t="s">
        <v>17</v>
      </c>
    </row>
    <row r="3" spans="2:4" x14ac:dyDescent="0.25">
      <c r="B3" s="32" t="s">
        <v>0</v>
      </c>
      <c r="C3" s="28">
        <v>44391</v>
      </c>
      <c r="D3" s="28">
        <v>44417</v>
      </c>
    </row>
  </sheetData>
  <dataConsolidate topLabels="1" link="1">
    <dataRefs count="1">
      <dataRef ref="B2:D5" sheet="Congés"/>
    </dataRefs>
  </dataConsolidate>
  <phoneticPr fontId="9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llerCalendrier">
                <anchor moveWithCells="1" sizeWithCells="1">
                  <from>
                    <xdr:col>2</xdr:col>
                    <xdr:colOff>190500</xdr:colOff>
                    <xdr:row>0</xdr:row>
                    <xdr:rowOff>161925</xdr:rowOff>
                  </from>
                  <to>
                    <xdr:col>3</xdr:col>
                    <xdr:colOff>790575</xdr:colOff>
                    <xdr:row>0</xdr:row>
                    <xdr:rowOff>571500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F19"/>
  <sheetViews>
    <sheetView workbookViewId="0">
      <selection activeCell="F2" sqref="F2:G3"/>
    </sheetView>
  </sheetViews>
  <sheetFormatPr baseColWidth="10" defaultRowHeight="15" x14ac:dyDescent="0.25"/>
  <cols>
    <col min="1" max="1" width="19.140625" bestFit="1" customWidth="1"/>
    <col min="2" max="2" width="10.140625" style="21" bestFit="1" customWidth="1"/>
    <col min="3" max="3" width="57.28515625" bestFit="1" customWidth="1"/>
  </cols>
  <sheetData>
    <row r="1" spans="1:6" ht="15.75" thickBot="1" x14ac:dyDescent="0.3">
      <c r="A1" s="7" t="s">
        <v>4</v>
      </c>
      <c r="B1" s="8">
        <v>2021</v>
      </c>
      <c r="C1" s="9"/>
    </row>
    <row r="2" spans="1:6" ht="15.75" thickBot="1" x14ac:dyDescent="0.3">
      <c r="A2" s="9"/>
      <c r="B2" s="9"/>
      <c r="C2" s="9"/>
      <c r="F2">
        <v>5</v>
      </c>
    </row>
    <row r="3" spans="1:6" x14ac:dyDescent="0.25">
      <c r="A3" s="10" t="s">
        <v>5</v>
      </c>
      <c r="B3" s="11">
        <v>44197</v>
      </c>
      <c r="C3" s="12">
        <f>DATE($B$1,1,1)</f>
        <v>44197</v>
      </c>
      <c r="F3">
        <v>1</v>
      </c>
    </row>
    <row r="4" spans="1:6" x14ac:dyDescent="0.25">
      <c r="A4" s="13" t="s">
        <v>6</v>
      </c>
      <c r="B4" s="14">
        <v>44290</v>
      </c>
      <c r="C4" s="15">
        <f>ROUND(DATE($B$1,4,MOD(234-11*MOD($B$1,19),30))/7,)*7-6</f>
        <v>44290</v>
      </c>
    </row>
    <row r="5" spans="1:6" x14ac:dyDescent="0.25">
      <c r="A5" s="13" t="s">
        <v>7</v>
      </c>
      <c r="B5" s="14">
        <v>44291</v>
      </c>
      <c r="C5" s="16">
        <f>B4+1</f>
        <v>44291</v>
      </c>
    </row>
    <row r="6" spans="1:6" x14ac:dyDescent="0.25">
      <c r="A6" s="13" t="s">
        <v>8</v>
      </c>
      <c r="B6" s="14">
        <v>44317</v>
      </c>
      <c r="C6" s="16">
        <f>DATE($B$1,5,1)</f>
        <v>44317</v>
      </c>
    </row>
    <row r="7" spans="1:6" x14ac:dyDescent="0.25">
      <c r="A7" s="17">
        <v>44324</v>
      </c>
      <c r="B7" s="14">
        <v>44324</v>
      </c>
      <c r="C7" s="16">
        <f>DATE($B$1,5,8)</f>
        <v>44324</v>
      </c>
    </row>
    <row r="8" spans="1:6" x14ac:dyDescent="0.25">
      <c r="A8" s="13" t="s">
        <v>9</v>
      </c>
      <c r="B8" s="14">
        <v>44329</v>
      </c>
      <c r="C8" s="16">
        <f>B4+39</f>
        <v>44329</v>
      </c>
    </row>
    <row r="9" spans="1:6" x14ac:dyDescent="0.25">
      <c r="A9" s="13" t="s">
        <v>10</v>
      </c>
      <c r="B9" s="14">
        <v>44339</v>
      </c>
      <c r="C9" s="16">
        <f>B4+49</f>
        <v>44339</v>
      </c>
    </row>
    <row r="10" spans="1:6" x14ac:dyDescent="0.25">
      <c r="A10" s="13" t="s">
        <v>11</v>
      </c>
      <c r="B10" s="14">
        <v>44340</v>
      </c>
      <c r="C10" s="16">
        <f>B4+50</f>
        <v>44340</v>
      </c>
    </row>
    <row r="11" spans="1:6" x14ac:dyDescent="0.25">
      <c r="A11" s="17">
        <v>44391</v>
      </c>
      <c r="B11" s="14">
        <v>44391</v>
      </c>
      <c r="C11" s="16">
        <f>DATE($B$1,7,14)</f>
        <v>44391</v>
      </c>
    </row>
    <row r="12" spans="1:6" x14ac:dyDescent="0.25">
      <c r="A12" s="17">
        <v>44423</v>
      </c>
      <c r="B12" s="14">
        <v>44423</v>
      </c>
      <c r="C12" s="16">
        <f>DATE($B$1,8,15)</f>
        <v>44423</v>
      </c>
    </row>
    <row r="13" spans="1:6" x14ac:dyDescent="0.25">
      <c r="A13" s="13" t="s">
        <v>12</v>
      </c>
      <c r="B13" s="14">
        <v>44501</v>
      </c>
      <c r="C13" s="16">
        <f>DATE($B$1,11,1)</f>
        <v>44501</v>
      </c>
    </row>
    <row r="14" spans="1:6" x14ac:dyDescent="0.25">
      <c r="A14" s="17">
        <v>44511</v>
      </c>
      <c r="B14" s="14">
        <v>44511</v>
      </c>
      <c r="C14" s="16">
        <f>DATE($B$1,11,11)</f>
        <v>44511</v>
      </c>
    </row>
    <row r="15" spans="1:6" ht="15.75" thickBot="1" x14ac:dyDescent="0.3">
      <c r="A15" s="18">
        <v>44555</v>
      </c>
      <c r="B15" s="19">
        <v>44555</v>
      </c>
      <c r="C15" s="20">
        <f>DATE($B$1,12,25)</f>
        <v>44555</v>
      </c>
    </row>
    <row r="16" spans="1:6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A6"/>
  <sheetViews>
    <sheetView workbookViewId="0">
      <selection activeCell="E17" sqref="E17"/>
    </sheetView>
  </sheetViews>
  <sheetFormatPr baseColWidth="10" defaultRowHeight="15" x14ac:dyDescent="0.25"/>
  <sheetData>
    <row r="1" spans="1:1" x14ac:dyDescent="0.25">
      <c r="A1" s="23" t="s">
        <v>13</v>
      </c>
    </row>
    <row r="2" spans="1:1" x14ac:dyDescent="0.25">
      <c r="A2" s="22" t="s">
        <v>0</v>
      </c>
    </row>
    <row r="3" spans="1:1" x14ac:dyDescent="0.25">
      <c r="A3" s="22" t="s">
        <v>1</v>
      </c>
    </row>
    <row r="4" spans="1:1" x14ac:dyDescent="0.25">
      <c r="A4" s="22" t="s">
        <v>14</v>
      </c>
    </row>
    <row r="5" spans="1:1" x14ac:dyDescent="0.25">
      <c r="A5" s="22" t="s">
        <v>2</v>
      </c>
    </row>
    <row r="6" spans="1:1" x14ac:dyDescent="0.25">
      <c r="A6" s="22" t="s">
        <v>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189C1A1-2085-43AA-BF8E-EE08CFB71AA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Calendrier</vt:lpstr>
      <vt:lpstr>Congés</vt:lpstr>
      <vt:lpstr>Feuil2</vt:lpstr>
      <vt:lpstr>Feuil5</vt:lpstr>
      <vt:lpstr>Calendrier!Zone_d_impression</vt:lpstr>
      <vt:lpstr>'Congés'!Zone_d_impression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cp:lastPrinted>2021-06-28T13:14:06Z</cp:lastPrinted>
  <dcterms:created xsi:type="dcterms:W3CDTF">2021-05-07T09:10:31Z</dcterms:created>
  <dcterms:modified xsi:type="dcterms:W3CDTF">2021-06-28T13:40:06Z</dcterms:modified>
</cp:coreProperties>
</file>