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35" yWindow="2205" windowWidth="16605" windowHeight="5880" tabRatio="585" activeTab="2"/>
  </bookViews>
  <sheets>
    <sheet name="LISTING" sheetId="3" r:id="rId1"/>
    <sheet name="BASE" sheetId="1" r:id="rId2"/>
    <sheet name="GREVE SITUATION" sheetId="2" r:id="rId3"/>
  </sheets>
  <definedNames>
    <definedName name="_xlnm.Print_Area" localSheetId="1">BASE!$B$2:$E$105</definedName>
  </definedNames>
  <calcPr calcId="145621"/>
</workbook>
</file>

<file path=xl/calcChain.xml><?xml version="1.0" encoding="utf-8"?>
<calcChain xmlns="http://schemas.openxmlformats.org/spreadsheetml/2006/main">
  <c r="C11" i="2" l="1"/>
  <c r="C76" i="1" l="1"/>
  <c r="C9" i="2"/>
  <c r="C8" i="2"/>
  <c r="C7" i="2"/>
  <c r="B9" i="2"/>
  <c r="B8" i="2"/>
  <c r="B7" i="2"/>
  <c r="C6" i="2"/>
  <c r="C5" i="2"/>
  <c r="C4" i="2"/>
  <c r="B6" i="2"/>
  <c r="B5" i="2"/>
  <c r="B4" i="2"/>
  <c r="B62" i="1" l="1"/>
  <c r="B60" i="1"/>
  <c r="B54" i="1"/>
  <c r="B48" i="1"/>
  <c r="B64" i="1" l="1"/>
  <c r="F2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41" i="2"/>
  <c r="C40" i="2"/>
  <c r="C258" i="1"/>
  <c r="C256" i="1"/>
  <c r="C248" i="1"/>
  <c r="C250" i="1"/>
  <c r="C98" i="1"/>
  <c r="C61" i="1"/>
  <c r="C49" i="1"/>
  <c r="C260" i="1" l="1"/>
  <c r="D245" i="1" s="1"/>
  <c r="C43" i="2" s="1"/>
  <c r="C252" i="1"/>
  <c r="C245" i="1" s="1"/>
  <c r="C42" i="2" s="1"/>
  <c r="C30" i="2"/>
  <c r="C20" i="2"/>
  <c r="C59" i="1"/>
  <c r="C74" i="1"/>
  <c r="D265" i="1" l="1"/>
  <c r="E245" i="1"/>
  <c r="C44" i="2" s="1"/>
  <c r="C214" i="1"/>
  <c r="C212" i="1"/>
  <c r="C192" i="1"/>
  <c r="C190" i="1"/>
  <c r="B184" i="1"/>
  <c r="C183" i="1"/>
  <c r="B182" i="1"/>
  <c r="C181" i="1"/>
  <c r="B178" i="1"/>
  <c r="B176" i="1"/>
  <c r="C171" i="1"/>
  <c r="B170" i="1"/>
  <c r="C169" i="1"/>
  <c r="C156" i="1"/>
  <c r="C154" i="1"/>
  <c r="C134" i="1"/>
  <c r="C132" i="1"/>
  <c r="B126" i="1"/>
  <c r="C125" i="1"/>
  <c r="B124" i="1"/>
  <c r="C123" i="1"/>
  <c r="B120" i="1"/>
  <c r="B118" i="1"/>
  <c r="C113" i="1"/>
  <c r="B112" i="1"/>
  <c r="C111" i="1"/>
  <c r="C96" i="1"/>
  <c r="C47" i="1"/>
  <c r="B56" i="1"/>
  <c r="B180" i="1" l="1"/>
  <c r="B122" i="1"/>
  <c r="B128" i="1"/>
  <c r="B186" i="1"/>
  <c r="C10" i="2"/>
  <c r="C3" i="2"/>
  <c r="B58" i="1"/>
</calcChain>
</file>

<file path=xl/sharedStrings.xml><?xml version="1.0" encoding="utf-8"?>
<sst xmlns="http://schemas.openxmlformats.org/spreadsheetml/2006/main" count="860" uniqueCount="457">
  <si>
    <t>ACSO</t>
  </si>
  <si>
    <t>ACMI</t>
  </si>
  <si>
    <t>Entretien</t>
  </si>
  <si>
    <t>Restauration</t>
  </si>
  <si>
    <t>ACMA</t>
  </si>
  <si>
    <t>GREVISTE</t>
  </si>
  <si>
    <t>ETAPS</t>
  </si>
  <si>
    <t>FERME</t>
  </si>
  <si>
    <t>Site</t>
  </si>
  <si>
    <t>ATSEM</t>
  </si>
  <si>
    <t>BCD</t>
  </si>
  <si>
    <t>Pierre Essai</t>
  </si>
  <si>
    <t>Direction</t>
  </si>
  <si>
    <t>Mater réel d'enca</t>
  </si>
  <si>
    <t>Tx théo d'enca / anim</t>
  </si>
  <si>
    <t>Elem réel d'enca</t>
  </si>
  <si>
    <t>ABSENT</t>
  </si>
  <si>
    <t>PRESENT</t>
  </si>
  <si>
    <t>NEANT</t>
  </si>
  <si>
    <t>Ecole</t>
  </si>
  <si>
    <t>ETUDE</t>
  </si>
  <si>
    <t>Directeur Animation ETAPS</t>
  </si>
  <si>
    <t>OUVERT</t>
  </si>
  <si>
    <t>RAISON DE SERVICE</t>
  </si>
  <si>
    <t>Etudes</t>
  </si>
  <si>
    <t>ETUDES</t>
  </si>
  <si>
    <t>SMA</t>
  </si>
  <si>
    <t>AD</t>
  </si>
  <si>
    <t>ACT. ANN.</t>
  </si>
  <si>
    <t>BUS MATIN</t>
  </si>
  <si>
    <t>BUS SOIR</t>
  </si>
  <si>
    <t>CAMPOUNS</t>
  </si>
  <si>
    <t>Education : BCD ATSEM</t>
  </si>
  <si>
    <t>Adjoint</t>
  </si>
  <si>
    <t>Directeur</t>
  </si>
  <si>
    <t>Tt Elem Inscrits</t>
  </si>
  <si>
    <t>Tt Mat+Elem Inscrits</t>
  </si>
  <si>
    <t>Tt Mat Inscrits</t>
  </si>
  <si>
    <t>Tt besoin animateurs</t>
  </si>
  <si>
    <t>Tt Prés + Rais Serv</t>
  </si>
  <si>
    <t>Raison de service</t>
  </si>
  <si>
    <t>Besoin</t>
  </si>
  <si>
    <t>Présents</t>
  </si>
  <si>
    <t>Grèviste</t>
  </si>
  <si>
    <t>Animateurs</t>
  </si>
  <si>
    <t>Tt Prés Anim ATSE BCD ETA</t>
  </si>
  <si>
    <t>ACTIVITES</t>
  </si>
  <si>
    <t>Echec</t>
  </si>
  <si>
    <t>AESH</t>
  </si>
  <si>
    <t>AESH Péri</t>
  </si>
  <si>
    <t>Prof</t>
  </si>
  <si>
    <t>Ligne de bus</t>
  </si>
  <si>
    <t>Maternelle</t>
  </si>
  <si>
    <t>Elementaire</t>
  </si>
  <si>
    <t>Soit</t>
  </si>
  <si>
    <t>Gréviste</t>
  </si>
  <si>
    <t>Enseignants</t>
  </si>
  <si>
    <t>ACTIVITES ANNEXES</t>
  </si>
  <si>
    <t>Enseignant gréviste mater</t>
  </si>
  <si>
    <t>Enseignant gréviste Elem</t>
  </si>
  <si>
    <t>Mise en œuvre SMA</t>
  </si>
  <si>
    <t>Trans scolaire matin</t>
  </si>
  <si>
    <t>Trans scolaire Soir</t>
  </si>
  <si>
    <t>ETAT DE LA GREVE</t>
  </si>
  <si>
    <t>Animateurs SMA pour raison de service</t>
  </si>
  <si>
    <t>Cuisine/Restaura/Transport Scolaire</t>
  </si>
  <si>
    <t>A1</t>
  </si>
  <si>
    <t>A2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</si>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</sst>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B0F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medium">
        <color auto="1"/>
      </top>
      <bottom style="hair">
        <color indexed="64"/>
      </bottom>
      <diagonal/>
    </border>
    <border>
      <left/>
      <right style="thin">
        <color indexed="64"/>
      </right>
      <top style="medium">
        <color auto="1"/>
      </top>
      <bottom style="hair">
        <color indexed="64"/>
      </bottom>
      <diagonal/>
    </border>
    <border>
      <left style="thick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9" fontId="10" fillId="0" borderId="0" applyFont="0" applyFill="0" applyBorder="0" applyAlignment="0" applyProtection="0"/>
  </cellStyleXfs>
  <cellXfs count="205">
    <xf numFmtId="0" fontId="0" fillId="0" borderId="0" xfId="0"/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4" fillId="2" borderId="0" xfId="0" applyFont="1" applyFill="1"/>
    <xf numFmtId="0" fontId="4" fillId="0" borderId="0" xfId="0" applyFont="1"/>
    <xf numFmtId="0" fontId="5" fillId="0" borderId="0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7" borderId="32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24" xfId="0" applyFont="1" applyFill="1" applyBorder="1" applyAlignment="1">
      <alignment horizontal="center" wrapText="1"/>
    </xf>
    <xf numFmtId="0" fontId="5" fillId="0" borderId="25" xfId="0" applyFont="1" applyFill="1" applyBorder="1" applyAlignment="1">
      <alignment horizontal="center" wrapText="1"/>
    </xf>
    <xf numFmtId="0" fontId="6" fillId="0" borderId="29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wrapText="1"/>
    </xf>
    <xf numFmtId="0" fontId="5" fillId="0" borderId="20" xfId="0" applyFont="1" applyFill="1" applyBorder="1" applyAlignment="1">
      <alignment horizontal="center" wrapText="1"/>
    </xf>
    <xf numFmtId="0" fontId="6" fillId="0" borderId="30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wrapText="1"/>
    </xf>
    <xf numFmtId="0" fontId="5" fillId="0" borderId="27" xfId="0" applyFont="1" applyFill="1" applyBorder="1" applyAlignment="1">
      <alignment horizontal="center" wrapText="1"/>
    </xf>
    <xf numFmtId="0" fontId="4" fillId="0" borderId="0" xfId="0" applyFont="1" applyFill="1"/>
    <xf numFmtId="0" fontId="5" fillId="0" borderId="34" xfId="0" applyFont="1" applyFill="1" applyBorder="1" applyAlignment="1">
      <alignment vertical="center" wrapText="1"/>
    </xf>
    <xf numFmtId="0" fontId="6" fillId="0" borderId="31" xfId="0" applyFont="1" applyFill="1" applyBorder="1" applyAlignment="1">
      <alignment vertical="center" wrapText="1"/>
    </xf>
    <xf numFmtId="0" fontId="5" fillId="0" borderId="22" xfId="0" applyFont="1" applyFill="1" applyBorder="1" applyAlignment="1">
      <alignment horizontal="center" wrapText="1"/>
    </xf>
    <xf numFmtId="0" fontId="5" fillId="0" borderId="23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4" fillId="0" borderId="0" xfId="0" applyFont="1" applyFill="1" applyBorder="1"/>
    <xf numFmtId="0" fontId="5" fillId="5" borderId="32" xfId="0" applyFont="1" applyFill="1" applyBorder="1" applyAlignment="1">
      <alignment horizontal="center" vertical="center" wrapText="1"/>
    </xf>
    <xf numFmtId="0" fontId="4" fillId="11" borderId="33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center" wrapText="1"/>
    </xf>
    <xf numFmtId="0" fontId="8" fillId="11" borderId="3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vertical="center" wrapText="1"/>
    </xf>
    <xf numFmtId="1" fontId="4" fillId="11" borderId="33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1" fontId="4" fillId="11" borderId="33" xfId="0" applyNumberFormat="1" applyFont="1" applyFill="1" applyBorder="1" applyAlignment="1">
      <alignment horizontal="right" vertical="center" wrapText="1"/>
    </xf>
    <xf numFmtId="0" fontId="4" fillId="0" borderId="37" xfId="0" applyFont="1" applyFill="1" applyBorder="1" applyAlignment="1">
      <alignment vertical="center" wrapText="1"/>
    </xf>
    <xf numFmtId="0" fontId="5" fillId="0" borderId="38" xfId="0" applyFont="1" applyFill="1" applyBorder="1" applyAlignment="1">
      <alignment horizontal="center" wrapText="1"/>
    </xf>
    <xf numFmtId="0" fontId="5" fillId="0" borderId="39" xfId="0" applyFont="1" applyFill="1" applyBorder="1" applyAlignment="1">
      <alignment horizontal="center" wrapText="1"/>
    </xf>
    <xf numFmtId="0" fontId="4" fillId="12" borderId="33" xfId="0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wrapText="1"/>
    </xf>
    <xf numFmtId="0" fontId="5" fillId="0" borderId="42" xfId="0" applyFont="1" applyFill="1" applyBorder="1" applyAlignment="1">
      <alignment horizontal="center" wrapText="1"/>
    </xf>
    <xf numFmtId="0" fontId="4" fillId="12" borderId="33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horizontal="center" wrapText="1"/>
    </xf>
    <xf numFmtId="0" fontId="5" fillId="0" borderId="36" xfId="0" applyFont="1" applyFill="1" applyBorder="1" applyAlignment="1">
      <alignment horizontal="center" wrapText="1"/>
    </xf>
    <xf numFmtId="0" fontId="4" fillId="12" borderId="33" xfId="0" applyFont="1" applyFill="1" applyBorder="1" applyAlignment="1">
      <alignment horizontal="right" vertical="center" wrapText="1"/>
    </xf>
    <xf numFmtId="0" fontId="4" fillId="0" borderId="33" xfId="0" applyFont="1" applyFill="1" applyBorder="1" applyAlignment="1">
      <alignment vertical="center" wrapText="1"/>
    </xf>
    <xf numFmtId="0" fontId="4" fillId="0" borderId="33" xfId="0" applyFont="1" applyFill="1" applyBorder="1"/>
    <xf numFmtId="0" fontId="5" fillId="0" borderId="3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wrapText="1"/>
    </xf>
    <xf numFmtId="0" fontId="9" fillId="2" borderId="11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4" fillId="0" borderId="33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wrapText="1"/>
    </xf>
    <xf numFmtId="0" fontId="5" fillId="5" borderId="15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wrapText="1"/>
    </xf>
    <xf numFmtId="0" fontId="5" fillId="0" borderId="47" xfId="0" applyFont="1" applyFill="1" applyBorder="1" applyAlignment="1">
      <alignment horizontal="center" wrapText="1"/>
    </xf>
    <xf numFmtId="0" fontId="4" fillId="0" borderId="5" xfId="0" applyFont="1" applyBorder="1"/>
    <xf numFmtId="9" fontId="4" fillId="0" borderId="5" xfId="2" applyFont="1" applyBorder="1"/>
    <xf numFmtId="0" fontId="5" fillId="0" borderId="48" xfId="0" applyFont="1" applyFill="1" applyBorder="1" applyAlignment="1">
      <alignment horizontal="center" wrapText="1"/>
    </xf>
    <xf numFmtId="0" fontId="4" fillId="0" borderId="6" xfId="0" applyFont="1" applyBorder="1"/>
    <xf numFmtId="0" fontId="7" fillId="8" borderId="32" xfId="0" applyFont="1" applyFill="1" applyBorder="1" applyAlignment="1">
      <alignment horizontal="center" vertical="center" wrapText="1"/>
    </xf>
    <xf numFmtId="0" fontId="5" fillId="5" borderId="49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vertical="center" wrapText="1"/>
    </xf>
    <xf numFmtId="0" fontId="6" fillId="0" borderId="55" xfId="0" applyFont="1" applyFill="1" applyBorder="1" applyAlignment="1">
      <alignment vertical="center" wrapText="1"/>
    </xf>
    <xf numFmtId="0" fontId="6" fillId="0" borderId="56" xfId="0" applyFont="1" applyFill="1" applyBorder="1" applyAlignment="1">
      <alignment vertical="center" wrapText="1"/>
    </xf>
    <xf numFmtId="0" fontId="5" fillId="0" borderId="58" xfId="0" applyFont="1" applyFill="1" applyBorder="1" applyAlignment="1">
      <alignment vertical="center" wrapText="1"/>
    </xf>
    <xf numFmtId="0" fontId="5" fillId="0" borderId="59" xfId="0" applyFont="1" applyFill="1" applyBorder="1" applyAlignment="1">
      <alignment vertical="center" wrapText="1"/>
    </xf>
    <xf numFmtId="0" fontId="4" fillId="0" borderId="60" xfId="0" applyFont="1" applyBorder="1" applyAlignment="1"/>
    <xf numFmtId="0" fontId="4" fillId="0" borderId="61" xfId="0" applyFont="1" applyBorder="1" applyAlignment="1">
      <alignment horizontal="center" vertical="center"/>
    </xf>
    <xf numFmtId="0" fontId="4" fillId="0" borderId="62" xfId="0" applyFont="1" applyBorder="1" applyAlignment="1"/>
    <xf numFmtId="0" fontId="6" fillId="2" borderId="63" xfId="0" applyFont="1" applyFill="1" applyBorder="1" applyAlignment="1">
      <alignment horizontal="center" vertical="center" wrapText="1"/>
    </xf>
    <xf numFmtId="9" fontId="4" fillId="0" borderId="66" xfId="0" applyNumberFormat="1" applyFont="1" applyBorder="1" applyAlignment="1">
      <alignment horizontal="center" vertical="center"/>
    </xf>
    <xf numFmtId="9" fontId="4" fillId="0" borderId="67" xfId="0" applyNumberFormat="1" applyFont="1" applyBorder="1" applyAlignment="1">
      <alignment horizontal="center" vertical="center"/>
    </xf>
    <xf numFmtId="0" fontId="4" fillId="0" borderId="68" xfId="0" applyFont="1" applyBorder="1" applyAlignment="1">
      <alignment horizontal="center"/>
    </xf>
    <xf numFmtId="0" fontId="4" fillId="10" borderId="33" xfId="0" applyFont="1" applyFill="1" applyBorder="1" applyAlignment="1">
      <alignment horizontal="center" vertical="center" wrapText="1"/>
    </xf>
    <xf numFmtId="0" fontId="4" fillId="10" borderId="33" xfId="0" applyFont="1" applyFill="1" applyBorder="1" applyAlignment="1">
      <alignment vertical="center" wrapText="1"/>
    </xf>
    <xf numFmtId="1" fontId="4" fillId="10" borderId="33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10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67" xfId="0" applyBorder="1"/>
    <xf numFmtId="0" fontId="0" fillId="0" borderId="68" xfId="0" applyBorder="1"/>
    <xf numFmtId="0" fontId="0" fillId="0" borderId="7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46" xfId="0" applyBorder="1"/>
    <xf numFmtId="0" fontId="0" fillId="0" borderId="47" xfId="0" applyBorder="1"/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3" xfId="0" applyBorder="1"/>
    <xf numFmtId="0" fontId="0" fillId="0" borderId="74" xfId="0" applyBorder="1"/>
    <xf numFmtId="0" fontId="0" fillId="0" borderId="77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8" xfId="0" applyBorder="1"/>
    <xf numFmtId="0" fontId="0" fillId="0" borderId="77" xfId="0" applyBorder="1"/>
    <xf numFmtId="0" fontId="0" fillId="0" borderId="81" xfId="0" applyBorder="1" applyAlignment="1">
      <alignment horizontal="center" vertical="center"/>
    </xf>
    <xf numFmtId="0" fontId="0" fillId="0" borderId="82" xfId="0" applyBorder="1"/>
    <xf numFmtId="0" fontId="0" fillId="0" borderId="80" xfId="0" applyBorder="1"/>
    <xf numFmtId="9" fontId="0" fillId="0" borderId="8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4" fillId="11" borderId="33" xfId="0" applyNumberFormat="1" applyFont="1" applyFill="1" applyBorder="1" applyAlignment="1">
      <alignment vertical="center" wrapText="1"/>
    </xf>
    <xf numFmtId="164" fontId="4" fillId="11" borderId="33" xfId="0" applyNumberFormat="1" applyFont="1" applyFill="1" applyBorder="1" applyAlignment="1">
      <alignment horizontal="right" vertical="center" wrapText="1"/>
    </xf>
    <xf numFmtId="164" fontId="4" fillId="12" borderId="33" xfId="0" applyNumberFormat="1" applyFont="1" applyFill="1" applyBorder="1" applyAlignment="1">
      <alignment horizontal="right" vertical="center" wrapText="1"/>
    </xf>
    <xf numFmtId="0" fontId="6" fillId="13" borderId="28" xfId="0" applyFont="1" applyFill="1" applyBorder="1" applyAlignment="1">
      <alignment horizontal="center" vertical="center" wrapText="1"/>
    </xf>
    <xf numFmtId="0" fontId="0" fillId="0" borderId="87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2" xfId="0" applyBorder="1"/>
    <xf numFmtId="0" fontId="0" fillId="0" borderId="90" xfId="0" applyBorder="1"/>
    <xf numFmtId="0" fontId="5" fillId="14" borderId="32" xfId="0" applyFont="1" applyFill="1" applyBorder="1" applyAlignment="1">
      <alignment horizontal="center" vertical="center" wrapText="1"/>
    </xf>
    <xf numFmtId="0" fontId="5" fillId="15" borderId="32" xfId="0" applyFont="1" applyFill="1" applyBorder="1" applyAlignment="1">
      <alignment horizontal="center" vertical="center" wrapText="1"/>
    </xf>
    <xf numFmtId="0" fontId="7" fillId="16" borderId="57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85" xfId="0" applyFill="1" applyBorder="1" applyAlignment="1">
      <alignment vertical="center"/>
    </xf>
    <xf numFmtId="0" fontId="0" fillId="0" borderId="40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85" xfId="0" applyFont="1" applyFill="1" applyBorder="1" applyAlignment="1">
      <alignment vertical="center"/>
    </xf>
    <xf numFmtId="0" fontId="5" fillId="9" borderId="15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wrapText="1"/>
    </xf>
    <xf numFmtId="0" fontId="5" fillId="0" borderId="51" xfId="0" applyFont="1" applyFill="1" applyBorder="1" applyAlignment="1">
      <alignment horizontal="center" wrapText="1"/>
    </xf>
    <xf numFmtId="0" fontId="5" fillId="0" borderId="50" xfId="0" applyFont="1" applyFill="1" applyBorder="1" applyAlignment="1">
      <alignment horizontal="center" wrapText="1"/>
    </xf>
    <xf numFmtId="0" fontId="5" fillId="0" borderId="52" xfId="0" applyFont="1" applyFill="1" applyBorder="1" applyAlignment="1">
      <alignment horizontal="center" wrapText="1"/>
    </xf>
    <xf numFmtId="0" fontId="5" fillId="0" borderId="53" xfId="0" applyFont="1" applyFill="1" applyBorder="1" applyAlignment="1">
      <alignment horizontal="center" wrapText="1"/>
    </xf>
    <xf numFmtId="0" fontId="5" fillId="0" borderId="54" xfId="0" applyFont="1" applyFill="1" applyBorder="1" applyAlignment="1">
      <alignment horizont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2" borderId="64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0" fillId="5" borderId="42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86" xfId="0" applyFill="1" applyBorder="1" applyAlignment="1">
      <alignment horizontal="center" vertical="center"/>
    </xf>
    <xf numFmtId="0" fontId="0" fillId="15" borderId="42" xfId="0" applyFill="1" applyBorder="1" applyAlignment="1">
      <alignment horizontal="center" vertical="center"/>
    </xf>
    <xf numFmtId="0" fontId="0" fillId="15" borderId="21" xfId="0" applyFill="1" applyBorder="1" applyAlignment="1">
      <alignment horizontal="center" vertical="center"/>
    </xf>
    <xf numFmtId="0" fontId="0" fillId="15" borderId="86" xfId="0" applyFill="1" applyBorder="1" applyAlignment="1">
      <alignment horizontal="center" vertical="center"/>
    </xf>
    <xf numFmtId="0" fontId="0" fillId="14" borderId="42" xfId="0" applyFont="1" applyFill="1" applyBorder="1" applyAlignment="1">
      <alignment horizontal="center" vertical="center"/>
    </xf>
    <xf numFmtId="0" fontId="0" fillId="14" borderId="21" xfId="0" applyFont="1" applyFill="1" applyBorder="1" applyAlignment="1">
      <alignment horizontal="center" vertical="center"/>
    </xf>
    <xf numFmtId="0" fontId="0" fillId="14" borderId="86" xfId="0" applyFont="1" applyFill="1" applyBorder="1" applyAlignment="1">
      <alignment horizontal="center" vertical="center"/>
    </xf>
    <xf numFmtId="0" fontId="1" fillId="9" borderId="79" xfId="0" applyFont="1" applyFill="1" applyBorder="1" applyAlignment="1">
      <alignment horizontal="center" vertical="center"/>
    </xf>
    <xf numFmtId="0" fontId="1" fillId="9" borderId="80" xfId="0" applyFont="1" applyFill="1" applyBorder="1" applyAlignment="1">
      <alignment horizontal="center" vertical="center"/>
    </xf>
    <xf numFmtId="0" fontId="1" fillId="9" borderId="83" xfId="0" applyFont="1" applyFill="1" applyBorder="1" applyAlignment="1">
      <alignment horizontal="center" vertical="center" wrapText="1"/>
    </xf>
    <xf numFmtId="0" fontId="1" fillId="9" borderId="84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1" fillId="9" borderId="36" xfId="0" applyFont="1" applyFill="1" applyBorder="1" applyAlignment="1">
      <alignment horizontal="center" vertical="center" wrapText="1"/>
    </xf>
    <xf numFmtId="0" fontId="0" fillId="15" borderId="76" xfId="0" applyFill="1" applyBorder="1" applyAlignment="1">
      <alignment horizontal="center" vertical="center"/>
    </xf>
    <xf numFmtId="0" fontId="0" fillId="15" borderId="90" xfId="0" applyFill="1" applyBorder="1" applyAlignment="1">
      <alignment horizontal="center" vertical="center"/>
    </xf>
    <xf numFmtId="0" fontId="1" fillId="14" borderId="76" xfId="0" applyFont="1" applyFill="1" applyBorder="1" applyAlignment="1">
      <alignment horizontal="center" vertical="center"/>
    </xf>
    <xf numFmtId="0" fontId="1" fillId="14" borderId="90" xfId="0" applyFont="1" applyFill="1" applyBorder="1" applyAlignment="1">
      <alignment horizontal="center" vertical="center"/>
    </xf>
    <xf numFmtId="0" fontId="1" fillId="6" borderId="79" xfId="0" applyFont="1" applyFill="1" applyBorder="1" applyAlignment="1">
      <alignment horizontal="center" vertical="center"/>
    </xf>
    <xf numFmtId="0" fontId="1" fillId="6" borderId="80" xfId="0" applyFont="1" applyFill="1" applyBorder="1" applyAlignment="1">
      <alignment horizontal="center" vertical="center"/>
    </xf>
    <xf numFmtId="0" fontId="1" fillId="16" borderId="79" xfId="0" applyFont="1" applyFill="1" applyBorder="1" applyAlignment="1">
      <alignment horizontal="center" vertical="center"/>
    </xf>
    <xf numFmtId="0" fontId="1" fillId="16" borderId="80" xfId="0" applyFont="1" applyFill="1" applyBorder="1" applyAlignment="1">
      <alignment horizontal="center" vertical="center"/>
    </xf>
    <xf numFmtId="0" fontId="1" fillId="8" borderId="79" xfId="0" applyFont="1" applyFill="1" applyBorder="1" applyAlignment="1">
      <alignment horizontal="center" vertical="center"/>
    </xf>
    <xf numFmtId="0" fontId="1" fillId="8" borderId="80" xfId="0" applyFont="1" applyFill="1" applyBorder="1" applyAlignment="1">
      <alignment horizontal="center" vertical="center"/>
    </xf>
    <xf numFmtId="0" fontId="1" fillId="3" borderId="66" xfId="0" applyFont="1" applyFill="1" applyBorder="1" applyAlignment="1">
      <alignment horizontal="center" vertical="center"/>
    </xf>
    <xf numFmtId="0" fontId="1" fillId="3" borderId="6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7" borderId="69" xfId="0" applyFont="1" applyFill="1" applyBorder="1" applyAlignment="1">
      <alignment horizontal="center" wrapText="1"/>
    </xf>
    <xf numFmtId="0" fontId="1" fillId="7" borderId="70" xfId="0" applyFont="1" applyFill="1" applyBorder="1" applyAlignment="1">
      <alignment horizontal="center" wrapText="1"/>
    </xf>
    <xf numFmtId="0" fontId="1" fillId="7" borderId="73" xfId="0" applyFont="1" applyFill="1" applyBorder="1" applyAlignment="1">
      <alignment horizontal="center" wrapText="1"/>
    </xf>
    <xf numFmtId="0" fontId="1" fillId="7" borderId="76" xfId="0" applyFont="1" applyFill="1" applyBorder="1" applyAlignment="1">
      <alignment horizontal="center" wrapText="1"/>
    </xf>
    <xf numFmtId="0" fontId="0" fillId="5" borderId="76" xfId="0" applyFill="1" applyBorder="1" applyAlignment="1">
      <alignment horizontal="center" vertical="center"/>
    </xf>
    <xf numFmtId="0" fontId="0" fillId="5" borderId="90" xfId="0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" xfId="2" builtinId="5"/>
  </cellStyles>
  <dxfs count="185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CCFF"/>
      <color rgb="FFEFEC8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1"/>
  <sheetViews>
    <sheetView zoomScale="90" zoomScaleNormal="90" workbookViewId="0">
      <selection activeCell="C8" sqref="C8"/>
    </sheetView>
  </sheetViews>
  <sheetFormatPr baseColWidth="10" defaultRowHeight="15" x14ac:dyDescent="0.25"/>
  <cols>
    <col min="1" max="1" width="31.140625" bestFit="1" customWidth="1"/>
    <col min="2" max="2" width="32" customWidth="1"/>
    <col min="3" max="3" width="32.5703125" bestFit="1" customWidth="1"/>
    <col min="4" max="4" width="33.42578125" bestFit="1" customWidth="1"/>
    <col min="5" max="5" width="26.5703125" customWidth="1"/>
    <col min="6" max="6" width="24.5703125" customWidth="1"/>
    <col min="7" max="7" width="29.140625" customWidth="1"/>
    <col min="8" max="8" width="40.42578125" customWidth="1"/>
  </cols>
  <sheetData>
    <row r="2" spans="1:8" s="2" customFormat="1" x14ac:dyDescent="0.25">
      <c r="A2" s="1" t="s">
        <v>21</v>
      </c>
      <c r="B2" s="1" t="s">
        <v>24</v>
      </c>
      <c r="C2" s="1" t="s">
        <v>32</v>
      </c>
      <c r="D2" s="1" t="s">
        <v>65</v>
      </c>
      <c r="E2" s="1" t="s">
        <v>46</v>
      </c>
      <c r="F2" s="1" t="s">
        <v>48</v>
      </c>
      <c r="G2" s="1" t="s">
        <v>51</v>
      </c>
      <c r="H2" s="1" t="s">
        <v>50</v>
      </c>
    </row>
    <row r="3" spans="1:8" x14ac:dyDescent="0.25">
      <c r="A3" s="3" t="s">
        <v>66</v>
      </c>
      <c r="B3" s="3" t="s">
        <v>114</v>
      </c>
      <c r="C3" s="3" t="s">
        <v>163</v>
      </c>
      <c r="D3" s="3" t="s">
        <v>212</v>
      </c>
      <c r="E3" s="72" t="s">
        <v>261</v>
      </c>
      <c r="F3" s="72" t="s">
        <v>310</v>
      </c>
      <c r="G3" t="s">
        <v>359</v>
      </c>
      <c r="H3" s="3" t="s">
        <v>408</v>
      </c>
    </row>
    <row r="4" spans="1:8" x14ac:dyDescent="0.25">
      <c r="A4" s="4" t="s">
        <v>67</v>
      </c>
      <c r="B4" s="4" t="s">
        <v>115</v>
      </c>
      <c r="C4" s="4" t="s">
        <v>164</v>
      </c>
      <c r="D4" s="4" t="s">
        <v>213</v>
      </c>
      <c r="E4" s="72" t="s">
        <v>262</v>
      </c>
      <c r="F4" s="72" t="s">
        <v>311</v>
      </c>
      <c r="G4" t="s">
        <v>360</v>
      </c>
      <c r="H4" s="4" t="s">
        <v>409</v>
      </c>
    </row>
    <row r="5" spans="1:8" x14ac:dyDescent="0.25">
      <c r="A5" s="4" t="s">
        <v>67</v>
      </c>
      <c r="B5" s="4" t="s">
        <v>116</v>
      </c>
      <c r="C5" s="4" t="s">
        <v>165</v>
      </c>
      <c r="D5" s="4" t="s">
        <v>214</v>
      </c>
      <c r="E5" s="72" t="s">
        <v>263</v>
      </c>
      <c r="F5" s="72" t="s">
        <v>312</v>
      </c>
      <c r="G5" t="s">
        <v>361</v>
      </c>
      <c r="H5" s="4" t="s">
        <v>410</v>
      </c>
    </row>
    <row r="6" spans="1:8" x14ac:dyDescent="0.25">
      <c r="A6" s="4" t="s">
        <v>68</v>
      </c>
      <c r="B6" s="4" t="s">
        <v>117</v>
      </c>
      <c r="C6" s="4" t="s">
        <v>166</v>
      </c>
      <c r="D6" s="4" t="s">
        <v>215</v>
      </c>
      <c r="E6" s="72" t="s">
        <v>264</v>
      </c>
      <c r="F6" s="72" t="s">
        <v>313</v>
      </c>
      <c r="G6" t="s">
        <v>362</v>
      </c>
      <c r="H6" s="4" t="s">
        <v>411</v>
      </c>
    </row>
    <row r="7" spans="1:8" x14ac:dyDescent="0.25">
      <c r="A7" s="4" t="s">
        <v>69</v>
      </c>
      <c r="B7" s="4" t="s">
        <v>118</v>
      </c>
      <c r="C7" s="4" t="s">
        <v>167</v>
      </c>
      <c r="D7" s="4" t="s">
        <v>216</v>
      </c>
      <c r="E7" s="72" t="s">
        <v>265</v>
      </c>
      <c r="F7" s="72" t="s">
        <v>314</v>
      </c>
      <c r="G7" t="s">
        <v>363</v>
      </c>
      <c r="H7" s="4" t="s">
        <v>412</v>
      </c>
    </row>
    <row r="8" spans="1:8" x14ac:dyDescent="0.25">
      <c r="A8" s="4" t="s">
        <v>70</v>
      </c>
      <c r="B8" s="4" t="s">
        <v>119</v>
      </c>
      <c r="C8" s="4" t="s">
        <v>168</v>
      </c>
      <c r="D8" s="4" t="s">
        <v>217</v>
      </c>
      <c r="E8" s="72" t="s">
        <v>266</v>
      </c>
      <c r="F8" s="72" t="s">
        <v>315</v>
      </c>
      <c r="G8" t="s">
        <v>364</v>
      </c>
      <c r="H8" s="4" t="s">
        <v>413</v>
      </c>
    </row>
    <row r="9" spans="1:8" x14ac:dyDescent="0.25">
      <c r="A9" s="4" t="s">
        <v>71</v>
      </c>
      <c r="B9" s="4" t="s">
        <v>120</v>
      </c>
      <c r="C9" s="4" t="s">
        <v>169</v>
      </c>
      <c r="D9" s="4" t="s">
        <v>218</v>
      </c>
      <c r="E9" s="72" t="s">
        <v>267</v>
      </c>
      <c r="F9" s="72" t="s">
        <v>316</v>
      </c>
      <c r="G9" t="s">
        <v>365</v>
      </c>
      <c r="H9" s="4" t="s">
        <v>414</v>
      </c>
    </row>
    <row r="10" spans="1:8" x14ac:dyDescent="0.25">
      <c r="A10" s="4" t="s">
        <v>72</v>
      </c>
      <c r="B10" s="4" t="s">
        <v>121</v>
      </c>
      <c r="C10" s="4" t="s">
        <v>170</v>
      </c>
      <c r="D10" s="4" t="s">
        <v>219</v>
      </c>
      <c r="E10" s="72" t="s">
        <v>268</v>
      </c>
      <c r="F10" s="72" t="s">
        <v>317</v>
      </c>
      <c r="G10" t="s">
        <v>366</v>
      </c>
      <c r="H10" s="4" t="s">
        <v>415</v>
      </c>
    </row>
    <row r="11" spans="1:8" x14ac:dyDescent="0.25">
      <c r="A11" s="4" t="s">
        <v>73</v>
      </c>
      <c r="B11" s="4" t="s">
        <v>122</v>
      </c>
      <c r="C11" s="4" t="s">
        <v>171</v>
      </c>
      <c r="D11" s="4" t="s">
        <v>220</v>
      </c>
      <c r="E11" s="72" t="s">
        <v>269</v>
      </c>
      <c r="F11" s="72" t="s">
        <v>318</v>
      </c>
      <c r="G11" t="s">
        <v>367</v>
      </c>
      <c r="H11" s="4" t="s">
        <v>416</v>
      </c>
    </row>
    <row r="12" spans="1:8" x14ac:dyDescent="0.25">
      <c r="A12" s="4" t="s">
        <v>74</v>
      </c>
      <c r="B12" s="4" t="s">
        <v>123</v>
      </c>
      <c r="C12" s="4" t="s">
        <v>172</v>
      </c>
      <c r="D12" s="4" t="s">
        <v>221</v>
      </c>
      <c r="E12" s="72" t="s">
        <v>270</v>
      </c>
      <c r="F12" s="72" t="s">
        <v>319</v>
      </c>
      <c r="G12" t="s">
        <v>368</v>
      </c>
      <c r="H12" s="4" t="s">
        <v>417</v>
      </c>
    </row>
    <row r="13" spans="1:8" x14ac:dyDescent="0.25">
      <c r="A13" s="4" t="s">
        <v>75</v>
      </c>
      <c r="B13" s="4" t="s">
        <v>124</v>
      </c>
      <c r="C13" s="4" t="s">
        <v>173</v>
      </c>
      <c r="D13" s="4" t="s">
        <v>222</v>
      </c>
      <c r="E13" s="72" t="s">
        <v>271</v>
      </c>
      <c r="F13" s="72" t="s">
        <v>320</v>
      </c>
      <c r="G13" t="s">
        <v>369</v>
      </c>
      <c r="H13" s="4" t="s">
        <v>418</v>
      </c>
    </row>
    <row r="14" spans="1:8" x14ac:dyDescent="0.25">
      <c r="A14" s="4" t="s">
        <v>76</v>
      </c>
      <c r="B14" s="4" t="s">
        <v>125</v>
      </c>
      <c r="C14" s="4" t="s">
        <v>174</v>
      </c>
      <c r="D14" s="4" t="s">
        <v>223</v>
      </c>
      <c r="E14" s="72" t="s">
        <v>272</v>
      </c>
      <c r="F14" s="72" t="s">
        <v>321</v>
      </c>
      <c r="G14" t="s">
        <v>370</v>
      </c>
      <c r="H14" s="4" t="s">
        <v>419</v>
      </c>
    </row>
    <row r="15" spans="1:8" x14ac:dyDescent="0.25">
      <c r="A15" s="4" t="s">
        <v>77</v>
      </c>
      <c r="B15" s="4" t="s">
        <v>126</v>
      </c>
      <c r="C15" s="4" t="s">
        <v>175</v>
      </c>
      <c r="D15" s="4" t="s">
        <v>224</v>
      </c>
      <c r="E15" s="72" t="s">
        <v>273</v>
      </c>
      <c r="F15" s="72" t="s">
        <v>322</v>
      </c>
      <c r="G15" t="s">
        <v>371</v>
      </c>
      <c r="H15" s="4" t="s">
        <v>420</v>
      </c>
    </row>
    <row r="16" spans="1:8" x14ac:dyDescent="0.25">
      <c r="A16" s="4" t="s">
        <v>78</v>
      </c>
      <c r="B16" s="4" t="s">
        <v>127</v>
      </c>
      <c r="C16" s="4" t="s">
        <v>176</v>
      </c>
      <c r="D16" s="4" t="s">
        <v>225</v>
      </c>
      <c r="E16" s="72" t="s">
        <v>274</v>
      </c>
      <c r="F16" s="72" t="s">
        <v>323</v>
      </c>
      <c r="G16" t="s">
        <v>372</v>
      </c>
      <c r="H16" s="4" t="s">
        <v>421</v>
      </c>
    </row>
    <row r="17" spans="1:8" x14ac:dyDescent="0.25">
      <c r="A17" s="4" t="s">
        <v>79</v>
      </c>
      <c r="B17" s="4" t="s">
        <v>128</v>
      </c>
      <c r="C17" s="4" t="s">
        <v>177</v>
      </c>
      <c r="D17" s="4" t="s">
        <v>226</v>
      </c>
      <c r="E17" s="72" t="s">
        <v>275</v>
      </c>
      <c r="F17" s="72" t="s">
        <v>324</v>
      </c>
      <c r="G17" t="s">
        <v>373</v>
      </c>
      <c r="H17" s="4" t="s">
        <v>422</v>
      </c>
    </row>
    <row r="18" spans="1:8" x14ac:dyDescent="0.25">
      <c r="A18" s="4" t="s">
        <v>80</v>
      </c>
      <c r="B18" s="4" t="s">
        <v>129</v>
      </c>
      <c r="C18" s="4" t="s">
        <v>178</v>
      </c>
      <c r="D18" s="4" t="s">
        <v>227</v>
      </c>
      <c r="E18" s="72" t="s">
        <v>276</v>
      </c>
      <c r="F18" s="72" t="s">
        <v>325</v>
      </c>
      <c r="G18" t="s">
        <v>374</v>
      </c>
      <c r="H18" s="4" t="s">
        <v>423</v>
      </c>
    </row>
    <row r="19" spans="1:8" x14ac:dyDescent="0.25">
      <c r="A19" s="4" t="s">
        <v>81</v>
      </c>
      <c r="B19" s="4" t="s">
        <v>130</v>
      </c>
      <c r="C19" s="4" t="s">
        <v>179</v>
      </c>
      <c r="D19" s="4" t="s">
        <v>228</v>
      </c>
      <c r="E19" s="72" t="s">
        <v>277</v>
      </c>
      <c r="F19" s="72" t="s">
        <v>326</v>
      </c>
      <c r="G19" t="s">
        <v>375</v>
      </c>
      <c r="H19" s="4" t="s">
        <v>424</v>
      </c>
    </row>
    <row r="20" spans="1:8" x14ac:dyDescent="0.25">
      <c r="A20" s="4" t="s">
        <v>82</v>
      </c>
      <c r="B20" s="4" t="s">
        <v>131</v>
      </c>
      <c r="C20" s="4" t="s">
        <v>180</v>
      </c>
      <c r="D20" s="4" t="s">
        <v>229</v>
      </c>
      <c r="E20" s="72" t="s">
        <v>278</v>
      </c>
      <c r="F20" s="72" t="s">
        <v>327</v>
      </c>
      <c r="G20" t="s">
        <v>376</v>
      </c>
      <c r="H20" s="4" t="s">
        <v>425</v>
      </c>
    </row>
    <row r="21" spans="1:8" x14ac:dyDescent="0.25">
      <c r="A21" s="4" t="s">
        <v>83</v>
      </c>
      <c r="B21" s="4" t="s">
        <v>132</v>
      </c>
      <c r="C21" s="4" t="s">
        <v>181</v>
      </c>
      <c r="D21" s="4" t="s">
        <v>230</v>
      </c>
      <c r="E21" s="72" t="s">
        <v>279</v>
      </c>
      <c r="F21" s="72" t="s">
        <v>328</v>
      </c>
      <c r="G21" t="s">
        <v>377</v>
      </c>
      <c r="H21" s="4" t="s">
        <v>426</v>
      </c>
    </row>
    <row r="22" spans="1:8" x14ac:dyDescent="0.25">
      <c r="A22" s="4" t="s">
        <v>84</v>
      </c>
      <c r="B22" s="4" t="s">
        <v>133</v>
      </c>
      <c r="C22" s="4" t="s">
        <v>182</v>
      </c>
      <c r="D22" s="4" t="s">
        <v>231</v>
      </c>
      <c r="E22" s="72" t="s">
        <v>280</v>
      </c>
      <c r="F22" s="72" t="s">
        <v>329</v>
      </c>
      <c r="G22" t="s">
        <v>378</v>
      </c>
      <c r="H22" s="4" t="s">
        <v>427</v>
      </c>
    </row>
    <row r="23" spans="1:8" x14ac:dyDescent="0.25">
      <c r="A23" s="4" t="s">
        <v>85</v>
      </c>
      <c r="B23" s="4" t="s">
        <v>134</v>
      </c>
      <c r="C23" s="4" t="s">
        <v>183</v>
      </c>
      <c r="D23" s="4" t="s">
        <v>232</v>
      </c>
      <c r="E23" s="72" t="s">
        <v>281</v>
      </c>
      <c r="F23" s="72" t="s">
        <v>330</v>
      </c>
      <c r="G23" t="s">
        <v>379</v>
      </c>
      <c r="H23" s="4" t="s">
        <v>428</v>
      </c>
    </row>
    <row r="24" spans="1:8" x14ac:dyDescent="0.25">
      <c r="A24" s="4" t="s">
        <v>86</v>
      </c>
      <c r="B24" s="4" t="s">
        <v>135</v>
      </c>
      <c r="C24" s="4" t="s">
        <v>184</v>
      </c>
      <c r="D24" s="4" t="s">
        <v>233</v>
      </c>
      <c r="E24" s="72" t="s">
        <v>282</v>
      </c>
      <c r="F24" s="72" t="s">
        <v>331</v>
      </c>
      <c r="G24" t="s">
        <v>380</v>
      </c>
      <c r="H24" s="4" t="s">
        <v>429</v>
      </c>
    </row>
    <row r="25" spans="1:8" x14ac:dyDescent="0.25">
      <c r="A25" s="4" t="s">
        <v>87</v>
      </c>
      <c r="B25" s="4" t="s">
        <v>136</v>
      </c>
      <c r="C25" s="4" t="s">
        <v>185</v>
      </c>
      <c r="D25" s="4" t="s">
        <v>234</v>
      </c>
      <c r="E25" s="72" t="s">
        <v>283</v>
      </c>
      <c r="F25" s="72" t="s">
        <v>332</v>
      </c>
      <c r="G25" t="s">
        <v>381</v>
      </c>
      <c r="H25" s="4" t="s">
        <v>430</v>
      </c>
    </row>
    <row r="26" spans="1:8" x14ac:dyDescent="0.25">
      <c r="A26" s="4" t="s">
        <v>88</v>
      </c>
      <c r="B26" s="4" t="s">
        <v>137</v>
      </c>
      <c r="C26" s="4" t="s">
        <v>186</v>
      </c>
      <c r="D26" s="4" t="s">
        <v>235</v>
      </c>
      <c r="E26" s="72" t="s">
        <v>284</v>
      </c>
      <c r="F26" s="72" t="s">
        <v>333</v>
      </c>
      <c r="G26" t="s">
        <v>382</v>
      </c>
      <c r="H26" s="4" t="s">
        <v>431</v>
      </c>
    </row>
    <row r="27" spans="1:8" x14ac:dyDescent="0.25">
      <c r="A27" s="4" t="s">
        <v>89</v>
      </c>
      <c r="B27" s="4" t="s">
        <v>138</v>
      </c>
      <c r="C27" s="4" t="s">
        <v>187</v>
      </c>
      <c r="D27" s="4" t="s">
        <v>236</v>
      </c>
      <c r="E27" s="72" t="s">
        <v>285</v>
      </c>
      <c r="F27" s="72" t="s">
        <v>334</v>
      </c>
      <c r="G27" t="s">
        <v>383</v>
      </c>
      <c r="H27" s="4" t="s">
        <v>432</v>
      </c>
    </row>
    <row r="28" spans="1:8" x14ac:dyDescent="0.25">
      <c r="A28" s="4" t="s">
        <v>90</v>
      </c>
      <c r="B28" s="4" t="s">
        <v>139</v>
      </c>
      <c r="C28" s="4" t="s">
        <v>188</v>
      </c>
      <c r="D28" s="4" t="s">
        <v>237</v>
      </c>
      <c r="E28" s="72" t="s">
        <v>286</v>
      </c>
      <c r="F28" s="72" t="s">
        <v>335</v>
      </c>
      <c r="G28" t="s">
        <v>384</v>
      </c>
      <c r="H28" s="4" t="s">
        <v>433</v>
      </c>
    </row>
    <row r="29" spans="1:8" x14ac:dyDescent="0.25">
      <c r="A29" s="4" t="s">
        <v>91</v>
      </c>
      <c r="B29" s="4" t="s">
        <v>140</v>
      </c>
      <c r="C29" s="4" t="s">
        <v>189</v>
      </c>
      <c r="D29" s="4" t="s">
        <v>238</v>
      </c>
      <c r="E29" s="72" t="s">
        <v>287</v>
      </c>
      <c r="F29" s="72" t="s">
        <v>336</v>
      </c>
      <c r="G29" t="s">
        <v>385</v>
      </c>
      <c r="H29" s="4" t="s">
        <v>434</v>
      </c>
    </row>
    <row r="30" spans="1:8" x14ac:dyDescent="0.25">
      <c r="A30" s="4" t="s">
        <v>92</v>
      </c>
      <c r="B30" s="4" t="s">
        <v>141</v>
      </c>
      <c r="C30" s="4" t="s">
        <v>190</v>
      </c>
      <c r="D30" s="4" t="s">
        <v>239</v>
      </c>
      <c r="E30" s="72" t="s">
        <v>288</v>
      </c>
      <c r="F30" s="72" t="s">
        <v>337</v>
      </c>
      <c r="G30" t="s">
        <v>386</v>
      </c>
      <c r="H30" s="4" t="s">
        <v>435</v>
      </c>
    </row>
    <row r="31" spans="1:8" x14ac:dyDescent="0.25">
      <c r="A31" s="4" t="s">
        <v>93</v>
      </c>
      <c r="B31" s="4" t="s">
        <v>142</v>
      </c>
      <c r="C31" s="4" t="s">
        <v>191</v>
      </c>
      <c r="D31" s="4" t="s">
        <v>240</v>
      </c>
      <c r="E31" s="72" t="s">
        <v>289</v>
      </c>
      <c r="F31" s="72" t="s">
        <v>338</v>
      </c>
      <c r="G31" t="s">
        <v>387</v>
      </c>
      <c r="H31" s="4" t="s">
        <v>436</v>
      </c>
    </row>
    <row r="32" spans="1:8" x14ac:dyDescent="0.25">
      <c r="A32" s="4" t="s">
        <v>94</v>
      </c>
      <c r="B32" s="4" t="s">
        <v>143</v>
      </c>
      <c r="C32" s="4" t="s">
        <v>192</v>
      </c>
      <c r="D32" s="4" t="s">
        <v>241</v>
      </c>
      <c r="E32" s="72" t="s">
        <v>290</v>
      </c>
      <c r="F32" s="72" t="s">
        <v>339</v>
      </c>
      <c r="G32" t="s">
        <v>388</v>
      </c>
      <c r="H32" s="4" t="s">
        <v>437</v>
      </c>
    </row>
    <row r="33" spans="1:8" x14ac:dyDescent="0.25">
      <c r="A33" s="4" t="s">
        <v>95</v>
      </c>
      <c r="B33" s="4" t="s">
        <v>144</v>
      </c>
      <c r="C33" s="4" t="s">
        <v>193</v>
      </c>
      <c r="D33" s="4" t="s">
        <v>242</v>
      </c>
      <c r="E33" s="72" t="s">
        <v>291</v>
      </c>
      <c r="F33" s="72" t="s">
        <v>340</v>
      </c>
      <c r="G33" t="s">
        <v>389</v>
      </c>
      <c r="H33" s="4" t="s">
        <v>438</v>
      </c>
    </row>
    <row r="34" spans="1:8" x14ac:dyDescent="0.25">
      <c r="A34" s="4" t="s">
        <v>96</v>
      </c>
      <c r="B34" s="4" t="s">
        <v>145</v>
      </c>
      <c r="C34" s="4" t="s">
        <v>194</v>
      </c>
      <c r="D34" s="4" t="s">
        <v>243</v>
      </c>
      <c r="E34" s="72" t="s">
        <v>292</v>
      </c>
      <c r="F34" s="72" t="s">
        <v>341</v>
      </c>
      <c r="G34" t="s">
        <v>390</v>
      </c>
      <c r="H34" s="4" t="s">
        <v>439</v>
      </c>
    </row>
    <row r="35" spans="1:8" x14ac:dyDescent="0.25">
      <c r="A35" s="4" t="s">
        <v>97</v>
      </c>
      <c r="B35" s="4" t="s">
        <v>146</v>
      </c>
      <c r="C35" s="4" t="s">
        <v>195</v>
      </c>
      <c r="D35" s="4" t="s">
        <v>244</v>
      </c>
      <c r="E35" s="72" t="s">
        <v>293</v>
      </c>
      <c r="F35" s="72" t="s">
        <v>342</v>
      </c>
      <c r="G35" t="s">
        <v>391</v>
      </c>
      <c r="H35" s="4" t="s">
        <v>440</v>
      </c>
    </row>
    <row r="36" spans="1:8" x14ac:dyDescent="0.25">
      <c r="A36" s="4" t="s">
        <v>98</v>
      </c>
      <c r="B36" s="4" t="s">
        <v>147</v>
      </c>
      <c r="C36" s="4" t="s">
        <v>196</v>
      </c>
      <c r="D36" s="4" t="s">
        <v>245</v>
      </c>
      <c r="E36" s="72" t="s">
        <v>294</v>
      </c>
      <c r="F36" s="72" t="s">
        <v>343</v>
      </c>
      <c r="G36" t="s">
        <v>392</v>
      </c>
      <c r="H36" s="4" t="s">
        <v>441</v>
      </c>
    </row>
    <row r="37" spans="1:8" x14ac:dyDescent="0.25">
      <c r="A37" s="4" t="s">
        <v>99</v>
      </c>
      <c r="B37" s="4" t="s">
        <v>148</v>
      </c>
      <c r="C37" s="4" t="s">
        <v>197</v>
      </c>
      <c r="D37" s="4" t="s">
        <v>246</v>
      </c>
      <c r="E37" s="72" t="s">
        <v>295</v>
      </c>
      <c r="F37" s="72" t="s">
        <v>344</v>
      </c>
      <c r="G37" t="s">
        <v>393</v>
      </c>
      <c r="H37" s="4" t="s">
        <v>442</v>
      </c>
    </row>
    <row r="38" spans="1:8" x14ac:dyDescent="0.25">
      <c r="A38" s="4" t="s">
        <v>100</v>
      </c>
      <c r="B38" s="4" t="s">
        <v>149</v>
      </c>
      <c r="C38" s="4" t="s">
        <v>198</v>
      </c>
      <c r="D38" s="4" t="s">
        <v>247</v>
      </c>
      <c r="E38" s="72" t="s">
        <v>296</v>
      </c>
      <c r="F38" s="72" t="s">
        <v>345</v>
      </c>
      <c r="G38" t="s">
        <v>394</v>
      </c>
      <c r="H38" s="4" t="s">
        <v>443</v>
      </c>
    </row>
    <row r="39" spans="1:8" x14ac:dyDescent="0.25">
      <c r="A39" s="4" t="s">
        <v>101</v>
      </c>
      <c r="B39" s="4" t="s">
        <v>150</v>
      </c>
      <c r="C39" s="4" t="s">
        <v>199</v>
      </c>
      <c r="D39" s="4" t="s">
        <v>248</v>
      </c>
      <c r="E39" s="72" t="s">
        <v>297</v>
      </c>
      <c r="F39" s="72" t="s">
        <v>346</v>
      </c>
      <c r="G39" t="s">
        <v>395</v>
      </c>
      <c r="H39" s="4" t="s">
        <v>444</v>
      </c>
    </row>
    <row r="40" spans="1:8" x14ac:dyDescent="0.25">
      <c r="A40" s="4" t="s">
        <v>102</v>
      </c>
      <c r="B40" s="4" t="s">
        <v>151</v>
      </c>
      <c r="C40" s="4" t="s">
        <v>200</v>
      </c>
      <c r="D40" s="4" t="s">
        <v>249</v>
      </c>
      <c r="E40" s="72" t="s">
        <v>298</v>
      </c>
      <c r="F40" s="72" t="s">
        <v>347</v>
      </c>
      <c r="G40" t="s">
        <v>396</v>
      </c>
      <c r="H40" s="4" t="s">
        <v>445</v>
      </c>
    </row>
    <row r="41" spans="1:8" x14ac:dyDescent="0.25">
      <c r="A41" s="4" t="s">
        <v>103</v>
      </c>
      <c r="B41" s="4" t="s">
        <v>152</v>
      </c>
      <c r="C41" s="4" t="s">
        <v>201</v>
      </c>
      <c r="D41" s="4" t="s">
        <v>250</v>
      </c>
      <c r="E41" s="72" t="s">
        <v>299</v>
      </c>
      <c r="F41" s="72" t="s">
        <v>348</v>
      </c>
      <c r="G41" t="s">
        <v>397</v>
      </c>
      <c r="H41" s="4" t="s">
        <v>446</v>
      </c>
    </row>
    <row r="42" spans="1:8" x14ac:dyDescent="0.25">
      <c r="A42" s="4" t="s">
        <v>104</v>
      </c>
      <c r="B42" s="4" t="s">
        <v>153</v>
      </c>
      <c r="C42" s="4" t="s">
        <v>202</v>
      </c>
      <c r="D42" s="4" t="s">
        <v>251</v>
      </c>
      <c r="E42" s="72" t="s">
        <v>300</v>
      </c>
      <c r="F42" s="72" t="s">
        <v>349</v>
      </c>
      <c r="G42" t="s">
        <v>398</v>
      </c>
      <c r="H42" s="4" t="s">
        <v>447</v>
      </c>
    </row>
    <row r="43" spans="1:8" x14ac:dyDescent="0.25">
      <c r="A43" s="4" t="s">
        <v>105</v>
      </c>
      <c r="B43" s="4" t="s">
        <v>154</v>
      </c>
      <c r="C43" s="4" t="s">
        <v>203</v>
      </c>
      <c r="D43" s="4" t="s">
        <v>252</v>
      </c>
      <c r="E43" s="72" t="s">
        <v>301</v>
      </c>
      <c r="F43" s="72" t="s">
        <v>350</v>
      </c>
      <c r="G43" t="s">
        <v>399</v>
      </c>
      <c r="H43" s="4" t="s">
        <v>448</v>
      </c>
    </row>
    <row r="44" spans="1:8" x14ac:dyDescent="0.25">
      <c r="A44" s="4" t="s">
        <v>106</v>
      </c>
      <c r="B44" s="4" t="s">
        <v>155</v>
      </c>
      <c r="C44" s="4" t="s">
        <v>204</v>
      </c>
      <c r="D44" s="4" t="s">
        <v>253</v>
      </c>
      <c r="E44" s="72" t="s">
        <v>302</v>
      </c>
      <c r="F44" s="72" t="s">
        <v>351</v>
      </c>
      <c r="G44" t="s">
        <v>400</v>
      </c>
      <c r="H44" s="4" t="s">
        <v>449</v>
      </c>
    </row>
    <row r="45" spans="1:8" x14ac:dyDescent="0.25">
      <c r="A45" s="4" t="s">
        <v>107</v>
      </c>
      <c r="B45" s="4" t="s">
        <v>156</v>
      </c>
      <c r="C45" s="4" t="s">
        <v>205</v>
      </c>
      <c r="D45" s="4" t="s">
        <v>254</v>
      </c>
      <c r="E45" s="72" t="s">
        <v>303</v>
      </c>
      <c r="F45" s="72" t="s">
        <v>352</v>
      </c>
      <c r="G45" t="s">
        <v>401</v>
      </c>
      <c r="H45" s="4" t="s">
        <v>450</v>
      </c>
    </row>
    <row r="46" spans="1:8" x14ac:dyDescent="0.25">
      <c r="A46" s="4" t="s">
        <v>108</v>
      </c>
      <c r="B46" s="4" t="s">
        <v>157</v>
      </c>
      <c r="C46" s="4" t="s">
        <v>206</v>
      </c>
      <c r="D46" s="4" t="s">
        <v>255</v>
      </c>
      <c r="E46" s="72" t="s">
        <v>304</v>
      </c>
      <c r="F46" s="72" t="s">
        <v>353</v>
      </c>
      <c r="G46" t="s">
        <v>402</v>
      </c>
      <c r="H46" s="4" t="s">
        <v>451</v>
      </c>
    </row>
    <row r="47" spans="1:8" x14ac:dyDescent="0.25">
      <c r="A47" s="4" t="s">
        <v>109</v>
      </c>
      <c r="B47" s="4" t="s">
        <v>158</v>
      </c>
      <c r="C47" s="4" t="s">
        <v>207</v>
      </c>
      <c r="D47" s="4" t="s">
        <v>256</v>
      </c>
      <c r="E47" s="72" t="s">
        <v>305</v>
      </c>
      <c r="F47" s="72" t="s">
        <v>354</v>
      </c>
      <c r="G47" t="s">
        <v>403</v>
      </c>
      <c r="H47" s="4" t="s">
        <v>452</v>
      </c>
    </row>
    <row r="48" spans="1:8" x14ac:dyDescent="0.25">
      <c r="A48" s="4" t="s">
        <v>110</v>
      </c>
      <c r="B48" s="4" t="s">
        <v>159</v>
      </c>
      <c r="C48" s="4" t="s">
        <v>208</v>
      </c>
      <c r="D48" s="4" t="s">
        <v>257</v>
      </c>
      <c r="E48" s="72" t="s">
        <v>306</v>
      </c>
      <c r="F48" s="72" t="s">
        <v>355</v>
      </c>
      <c r="G48" t="s">
        <v>404</v>
      </c>
      <c r="H48" s="4" t="s">
        <v>453</v>
      </c>
    </row>
    <row r="49" spans="1:8" x14ac:dyDescent="0.25">
      <c r="A49" s="4" t="s">
        <v>111</v>
      </c>
      <c r="B49" s="4" t="s">
        <v>160</v>
      </c>
      <c r="C49" s="4" t="s">
        <v>209</v>
      </c>
      <c r="D49" s="4" t="s">
        <v>258</v>
      </c>
      <c r="E49" s="72" t="s">
        <v>307</v>
      </c>
      <c r="F49" s="72" t="s">
        <v>356</v>
      </c>
      <c r="G49" t="s">
        <v>405</v>
      </c>
      <c r="H49" s="4" t="s">
        <v>454</v>
      </c>
    </row>
    <row r="50" spans="1:8" x14ac:dyDescent="0.25">
      <c r="A50" s="4" t="s">
        <v>112</v>
      </c>
      <c r="B50" s="4" t="s">
        <v>161</v>
      </c>
      <c r="C50" s="4" t="s">
        <v>210</v>
      </c>
      <c r="D50" s="4" t="s">
        <v>259</v>
      </c>
      <c r="E50" s="72" t="s">
        <v>308</v>
      </c>
      <c r="F50" s="72" t="s">
        <v>357</v>
      </c>
      <c r="G50" t="s">
        <v>406</v>
      </c>
      <c r="H50" s="4" t="s">
        <v>455</v>
      </c>
    </row>
    <row r="51" spans="1:8" x14ac:dyDescent="0.25">
      <c r="A51" s="4" t="s">
        <v>113</v>
      </c>
      <c r="B51" s="4" t="s">
        <v>162</v>
      </c>
      <c r="C51" s="4" t="s">
        <v>211</v>
      </c>
      <c r="D51" s="4" t="s">
        <v>260</v>
      </c>
      <c r="E51" s="72" t="s">
        <v>309</v>
      </c>
      <c r="F51" s="72" t="s">
        <v>358</v>
      </c>
      <c r="G51" t="s">
        <v>407</v>
      </c>
      <c r="H51" s="4" t="s">
        <v>456</v>
      </c>
    </row>
  </sheetData>
  <sortState ref="A3:A43">
    <sortCondition ref="A4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81"/>
  <sheetViews>
    <sheetView topLeftCell="A166" zoomScale="80" zoomScaleNormal="80" zoomScaleSheetLayoutView="80" workbookViewId="0">
      <pane xSplit="2" topLeftCell="C1" activePane="topRight" state="frozen"/>
      <selection pane="topRight" activeCell="H262" sqref="H262"/>
    </sheetView>
  </sheetViews>
  <sheetFormatPr baseColWidth="10" defaultRowHeight="12.75" outlineLevelRow="1" x14ac:dyDescent="0.2"/>
  <cols>
    <col min="1" max="1" width="11.42578125" style="6"/>
    <col min="2" max="2" width="21.7109375" style="6" bestFit="1" customWidth="1"/>
    <col min="3" max="3" width="18.7109375" style="6" customWidth="1"/>
    <col min="4" max="4" width="19.85546875" style="6" customWidth="1"/>
    <col min="5" max="5" width="28.85546875" style="6" customWidth="1"/>
    <col min="6" max="16384" width="11.42578125" style="6"/>
  </cols>
  <sheetData>
    <row r="1" spans="2:5" s="7" customFormat="1" ht="13.5" thickBot="1" x14ac:dyDescent="0.3"/>
    <row r="2" spans="2:5" ht="14.25" thickTop="1" thickBot="1" x14ac:dyDescent="0.25">
      <c r="B2" s="8" t="s">
        <v>8</v>
      </c>
      <c r="C2" s="162"/>
      <c r="D2" s="162"/>
      <c r="E2" s="163"/>
    </row>
    <row r="3" spans="2:5" ht="14.25" thickTop="1" thickBot="1" x14ac:dyDescent="0.25">
      <c r="B3" s="5"/>
      <c r="C3" s="9"/>
      <c r="D3" s="9"/>
      <c r="E3" s="9"/>
    </row>
    <row r="4" spans="2:5" ht="14.25" thickTop="1" thickBot="1" x14ac:dyDescent="0.25">
      <c r="B4" s="10" t="s">
        <v>29</v>
      </c>
      <c r="C4" s="164" t="s">
        <v>7</v>
      </c>
      <c r="D4" s="164"/>
      <c r="E4" s="165"/>
    </row>
    <row r="5" spans="2:5" ht="15.75" hidden="1" customHeight="1" outlineLevel="1" thickTop="1" x14ac:dyDescent="0.2">
      <c r="B5" s="11"/>
      <c r="C5" s="138" t="s">
        <v>362</v>
      </c>
      <c r="D5" s="12" t="s">
        <v>5</v>
      </c>
      <c r="E5" s="13">
        <v>3</v>
      </c>
    </row>
    <row r="6" spans="2:5" hidden="1" outlineLevel="1" x14ac:dyDescent="0.2">
      <c r="B6" s="11"/>
      <c r="C6" s="14"/>
      <c r="D6" s="15" t="s">
        <v>23</v>
      </c>
      <c r="E6" s="16">
        <v>3</v>
      </c>
    </row>
    <row r="7" spans="2:5" hidden="1" outlineLevel="1" x14ac:dyDescent="0.2">
      <c r="B7" s="11"/>
      <c r="C7" s="14"/>
      <c r="D7" s="15" t="s">
        <v>5</v>
      </c>
      <c r="E7" s="16">
        <v>3</v>
      </c>
    </row>
    <row r="8" spans="2:5" hidden="1" outlineLevel="1" x14ac:dyDescent="0.2">
      <c r="B8" s="11"/>
      <c r="C8" s="14"/>
      <c r="D8" s="15" t="s">
        <v>16</v>
      </c>
      <c r="E8" s="16">
        <v>3</v>
      </c>
    </row>
    <row r="9" spans="2:5" ht="13.5" hidden="1" outlineLevel="1" thickBot="1" x14ac:dyDescent="0.25">
      <c r="B9" s="11"/>
      <c r="C9" s="17"/>
      <c r="D9" s="18" t="s">
        <v>16</v>
      </c>
      <c r="E9" s="19">
        <v>3</v>
      </c>
    </row>
    <row r="10" spans="2:5" ht="14.25" hidden="1" outlineLevel="1" thickTop="1" thickBot="1" x14ac:dyDescent="0.25">
      <c r="B10" s="11"/>
      <c r="C10" s="164" t="s">
        <v>7</v>
      </c>
      <c r="D10" s="164"/>
      <c r="E10" s="165"/>
    </row>
    <row r="11" spans="2:5" ht="13.5" hidden="1" outlineLevel="1" thickTop="1" x14ac:dyDescent="0.2">
      <c r="B11" s="11"/>
      <c r="C11" s="138" t="s">
        <v>362</v>
      </c>
      <c r="D11" s="12" t="s">
        <v>16</v>
      </c>
      <c r="E11" s="13">
        <v>3</v>
      </c>
    </row>
    <row r="12" spans="2:5" hidden="1" outlineLevel="1" x14ac:dyDescent="0.2">
      <c r="B12" s="11"/>
      <c r="C12" s="14"/>
      <c r="D12" s="15" t="s">
        <v>16</v>
      </c>
      <c r="E12" s="16">
        <v>3</v>
      </c>
    </row>
    <row r="13" spans="2:5" hidden="1" outlineLevel="1" x14ac:dyDescent="0.2">
      <c r="B13" s="11"/>
      <c r="C13" s="14"/>
      <c r="D13" s="15" t="s">
        <v>18</v>
      </c>
      <c r="E13" s="16">
        <v>3</v>
      </c>
    </row>
    <row r="14" spans="2:5" hidden="1" outlineLevel="1" x14ac:dyDescent="0.2">
      <c r="B14" s="11"/>
      <c r="C14" s="14"/>
      <c r="D14" s="15" t="s">
        <v>16</v>
      </c>
      <c r="E14" s="16">
        <v>3</v>
      </c>
    </row>
    <row r="15" spans="2:5" s="20" customFormat="1" ht="13.5" hidden="1" outlineLevel="1" thickBot="1" x14ac:dyDescent="0.25">
      <c r="B15" s="11"/>
      <c r="C15" s="17"/>
      <c r="D15" s="18" t="s">
        <v>16</v>
      </c>
      <c r="E15" s="19">
        <v>3</v>
      </c>
    </row>
    <row r="16" spans="2:5" s="20" customFormat="1" ht="14.25" hidden="1" outlineLevel="1" thickTop="1" thickBot="1" x14ac:dyDescent="0.25">
      <c r="B16" s="11"/>
      <c r="C16" s="164" t="s">
        <v>7</v>
      </c>
      <c r="D16" s="164"/>
      <c r="E16" s="165"/>
    </row>
    <row r="17" spans="2:5" s="20" customFormat="1" ht="13.5" hidden="1" outlineLevel="1" thickTop="1" x14ac:dyDescent="0.2">
      <c r="B17" s="11"/>
      <c r="C17" s="138" t="s">
        <v>362</v>
      </c>
      <c r="D17" s="12" t="s">
        <v>16</v>
      </c>
      <c r="E17" s="13">
        <v>3</v>
      </c>
    </row>
    <row r="18" spans="2:5" s="20" customFormat="1" hidden="1" outlineLevel="1" x14ac:dyDescent="0.2">
      <c r="B18" s="11"/>
      <c r="C18" s="14"/>
      <c r="D18" s="15" t="s">
        <v>18</v>
      </c>
      <c r="E18" s="16"/>
    </row>
    <row r="19" spans="2:5" s="20" customFormat="1" hidden="1" outlineLevel="1" x14ac:dyDescent="0.2">
      <c r="B19" s="11"/>
      <c r="C19" s="14"/>
      <c r="D19" s="15" t="s">
        <v>18</v>
      </c>
      <c r="E19" s="16">
        <v>3</v>
      </c>
    </row>
    <row r="20" spans="2:5" s="20" customFormat="1" hidden="1" outlineLevel="1" x14ac:dyDescent="0.2">
      <c r="B20" s="11"/>
      <c r="C20" s="14"/>
      <c r="D20" s="15" t="s">
        <v>23</v>
      </c>
      <c r="E20" s="16">
        <v>3</v>
      </c>
    </row>
    <row r="21" spans="2:5" s="20" customFormat="1" ht="13.5" hidden="1" outlineLevel="1" thickBot="1" x14ac:dyDescent="0.25">
      <c r="B21" s="21"/>
      <c r="C21" s="22"/>
      <c r="D21" s="23" t="s">
        <v>18</v>
      </c>
      <c r="E21" s="24"/>
    </row>
    <row r="22" spans="2:5" s="28" customFormat="1" ht="14.25" collapsed="1" thickTop="1" thickBot="1" x14ac:dyDescent="0.25">
      <c r="B22" s="25"/>
      <c r="C22" s="26"/>
      <c r="D22" s="27"/>
      <c r="E22" s="27"/>
    </row>
    <row r="23" spans="2:5" s="28" customFormat="1" ht="14.25" thickTop="1" thickBot="1" x14ac:dyDescent="0.25">
      <c r="B23" s="10" t="s">
        <v>30</v>
      </c>
      <c r="C23" s="164" t="s">
        <v>22</v>
      </c>
      <c r="D23" s="164"/>
      <c r="E23" s="165"/>
    </row>
    <row r="24" spans="2:5" s="28" customFormat="1" ht="13.5" hidden="1" outlineLevel="1" thickTop="1" x14ac:dyDescent="0.2">
      <c r="B24" s="11"/>
      <c r="C24" s="138" t="s">
        <v>362</v>
      </c>
      <c r="D24" s="12" t="s">
        <v>5</v>
      </c>
      <c r="E24" s="13">
        <v>3</v>
      </c>
    </row>
    <row r="25" spans="2:5" s="28" customFormat="1" hidden="1" outlineLevel="1" x14ac:dyDescent="0.2">
      <c r="B25" s="11"/>
      <c r="C25" s="14"/>
      <c r="D25" s="15" t="s">
        <v>5</v>
      </c>
      <c r="E25" s="16">
        <v>3</v>
      </c>
    </row>
    <row r="26" spans="2:5" s="28" customFormat="1" hidden="1" outlineLevel="1" x14ac:dyDescent="0.2">
      <c r="B26" s="11"/>
      <c r="C26" s="14"/>
      <c r="D26" s="15" t="s">
        <v>5</v>
      </c>
      <c r="E26" s="16">
        <v>3</v>
      </c>
    </row>
    <row r="27" spans="2:5" s="28" customFormat="1" hidden="1" outlineLevel="1" x14ac:dyDescent="0.2">
      <c r="B27" s="11"/>
      <c r="C27" s="14"/>
      <c r="D27" s="15" t="s">
        <v>16</v>
      </c>
      <c r="E27" s="16">
        <v>3</v>
      </c>
    </row>
    <row r="28" spans="2:5" s="28" customFormat="1" ht="13.5" hidden="1" outlineLevel="1" thickBot="1" x14ac:dyDescent="0.25">
      <c r="B28" s="11"/>
      <c r="C28" s="17"/>
      <c r="D28" s="18" t="s">
        <v>16</v>
      </c>
      <c r="E28" s="19">
        <v>3</v>
      </c>
    </row>
    <row r="29" spans="2:5" s="28" customFormat="1" ht="14.25" hidden="1" outlineLevel="1" thickTop="1" thickBot="1" x14ac:dyDescent="0.25">
      <c r="B29" s="11"/>
      <c r="C29" s="164" t="s">
        <v>22</v>
      </c>
      <c r="D29" s="164"/>
      <c r="E29" s="165"/>
    </row>
    <row r="30" spans="2:5" s="28" customFormat="1" ht="13.5" hidden="1" outlineLevel="1" thickTop="1" x14ac:dyDescent="0.2">
      <c r="B30" s="11"/>
      <c r="C30" s="138" t="s">
        <v>362</v>
      </c>
      <c r="D30" s="12" t="s">
        <v>16</v>
      </c>
      <c r="E30" s="13">
        <v>3</v>
      </c>
    </row>
    <row r="31" spans="2:5" s="28" customFormat="1" hidden="1" outlineLevel="1" x14ac:dyDescent="0.2">
      <c r="B31" s="11"/>
      <c r="C31" s="14"/>
      <c r="D31" s="15" t="s">
        <v>16</v>
      </c>
      <c r="E31" s="16">
        <v>3</v>
      </c>
    </row>
    <row r="32" spans="2:5" s="28" customFormat="1" hidden="1" outlineLevel="1" x14ac:dyDescent="0.2">
      <c r="B32" s="11"/>
      <c r="C32" s="14"/>
      <c r="D32" s="15" t="s">
        <v>18</v>
      </c>
      <c r="E32" s="16">
        <v>3</v>
      </c>
    </row>
    <row r="33" spans="2:5" s="28" customFormat="1" hidden="1" outlineLevel="1" x14ac:dyDescent="0.2">
      <c r="B33" s="11"/>
      <c r="C33" s="14"/>
      <c r="D33" s="15" t="s">
        <v>16</v>
      </c>
      <c r="E33" s="16">
        <v>3</v>
      </c>
    </row>
    <row r="34" spans="2:5" s="28" customFormat="1" ht="13.5" hidden="1" outlineLevel="1" thickBot="1" x14ac:dyDescent="0.25">
      <c r="B34" s="11"/>
      <c r="C34" s="17"/>
      <c r="D34" s="18" t="s">
        <v>16</v>
      </c>
      <c r="E34" s="19">
        <v>3</v>
      </c>
    </row>
    <row r="35" spans="2:5" s="28" customFormat="1" ht="14.25" hidden="1" outlineLevel="1" thickTop="1" thickBot="1" x14ac:dyDescent="0.25">
      <c r="B35" s="11"/>
      <c r="C35" s="164" t="s">
        <v>18</v>
      </c>
      <c r="D35" s="164"/>
      <c r="E35" s="165"/>
    </row>
    <row r="36" spans="2:5" s="28" customFormat="1" ht="13.5" hidden="1" outlineLevel="1" thickTop="1" x14ac:dyDescent="0.2">
      <c r="B36" s="11"/>
      <c r="C36" s="138" t="s">
        <v>362</v>
      </c>
      <c r="D36" s="12" t="s">
        <v>16</v>
      </c>
      <c r="E36" s="13">
        <v>3</v>
      </c>
    </row>
    <row r="37" spans="2:5" s="28" customFormat="1" hidden="1" outlineLevel="1" x14ac:dyDescent="0.2">
      <c r="B37" s="11"/>
      <c r="C37" s="14"/>
      <c r="D37" s="15" t="s">
        <v>18</v>
      </c>
      <c r="E37" s="16">
        <v>3</v>
      </c>
    </row>
    <row r="38" spans="2:5" s="28" customFormat="1" hidden="1" outlineLevel="1" x14ac:dyDescent="0.2">
      <c r="B38" s="11"/>
      <c r="C38" s="14"/>
      <c r="D38" s="15" t="s">
        <v>18</v>
      </c>
      <c r="E38" s="16">
        <v>3</v>
      </c>
    </row>
    <row r="39" spans="2:5" s="28" customFormat="1" hidden="1" outlineLevel="1" x14ac:dyDescent="0.2">
      <c r="B39" s="11"/>
      <c r="C39" s="14"/>
      <c r="D39" s="15" t="s">
        <v>23</v>
      </c>
      <c r="E39" s="16">
        <v>3</v>
      </c>
    </row>
    <row r="40" spans="2:5" s="28" customFormat="1" ht="13.5" hidden="1" outlineLevel="1" thickBot="1" x14ac:dyDescent="0.25">
      <c r="B40" s="21"/>
      <c r="C40" s="22"/>
      <c r="D40" s="23" t="s">
        <v>18</v>
      </c>
      <c r="E40" s="24">
        <v>3</v>
      </c>
    </row>
    <row r="41" spans="2:5" s="28" customFormat="1" ht="14.25" collapsed="1" thickTop="1" thickBot="1" x14ac:dyDescent="0.25">
      <c r="B41" s="25"/>
      <c r="C41" s="26"/>
      <c r="D41" s="27"/>
      <c r="E41" s="27"/>
    </row>
    <row r="42" spans="2:5" s="20" customFormat="1" ht="14.25" thickTop="1" thickBot="1" x14ac:dyDescent="0.25">
      <c r="B42" s="29" t="s">
        <v>4</v>
      </c>
      <c r="C42" s="168" t="s">
        <v>22</v>
      </c>
      <c r="D42" s="164"/>
      <c r="E42" s="165"/>
    </row>
    <row r="43" spans="2:5" s="20" customFormat="1" ht="13.5" outlineLevel="1" thickTop="1" x14ac:dyDescent="0.2">
      <c r="B43" s="30" t="s">
        <v>37</v>
      </c>
      <c r="C43" s="31" t="s">
        <v>3</v>
      </c>
      <c r="D43" s="32" t="s">
        <v>23</v>
      </c>
      <c r="E43" s="33" t="s">
        <v>214</v>
      </c>
    </row>
    <row r="44" spans="2:5" s="20" customFormat="1" outlineLevel="1" x14ac:dyDescent="0.2">
      <c r="B44" s="34">
        <v>18</v>
      </c>
      <c r="C44" s="35" t="s">
        <v>41</v>
      </c>
      <c r="D44" s="27" t="s">
        <v>17</v>
      </c>
      <c r="E44" s="36" t="s">
        <v>215</v>
      </c>
    </row>
    <row r="45" spans="2:5" s="20" customFormat="1" outlineLevel="1" x14ac:dyDescent="0.2">
      <c r="B45" s="30" t="s">
        <v>14</v>
      </c>
      <c r="C45" s="37">
        <v>2</v>
      </c>
      <c r="D45" s="27" t="s">
        <v>18</v>
      </c>
      <c r="E45" s="36" t="s">
        <v>215</v>
      </c>
    </row>
    <row r="46" spans="2:5" s="20" customFormat="1" outlineLevel="1" x14ac:dyDescent="0.2">
      <c r="B46" s="34">
        <v>12</v>
      </c>
      <c r="C46" s="35" t="s">
        <v>42</v>
      </c>
      <c r="D46" s="27" t="s">
        <v>18</v>
      </c>
      <c r="E46" s="36" t="s">
        <v>215</v>
      </c>
    </row>
    <row r="47" spans="2:5" s="20" customFormat="1" outlineLevel="1" x14ac:dyDescent="0.2">
      <c r="B47" s="30" t="s">
        <v>13</v>
      </c>
      <c r="C47" s="35">
        <f>COUNTIF(D43:D54, "PRESENT")+COUNTIF(D43:D54, "RAISON DE SERVICE")</f>
        <v>3</v>
      </c>
      <c r="D47" s="27" t="s">
        <v>5</v>
      </c>
      <c r="E47" s="36" t="s">
        <v>215</v>
      </c>
    </row>
    <row r="48" spans="2:5" s="20" customFormat="1" outlineLevel="1" x14ac:dyDescent="0.2">
      <c r="B48" s="135">
        <f>B44/B46</f>
        <v>1.5</v>
      </c>
      <c r="C48" s="35" t="s">
        <v>43</v>
      </c>
      <c r="D48" s="27" t="s">
        <v>23</v>
      </c>
      <c r="E48" s="36" t="s">
        <v>215</v>
      </c>
    </row>
    <row r="49" spans="2:5" s="20" customFormat="1" outlineLevel="1" x14ac:dyDescent="0.2">
      <c r="B49" s="30" t="s">
        <v>35</v>
      </c>
      <c r="C49" s="35">
        <f>COUNTIF(D43:D54, "GREVISTE")</f>
        <v>1</v>
      </c>
      <c r="D49" s="27" t="s">
        <v>18</v>
      </c>
      <c r="E49" s="36"/>
    </row>
    <row r="50" spans="2:5" s="20" customFormat="1" outlineLevel="1" x14ac:dyDescent="0.2">
      <c r="B50" s="34">
        <v>300</v>
      </c>
      <c r="C50" s="35"/>
      <c r="D50" s="27" t="s">
        <v>18</v>
      </c>
      <c r="E50" s="36"/>
    </row>
    <row r="51" spans="2:5" s="20" customFormat="1" outlineLevel="1" x14ac:dyDescent="0.2">
      <c r="B51" s="30" t="s">
        <v>14</v>
      </c>
      <c r="C51" s="35"/>
      <c r="D51" s="27" t="s">
        <v>18</v>
      </c>
      <c r="E51" s="36"/>
    </row>
    <row r="52" spans="2:5" s="20" customFormat="1" outlineLevel="1" x14ac:dyDescent="0.2">
      <c r="B52" s="34">
        <v>30</v>
      </c>
      <c r="C52" s="39"/>
      <c r="D52" s="27" t="s">
        <v>18</v>
      </c>
      <c r="E52" s="36"/>
    </row>
    <row r="53" spans="2:5" s="20" customFormat="1" outlineLevel="1" x14ac:dyDescent="0.2">
      <c r="B53" s="30" t="s">
        <v>15</v>
      </c>
      <c r="C53" s="39"/>
      <c r="D53" s="27" t="s">
        <v>18</v>
      </c>
      <c r="E53" s="36"/>
    </row>
    <row r="54" spans="2:5" s="20" customFormat="1" ht="13.5" outlineLevel="1" thickBot="1" x14ac:dyDescent="0.25">
      <c r="B54" s="136">
        <f>B50/B52</f>
        <v>10</v>
      </c>
      <c r="C54" s="41"/>
      <c r="D54" s="42" t="s">
        <v>18</v>
      </c>
      <c r="E54" s="43"/>
    </row>
    <row r="55" spans="2:5" s="20" customFormat="1" ht="13.5" outlineLevel="1" thickTop="1" x14ac:dyDescent="0.2">
      <c r="B55" s="101" t="s">
        <v>36</v>
      </c>
      <c r="C55" s="45" t="s">
        <v>2</v>
      </c>
      <c r="D55" s="46" t="s">
        <v>5</v>
      </c>
      <c r="E55" s="33" t="s">
        <v>214</v>
      </c>
    </row>
    <row r="56" spans="2:5" s="20" customFormat="1" outlineLevel="1" x14ac:dyDescent="0.2">
      <c r="B56" s="102">
        <f>B44+B50</f>
        <v>318</v>
      </c>
      <c r="C56" s="35" t="s">
        <v>41</v>
      </c>
      <c r="D56" s="27" t="s">
        <v>16</v>
      </c>
      <c r="E56" s="36" t="s">
        <v>215</v>
      </c>
    </row>
    <row r="57" spans="2:5" s="20" customFormat="1" outlineLevel="1" x14ac:dyDescent="0.2">
      <c r="B57" s="101" t="s">
        <v>38</v>
      </c>
      <c r="C57" s="37">
        <v>2</v>
      </c>
      <c r="D57" s="27" t="s">
        <v>16</v>
      </c>
      <c r="E57" s="36" t="s">
        <v>215</v>
      </c>
    </row>
    <row r="58" spans="2:5" s="20" customFormat="1" outlineLevel="1" x14ac:dyDescent="0.2">
      <c r="B58" s="103">
        <f>B48+B54</f>
        <v>11.5</v>
      </c>
      <c r="C58" s="35" t="s">
        <v>42</v>
      </c>
      <c r="D58" s="27" t="s">
        <v>16</v>
      </c>
      <c r="E58" s="36" t="s">
        <v>215</v>
      </c>
    </row>
    <row r="59" spans="2:5" s="20" customFormat="1" outlineLevel="1" x14ac:dyDescent="0.2">
      <c r="B59" s="44" t="s">
        <v>45</v>
      </c>
      <c r="C59" s="35">
        <f>COUNTIF(D55:D65, "PRESENT")+COUNTIF(D55:D65, "RAISON DE SERVICE")</f>
        <v>0</v>
      </c>
      <c r="D59" s="27" t="s">
        <v>18</v>
      </c>
      <c r="E59" s="36" t="s">
        <v>215</v>
      </c>
    </row>
    <row r="60" spans="2:5" s="20" customFormat="1" outlineLevel="1" x14ac:dyDescent="0.2">
      <c r="B60" s="48">
        <f>COUNTIF(D70:D104, "PRESENT")</f>
        <v>4</v>
      </c>
      <c r="C60" s="35" t="s">
        <v>43</v>
      </c>
      <c r="D60" s="27" t="s">
        <v>18</v>
      </c>
      <c r="E60" s="36" t="s">
        <v>215</v>
      </c>
    </row>
    <row r="61" spans="2:5" s="20" customFormat="1" ht="15" customHeight="1" outlineLevel="1" x14ac:dyDescent="0.2">
      <c r="B61" s="44" t="s">
        <v>40</v>
      </c>
      <c r="C61" s="35">
        <f>COUNTIF(D55:D69, "GREVISTE")</f>
        <v>1</v>
      </c>
      <c r="D61" s="27" t="s">
        <v>18</v>
      </c>
      <c r="E61" s="36"/>
    </row>
    <row r="62" spans="2:5" s="20" customFormat="1" ht="15" customHeight="1" outlineLevel="1" x14ac:dyDescent="0.2">
      <c r="B62" s="48">
        <f>COUNTIF(D70:D104, "RAISON DE SERVICE")</f>
        <v>0</v>
      </c>
      <c r="C62" s="35"/>
      <c r="D62" s="27" t="s">
        <v>18</v>
      </c>
      <c r="E62" s="36"/>
    </row>
    <row r="63" spans="2:5" s="20" customFormat="1" ht="15" customHeight="1" outlineLevel="1" x14ac:dyDescent="0.2">
      <c r="B63" s="44" t="s">
        <v>39</v>
      </c>
      <c r="C63" s="35"/>
      <c r="D63" s="27" t="s">
        <v>18</v>
      </c>
      <c r="E63" s="36"/>
    </row>
    <row r="64" spans="2:5" s="20" customFormat="1" ht="15" customHeight="1" outlineLevel="1" x14ac:dyDescent="0.2">
      <c r="B64" s="137">
        <f>B54+B62</f>
        <v>10</v>
      </c>
      <c r="C64" s="35"/>
      <c r="D64" s="27" t="s">
        <v>18</v>
      </c>
      <c r="E64" s="36"/>
    </row>
    <row r="65" spans="2:5" s="20" customFormat="1" ht="15" customHeight="1" outlineLevel="1" x14ac:dyDescent="0.2">
      <c r="B65" s="73"/>
      <c r="C65" s="35"/>
      <c r="D65" s="27" t="s">
        <v>18</v>
      </c>
      <c r="E65" s="36"/>
    </row>
    <row r="66" spans="2:5" s="20" customFormat="1" ht="15" customHeight="1" outlineLevel="1" x14ac:dyDescent="0.2">
      <c r="B66" s="73"/>
      <c r="C66" s="45" t="s">
        <v>49</v>
      </c>
      <c r="D66" s="46" t="s">
        <v>18</v>
      </c>
      <c r="E66" s="47" t="s">
        <v>312</v>
      </c>
    </row>
    <row r="67" spans="2:5" s="20" customFormat="1" ht="15" customHeight="1" outlineLevel="1" x14ac:dyDescent="0.2">
      <c r="B67" s="73"/>
      <c r="C67" s="55"/>
      <c r="D67" s="27" t="s">
        <v>18</v>
      </c>
      <c r="E67" s="36"/>
    </row>
    <row r="68" spans="2:5" s="20" customFormat="1" outlineLevel="1" x14ac:dyDescent="0.2">
      <c r="B68" s="52"/>
      <c r="C68" s="56"/>
      <c r="D68" s="27" t="s">
        <v>18</v>
      </c>
      <c r="E68" s="36"/>
    </row>
    <row r="69" spans="2:5" s="20" customFormat="1" ht="13.5" outlineLevel="1" thickBot="1" x14ac:dyDescent="0.25">
      <c r="B69" s="73"/>
      <c r="C69" s="56"/>
      <c r="D69" s="27" t="s">
        <v>18</v>
      </c>
      <c r="E69" s="36"/>
    </row>
    <row r="70" spans="2:5" s="20" customFormat="1" ht="13.5" outlineLevel="1" thickTop="1" x14ac:dyDescent="0.2">
      <c r="B70" s="74"/>
      <c r="C70" s="31" t="s">
        <v>9</v>
      </c>
      <c r="D70" s="32" t="s">
        <v>17</v>
      </c>
      <c r="E70" s="33" t="s">
        <v>169</v>
      </c>
    </row>
    <row r="71" spans="2:5" s="20" customFormat="1" outlineLevel="1" x14ac:dyDescent="0.2">
      <c r="B71" s="52"/>
      <c r="C71" s="35" t="s">
        <v>41</v>
      </c>
      <c r="D71" s="27" t="s">
        <v>17</v>
      </c>
      <c r="E71" s="36" t="s">
        <v>166</v>
      </c>
    </row>
    <row r="72" spans="2:5" s="20" customFormat="1" outlineLevel="1" x14ac:dyDescent="0.2">
      <c r="B72" s="52"/>
      <c r="C72" s="37">
        <v>2</v>
      </c>
      <c r="D72" s="27" t="s">
        <v>17</v>
      </c>
      <c r="E72" s="36" t="s">
        <v>170</v>
      </c>
    </row>
    <row r="73" spans="2:5" s="20" customFormat="1" outlineLevel="1" x14ac:dyDescent="0.2">
      <c r="B73" s="11"/>
      <c r="C73" s="35" t="s">
        <v>42</v>
      </c>
      <c r="D73" s="27" t="s">
        <v>5</v>
      </c>
      <c r="E73" s="36" t="s">
        <v>164</v>
      </c>
    </row>
    <row r="74" spans="2:5" s="20" customFormat="1" outlineLevel="1" x14ac:dyDescent="0.2">
      <c r="B74" s="11"/>
      <c r="C74" s="35">
        <f>COUNTIF(D70:D81, "PRESENT")+COUNTIF(D70:D81, "RAISON DE SERVICE")</f>
        <v>4</v>
      </c>
      <c r="D74" s="27" t="s">
        <v>18</v>
      </c>
      <c r="E74" s="36"/>
    </row>
    <row r="75" spans="2:5" s="20" customFormat="1" outlineLevel="1" x14ac:dyDescent="0.2">
      <c r="B75" s="53"/>
      <c r="C75" s="35" t="s">
        <v>43</v>
      </c>
      <c r="D75" s="27" t="s">
        <v>18</v>
      </c>
      <c r="E75" s="36"/>
    </row>
    <row r="76" spans="2:5" s="20" customFormat="1" outlineLevel="1" x14ac:dyDescent="0.2">
      <c r="B76" s="53"/>
      <c r="C76" s="35">
        <f>COUNTIF(D70:D81, "GREVISTE")</f>
        <v>1</v>
      </c>
      <c r="D76" s="42" t="s">
        <v>18</v>
      </c>
      <c r="E76" s="43"/>
    </row>
    <row r="77" spans="2:5" s="20" customFormat="1" outlineLevel="1" x14ac:dyDescent="0.2">
      <c r="B77" s="53"/>
      <c r="C77" s="45" t="s">
        <v>10</v>
      </c>
      <c r="D77" s="46" t="s">
        <v>17</v>
      </c>
      <c r="E77" s="47">
        <v>3</v>
      </c>
    </row>
    <row r="78" spans="2:5" s="20" customFormat="1" outlineLevel="1" x14ac:dyDescent="0.2">
      <c r="B78" s="54"/>
      <c r="C78" s="55"/>
      <c r="D78" s="27" t="s">
        <v>18</v>
      </c>
      <c r="E78" s="36">
        <v>3</v>
      </c>
    </row>
    <row r="79" spans="2:5" s="20" customFormat="1" outlineLevel="1" x14ac:dyDescent="0.2">
      <c r="B79" s="54"/>
      <c r="C79" s="55"/>
      <c r="D79" s="27" t="s">
        <v>18</v>
      </c>
      <c r="E79" s="36">
        <v>3</v>
      </c>
    </row>
    <row r="80" spans="2:5" s="20" customFormat="1" outlineLevel="1" x14ac:dyDescent="0.2">
      <c r="B80" s="11"/>
      <c r="C80" s="56"/>
      <c r="D80" s="27" t="s">
        <v>18</v>
      </c>
      <c r="E80" s="36">
        <v>3</v>
      </c>
    </row>
    <row r="81" spans="2:5" s="20" customFormat="1" ht="13.5" outlineLevel="1" thickBot="1" x14ac:dyDescent="0.25">
      <c r="B81" s="11"/>
      <c r="C81" s="60"/>
      <c r="D81" s="42" t="s">
        <v>18</v>
      </c>
      <c r="E81" s="43">
        <v>3</v>
      </c>
    </row>
    <row r="82" spans="2:5" s="20" customFormat="1" ht="13.5" outlineLevel="1" thickTop="1" x14ac:dyDescent="0.2">
      <c r="B82" s="11"/>
      <c r="C82" s="31" t="s">
        <v>12</v>
      </c>
      <c r="D82" s="32"/>
      <c r="E82" s="33"/>
    </row>
    <row r="83" spans="2:5" s="20" customFormat="1" outlineLevel="1" x14ac:dyDescent="0.2">
      <c r="B83" s="11"/>
      <c r="C83" s="58" t="s">
        <v>34</v>
      </c>
      <c r="D83" s="27" t="s">
        <v>18</v>
      </c>
      <c r="E83" s="36"/>
    </row>
    <row r="84" spans="2:5" s="20" customFormat="1" outlineLevel="1" x14ac:dyDescent="0.2">
      <c r="B84" s="11"/>
      <c r="C84" s="58" t="s">
        <v>33</v>
      </c>
      <c r="D84" s="27" t="s">
        <v>18</v>
      </c>
      <c r="E84" s="36"/>
    </row>
    <row r="85" spans="2:5" s="20" customFormat="1" outlineLevel="1" x14ac:dyDescent="0.2">
      <c r="B85" s="11"/>
      <c r="C85" s="58"/>
      <c r="D85" s="27" t="s">
        <v>18</v>
      </c>
      <c r="E85" s="36"/>
    </row>
    <row r="86" spans="2:5" s="20" customFormat="1" outlineLevel="1" x14ac:dyDescent="0.2">
      <c r="B86" s="11"/>
      <c r="C86" s="59"/>
      <c r="D86" s="42" t="s">
        <v>18</v>
      </c>
      <c r="E86" s="43"/>
    </row>
    <row r="87" spans="2:5" s="20" customFormat="1" outlineLevel="1" x14ac:dyDescent="0.2">
      <c r="B87" s="11"/>
      <c r="C87" s="45" t="s">
        <v>6</v>
      </c>
      <c r="D87" s="46" t="s">
        <v>18</v>
      </c>
      <c r="E87" s="47"/>
    </row>
    <row r="88" spans="2:5" s="20" customFormat="1" outlineLevel="1" x14ac:dyDescent="0.2">
      <c r="B88" s="11"/>
      <c r="C88" s="55"/>
      <c r="D88" s="27" t="s">
        <v>18</v>
      </c>
      <c r="E88" s="36"/>
    </row>
    <row r="89" spans="2:5" s="20" customFormat="1" outlineLevel="1" x14ac:dyDescent="0.2">
      <c r="B89" s="11"/>
      <c r="C89" s="55"/>
      <c r="D89" s="27" t="s">
        <v>18</v>
      </c>
      <c r="E89" s="36"/>
    </row>
    <row r="90" spans="2:5" s="20" customFormat="1" outlineLevel="1" x14ac:dyDescent="0.2">
      <c r="B90" s="11"/>
      <c r="C90" s="56"/>
      <c r="D90" s="27" t="s">
        <v>18</v>
      </c>
      <c r="E90" s="36"/>
    </row>
    <row r="91" spans="2:5" s="20" customFormat="1" outlineLevel="1" x14ac:dyDescent="0.2">
      <c r="B91" s="11"/>
      <c r="C91" s="60"/>
      <c r="D91" s="42" t="s">
        <v>18</v>
      </c>
      <c r="E91" s="43"/>
    </row>
    <row r="92" spans="2:5" s="20" customFormat="1" outlineLevel="1" x14ac:dyDescent="0.2">
      <c r="B92" s="11"/>
      <c r="C92" s="45" t="s">
        <v>44</v>
      </c>
      <c r="D92" s="46" t="s">
        <v>18</v>
      </c>
      <c r="E92" s="47"/>
    </row>
    <row r="93" spans="2:5" s="20" customFormat="1" outlineLevel="1" x14ac:dyDescent="0.2">
      <c r="B93" s="11"/>
      <c r="C93" s="35" t="s">
        <v>41</v>
      </c>
      <c r="D93" s="27" t="s">
        <v>18</v>
      </c>
      <c r="E93" s="36"/>
    </row>
    <row r="94" spans="2:5" s="20" customFormat="1" outlineLevel="1" x14ac:dyDescent="0.2">
      <c r="B94" s="11"/>
      <c r="C94" s="37">
        <v>0</v>
      </c>
      <c r="D94" s="27" t="s">
        <v>18</v>
      </c>
      <c r="E94" s="36"/>
    </row>
    <row r="95" spans="2:5" s="20" customFormat="1" outlineLevel="1" x14ac:dyDescent="0.2">
      <c r="B95" s="11"/>
      <c r="C95" s="35" t="s">
        <v>42</v>
      </c>
      <c r="D95" s="27" t="s">
        <v>18</v>
      </c>
      <c r="E95" s="36"/>
    </row>
    <row r="96" spans="2:5" s="20" customFormat="1" outlineLevel="1" x14ac:dyDescent="0.2">
      <c r="B96" s="11"/>
      <c r="C96" s="35">
        <f>COUNTIF(D83:D104, "PRESENT")+COUNTIF(D83:D104, "RAISON DE SERVICE")</f>
        <v>0</v>
      </c>
      <c r="D96" s="27" t="s">
        <v>18</v>
      </c>
      <c r="E96" s="36"/>
    </row>
    <row r="97" spans="2:5" s="20" customFormat="1" outlineLevel="1" x14ac:dyDescent="0.2">
      <c r="B97" s="11"/>
      <c r="C97" s="35" t="s">
        <v>43</v>
      </c>
      <c r="D97" s="27" t="s">
        <v>18</v>
      </c>
      <c r="E97" s="36"/>
    </row>
    <row r="98" spans="2:5" s="20" customFormat="1" outlineLevel="1" x14ac:dyDescent="0.2">
      <c r="B98" s="11"/>
      <c r="C98" s="35">
        <f>COUNTIF(D83:D104, "GREVISTE")</f>
        <v>0</v>
      </c>
      <c r="D98" s="27" t="s">
        <v>18</v>
      </c>
      <c r="E98" s="36"/>
    </row>
    <row r="99" spans="2:5" s="20" customFormat="1" outlineLevel="1" x14ac:dyDescent="0.2">
      <c r="B99" s="11"/>
      <c r="C99" s="56"/>
      <c r="D99" s="27" t="s">
        <v>18</v>
      </c>
      <c r="E99" s="36"/>
    </row>
    <row r="100" spans="2:5" s="20" customFormat="1" outlineLevel="1" x14ac:dyDescent="0.2">
      <c r="B100" s="11"/>
      <c r="C100" s="56"/>
      <c r="D100" s="27" t="s">
        <v>18</v>
      </c>
      <c r="E100" s="36"/>
    </row>
    <row r="101" spans="2:5" s="20" customFormat="1" outlineLevel="1" x14ac:dyDescent="0.2">
      <c r="B101" s="11"/>
      <c r="C101" s="56"/>
      <c r="D101" s="27" t="s">
        <v>18</v>
      </c>
      <c r="E101" s="36"/>
    </row>
    <row r="102" spans="2:5" s="20" customFormat="1" outlineLevel="1" x14ac:dyDescent="0.2">
      <c r="B102" s="11"/>
      <c r="C102" s="56"/>
      <c r="D102" s="27" t="s">
        <v>18</v>
      </c>
      <c r="E102" s="36"/>
    </row>
    <row r="103" spans="2:5" s="20" customFormat="1" outlineLevel="1" x14ac:dyDescent="0.2">
      <c r="B103" s="11"/>
      <c r="C103" s="56"/>
      <c r="D103" s="27" t="s">
        <v>18</v>
      </c>
      <c r="E103" s="36"/>
    </row>
    <row r="104" spans="2:5" s="20" customFormat="1" ht="13.5" outlineLevel="1" thickBot="1" x14ac:dyDescent="0.25">
      <c r="B104" s="61"/>
      <c r="C104" s="57"/>
      <c r="D104" s="49" t="s">
        <v>18</v>
      </c>
      <c r="E104" s="50"/>
    </row>
    <row r="105" spans="2:5" s="28" customFormat="1" ht="14.25" thickTop="1" thickBot="1" x14ac:dyDescent="0.25">
      <c r="B105" s="27"/>
      <c r="C105" s="7"/>
      <c r="D105" s="27"/>
      <c r="E105" s="27"/>
    </row>
    <row r="106" spans="2:5" ht="14.25" thickTop="1" thickBot="1" x14ac:dyDescent="0.25">
      <c r="B106" s="146" t="s">
        <v>1</v>
      </c>
      <c r="C106" s="168" t="s">
        <v>22</v>
      </c>
      <c r="D106" s="164"/>
      <c r="E106" s="165"/>
    </row>
    <row r="107" spans="2:5" ht="13.5" outlineLevel="1" thickTop="1" x14ac:dyDescent="0.2">
      <c r="B107" s="30" t="s">
        <v>37</v>
      </c>
      <c r="C107" s="31" t="s">
        <v>3</v>
      </c>
      <c r="D107" s="32" t="s">
        <v>17</v>
      </c>
      <c r="E107" s="33" t="s">
        <v>11</v>
      </c>
    </row>
    <row r="108" spans="2:5" outlineLevel="1" x14ac:dyDescent="0.2">
      <c r="B108" s="34">
        <v>0</v>
      </c>
      <c r="C108" s="35" t="s">
        <v>41</v>
      </c>
      <c r="D108" s="27" t="s">
        <v>17</v>
      </c>
      <c r="E108" s="36" t="s">
        <v>11</v>
      </c>
    </row>
    <row r="109" spans="2:5" outlineLevel="1" x14ac:dyDescent="0.2">
      <c r="B109" s="30" t="s">
        <v>14</v>
      </c>
      <c r="C109" s="37">
        <v>2</v>
      </c>
      <c r="D109" s="27" t="s">
        <v>18</v>
      </c>
      <c r="E109" s="36" t="s">
        <v>11</v>
      </c>
    </row>
    <row r="110" spans="2:5" outlineLevel="1" x14ac:dyDescent="0.2">
      <c r="B110" s="34">
        <v>25</v>
      </c>
      <c r="C110" s="35" t="s">
        <v>42</v>
      </c>
      <c r="D110" s="27" t="s">
        <v>18</v>
      </c>
      <c r="E110" s="36" t="s">
        <v>11</v>
      </c>
    </row>
    <row r="111" spans="2:5" outlineLevel="1" x14ac:dyDescent="0.2">
      <c r="B111" s="30" t="s">
        <v>13</v>
      </c>
      <c r="C111" s="35">
        <f>COUNTIF(D107:D118, "PRESENT")+COUNTIF(D107:D118, "RAISON DE SERVICE")</f>
        <v>3</v>
      </c>
      <c r="D111" s="27" t="s">
        <v>18</v>
      </c>
      <c r="E111" s="36" t="s">
        <v>11</v>
      </c>
    </row>
    <row r="112" spans="2:5" outlineLevel="1" x14ac:dyDescent="0.2">
      <c r="B112" s="38">
        <f>B84/B110</f>
        <v>0</v>
      </c>
      <c r="C112" s="35" t="s">
        <v>43</v>
      </c>
      <c r="D112" s="27" t="s">
        <v>23</v>
      </c>
      <c r="E112" s="36" t="s">
        <v>11</v>
      </c>
    </row>
    <row r="113" spans="2:5" outlineLevel="1" x14ac:dyDescent="0.2">
      <c r="B113" s="30" t="s">
        <v>35</v>
      </c>
      <c r="C113" s="35">
        <f>COUNTIF(D107:D118, "GREVE")</f>
        <v>0</v>
      </c>
      <c r="D113" s="27" t="s">
        <v>18</v>
      </c>
      <c r="E113" s="36"/>
    </row>
    <row r="114" spans="2:5" outlineLevel="1" x14ac:dyDescent="0.2">
      <c r="B114" s="34">
        <v>300</v>
      </c>
      <c r="C114" s="35"/>
      <c r="D114" s="27" t="s">
        <v>18</v>
      </c>
      <c r="E114" s="36"/>
    </row>
    <row r="115" spans="2:5" outlineLevel="1" x14ac:dyDescent="0.2">
      <c r="B115" s="30" t="s">
        <v>14</v>
      </c>
      <c r="C115" s="35"/>
      <c r="D115" s="27" t="s">
        <v>18</v>
      </c>
      <c r="E115" s="36"/>
    </row>
    <row r="116" spans="2:5" outlineLevel="1" x14ac:dyDescent="0.2">
      <c r="B116" s="34">
        <v>30</v>
      </c>
      <c r="C116" s="39"/>
      <c r="D116" s="27" t="s">
        <v>18</v>
      </c>
      <c r="E116" s="36"/>
    </row>
    <row r="117" spans="2:5" outlineLevel="1" x14ac:dyDescent="0.2">
      <c r="B117" s="30" t="s">
        <v>15</v>
      </c>
      <c r="C117" s="39"/>
      <c r="D117" s="27" t="s">
        <v>18</v>
      </c>
      <c r="E117" s="36"/>
    </row>
    <row r="118" spans="2:5" outlineLevel="1" x14ac:dyDescent="0.2">
      <c r="B118" s="40">
        <f>B114/B116</f>
        <v>10</v>
      </c>
      <c r="C118" s="41"/>
      <c r="D118" s="42" t="s">
        <v>18</v>
      </c>
      <c r="E118" s="43"/>
    </row>
    <row r="119" spans="2:5" outlineLevel="1" x14ac:dyDescent="0.2">
      <c r="B119" s="44" t="s">
        <v>36</v>
      </c>
      <c r="C119" s="45" t="s">
        <v>2</v>
      </c>
      <c r="D119" s="46" t="s">
        <v>5</v>
      </c>
      <c r="E119" s="47" t="s">
        <v>11</v>
      </c>
    </row>
    <row r="120" spans="2:5" outlineLevel="1" x14ac:dyDescent="0.2">
      <c r="B120" s="48">
        <f>B108+B114</f>
        <v>300</v>
      </c>
      <c r="C120" s="35" t="s">
        <v>41</v>
      </c>
      <c r="D120" s="27" t="s">
        <v>16</v>
      </c>
      <c r="E120" s="36" t="s">
        <v>11</v>
      </c>
    </row>
    <row r="121" spans="2:5" outlineLevel="1" x14ac:dyDescent="0.2">
      <c r="B121" s="30" t="s">
        <v>38</v>
      </c>
      <c r="C121" s="37">
        <v>2</v>
      </c>
      <c r="D121" s="27" t="s">
        <v>16</v>
      </c>
      <c r="E121" s="36" t="s">
        <v>11</v>
      </c>
    </row>
    <row r="122" spans="2:5" outlineLevel="1" x14ac:dyDescent="0.2">
      <c r="B122" s="40">
        <f>B112+B118</f>
        <v>10</v>
      </c>
      <c r="C122" s="35" t="s">
        <v>42</v>
      </c>
      <c r="D122" s="27" t="s">
        <v>16</v>
      </c>
      <c r="E122" s="36" t="s">
        <v>11</v>
      </c>
    </row>
    <row r="123" spans="2:5" outlineLevel="1" x14ac:dyDescent="0.2">
      <c r="B123" s="44" t="s">
        <v>45</v>
      </c>
      <c r="C123" s="35">
        <f>COUNTIF(D119:D127, "PRESENT")+COUNTIF(D119:D127, "RAISON DE SERVICE")</f>
        <v>0</v>
      </c>
      <c r="D123" s="27" t="s">
        <v>18</v>
      </c>
      <c r="E123" s="36"/>
    </row>
    <row r="124" spans="2:5" outlineLevel="1" x14ac:dyDescent="0.2">
      <c r="B124" s="48">
        <f>COUNTIF(D128:D162, "PRESENT")</f>
        <v>5</v>
      </c>
      <c r="C124" s="35" t="s">
        <v>43</v>
      </c>
      <c r="D124" s="27" t="s">
        <v>18</v>
      </c>
      <c r="E124" s="36"/>
    </row>
    <row r="125" spans="2:5" outlineLevel="1" x14ac:dyDescent="0.2">
      <c r="B125" s="44" t="s">
        <v>40</v>
      </c>
      <c r="C125" s="35">
        <f>COUNTIF(D119:D127, "GREVE")</f>
        <v>0</v>
      </c>
      <c r="D125" s="27" t="s">
        <v>18</v>
      </c>
      <c r="E125" s="36"/>
    </row>
    <row r="126" spans="2:5" outlineLevel="1" x14ac:dyDescent="0.2">
      <c r="B126" s="48">
        <f>COUNTIF(D128:D162, "RAISON DE SERVICE")</f>
        <v>0</v>
      </c>
      <c r="C126" s="35"/>
      <c r="D126" s="27" t="s">
        <v>18</v>
      </c>
      <c r="E126" s="36"/>
    </row>
    <row r="127" spans="2:5" ht="13.5" outlineLevel="1" thickBot="1" x14ac:dyDescent="0.25">
      <c r="B127" s="44" t="s">
        <v>39</v>
      </c>
      <c r="C127" s="35"/>
      <c r="D127" s="49" t="s">
        <v>18</v>
      </c>
      <c r="E127" s="50"/>
    </row>
    <row r="128" spans="2:5" ht="13.5" outlineLevel="1" thickTop="1" x14ac:dyDescent="0.2">
      <c r="B128" s="51">
        <f>B124+B126</f>
        <v>5</v>
      </c>
      <c r="C128" s="31" t="s">
        <v>9</v>
      </c>
      <c r="D128" s="32" t="s">
        <v>17</v>
      </c>
      <c r="E128" s="33" t="s">
        <v>27</v>
      </c>
    </row>
    <row r="129" spans="2:5" outlineLevel="1" x14ac:dyDescent="0.2">
      <c r="B129" s="52"/>
      <c r="C129" s="35" t="s">
        <v>41</v>
      </c>
      <c r="D129" s="27" t="s">
        <v>17</v>
      </c>
      <c r="E129" s="36">
        <v>3</v>
      </c>
    </row>
    <row r="130" spans="2:5" outlineLevel="1" x14ac:dyDescent="0.2">
      <c r="B130" s="52"/>
      <c r="C130" s="37">
        <v>2</v>
      </c>
      <c r="D130" s="27" t="s">
        <v>17</v>
      </c>
      <c r="E130" s="36">
        <v>3</v>
      </c>
    </row>
    <row r="131" spans="2:5" outlineLevel="1" x14ac:dyDescent="0.2">
      <c r="B131" s="11"/>
      <c r="C131" s="35" t="s">
        <v>42</v>
      </c>
      <c r="D131" s="27" t="s">
        <v>17</v>
      </c>
      <c r="E131" s="36">
        <v>3</v>
      </c>
    </row>
    <row r="132" spans="2:5" outlineLevel="1" x14ac:dyDescent="0.2">
      <c r="B132" s="11"/>
      <c r="C132" s="35">
        <f>COUNTIF(D128:D139, "PRESENT")+COUNTIF(D128:D139, "RAISON DE SERVICE")</f>
        <v>5</v>
      </c>
      <c r="D132" s="27" t="s">
        <v>18</v>
      </c>
      <c r="E132" s="36">
        <v>3</v>
      </c>
    </row>
    <row r="133" spans="2:5" outlineLevel="1" x14ac:dyDescent="0.2">
      <c r="B133" s="53"/>
      <c r="C133" s="35" t="s">
        <v>43</v>
      </c>
      <c r="D133" s="27" t="s">
        <v>18</v>
      </c>
      <c r="E133" s="36">
        <v>3</v>
      </c>
    </row>
    <row r="134" spans="2:5" outlineLevel="1" x14ac:dyDescent="0.2">
      <c r="B134" s="53"/>
      <c r="C134" s="35">
        <f>COUNTIF(D128:D139, "GREVE")</f>
        <v>0</v>
      </c>
      <c r="D134" s="42" t="s">
        <v>18</v>
      </c>
      <c r="E134" s="43">
        <v>3</v>
      </c>
    </row>
    <row r="135" spans="2:5" outlineLevel="1" x14ac:dyDescent="0.2">
      <c r="B135" s="53"/>
      <c r="C135" s="45" t="s">
        <v>10</v>
      </c>
      <c r="D135" s="46" t="s">
        <v>17</v>
      </c>
      <c r="E135" s="47">
        <v>3</v>
      </c>
    </row>
    <row r="136" spans="2:5" outlineLevel="1" x14ac:dyDescent="0.2">
      <c r="B136" s="54"/>
      <c r="C136" s="55"/>
      <c r="D136" s="27" t="s">
        <v>18</v>
      </c>
      <c r="E136" s="36">
        <v>3</v>
      </c>
    </row>
    <row r="137" spans="2:5" outlineLevel="1" x14ac:dyDescent="0.2">
      <c r="B137" s="54"/>
      <c r="C137" s="55"/>
      <c r="D137" s="27" t="s">
        <v>18</v>
      </c>
      <c r="E137" s="36">
        <v>3</v>
      </c>
    </row>
    <row r="138" spans="2:5" outlineLevel="1" x14ac:dyDescent="0.2">
      <c r="B138" s="11"/>
      <c r="C138" s="56"/>
      <c r="D138" s="27" t="s">
        <v>18</v>
      </c>
      <c r="E138" s="36">
        <v>3</v>
      </c>
    </row>
    <row r="139" spans="2:5" ht="13.5" outlineLevel="1" thickBot="1" x14ac:dyDescent="0.25">
      <c r="B139" s="11"/>
      <c r="C139" s="57"/>
      <c r="D139" s="49" t="s">
        <v>18</v>
      </c>
      <c r="E139" s="50">
        <v>3</v>
      </c>
    </row>
    <row r="140" spans="2:5" ht="13.5" outlineLevel="1" thickTop="1" x14ac:dyDescent="0.2">
      <c r="B140" s="11"/>
      <c r="C140" s="31" t="s">
        <v>12</v>
      </c>
      <c r="D140" s="32"/>
      <c r="E140" s="33"/>
    </row>
    <row r="141" spans="2:5" outlineLevel="1" x14ac:dyDescent="0.2">
      <c r="B141" s="11"/>
      <c r="C141" s="58" t="s">
        <v>34</v>
      </c>
      <c r="D141" s="27" t="s">
        <v>18</v>
      </c>
      <c r="E141" s="36"/>
    </row>
    <row r="142" spans="2:5" outlineLevel="1" x14ac:dyDescent="0.2">
      <c r="B142" s="11"/>
      <c r="C142" s="58" t="s">
        <v>33</v>
      </c>
      <c r="D142" s="27" t="s">
        <v>18</v>
      </c>
      <c r="E142" s="36"/>
    </row>
    <row r="143" spans="2:5" outlineLevel="1" x14ac:dyDescent="0.2">
      <c r="B143" s="11"/>
      <c r="C143" s="55"/>
      <c r="D143" s="27" t="s">
        <v>18</v>
      </c>
      <c r="E143" s="36"/>
    </row>
    <row r="144" spans="2:5" outlineLevel="1" x14ac:dyDescent="0.2">
      <c r="B144" s="11"/>
      <c r="C144" s="59"/>
      <c r="D144" s="42" t="s">
        <v>18</v>
      </c>
      <c r="E144" s="43"/>
    </row>
    <row r="145" spans="2:5" outlineLevel="1" x14ac:dyDescent="0.2">
      <c r="B145" s="11"/>
      <c r="C145" s="45" t="s">
        <v>6</v>
      </c>
      <c r="D145" s="46" t="s">
        <v>18</v>
      </c>
      <c r="E145" s="47"/>
    </row>
    <row r="146" spans="2:5" outlineLevel="1" x14ac:dyDescent="0.2">
      <c r="B146" s="11"/>
      <c r="C146" s="55"/>
      <c r="D146" s="27" t="s">
        <v>18</v>
      </c>
      <c r="E146" s="36"/>
    </row>
    <row r="147" spans="2:5" outlineLevel="1" x14ac:dyDescent="0.2">
      <c r="B147" s="11"/>
      <c r="C147" s="55"/>
      <c r="D147" s="27" t="s">
        <v>18</v>
      </c>
      <c r="E147" s="36"/>
    </row>
    <row r="148" spans="2:5" outlineLevel="1" x14ac:dyDescent="0.2">
      <c r="B148" s="11"/>
      <c r="C148" s="56"/>
      <c r="D148" s="27" t="s">
        <v>18</v>
      </c>
      <c r="E148" s="36"/>
    </row>
    <row r="149" spans="2:5" outlineLevel="1" x14ac:dyDescent="0.2">
      <c r="B149" s="11"/>
      <c r="C149" s="60"/>
      <c r="D149" s="42" t="s">
        <v>18</v>
      </c>
      <c r="E149" s="43"/>
    </row>
    <row r="150" spans="2:5" outlineLevel="1" x14ac:dyDescent="0.2">
      <c r="B150" s="11"/>
      <c r="C150" s="45" t="s">
        <v>44</v>
      </c>
      <c r="D150" s="46" t="s">
        <v>18</v>
      </c>
      <c r="E150" s="47"/>
    </row>
    <row r="151" spans="2:5" outlineLevel="1" x14ac:dyDescent="0.2">
      <c r="B151" s="11"/>
      <c r="C151" s="35" t="s">
        <v>41</v>
      </c>
      <c r="D151" s="27" t="s">
        <v>18</v>
      </c>
      <c r="E151" s="36"/>
    </row>
    <row r="152" spans="2:5" outlineLevel="1" x14ac:dyDescent="0.2">
      <c r="B152" s="11"/>
      <c r="C152" s="37">
        <v>0</v>
      </c>
      <c r="D152" s="27" t="s">
        <v>18</v>
      </c>
      <c r="E152" s="36"/>
    </row>
    <row r="153" spans="2:5" outlineLevel="1" x14ac:dyDescent="0.2">
      <c r="B153" s="11"/>
      <c r="C153" s="35" t="s">
        <v>42</v>
      </c>
      <c r="D153" s="27" t="s">
        <v>18</v>
      </c>
      <c r="E153" s="36"/>
    </row>
    <row r="154" spans="2:5" outlineLevel="1" x14ac:dyDescent="0.2">
      <c r="B154" s="11"/>
      <c r="C154" s="35">
        <f>COUNTIF(D141:D162, "PRESENT")+COUNTIF(D141:D162, "RAISON DE SERVICE")</f>
        <v>0</v>
      </c>
      <c r="D154" s="27" t="s">
        <v>18</v>
      </c>
      <c r="E154" s="36"/>
    </row>
    <row r="155" spans="2:5" outlineLevel="1" x14ac:dyDescent="0.2">
      <c r="B155" s="11"/>
      <c r="C155" s="35" t="s">
        <v>43</v>
      </c>
      <c r="D155" s="27" t="s">
        <v>18</v>
      </c>
      <c r="E155" s="36"/>
    </row>
    <row r="156" spans="2:5" outlineLevel="1" x14ac:dyDescent="0.2">
      <c r="B156" s="11"/>
      <c r="C156" s="35">
        <f>COUNTIF(D141:D162, "GREVE")</f>
        <v>0</v>
      </c>
      <c r="D156" s="27" t="s">
        <v>18</v>
      </c>
      <c r="E156" s="36"/>
    </row>
    <row r="157" spans="2:5" outlineLevel="1" x14ac:dyDescent="0.2">
      <c r="B157" s="11"/>
      <c r="C157" s="56"/>
      <c r="D157" s="27" t="s">
        <v>18</v>
      </c>
      <c r="E157" s="36"/>
    </row>
    <row r="158" spans="2:5" outlineLevel="1" x14ac:dyDescent="0.2">
      <c r="B158" s="11"/>
      <c r="C158" s="56"/>
      <c r="D158" s="27" t="s">
        <v>18</v>
      </c>
      <c r="E158" s="36"/>
    </row>
    <row r="159" spans="2:5" outlineLevel="1" x14ac:dyDescent="0.2">
      <c r="B159" s="11"/>
      <c r="C159" s="56"/>
      <c r="D159" s="27" t="s">
        <v>18</v>
      </c>
      <c r="E159" s="36"/>
    </row>
    <row r="160" spans="2:5" outlineLevel="1" x14ac:dyDescent="0.2">
      <c r="B160" s="11"/>
      <c r="C160" s="56"/>
      <c r="D160" s="27" t="s">
        <v>18</v>
      </c>
      <c r="E160" s="36"/>
    </row>
    <row r="161" spans="2:5" outlineLevel="1" x14ac:dyDescent="0.2">
      <c r="B161" s="11"/>
      <c r="C161" s="56"/>
      <c r="D161" s="27" t="s">
        <v>18</v>
      </c>
      <c r="E161" s="36"/>
    </row>
    <row r="162" spans="2:5" ht="13.5" outlineLevel="1" thickBot="1" x14ac:dyDescent="0.25">
      <c r="B162" s="61"/>
      <c r="C162" s="57"/>
      <c r="D162" s="49" t="s">
        <v>18</v>
      </c>
      <c r="E162" s="50"/>
    </row>
    <row r="163" spans="2:5" ht="14.25" thickTop="1" thickBot="1" x14ac:dyDescent="0.25"/>
    <row r="164" spans="2:5" ht="14.25" thickTop="1" thickBot="1" x14ac:dyDescent="0.25">
      <c r="B164" s="145" t="s">
        <v>0</v>
      </c>
      <c r="C164" s="168" t="s">
        <v>22</v>
      </c>
      <c r="D164" s="164"/>
      <c r="E164" s="165"/>
    </row>
    <row r="165" spans="2:5" ht="13.5" outlineLevel="1" thickTop="1" x14ac:dyDescent="0.2">
      <c r="B165" s="30" t="s">
        <v>37</v>
      </c>
      <c r="C165" s="31" t="s">
        <v>3</v>
      </c>
      <c r="D165" s="32" t="s">
        <v>17</v>
      </c>
      <c r="E165" s="33" t="s">
        <v>11</v>
      </c>
    </row>
    <row r="166" spans="2:5" outlineLevel="1" x14ac:dyDescent="0.2">
      <c r="B166" s="34">
        <v>0</v>
      </c>
      <c r="C166" s="35" t="s">
        <v>41</v>
      </c>
      <c r="D166" s="27" t="s">
        <v>17</v>
      </c>
      <c r="E166" s="36" t="s">
        <v>11</v>
      </c>
    </row>
    <row r="167" spans="2:5" outlineLevel="1" x14ac:dyDescent="0.2">
      <c r="B167" s="30" t="s">
        <v>14</v>
      </c>
      <c r="C167" s="37">
        <v>2</v>
      </c>
      <c r="D167" s="27" t="s">
        <v>18</v>
      </c>
      <c r="E167" s="36" t="s">
        <v>11</v>
      </c>
    </row>
    <row r="168" spans="2:5" outlineLevel="1" x14ac:dyDescent="0.2">
      <c r="B168" s="34">
        <v>25</v>
      </c>
      <c r="C168" s="35" t="s">
        <v>42</v>
      </c>
      <c r="D168" s="27" t="s">
        <v>18</v>
      </c>
      <c r="E168" s="36" t="s">
        <v>11</v>
      </c>
    </row>
    <row r="169" spans="2:5" outlineLevel="1" x14ac:dyDescent="0.2">
      <c r="B169" s="30" t="s">
        <v>13</v>
      </c>
      <c r="C169" s="35">
        <f>COUNTIF(D165:D176, "PRESENT")+COUNTIF(D165:D176, "RAISON DE SERVICE")</f>
        <v>3</v>
      </c>
      <c r="D169" s="27" t="s">
        <v>18</v>
      </c>
      <c r="E169" s="36" t="s">
        <v>11</v>
      </c>
    </row>
    <row r="170" spans="2:5" outlineLevel="1" x14ac:dyDescent="0.2">
      <c r="B170" s="38">
        <f>B142/B168</f>
        <v>0</v>
      </c>
      <c r="C170" s="35" t="s">
        <v>43</v>
      </c>
      <c r="D170" s="27" t="s">
        <v>23</v>
      </c>
      <c r="E170" s="36" t="s">
        <v>11</v>
      </c>
    </row>
    <row r="171" spans="2:5" outlineLevel="1" x14ac:dyDescent="0.2">
      <c r="B171" s="30" t="s">
        <v>35</v>
      </c>
      <c r="C171" s="35">
        <f>COUNTIF(D165:D176, "GREVE")</f>
        <v>0</v>
      </c>
      <c r="D171" s="27" t="s">
        <v>18</v>
      </c>
      <c r="E171" s="36"/>
    </row>
    <row r="172" spans="2:5" outlineLevel="1" x14ac:dyDescent="0.2">
      <c r="B172" s="34">
        <v>300</v>
      </c>
      <c r="C172" s="35"/>
      <c r="D172" s="27" t="s">
        <v>18</v>
      </c>
      <c r="E172" s="36"/>
    </row>
    <row r="173" spans="2:5" outlineLevel="1" x14ac:dyDescent="0.2">
      <c r="B173" s="30" t="s">
        <v>14</v>
      </c>
      <c r="C173" s="35"/>
      <c r="D173" s="27" t="s">
        <v>18</v>
      </c>
      <c r="E173" s="36"/>
    </row>
    <row r="174" spans="2:5" outlineLevel="1" x14ac:dyDescent="0.2">
      <c r="B174" s="34">
        <v>30</v>
      </c>
      <c r="C174" s="39"/>
      <c r="D174" s="27" t="s">
        <v>18</v>
      </c>
      <c r="E174" s="36"/>
    </row>
    <row r="175" spans="2:5" outlineLevel="1" x14ac:dyDescent="0.2">
      <c r="B175" s="30" t="s">
        <v>15</v>
      </c>
      <c r="C175" s="39"/>
      <c r="D175" s="27" t="s">
        <v>18</v>
      </c>
      <c r="E175" s="36"/>
    </row>
    <row r="176" spans="2:5" outlineLevel="1" x14ac:dyDescent="0.2">
      <c r="B176" s="40">
        <f>B172/B174</f>
        <v>10</v>
      </c>
      <c r="C176" s="41"/>
      <c r="D176" s="42" t="s">
        <v>18</v>
      </c>
      <c r="E176" s="43"/>
    </row>
    <row r="177" spans="2:5" outlineLevel="1" x14ac:dyDescent="0.2">
      <c r="B177" s="44" t="s">
        <v>36</v>
      </c>
      <c r="C177" s="45" t="s">
        <v>2</v>
      </c>
      <c r="D177" s="46" t="s">
        <v>5</v>
      </c>
      <c r="E177" s="47" t="s">
        <v>11</v>
      </c>
    </row>
    <row r="178" spans="2:5" outlineLevel="1" x14ac:dyDescent="0.2">
      <c r="B178" s="48">
        <f>B166+B172</f>
        <v>300</v>
      </c>
      <c r="C178" s="35" t="s">
        <v>41</v>
      </c>
      <c r="D178" s="27" t="s">
        <v>16</v>
      </c>
      <c r="E178" s="36" t="s">
        <v>11</v>
      </c>
    </row>
    <row r="179" spans="2:5" outlineLevel="1" x14ac:dyDescent="0.2">
      <c r="B179" s="30" t="s">
        <v>38</v>
      </c>
      <c r="C179" s="37">
        <v>2</v>
      </c>
      <c r="D179" s="27" t="s">
        <v>16</v>
      </c>
      <c r="E179" s="36" t="s">
        <v>11</v>
      </c>
    </row>
    <row r="180" spans="2:5" outlineLevel="1" x14ac:dyDescent="0.2">
      <c r="B180" s="40">
        <f>B170+B176</f>
        <v>10</v>
      </c>
      <c r="C180" s="35" t="s">
        <v>42</v>
      </c>
      <c r="D180" s="27" t="s">
        <v>16</v>
      </c>
      <c r="E180" s="36" t="s">
        <v>11</v>
      </c>
    </row>
    <row r="181" spans="2:5" outlineLevel="1" x14ac:dyDescent="0.2">
      <c r="B181" s="44" t="s">
        <v>45</v>
      </c>
      <c r="C181" s="35">
        <f>COUNTIF(D177:D185, "PRESENT")+COUNTIF(D177:D185, "RAISON DE SERVICE")</f>
        <v>0</v>
      </c>
      <c r="D181" s="27" t="s">
        <v>18</v>
      </c>
      <c r="E181" s="36"/>
    </row>
    <row r="182" spans="2:5" outlineLevel="1" x14ac:dyDescent="0.2">
      <c r="B182" s="48">
        <f>COUNTIF(D186:D220, "PRESENT")</f>
        <v>5</v>
      </c>
      <c r="C182" s="35" t="s">
        <v>43</v>
      </c>
      <c r="D182" s="27" t="s">
        <v>18</v>
      </c>
      <c r="E182" s="36"/>
    </row>
    <row r="183" spans="2:5" outlineLevel="1" x14ac:dyDescent="0.2">
      <c r="B183" s="44" t="s">
        <v>40</v>
      </c>
      <c r="C183" s="35">
        <f>COUNTIF(D177:D185, "GREVE")</f>
        <v>0</v>
      </c>
      <c r="D183" s="27" t="s">
        <v>18</v>
      </c>
      <c r="E183" s="36"/>
    </row>
    <row r="184" spans="2:5" outlineLevel="1" x14ac:dyDescent="0.2">
      <c r="B184" s="48">
        <f>COUNTIF(D186:D220, "RAISON DE SERVICE")</f>
        <v>0</v>
      </c>
      <c r="C184" s="35"/>
      <c r="D184" s="27" t="s">
        <v>18</v>
      </c>
      <c r="E184" s="36"/>
    </row>
    <row r="185" spans="2:5" ht="13.5" outlineLevel="1" thickBot="1" x14ac:dyDescent="0.25">
      <c r="B185" s="44" t="s">
        <v>39</v>
      </c>
      <c r="C185" s="35"/>
      <c r="D185" s="49" t="s">
        <v>18</v>
      </c>
      <c r="E185" s="50"/>
    </row>
    <row r="186" spans="2:5" ht="13.5" outlineLevel="1" thickTop="1" x14ac:dyDescent="0.2">
      <c r="B186" s="51">
        <f>B182+B184</f>
        <v>5</v>
      </c>
      <c r="C186" s="31" t="s">
        <v>9</v>
      </c>
      <c r="D186" s="32" t="s">
        <v>17</v>
      </c>
      <c r="E186" s="33" t="s">
        <v>27</v>
      </c>
    </row>
    <row r="187" spans="2:5" outlineLevel="1" x14ac:dyDescent="0.2">
      <c r="B187" s="52"/>
      <c r="C187" s="35" t="s">
        <v>41</v>
      </c>
      <c r="D187" s="27" t="s">
        <v>17</v>
      </c>
      <c r="E187" s="36">
        <v>3</v>
      </c>
    </row>
    <row r="188" spans="2:5" outlineLevel="1" x14ac:dyDescent="0.2">
      <c r="B188" s="52"/>
      <c r="C188" s="37">
        <v>2</v>
      </c>
      <c r="D188" s="27" t="s">
        <v>17</v>
      </c>
      <c r="E188" s="36">
        <v>3</v>
      </c>
    </row>
    <row r="189" spans="2:5" outlineLevel="1" x14ac:dyDescent="0.2">
      <c r="B189" s="11"/>
      <c r="C189" s="35" t="s">
        <v>42</v>
      </c>
      <c r="D189" s="27" t="s">
        <v>17</v>
      </c>
      <c r="E189" s="36">
        <v>3</v>
      </c>
    </row>
    <row r="190" spans="2:5" outlineLevel="1" x14ac:dyDescent="0.2">
      <c r="B190" s="11"/>
      <c r="C190" s="35">
        <f>COUNTIF(D186:D197, "PRESENT")+COUNTIF(D186:D197, "RAISON DE SERVICE")</f>
        <v>5</v>
      </c>
      <c r="D190" s="27" t="s">
        <v>18</v>
      </c>
      <c r="E190" s="36">
        <v>3</v>
      </c>
    </row>
    <row r="191" spans="2:5" outlineLevel="1" x14ac:dyDescent="0.2">
      <c r="B191" s="53"/>
      <c r="C191" s="35" t="s">
        <v>43</v>
      </c>
      <c r="D191" s="27" t="s">
        <v>18</v>
      </c>
      <c r="E191" s="36">
        <v>3</v>
      </c>
    </row>
    <row r="192" spans="2:5" outlineLevel="1" x14ac:dyDescent="0.2">
      <c r="B192" s="53"/>
      <c r="C192" s="35">
        <f>COUNTIF(D186:D197, "GREVE")</f>
        <v>0</v>
      </c>
      <c r="D192" s="42" t="s">
        <v>18</v>
      </c>
      <c r="E192" s="43">
        <v>3</v>
      </c>
    </row>
    <row r="193" spans="2:5" outlineLevel="1" x14ac:dyDescent="0.2">
      <c r="B193" s="53"/>
      <c r="C193" s="45" t="s">
        <v>10</v>
      </c>
      <c r="D193" s="46" t="s">
        <v>17</v>
      </c>
      <c r="E193" s="47">
        <v>3</v>
      </c>
    </row>
    <row r="194" spans="2:5" outlineLevel="1" x14ac:dyDescent="0.2">
      <c r="B194" s="54"/>
      <c r="C194" s="55"/>
      <c r="D194" s="27" t="s">
        <v>18</v>
      </c>
      <c r="E194" s="36">
        <v>3</v>
      </c>
    </row>
    <row r="195" spans="2:5" outlineLevel="1" x14ac:dyDescent="0.2">
      <c r="B195" s="54"/>
      <c r="C195" s="55"/>
      <c r="D195" s="27" t="s">
        <v>18</v>
      </c>
      <c r="E195" s="36">
        <v>3</v>
      </c>
    </row>
    <row r="196" spans="2:5" outlineLevel="1" x14ac:dyDescent="0.2">
      <c r="B196" s="11"/>
      <c r="C196" s="56"/>
      <c r="D196" s="27" t="s">
        <v>18</v>
      </c>
      <c r="E196" s="36">
        <v>3</v>
      </c>
    </row>
    <row r="197" spans="2:5" ht="13.5" outlineLevel="1" thickBot="1" x14ac:dyDescent="0.25">
      <c r="B197" s="11"/>
      <c r="C197" s="57"/>
      <c r="D197" s="49" t="s">
        <v>18</v>
      </c>
      <c r="E197" s="50">
        <v>3</v>
      </c>
    </row>
    <row r="198" spans="2:5" ht="13.5" outlineLevel="1" thickTop="1" x14ac:dyDescent="0.2">
      <c r="B198" s="11"/>
      <c r="C198" s="31" t="s">
        <v>12</v>
      </c>
      <c r="D198" s="32"/>
      <c r="E198" s="33"/>
    </row>
    <row r="199" spans="2:5" outlineLevel="1" x14ac:dyDescent="0.2">
      <c r="B199" s="11"/>
      <c r="C199" s="58" t="s">
        <v>34</v>
      </c>
      <c r="D199" s="27" t="s">
        <v>18</v>
      </c>
      <c r="E199" s="36"/>
    </row>
    <row r="200" spans="2:5" outlineLevel="1" x14ac:dyDescent="0.2">
      <c r="B200" s="11"/>
      <c r="C200" s="58" t="s">
        <v>33</v>
      </c>
      <c r="D200" s="27" t="s">
        <v>18</v>
      </c>
      <c r="E200" s="36"/>
    </row>
    <row r="201" spans="2:5" outlineLevel="1" x14ac:dyDescent="0.2">
      <c r="B201" s="11"/>
      <c r="C201" s="55"/>
      <c r="D201" s="27" t="s">
        <v>18</v>
      </c>
      <c r="E201" s="36"/>
    </row>
    <row r="202" spans="2:5" outlineLevel="1" x14ac:dyDescent="0.2">
      <c r="B202" s="11"/>
      <c r="C202" s="59"/>
      <c r="D202" s="42" t="s">
        <v>18</v>
      </c>
      <c r="E202" s="43"/>
    </row>
    <row r="203" spans="2:5" outlineLevel="1" x14ac:dyDescent="0.2">
      <c r="B203" s="11"/>
      <c r="C203" s="45" t="s">
        <v>6</v>
      </c>
      <c r="D203" s="46" t="s">
        <v>18</v>
      </c>
      <c r="E203" s="47"/>
    </row>
    <row r="204" spans="2:5" outlineLevel="1" x14ac:dyDescent="0.2">
      <c r="B204" s="11"/>
      <c r="C204" s="55"/>
      <c r="D204" s="27" t="s">
        <v>18</v>
      </c>
      <c r="E204" s="36"/>
    </row>
    <row r="205" spans="2:5" outlineLevel="1" x14ac:dyDescent="0.2">
      <c r="B205" s="11"/>
      <c r="C205" s="55"/>
      <c r="D205" s="27" t="s">
        <v>18</v>
      </c>
      <c r="E205" s="36"/>
    </row>
    <row r="206" spans="2:5" outlineLevel="1" x14ac:dyDescent="0.2">
      <c r="B206" s="11"/>
      <c r="C206" s="56"/>
      <c r="D206" s="27" t="s">
        <v>18</v>
      </c>
      <c r="E206" s="36"/>
    </row>
    <row r="207" spans="2:5" outlineLevel="1" x14ac:dyDescent="0.2">
      <c r="B207" s="11"/>
      <c r="C207" s="60"/>
      <c r="D207" s="42" t="s">
        <v>18</v>
      </c>
      <c r="E207" s="43"/>
    </row>
    <row r="208" spans="2:5" outlineLevel="1" x14ac:dyDescent="0.2">
      <c r="B208" s="11"/>
      <c r="C208" s="45" t="s">
        <v>44</v>
      </c>
      <c r="D208" s="46" t="s">
        <v>18</v>
      </c>
      <c r="E208" s="47"/>
    </row>
    <row r="209" spans="2:5" outlineLevel="1" x14ac:dyDescent="0.2">
      <c r="B209" s="11"/>
      <c r="C209" s="35" t="s">
        <v>41</v>
      </c>
      <c r="D209" s="27" t="s">
        <v>18</v>
      </c>
      <c r="E209" s="36"/>
    </row>
    <row r="210" spans="2:5" outlineLevel="1" x14ac:dyDescent="0.2">
      <c r="B210" s="11"/>
      <c r="C210" s="37">
        <v>0</v>
      </c>
      <c r="D210" s="27" t="s">
        <v>18</v>
      </c>
      <c r="E210" s="36"/>
    </row>
    <row r="211" spans="2:5" outlineLevel="1" x14ac:dyDescent="0.2">
      <c r="B211" s="11"/>
      <c r="C211" s="35" t="s">
        <v>42</v>
      </c>
      <c r="D211" s="27" t="s">
        <v>18</v>
      </c>
      <c r="E211" s="36"/>
    </row>
    <row r="212" spans="2:5" outlineLevel="1" x14ac:dyDescent="0.2">
      <c r="B212" s="11"/>
      <c r="C212" s="35">
        <f>COUNTIF(D199:D220, "PRESENT")+COUNTIF(D199:D220, "RAISON DE SERVICE")</f>
        <v>0</v>
      </c>
      <c r="D212" s="27" t="s">
        <v>18</v>
      </c>
      <c r="E212" s="36"/>
    </row>
    <row r="213" spans="2:5" outlineLevel="1" x14ac:dyDescent="0.2">
      <c r="B213" s="11"/>
      <c r="C213" s="35" t="s">
        <v>43</v>
      </c>
      <c r="D213" s="27" t="s">
        <v>18</v>
      </c>
      <c r="E213" s="36"/>
    </row>
    <row r="214" spans="2:5" outlineLevel="1" x14ac:dyDescent="0.2">
      <c r="B214" s="11"/>
      <c r="C214" s="35">
        <f>COUNTIF(D199:D220, "GREVE")</f>
        <v>0</v>
      </c>
      <c r="D214" s="27" t="s">
        <v>18</v>
      </c>
      <c r="E214" s="36"/>
    </row>
    <row r="215" spans="2:5" outlineLevel="1" x14ac:dyDescent="0.2">
      <c r="B215" s="11"/>
      <c r="C215" s="56"/>
      <c r="D215" s="27" t="s">
        <v>18</v>
      </c>
      <c r="E215" s="36"/>
    </row>
    <row r="216" spans="2:5" outlineLevel="1" x14ac:dyDescent="0.2">
      <c r="B216" s="11"/>
      <c r="C216" s="56"/>
      <c r="D216" s="27" t="s">
        <v>18</v>
      </c>
      <c r="E216" s="36"/>
    </row>
    <row r="217" spans="2:5" outlineLevel="1" x14ac:dyDescent="0.2">
      <c r="B217" s="11"/>
      <c r="C217" s="56"/>
      <c r="D217" s="27" t="s">
        <v>18</v>
      </c>
      <c r="E217" s="36"/>
    </row>
    <row r="218" spans="2:5" outlineLevel="1" x14ac:dyDescent="0.2">
      <c r="B218" s="11"/>
      <c r="C218" s="56"/>
      <c r="D218" s="27" t="s">
        <v>18</v>
      </c>
      <c r="E218" s="36"/>
    </row>
    <row r="219" spans="2:5" outlineLevel="1" x14ac:dyDescent="0.2">
      <c r="B219" s="11"/>
      <c r="C219" s="56"/>
      <c r="D219" s="27" t="s">
        <v>18</v>
      </c>
      <c r="E219" s="36"/>
    </row>
    <row r="220" spans="2:5" ht="13.5" outlineLevel="1" thickBot="1" x14ac:dyDescent="0.25">
      <c r="B220" s="61"/>
      <c r="C220" s="57"/>
      <c r="D220" s="49" t="s">
        <v>18</v>
      </c>
      <c r="E220" s="50"/>
    </row>
    <row r="221" spans="2:5" ht="14.25" thickTop="1" thickBot="1" x14ac:dyDescent="0.25"/>
    <row r="222" spans="2:5" ht="14.25" thickTop="1" thickBot="1" x14ac:dyDescent="0.25">
      <c r="B222" s="78" t="s">
        <v>25</v>
      </c>
      <c r="C222" s="168" t="s">
        <v>7</v>
      </c>
      <c r="D222" s="164"/>
      <c r="E222" s="165"/>
    </row>
    <row r="223" spans="2:5" ht="13.5" outlineLevel="1" thickTop="1" x14ac:dyDescent="0.2">
      <c r="B223" s="11"/>
      <c r="C223" s="75"/>
      <c r="D223" s="32" t="s">
        <v>17</v>
      </c>
      <c r="E223" s="33" t="s">
        <v>117</v>
      </c>
    </row>
    <row r="224" spans="2:5" outlineLevel="1" x14ac:dyDescent="0.2">
      <c r="B224" s="11"/>
      <c r="C224" s="76"/>
      <c r="D224" s="27" t="s">
        <v>17</v>
      </c>
      <c r="E224" s="36" t="s">
        <v>116</v>
      </c>
    </row>
    <row r="225" spans="2:5" outlineLevel="1" x14ac:dyDescent="0.2">
      <c r="B225" s="11"/>
      <c r="C225" s="76"/>
      <c r="D225" s="27" t="s">
        <v>17</v>
      </c>
      <c r="E225" s="36" t="s">
        <v>116</v>
      </c>
    </row>
    <row r="226" spans="2:5" outlineLevel="1" x14ac:dyDescent="0.2">
      <c r="B226" s="11"/>
      <c r="C226" s="76"/>
      <c r="D226" s="27" t="s">
        <v>23</v>
      </c>
      <c r="E226" s="36" t="s">
        <v>116</v>
      </c>
    </row>
    <row r="227" spans="2:5" outlineLevel="1" x14ac:dyDescent="0.2">
      <c r="B227" s="11"/>
      <c r="C227" s="76"/>
      <c r="D227" s="27" t="s">
        <v>17</v>
      </c>
      <c r="E227" s="36" t="s">
        <v>116</v>
      </c>
    </row>
    <row r="228" spans="2:5" outlineLevel="1" x14ac:dyDescent="0.2">
      <c r="B228" s="11"/>
      <c r="C228" s="76"/>
      <c r="D228" s="27" t="s">
        <v>17</v>
      </c>
      <c r="E228" s="36" t="s">
        <v>116</v>
      </c>
    </row>
    <row r="229" spans="2:5" outlineLevel="1" x14ac:dyDescent="0.2">
      <c r="B229" s="11"/>
      <c r="C229" s="76"/>
      <c r="D229" s="27" t="s">
        <v>17</v>
      </c>
      <c r="E229" s="36" t="s">
        <v>116</v>
      </c>
    </row>
    <row r="230" spans="2:5" outlineLevel="1" x14ac:dyDescent="0.2">
      <c r="B230" s="11"/>
      <c r="C230" s="76"/>
      <c r="D230" s="27" t="s">
        <v>18</v>
      </c>
      <c r="E230" s="36"/>
    </row>
    <row r="231" spans="2:5" ht="13.5" outlineLevel="1" thickBot="1" x14ac:dyDescent="0.25">
      <c r="B231" s="21"/>
      <c r="C231" s="77"/>
      <c r="D231" s="49" t="s">
        <v>18</v>
      </c>
      <c r="E231" s="50"/>
    </row>
    <row r="232" spans="2:5" ht="14.25" thickTop="1" thickBot="1" x14ac:dyDescent="0.25"/>
    <row r="233" spans="2:5" ht="14.25" thickTop="1" thickBot="1" x14ac:dyDescent="0.25">
      <c r="B233" s="147" t="s">
        <v>28</v>
      </c>
      <c r="C233" s="168" t="s">
        <v>7</v>
      </c>
      <c r="D233" s="164"/>
      <c r="E233" s="165"/>
    </row>
    <row r="234" spans="2:5" ht="15" customHeight="1" outlineLevel="1" thickTop="1" x14ac:dyDescent="0.2">
      <c r="B234" s="92"/>
      <c r="C234" s="89" t="s">
        <v>22</v>
      </c>
      <c r="D234" s="156" t="s">
        <v>47</v>
      </c>
      <c r="E234" s="157"/>
    </row>
    <row r="235" spans="2:5" outlineLevel="1" x14ac:dyDescent="0.2">
      <c r="B235" s="92"/>
      <c r="C235" s="90" t="s">
        <v>7</v>
      </c>
      <c r="D235" s="158" t="s">
        <v>265</v>
      </c>
      <c r="E235" s="159"/>
    </row>
    <row r="236" spans="2:5" outlineLevel="1" x14ac:dyDescent="0.2">
      <c r="B236" s="92"/>
      <c r="C236" s="90" t="s">
        <v>7</v>
      </c>
      <c r="D236" s="158" t="s">
        <v>266</v>
      </c>
      <c r="E236" s="159"/>
    </row>
    <row r="237" spans="2:5" outlineLevel="1" x14ac:dyDescent="0.2">
      <c r="B237" s="92"/>
      <c r="C237" s="90" t="s">
        <v>7</v>
      </c>
      <c r="D237" s="158" t="s">
        <v>47</v>
      </c>
      <c r="E237" s="159"/>
    </row>
    <row r="238" spans="2:5" outlineLevel="1" x14ac:dyDescent="0.2">
      <c r="B238" s="92"/>
      <c r="C238" s="90" t="s">
        <v>7</v>
      </c>
      <c r="D238" s="158" t="s">
        <v>47</v>
      </c>
      <c r="E238" s="159"/>
    </row>
    <row r="239" spans="2:5" outlineLevel="1" x14ac:dyDescent="0.2">
      <c r="B239" s="92"/>
      <c r="C239" s="90" t="s">
        <v>18</v>
      </c>
      <c r="D239" s="158"/>
      <c r="E239" s="159"/>
    </row>
    <row r="240" spans="2:5" outlineLevel="1" x14ac:dyDescent="0.2">
      <c r="B240" s="92"/>
      <c r="C240" s="90" t="s">
        <v>18</v>
      </c>
      <c r="D240" s="158"/>
      <c r="E240" s="159"/>
    </row>
    <row r="241" spans="2:5" outlineLevel="1" x14ac:dyDescent="0.2">
      <c r="B241" s="92"/>
      <c r="C241" s="90" t="s">
        <v>18</v>
      </c>
      <c r="D241" s="158"/>
      <c r="E241" s="159"/>
    </row>
    <row r="242" spans="2:5" outlineLevel="1" x14ac:dyDescent="0.2">
      <c r="B242" s="92"/>
      <c r="C242" s="90" t="s">
        <v>18</v>
      </c>
      <c r="D242" s="158"/>
      <c r="E242" s="159"/>
    </row>
    <row r="243" spans="2:5" ht="13.5" outlineLevel="1" thickBot="1" x14ac:dyDescent="0.25">
      <c r="B243" s="93"/>
      <c r="C243" s="91" t="s">
        <v>18</v>
      </c>
      <c r="D243" s="160"/>
      <c r="E243" s="161"/>
    </row>
    <row r="244" spans="2:5" ht="14.25" thickTop="1" thickBot="1" x14ac:dyDescent="0.25"/>
    <row r="245" spans="2:5" ht="14.25" thickTop="1" thickBot="1" x14ac:dyDescent="0.25">
      <c r="B245" s="87" t="s">
        <v>56</v>
      </c>
      <c r="C245" s="98">
        <f>C252</f>
        <v>0.25</v>
      </c>
      <c r="D245" s="99">
        <f>C260</f>
        <v>0</v>
      </c>
      <c r="E245" s="100" t="str">
        <f>IF(OR(C245&gt;=25%,D245&gt;=25%),"SMA","PAS DE SMA")</f>
        <v>SMA</v>
      </c>
    </row>
    <row r="246" spans="2:5" ht="13.5" outlineLevel="1" thickTop="1" x14ac:dyDescent="0.2">
      <c r="B246" s="11"/>
      <c r="C246" s="80" t="s">
        <v>52</v>
      </c>
      <c r="D246" s="81" t="s">
        <v>17</v>
      </c>
      <c r="E246" s="82">
        <v>3</v>
      </c>
    </row>
    <row r="247" spans="2:5" outlineLevel="1" x14ac:dyDescent="0.2">
      <c r="B247" s="11"/>
      <c r="C247" s="83" t="s">
        <v>17</v>
      </c>
      <c r="D247" s="15" t="s">
        <v>17</v>
      </c>
      <c r="E247" s="16">
        <v>3</v>
      </c>
    </row>
    <row r="248" spans="2:5" outlineLevel="1" x14ac:dyDescent="0.2">
      <c r="B248" s="11"/>
      <c r="C248" s="83">
        <f>COUNTIF(D246:D253, "PRESENT")</f>
        <v>3</v>
      </c>
      <c r="D248" s="15" t="s">
        <v>17</v>
      </c>
      <c r="E248" s="16"/>
    </row>
    <row r="249" spans="2:5" outlineLevel="1" x14ac:dyDescent="0.2">
      <c r="B249" s="11"/>
      <c r="C249" s="83" t="s">
        <v>55</v>
      </c>
      <c r="D249" s="15" t="s">
        <v>5</v>
      </c>
      <c r="E249" s="16" t="s">
        <v>412</v>
      </c>
    </row>
    <row r="250" spans="2:5" outlineLevel="1" x14ac:dyDescent="0.2">
      <c r="B250" s="11"/>
      <c r="C250" s="83">
        <f>COUNTIF(D246:D253,"GREVISTE")</f>
        <v>1</v>
      </c>
      <c r="D250" s="15" t="s">
        <v>18</v>
      </c>
      <c r="E250" s="16"/>
    </row>
    <row r="251" spans="2:5" outlineLevel="1" x14ac:dyDescent="0.2">
      <c r="B251" s="11"/>
      <c r="C251" s="83" t="s">
        <v>26</v>
      </c>
      <c r="D251" s="15" t="s">
        <v>18</v>
      </c>
      <c r="E251" s="16"/>
    </row>
    <row r="252" spans="2:5" outlineLevel="1" x14ac:dyDescent="0.2">
      <c r="B252" s="11"/>
      <c r="C252" s="84">
        <f>100%-((C248)/(C248+C250))</f>
        <v>0.25</v>
      </c>
      <c r="D252" s="15" t="s">
        <v>18</v>
      </c>
      <c r="E252" s="16"/>
    </row>
    <row r="253" spans="2:5" outlineLevel="1" x14ac:dyDescent="0.2">
      <c r="B253" s="11"/>
      <c r="C253" s="83"/>
      <c r="D253" s="18" t="s">
        <v>18</v>
      </c>
      <c r="E253" s="19"/>
    </row>
    <row r="254" spans="2:5" outlineLevel="1" x14ac:dyDescent="0.2">
      <c r="B254" s="11"/>
      <c r="C254" s="88" t="s">
        <v>53</v>
      </c>
      <c r="D254" s="79" t="s">
        <v>17</v>
      </c>
      <c r="E254" s="85">
        <v>3</v>
      </c>
    </row>
    <row r="255" spans="2:5" outlineLevel="1" x14ac:dyDescent="0.2">
      <c r="B255" s="11"/>
      <c r="C255" s="83" t="s">
        <v>17</v>
      </c>
      <c r="D255" s="15" t="s">
        <v>17</v>
      </c>
      <c r="E255" s="16" t="s">
        <v>413</v>
      </c>
    </row>
    <row r="256" spans="2:5" outlineLevel="1" x14ac:dyDescent="0.2">
      <c r="B256" s="11"/>
      <c r="C256" s="83">
        <f>COUNTIF(D254:D263, "PRESENT")</f>
        <v>4</v>
      </c>
      <c r="D256" s="15" t="s">
        <v>17</v>
      </c>
      <c r="E256" s="16">
        <v>3</v>
      </c>
    </row>
    <row r="257" spans="2:5" outlineLevel="1" x14ac:dyDescent="0.2">
      <c r="B257" s="11"/>
      <c r="C257" s="83" t="s">
        <v>55</v>
      </c>
      <c r="D257" s="15" t="s">
        <v>17</v>
      </c>
      <c r="E257" s="16"/>
    </row>
    <row r="258" spans="2:5" outlineLevel="1" x14ac:dyDescent="0.2">
      <c r="B258" s="11"/>
      <c r="C258" s="83">
        <f>COUNTIF(D254:D263,"GREVISTE")</f>
        <v>0</v>
      </c>
      <c r="D258" s="15" t="s">
        <v>18</v>
      </c>
      <c r="E258" s="16"/>
    </row>
    <row r="259" spans="2:5" outlineLevel="1" x14ac:dyDescent="0.2">
      <c r="B259" s="11"/>
      <c r="C259" s="83" t="s">
        <v>54</v>
      </c>
      <c r="D259" s="15" t="s">
        <v>18</v>
      </c>
      <c r="E259" s="16"/>
    </row>
    <row r="260" spans="2:5" outlineLevel="1" x14ac:dyDescent="0.2">
      <c r="B260" s="11"/>
      <c r="C260" s="84">
        <f>100%-((C256)/(C256+C258))</f>
        <v>0</v>
      </c>
      <c r="D260" s="15" t="s">
        <v>18</v>
      </c>
      <c r="E260" s="16"/>
    </row>
    <row r="261" spans="2:5" outlineLevel="1" x14ac:dyDescent="0.2">
      <c r="B261" s="11"/>
      <c r="C261" s="83"/>
      <c r="D261" s="15" t="s">
        <v>18</v>
      </c>
      <c r="E261" s="16"/>
    </row>
    <row r="262" spans="2:5" outlineLevel="1" x14ac:dyDescent="0.2">
      <c r="B262" s="11"/>
      <c r="C262" s="83"/>
      <c r="D262" s="15" t="s">
        <v>18</v>
      </c>
      <c r="E262" s="16"/>
    </row>
    <row r="263" spans="2:5" ht="13.5" outlineLevel="1" thickBot="1" x14ac:dyDescent="0.25">
      <c r="B263" s="21"/>
      <c r="C263" s="86"/>
      <c r="D263" s="23" t="s">
        <v>18</v>
      </c>
      <c r="E263" s="24"/>
    </row>
    <row r="264" spans="2:5" ht="14.25" thickTop="1" thickBot="1" x14ac:dyDescent="0.25"/>
    <row r="265" spans="2:5" ht="13.5" thickTop="1" x14ac:dyDescent="0.2">
      <c r="B265" s="154" t="s">
        <v>26</v>
      </c>
      <c r="C265" s="94"/>
      <c r="D265" s="95" t="str">
        <f>IF(OR(C245&gt;=25%,D245&gt;=25%),"SMA","PAS DE SMA")</f>
        <v>SMA</v>
      </c>
      <c r="E265" s="96"/>
    </row>
    <row r="266" spans="2:5" ht="16.5" customHeight="1" thickBot="1" x14ac:dyDescent="0.25">
      <c r="B266" s="155"/>
      <c r="C266" s="97" t="s">
        <v>18</v>
      </c>
      <c r="D266" s="166" t="s">
        <v>31</v>
      </c>
      <c r="E266" s="167"/>
    </row>
    <row r="267" spans="2:5" ht="13.5" outlineLevel="1" thickTop="1" x14ac:dyDescent="0.2">
      <c r="B267" s="69"/>
      <c r="C267" s="62"/>
      <c r="D267" s="70" t="s">
        <v>23</v>
      </c>
      <c r="E267" s="63" t="s">
        <v>11</v>
      </c>
    </row>
    <row r="268" spans="2:5" outlineLevel="1" x14ac:dyDescent="0.2">
      <c r="B268" s="56"/>
      <c r="C268" s="64"/>
      <c r="D268" s="15" t="s">
        <v>17</v>
      </c>
      <c r="E268" s="63" t="s">
        <v>11</v>
      </c>
    </row>
    <row r="269" spans="2:5" outlineLevel="1" x14ac:dyDescent="0.2">
      <c r="B269" s="56"/>
      <c r="C269" s="64"/>
      <c r="D269" s="15" t="s">
        <v>5</v>
      </c>
      <c r="E269" s="63"/>
    </row>
    <row r="270" spans="2:5" outlineLevel="1" x14ac:dyDescent="0.2">
      <c r="B270" s="56"/>
      <c r="C270" s="64"/>
      <c r="D270" s="15" t="s">
        <v>16</v>
      </c>
      <c r="E270" s="63" t="s">
        <v>11</v>
      </c>
    </row>
    <row r="271" spans="2:5" outlineLevel="1" x14ac:dyDescent="0.2">
      <c r="B271" s="56"/>
      <c r="C271" s="64"/>
      <c r="D271" s="15" t="s">
        <v>16</v>
      </c>
      <c r="E271" s="71"/>
    </row>
    <row r="272" spans="2:5" outlineLevel="1" x14ac:dyDescent="0.2">
      <c r="B272" s="56"/>
      <c r="C272" s="64"/>
      <c r="D272" s="15" t="s">
        <v>16</v>
      </c>
      <c r="E272" s="66"/>
    </row>
    <row r="273" spans="2:5" outlineLevel="1" x14ac:dyDescent="0.2">
      <c r="B273" s="56"/>
      <c r="C273" s="64"/>
      <c r="D273" s="15" t="s">
        <v>16</v>
      </c>
      <c r="E273" s="66"/>
    </row>
    <row r="274" spans="2:5" outlineLevel="1" x14ac:dyDescent="0.2">
      <c r="B274" s="56"/>
      <c r="C274" s="64"/>
      <c r="D274" s="15" t="s">
        <v>18</v>
      </c>
      <c r="E274" s="66"/>
    </row>
    <row r="275" spans="2:5" outlineLevel="1" x14ac:dyDescent="0.2">
      <c r="B275" s="56"/>
      <c r="C275" s="64"/>
      <c r="D275" s="15" t="s">
        <v>5</v>
      </c>
      <c r="E275" s="63" t="s">
        <v>11</v>
      </c>
    </row>
    <row r="276" spans="2:5" outlineLevel="1" x14ac:dyDescent="0.2">
      <c r="B276" s="56"/>
      <c r="C276" s="64"/>
      <c r="D276" s="15" t="s">
        <v>16</v>
      </c>
      <c r="E276" s="63" t="s">
        <v>11</v>
      </c>
    </row>
    <row r="277" spans="2:5" outlineLevel="1" x14ac:dyDescent="0.2">
      <c r="B277" s="56"/>
      <c r="C277" s="64"/>
      <c r="D277" s="15" t="s">
        <v>18</v>
      </c>
      <c r="E277" s="66"/>
    </row>
    <row r="278" spans="2:5" outlineLevel="1" x14ac:dyDescent="0.2">
      <c r="B278" s="56"/>
      <c r="C278" s="64"/>
      <c r="D278" s="15" t="s">
        <v>18</v>
      </c>
      <c r="E278" s="66"/>
    </row>
    <row r="279" spans="2:5" outlineLevel="1" x14ac:dyDescent="0.2">
      <c r="B279" s="56"/>
      <c r="C279" s="64"/>
      <c r="D279" s="15" t="s">
        <v>23</v>
      </c>
      <c r="E279" s="63"/>
    </row>
    <row r="280" spans="2:5" ht="13.5" outlineLevel="1" thickBot="1" x14ac:dyDescent="0.25">
      <c r="B280" s="57"/>
      <c r="C280" s="65"/>
      <c r="D280" s="67" t="s">
        <v>18</v>
      </c>
      <c r="E280" s="68"/>
    </row>
    <row r="281" spans="2:5" ht="13.5" thickTop="1" x14ac:dyDescent="0.2"/>
  </sheetData>
  <mergeCells count="24">
    <mergeCell ref="C2:E2"/>
    <mergeCell ref="C4:E4"/>
    <mergeCell ref="C10:E10"/>
    <mergeCell ref="C16:E16"/>
    <mergeCell ref="D266:E266"/>
    <mergeCell ref="C233:E233"/>
    <mergeCell ref="C222:E222"/>
    <mergeCell ref="C106:E106"/>
    <mergeCell ref="C164:E164"/>
    <mergeCell ref="C42:E42"/>
    <mergeCell ref="C23:E23"/>
    <mergeCell ref="C29:E29"/>
    <mergeCell ref="C35:E35"/>
    <mergeCell ref="B265:B266"/>
    <mergeCell ref="D234:E234"/>
    <mergeCell ref="D235:E235"/>
    <mergeCell ref="D236:E236"/>
    <mergeCell ref="D237:E237"/>
    <mergeCell ref="D238:E238"/>
    <mergeCell ref="D239:E239"/>
    <mergeCell ref="D240:E240"/>
    <mergeCell ref="D241:E241"/>
    <mergeCell ref="D242:E242"/>
    <mergeCell ref="D243:E243"/>
  </mergeCells>
  <conditionalFormatting sqref="C4:C5">
    <cfRule type="containsText" dxfId="184" priority="406" operator="containsText" text="FERME">
      <formula>NOT(ISERROR(SEARCH("FERME",C4)))</formula>
    </cfRule>
    <cfRule type="containsText" dxfId="183" priority="407" operator="containsText" text="OUVERT">
      <formula>NOT(ISERROR(SEARCH("OUVERT",C4)))</formula>
    </cfRule>
  </conditionalFormatting>
  <conditionalFormatting sqref="C10">
    <cfRule type="containsText" dxfId="182" priority="396" operator="containsText" text="FERME">
      <formula>NOT(ISERROR(SEARCH("FERME",C10)))</formula>
    </cfRule>
    <cfRule type="containsText" dxfId="181" priority="397" operator="containsText" text="OUVERT">
      <formula>NOT(ISERROR(SEARCH("OUVERT",C10)))</formula>
    </cfRule>
  </conditionalFormatting>
  <conditionalFormatting sqref="C16">
    <cfRule type="containsText" dxfId="180" priority="394" operator="containsText" text="FERME">
      <formula>NOT(ISERROR(SEARCH("FERME",C16)))</formula>
    </cfRule>
    <cfRule type="containsText" dxfId="179" priority="395" operator="containsText" text="OUVERT">
      <formula>NOT(ISERROR(SEARCH("OUVERT",C16)))</formula>
    </cfRule>
  </conditionalFormatting>
  <conditionalFormatting sqref="E92:E105 E70:E81 E83:E86 E43:E65 E223:E231">
    <cfRule type="expression" dxfId="178" priority="387">
      <formula>D43="GREVISTE"</formula>
    </cfRule>
    <cfRule type="expression" dxfId="177" priority="388">
      <formula>D43="FORMATION"</formula>
    </cfRule>
    <cfRule type="expression" dxfId="176" priority="389">
      <formula>D43="ARRET DE TRAVAIL"</formula>
    </cfRule>
    <cfRule type="expression" dxfId="175" priority="390">
      <formula>D43="ABSENT"</formula>
    </cfRule>
    <cfRule type="expression" dxfId="174" priority="392">
      <formula>D43="PRESENT"</formula>
    </cfRule>
  </conditionalFormatting>
  <conditionalFormatting sqref="C42">
    <cfRule type="containsText" dxfId="173" priority="380" operator="containsText" text="FERME">
      <formula>NOT(ISERROR(SEARCH("FERME",C42)))</formula>
    </cfRule>
    <cfRule type="containsText" dxfId="172" priority="381" operator="containsText" text="OUVERT">
      <formula>NOT(ISERROR(SEARCH("OUVERT",C42)))</formula>
    </cfRule>
  </conditionalFormatting>
  <conditionalFormatting sqref="E5:E8">
    <cfRule type="expression" dxfId="171" priority="375">
      <formula>D5="GREVISTE"</formula>
    </cfRule>
    <cfRule type="expression" dxfId="170" priority="376">
      <formula>D5="FORMATION"</formula>
    </cfRule>
    <cfRule type="expression" dxfId="169" priority="377">
      <formula>D5="ARRET DE TRAVAIL"</formula>
    </cfRule>
    <cfRule type="expression" dxfId="168" priority="378">
      <formula>D5="ABSENT"</formula>
    </cfRule>
    <cfRule type="expression" dxfId="167" priority="379">
      <formula>D5="PRESENT"</formula>
    </cfRule>
  </conditionalFormatting>
  <conditionalFormatting sqref="C222:C223">
    <cfRule type="containsText" dxfId="166" priority="328" operator="containsText" text="FERME">
      <formula>NOT(ISERROR(SEARCH("FERME",C222)))</formula>
    </cfRule>
    <cfRule type="containsText" dxfId="165" priority="329" operator="containsText" text="OUVERT">
      <formula>NOT(ISERROR(SEARCH("OUVERT",C222)))</formula>
    </cfRule>
  </conditionalFormatting>
  <conditionalFormatting sqref="C267">
    <cfRule type="containsText" dxfId="164" priority="286" operator="containsText" text="FERME">
      <formula>NOT(ISERROR(SEARCH("FERME",C267)))</formula>
    </cfRule>
    <cfRule type="containsText" dxfId="163" priority="287" operator="containsText" text="OUVERT">
      <formula>NOT(ISERROR(SEARCH("OUVERT",C267)))</formula>
    </cfRule>
  </conditionalFormatting>
  <conditionalFormatting sqref="E267:E270">
    <cfRule type="expression" dxfId="162" priority="277">
      <formula>D267="GREVISTE"</formula>
    </cfRule>
    <cfRule type="expression" dxfId="161" priority="278">
      <formula>D267="FORMATION"</formula>
    </cfRule>
    <cfRule type="expression" dxfId="160" priority="279">
      <formula>D267="ARRET DE TRAVAIL"</formula>
    </cfRule>
    <cfRule type="expression" dxfId="159" priority="280">
      <formula>D267="ABSENT"</formula>
    </cfRule>
    <cfRule type="expression" dxfId="158" priority="281">
      <formula>D267="PRESENT"</formula>
    </cfRule>
  </conditionalFormatting>
  <conditionalFormatting sqref="E275:E276">
    <cfRule type="expression" dxfId="157" priority="272">
      <formula>D275="GREVISTE"</formula>
    </cfRule>
    <cfRule type="expression" dxfId="156" priority="273">
      <formula>D275="FORMATION"</formula>
    </cfRule>
    <cfRule type="expression" dxfId="155" priority="274">
      <formula>D275="ARRET DE TRAVAIL"</formula>
    </cfRule>
    <cfRule type="expression" dxfId="154" priority="275">
      <formula>D275="ABSENT"</formula>
    </cfRule>
    <cfRule type="expression" dxfId="153" priority="276">
      <formula>D275="PRESENT"</formula>
    </cfRule>
  </conditionalFormatting>
  <conditionalFormatting sqref="E279:E280">
    <cfRule type="expression" dxfId="152" priority="267">
      <formula>D279="GREVISTE"</formula>
    </cfRule>
    <cfRule type="expression" dxfId="151" priority="268">
      <formula>D279="FORMATION"</formula>
    </cfRule>
    <cfRule type="expression" dxfId="150" priority="269">
      <formula>D279="ARRET DE TRAVAIL"</formula>
    </cfRule>
    <cfRule type="expression" dxfId="149" priority="270">
      <formula>D279="ABSENT"</formula>
    </cfRule>
    <cfRule type="expression" dxfId="148" priority="271">
      <formula>D279="PRESENT"</formula>
    </cfRule>
  </conditionalFormatting>
  <conditionalFormatting sqref="C234:C243">
    <cfRule type="containsText" dxfId="147" priority="265" operator="containsText" text="FERME">
      <formula>NOT(ISERROR(SEARCH("FERME",C234)))</formula>
    </cfRule>
    <cfRule type="containsText" dxfId="146" priority="266" operator="containsText" text="OUVERT">
      <formula>NOT(ISERROR(SEARCH("OUVERT",C234)))</formula>
    </cfRule>
  </conditionalFormatting>
  <conditionalFormatting sqref="E9">
    <cfRule type="expression" dxfId="145" priority="260">
      <formula>D9="GREVISTE"</formula>
    </cfRule>
    <cfRule type="expression" dxfId="144" priority="261">
      <formula>D9="FORMATION"</formula>
    </cfRule>
    <cfRule type="expression" dxfId="143" priority="262">
      <formula>D9="ARRET DE TRAVAIL"</formula>
    </cfRule>
    <cfRule type="expression" dxfId="142" priority="263">
      <formula>D9="ABSENT"</formula>
    </cfRule>
    <cfRule type="expression" dxfId="141" priority="264">
      <formula>D9="PRESENT"</formula>
    </cfRule>
  </conditionalFormatting>
  <conditionalFormatting sqref="E11:E14">
    <cfRule type="expression" dxfId="140" priority="255">
      <formula>D11="GREVISTE"</formula>
    </cfRule>
    <cfRule type="expression" dxfId="139" priority="256">
      <formula>D11="FORMATION"</formula>
    </cfRule>
    <cfRule type="expression" dxfId="138" priority="257">
      <formula>D11="ARRET DE TRAVAIL"</formula>
    </cfRule>
    <cfRule type="expression" dxfId="137" priority="258">
      <formula>D11="ABSENT"</formula>
    </cfRule>
    <cfRule type="expression" dxfId="136" priority="259">
      <formula>D11="PRESENT"</formula>
    </cfRule>
  </conditionalFormatting>
  <conditionalFormatting sqref="E15">
    <cfRule type="expression" dxfId="135" priority="250">
      <formula>D15="GREVISTE"</formula>
    </cfRule>
    <cfRule type="expression" dxfId="134" priority="251">
      <formula>D15="FORMATION"</formula>
    </cfRule>
    <cfRule type="expression" dxfId="133" priority="252">
      <formula>D15="ARRET DE TRAVAIL"</formula>
    </cfRule>
    <cfRule type="expression" dxfId="132" priority="253">
      <formula>D15="ABSENT"</formula>
    </cfRule>
    <cfRule type="expression" dxfId="131" priority="254">
      <formula>D15="PRESENT"</formula>
    </cfRule>
  </conditionalFormatting>
  <conditionalFormatting sqref="E17:E20">
    <cfRule type="expression" dxfId="130" priority="245">
      <formula>D17="GREVISTE"</formula>
    </cfRule>
    <cfRule type="expression" dxfId="129" priority="246">
      <formula>D17="FORMATION"</formula>
    </cfRule>
    <cfRule type="expression" dxfId="128" priority="247">
      <formula>D17="ARRET DE TRAVAIL"</formula>
    </cfRule>
    <cfRule type="expression" dxfId="127" priority="248">
      <formula>D17="ABSENT"</formula>
    </cfRule>
    <cfRule type="expression" dxfId="126" priority="249">
      <formula>D17="PRESENT"</formula>
    </cfRule>
  </conditionalFormatting>
  <conditionalFormatting sqref="E21">
    <cfRule type="expression" dxfId="125" priority="240">
      <formula>D21="GREVISTE"</formula>
    </cfRule>
    <cfRule type="expression" dxfId="124" priority="241">
      <formula>D21="FORMATION"</formula>
    </cfRule>
    <cfRule type="expression" dxfId="123" priority="242">
      <formula>D21="ARRET DE TRAVAIL"</formula>
    </cfRule>
    <cfRule type="expression" dxfId="122" priority="243">
      <formula>D21="ABSENT"</formula>
    </cfRule>
    <cfRule type="expression" dxfId="121" priority="244">
      <formula>D21="PRESENT"</formula>
    </cfRule>
  </conditionalFormatting>
  <conditionalFormatting sqref="C233">
    <cfRule type="containsText" dxfId="120" priority="129" operator="containsText" text="FERME">
      <formula>NOT(ISERROR(SEARCH("FERME",C233)))</formula>
    </cfRule>
    <cfRule type="containsText" dxfId="119" priority="130" operator="containsText" text="OUVERT">
      <formula>NOT(ISERROR(SEARCH("OUVERT",C233)))</formula>
    </cfRule>
  </conditionalFormatting>
  <conditionalFormatting sqref="C23">
    <cfRule type="containsText" dxfId="118" priority="127" operator="containsText" text="FERME">
      <formula>NOT(ISERROR(SEARCH("FERME",C23)))</formula>
    </cfRule>
    <cfRule type="containsText" dxfId="117" priority="128" operator="containsText" text="OUVERT">
      <formula>NOT(ISERROR(SEARCH("OUVERT",C23)))</formula>
    </cfRule>
  </conditionalFormatting>
  <conditionalFormatting sqref="C29">
    <cfRule type="containsText" dxfId="116" priority="125" operator="containsText" text="FERME">
      <formula>NOT(ISERROR(SEARCH("FERME",C29)))</formula>
    </cfRule>
    <cfRule type="containsText" dxfId="115" priority="126" operator="containsText" text="OUVERT">
      <formula>NOT(ISERROR(SEARCH("OUVERT",C29)))</formula>
    </cfRule>
  </conditionalFormatting>
  <conditionalFormatting sqref="C35">
    <cfRule type="containsText" dxfId="114" priority="123" operator="containsText" text="FERME">
      <formula>NOT(ISERROR(SEARCH("FERME",C35)))</formula>
    </cfRule>
    <cfRule type="containsText" dxfId="113" priority="124" operator="containsText" text="OUVERT">
      <formula>NOT(ISERROR(SEARCH("OUVERT",C35)))</formula>
    </cfRule>
  </conditionalFormatting>
  <conditionalFormatting sqref="E24:E27">
    <cfRule type="expression" dxfId="112" priority="118">
      <formula>D24="GREVISTE"</formula>
    </cfRule>
    <cfRule type="expression" dxfId="111" priority="119">
      <formula>D24="FORMATION"</formula>
    </cfRule>
    <cfRule type="expression" dxfId="110" priority="120">
      <formula>D24="ARRET DE TRAVAIL"</formula>
    </cfRule>
    <cfRule type="expression" dxfId="109" priority="121">
      <formula>D24="ABSENT"</formula>
    </cfRule>
    <cfRule type="expression" dxfId="108" priority="122">
      <formula>D24="PRESENT"</formula>
    </cfRule>
  </conditionalFormatting>
  <conditionalFormatting sqref="E28">
    <cfRule type="expression" dxfId="107" priority="113">
      <formula>D28="GREVISTE"</formula>
    </cfRule>
    <cfRule type="expression" dxfId="106" priority="114">
      <formula>D28="FORMATION"</formula>
    </cfRule>
    <cfRule type="expression" dxfId="105" priority="115">
      <formula>D28="ARRET DE TRAVAIL"</formula>
    </cfRule>
    <cfRule type="expression" dxfId="104" priority="116">
      <formula>D28="ABSENT"</formula>
    </cfRule>
    <cfRule type="expression" dxfId="103" priority="117">
      <formula>D28="PRESENT"</formula>
    </cfRule>
  </conditionalFormatting>
  <conditionalFormatting sqref="E30:E33">
    <cfRule type="expression" dxfId="102" priority="108">
      <formula>D30="GREVISTE"</formula>
    </cfRule>
    <cfRule type="expression" dxfId="101" priority="109">
      <formula>D30="FORMATION"</formula>
    </cfRule>
    <cfRule type="expression" dxfId="100" priority="110">
      <formula>D30="ARRET DE TRAVAIL"</formula>
    </cfRule>
    <cfRule type="expression" dxfId="99" priority="111">
      <formula>D30="ABSENT"</formula>
    </cfRule>
    <cfRule type="expression" dxfId="98" priority="112">
      <formula>D30="PRESENT"</formula>
    </cfRule>
  </conditionalFormatting>
  <conditionalFormatting sqref="E34">
    <cfRule type="expression" dxfId="97" priority="103">
      <formula>D34="GREVISTE"</formula>
    </cfRule>
    <cfRule type="expression" dxfId="96" priority="104">
      <formula>D34="FORMATION"</formula>
    </cfRule>
    <cfRule type="expression" dxfId="95" priority="105">
      <formula>D34="ARRET DE TRAVAIL"</formula>
    </cfRule>
    <cfRule type="expression" dxfId="94" priority="106">
      <formula>D34="ABSENT"</formula>
    </cfRule>
    <cfRule type="expression" dxfId="93" priority="107">
      <formula>D34="PRESENT"</formula>
    </cfRule>
  </conditionalFormatting>
  <conditionalFormatting sqref="E36:E39">
    <cfRule type="expression" dxfId="92" priority="98">
      <formula>D36="GREVISTE"</formula>
    </cfRule>
    <cfRule type="expression" dxfId="91" priority="99">
      <formula>D36="FORMATION"</formula>
    </cfRule>
    <cfRule type="expression" dxfId="90" priority="100">
      <formula>D36="ARRET DE TRAVAIL"</formula>
    </cfRule>
    <cfRule type="expression" dxfId="89" priority="101">
      <formula>D36="ABSENT"</formula>
    </cfRule>
    <cfRule type="expression" dxfId="88" priority="102">
      <formula>D36="PRESENT"</formula>
    </cfRule>
  </conditionalFormatting>
  <conditionalFormatting sqref="E40">
    <cfRule type="expression" dxfId="87" priority="93">
      <formula>D40="GREVISTE"</formula>
    </cfRule>
    <cfRule type="expression" dxfId="86" priority="94">
      <formula>D40="FORMATION"</formula>
    </cfRule>
    <cfRule type="expression" dxfId="85" priority="95">
      <formula>D40="ARRET DE TRAVAIL"</formula>
    </cfRule>
    <cfRule type="expression" dxfId="84" priority="96">
      <formula>D40="ABSENT"</formula>
    </cfRule>
    <cfRule type="expression" dxfId="83" priority="97">
      <formula>D40="PRESENT"</formula>
    </cfRule>
  </conditionalFormatting>
  <conditionalFormatting sqref="E87:E91">
    <cfRule type="expression" dxfId="82" priority="88">
      <formula>D87="GREVISTE"</formula>
    </cfRule>
    <cfRule type="expression" dxfId="81" priority="89">
      <formula>D87="FORMATION"</formula>
    </cfRule>
    <cfRule type="expression" dxfId="80" priority="90">
      <formula>D87="ARRET DE TRAVAIL"</formula>
    </cfRule>
    <cfRule type="expression" dxfId="79" priority="91">
      <formula>D87="ABSENT"</formula>
    </cfRule>
    <cfRule type="expression" dxfId="78" priority="92">
      <formula>D87="PRESENT"</formula>
    </cfRule>
  </conditionalFormatting>
  <conditionalFormatting sqref="E107:E127 E150:E162 E141:E144">
    <cfRule type="expression" dxfId="77" priority="83">
      <formula>D107="GREVISTE"</formula>
    </cfRule>
    <cfRule type="expression" dxfId="76" priority="84">
      <formula>D107="FORMATION"</formula>
    </cfRule>
    <cfRule type="expression" dxfId="75" priority="85">
      <formula>D107="ARRET DE TRAVAIL"</formula>
    </cfRule>
    <cfRule type="expression" dxfId="74" priority="86">
      <formula>D107="ABSENT"</formula>
    </cfRule>
    <cfRule type="expression" dxfId="73" priority="87">
      <formula>D107="PRESENT"</formula>
    </cfRule>
  </conditionalFormatting>
  <conditionalFormatting sqref="C106">
    <cfRule type="containsText" dxfId="72" priority="81" operator="containsText" text="FERME">
      <formula>NOT(ISERROR(SEARCH("FERME",C106)))</formula>
    </cfRule>
    <cfRule type="containsText" dxfId="71" priority="82" operator="containsText" text="OUVERT">
      <formula>NOT(ISERROR(SEARCH("OUVERT",C106)))</formula>
    </cfRule>
  </conditionalFormatting>
  <conditionalFormatting sqref="E128:E139">
    <cfRule type="expression" dxfId="70" priority="76">
      <formula>D128="GREVISTE"</formula>
    </cfRule>
    <cfRule type="expression" dxfId="69" priority="77">
      <formula>D128="FORMATION"</formula>
    </cfRule>
    <cfRule type="expression" dxfId="68" priority="78">
      <formula>D128="ARRET DE TRAVAIL"</formula>
    </cfRule>
    <cfRule type="expression" dxfId="67" priority="79">
      <formula>D128="ABSENT"</formula>
    </cfRule>
    <cfRule type="expression" dxfId="66" priority="80">
      <formula>D128="PRESENT"</formula>
    </cfRule>
  </conditionalFormatting>
  <conditionalFormatting sqref="E145:E149">
    <cfRule type="expression" dxfId="65" priority="71">
      <formula>D145="GREVISTE"</formula>
    </cfRule>
    <cfRule type="expression" dxfId="64" priority="72">
      <formula>D145="FORMATION"</formula>
    </cfRule>
    <cfRule type="expression" dxfId="63" priority="73">
      <formula>D145="ARRET DE TRAVAIL"</formula>
    </cfRule>
    <cfRule type="expression" dxfId="62" priority="74">
      <formula>D145="ABSENT"</formula>
    </cfRule>
    <cfRule type="expression" dxfId="61" priority="75">
      <formula>D145="PRESENT"</formula>
    </cfRule>
  </conditionalFormatting>
  <conditionalFormatting sqref="E165:E185 E208:E220 E199:E202">
    <cfRule type="expression" dxfId="60" priority="66">
      <formula>D165="GREVISTE"</formula>
    </cfRule>
    <cfRule type="expression" dxfId="59" priority="67">
      <formula>D165="FORMATION"</formula>
    </cfRule>
    <cfRule type="expression" dxfId="58" priority="68">
      <formula>D165="ARRET DE TRAVAIL"</formula>
    </cfRule>
    <cfRule type="expression" dxfId="57" priority="69">
      <formula>D165="ABSENT"</formula>
    </cfRule>
    <cfRule type="expression" dxfId="56" priority="70">
      <formula>D165="PRESENT"</formula>
    </cfRule>
  </conditionalFormatting>
  <conditionalFormatting sqref="C164">
    <cfRule type="containsText" dxfId="55" priority="64" operator="containsText" text="FERME">
      <formula>NOT(ISERROR(SEARCH("FERME",C164)))</formula>
    </cfRule>
    <cfRule type="containsText" dxfId="54" priority="65" operator="containsText" text="OUVERT">
      <formula>NOT(ISERROR(SEARCH("OUVERT",C164)))</formula>
    </cfRule>
  </conditionalFormatting>
  <conditionalFormatting sqref="E186:E197">
    <cfRule type="expression" dxfId="53" priority="59">
      <formula>D186="GREVISTE"</formula>
    </cfRule>
    <cfRule type="expression" dxfId="52" priority="60">
      <formula>D186="FORMATION"</formula>
    </cfRule>
    <cfRule type="expression" dxfId="51" priority="61">
      <formula>D186="ARRET DE TRAVAIL"</formula>
    </cfRule>
    <cfRule type="expression" dxfId="50" priority="62">
      <formula>D186="ABSENT"</formula>
    </cfRule>
    <cfRule type="expression" dxfId="49" priority="63">
      <formula>D186="PRESENT"</formula>
    </cfRule>
  </conditionalFormatting>
  <conditionalFormatting sqref="E203:E207">
    <cfRule type="expression" dxfId="48" priority="54">
      <formula>D203="GREVISTE"</formula>
    </cfRule>
    <cfRule type="expression" dxfId="47" priority="55">
      <formula>D203="FORMATION"</formula>
    </cfRule>
    <cfRule type="expression" dxfId="46" priority="56">
      <formula>D203="ARRET DE TRAVAIL"</formula>
    </cfRule>
    <cfRule type="expression" dxfId="45" priority="57">
      <formula>D203="ABSENT"</formula>
    </cfRule>
    <cfRule type="expression" dxfId="44" priority="58">
      <formula>D203="PRESENT"</formula>
    </cfRule>
  </conditionalFormatting>
  <conditionalFormatting sqref="E66:E69">
    <cfRule type="expression" dxfId="43" priority="49">
      <formula>D66="GREVISTE"</formula>
    </cfRule>
    <cfRule type="expression" dxfId="42" priority="50">
      <formula>D66="FORMATION"</formula>
    </cfRule>
    <cfRule type="expression" dxfId="41" priority="51">
      <formula>D66="ARRET DE TRAVAIL"</formula>
    </cfRule>
    <cfRule type="expression" dxfId="40" priority="52">
      <formula>D66="ABSENT"</formula>
    </cfRule>
    <cfRule type="expression" dxfId="39" priority="53">
      <formula>D66="PRESENT"</formula>
    </cfRule>
  </conditionalFormatting>
  <conditionalFormatting sqref="E246:E263">
    <cfRule type="expression" dxfId="38" priority="29">
      <formula>D246="GREVISTE"</formula>
    </cfRule>
    <cfRule type="expression" dxfId="37" priority="30">
      <formula>D246="FORMATION"</formula>
    </cfRule>
    <cfRule type="expression" dxfId="36" priority="31">
      <formula>D246="ARRET DE TRAVAIL"</formula>
    </cfRule>
    <cfRule type="expression" dxfId="35" priority="32">
      <formula>D246="ABSENT"</formula>
    </cfRule>
    <cfRule type="expression" dxfId="34" priority="33">
      <formula>D246="PRESENT"</formula>
    </cfRule>
  </conditionalFormatting>
  <conditionalFormatting sqref="C245">
    <cfRule type="cellIs" dxfId="33" priority="17" operator="greaterThanOrEqual">
      <formula>0.25</formula>
    </cfRule>
  </conditionalFormatting>
  <conditionalFormatting sqref="D245">
    <cfRule type="cellIs" dxfId="32" priority="16" operator="greaterThanOrEqual">
      <formula>0.25</formula>
    </cfRule>
  </conditionalFormatting>
  <conditionalFormatting sqref="E245">
    <cfRule type="containsText" dxfId="31" priority="14" operator="containsText" text="PAS DE SMA">
      <formula>NOT(ISERROR(SEARCH("PAS DE SMA",E245)))</formula>
    </cfRule>
    <cfRule type="containsText" dxfId="30" priority="15" operator="containsText" text="SMA">
      <formula>NOT(ISERROR(SEARCH("SMA",E245)))</formula>
    </cfRule>
  </conditionalFormatting>
  <conditionalFormatting sqref="D265">
    <cfRule type="containsText" dxfId="29" priority="11" operator="containsText" text="PAS DE SMA">
      <formula>NOT(ISERROR(SEARCH("PAS DE SMA",D265)))</formula>
    </cfRule>
    <cfRule type="containsText" dxfId="28" priority="12" operator="containsText" text="SMA">
      <formula>NOT(ISERROR(SEARCH("SMA",D265)))</formula>
    </cfRule>
  </conditionalFormatting>
  <conditionalFormatting sqref="C11">
    <cfRule type="containsText" dxfId="27" priority="9" operator="containsText" text="FERME">
      <formula>NOT(ISERROR(SEARCH("FERME",C11)))</formula>
    </cfRule>
    <cfRule type="containsText" dxfId="26" priority="10" operator="containsText" text="OUVERT">
      <formula>NOT(ISERROR(SEARCH("OUVERT",C11)))</formula>
    </cfRule>
  </conditionalFormatting>
  <conditionalFormatting sqref="C17">
    <cfRule type="containsText" dxfId="25" priority="7" operator="containsText" text="FERME">
      <formula>NOT(ISERROR(SEARCH("FERME",C17)))</formula>
    </cfRule>
    <cfRule type="containsText" dxfId="24" priority="8" operator="containsText" text="OUVERT">
      <formula>NOT(ISERROR(SEARCH("OUVERT",C17)))</formula>
    </cfRule>
  </conditionalFormatting>
  <conditionalFormatting sqref="C24">
    <cfRule type="containsText" dxfId="23" priority="5" operator="containsText" text="FERME">
      <formula>NOT(ISERROR(SEARCH("FERME",C24)))</formula>
    </cfRule>
    <cfRule type="containsText" dxfId="22" priority="6" operator="containsText" text="OUVERT">
      <formula>NOT(ISERROR(SEARCH("OUVERT",C24)))</formula>
    </cfRule>
  </conditionalFormatting>
  <conditionalFormatting sqref="C30">
    <cfRule type="containsText" dxfId="21" priority="3" operator="containsText" text="FERME">
      <formula>NOT(ISERROR(SEARCH("FERME",C30)))</formula>
    </cfRule>
    <cfRule type="containsText" dxfId="20" priority="4" operator="containsText" text="OUVERT">
      <formula>NOT(ISERROR(SEARCH("OUVERT",C30)))</formula>
    </cfRule>
  </conditionalFormatting>
  <conditionalFormatting sqref="C36">
    <cfRule type="containsText" dxfId="19" priority="1" operator="containsText" text="FERME">
      <formula>NOT(ISERROR(SEARCH("FERME",C36)))</formula>
    </cfRule>
    <cfRule type="containsText" dxfId="18" priority="2" operator="containsText" text="OUVERT">
      <formula>NOT(ISERROR(SEARCH("OUVERT",C36)))</formula>
    </cfRule>
  </conditionalFormatting>
  <dataValidations count="8">
    <dataValidation type="list" allowBlank="1" showInputMessage="1" showErrorMessage="1" sqref="D266">
      <formula1>"CAMPOUNS, DAUDET, GARBEJAIRE, ILE VERTE, SARTOUX, NEANT"</formula1>
    </dataValidation>
    <dataValidation type="list" allowBlank="1" showInputMessage="1" showErrorMessage="1" sqref="C42:E42 C4 C10 C16 C106:E106 C35 C222 C164:E164 C233:C243 C23 C29">
      <formula1>"OUVERT, FERME, NEANT"</formula1>
    </dataValidation>
    <dataValidation type="list" allowBlank="1" showInputMessage="1" showErrorMessage="1" sqref="D105">
      <formula1>"ABSENT, ARRET DE TRAVAIL,FORMATION, GREVISTE, PRESENT"</formula1>
    </dataValidation>
    <dataValidation type="list" allowBlank="1" showInputMessage="1" showErrorMessage="1" sqref="D17:D21 D5:D9 D11:D15 D30:D34 D223:D231 D267:D280 D107:D139 D36:D40 D24:D28 D165:D197 D141:D162 D199:D220 D43:D81 D246:D263 D83:D104">
      <formula1>"ABSENT, ARRET DE TRAVAIL,FORMATION, GREVISTE, NEANT, PRESENT, RAISON DE SERVICE"</formula1>
    </dataValidation>
    <dataValidation type="list" allowBlank="1" showInputMessage="1" showErrorMessage="1" sqref="C266">
      <formula1>"RESTE, EST TRANSFERE A, NEANT"</formula1>
    </dataValidation>
    <dataValidation type="list" allowBlank="1" showInputMessage="1" showErrorMessage="1" sqref="E141:E162 E199:E220">
      <formula1>$A$1:$A$49</formula1>
    </dataValidation>
    <dataValidation type="list" allowBlank="1" showInputMessage="1" showErrorMessage="1" sqref="E17:E21 E30:E34 E36:E40 E5:E9 E24:E28">
      <formula1>$E$1:$E$49</formula1>
    </dataValidation>
    <dataValidation type="list" allowBlank="1" showInputMessage="1" showErrorMessage="1" sqref="E128:E139 E186:E197">
      <formula1>$C$1:$C$37</formula1>
    </dataValidation>
  </dataValidations>
  <pageMargins left="0.70866141732283472" right="0.70866141732283472" top="0.74803149606299213" bottom="0.74803149606299213" header="0.31496062992125984" footer="0.31496062992125984"/>
  <pageSetup paperSize="8" scale="41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LISTING!$D$3:$D$51</xm:f>
          </x14:formula1>
          <xm:sqref>E11:E15 E43:E65</xm:sqref>
        </x14:dataValidation>
        <x14:dataValidation type="list" allowBlank="1" showInputMessage="1" showErrorMessage="1">
          <x14:formula1>
            <xm:f>LISTING!$C$3:$C$39</xm:f>
          </x14:formula1>
          <xm:sqref>E70:E81</xm:sqref>
        </x14:dataValidation>
        <x14:dataValidation type="list" allowBlank="1" showInputMessage="1" showErrorMessage="1">
          <x14:formula1>
            <xm:f>LISTING!$B$3:$B$25</xm:f>
          </x14:formula1>
          <xm:sqref>E223:E231</xm:sqref>
        </x14:dataValidation>
        <x14:dataValidation type="list" allowBlank="1" showInputMessage="1" showErrorMessage="1">
          <x14:formula1>
            <xm:f>LISTING!$G$3:$G$8</xm:f>
          </x14:formula1>
          <xm:sqref>C5 C11 C17 C24 C30 C36</xm:sqref>
        </x14:dataValidation>
        <x14:dataValidation type="list" allowBlank="1" showInputMessage="1" showErrorMessage="1">
          <x14:formula1>
            <xm:f>LISTING!$H$3:$H$49</xm:f>
          </x14:formula1>
          <xm:sqref>E246:E263</xm:sqref>
        </x14:dataValidation>
        <x14:dataValidation type="list" allowBlank="1" showInputMessage="1" showErrorMessage="1">
          <x14:formula1>
            <xm:f>LISTING!$E$3:$E$23</xm:f>
          </x14:formula1>
          <xm:sqref>D234:E243</xm:sqref>
        </x14:dataValidation>
        <x14:dataValidation type="list" allowBlank="1" showInputMessage="1" showErrorMessage="1">
          <x14:formula1>
            <xm:f>LISTING!$A$3:$A$51</xm:f>
          </x14:formula1>
          <xm:sqref>E83:E104</xm:sqref>
        </x14:dataValidation>
        <x14:dataValidation type="list" allowBlank="1" showInputMessage="1" showErrorMessage="1">
          <x14:formula1>
            <xm:f>LISTING!$F$3:$F$14</xm:f>
          </x14:formula1>
          <xm:sqref>E66:E69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zoomScale="90" zoomScaleNormal="90" workbookViewId="0">
      <selection activeCell="I52" sqref="I52"/>
    </sheetView>
  </sheetViews>
  <sheetFormatPr baseColWidth="10" defaultRowHeight="15" x14ac:dyDescent="0.25"/>
  <cols>
    <col min="1" max="1" width="10.42578125" customWidth="1"/>
    <col min="2" max="2" width="18.28515625" style="104" customWidth="1"/>
    <col min="3" max="3" width="25.140625" style="104" customWidth="1"/>
    <col min="4" max="6" width="25.140625" customWidth="1"/>
  </cols>
  <sheetData>
    <row r="1" spans="1:6" ht="22.5" customHeight="1" x14ac:dyDescent="0.25">
      <c r="A1" s="198" t="s">
        <v>63</v>
      </c>
      <c r="B1" s="198"/>
      <c r="C1" s="198"/>
      <c r="D1" s="198"/>
      <c r="E1" s="198"/>
      <c r="F1" s="198"/>
    </row>
    <row r="2" spans="1:6" ht="15.75" thickBot="1" x14ac:dyDescent="0.3">
      <c r="F2" s="134">
        <f ca="1">TODAY()</f>
        <v>44858</v>
      </c>
    </row>
    <row r="3" spans="1:6" ht="16.5" thickTop="1" thickBot="1" x14ac:dyDescent="0.3">
      <c r="A3" s="196" t="s">
        <v>19</v>
      </c>
      <c r="B3" s="197"/>
      <c r="C3" s="113">
        <f>BASE!C2</f>
        <v>0</v>
      </c>
      <c r="D3" s="111"/>
      <c r="E3" s="111"/>
      <c r="F3" s="112"/>
    </row>
    <row r="4" spans="1:6" ht="15.75" thickTop="1" x14ac:dyDescent="0.25">
      <c r="A4" s="199" t="s">
        <v>61</v>
      </c>
      <c r="B4" s="118" t="str">
        <f>BASE!C5</f>
        <v>G4</v>
      </c>
      <c r="C4" s="119" t="str">
        <f>BASE!C4</f>
        <v>FERME</v>
      </c>
      <c r="D4" s="120"/>
      <c r="E4" s="120"/>
      <c r="F4" s="121"/>
    </row>
    <row r="5" spans="1:6" x14ac:dyDescent="0.25">
      <c r="A5" s="200"/>
      <c r="B5" s="117" t="str">
        <f>BASE!C11</f>
        <v>G4</v>
      </c>
      <c r="C5" s="115" t="str">
        <f>BASE!C10</f>
        <v>FERME</v>
      </c>
      <c r="D5" s="105"/>
      <c r="E5" s="105"/>
      <c r="F5" s="106"/>
    </row>
    <row r="6" spans="1:6" ht="15.75" thickBot="1" x14ac:dyDescent="0.3">
      <c r="A6" s="201"/>
      <c r="B6" s="122" t="str">
        <f>BASE!C17</f>
        <v>G4</v>
      </c>
      <c r="C6" s="123" t="str">
        <f>BASE!C16</f>
        <v>FERME</v>
      </c>
      <c r="D6" s="124"/>
      <c r="E6" s="124"/>
      <c r="F6" s="125"/>
    </row>
    <row r="7" spans="1:6" x14ac:dyDescent="0.25">
      <c r="A7" s="202" t="s">
        <v>62</v>
      </c>
      <c r="B7" s="126" t="str">
        <f>BASE!C24</f>
        <v>G4</v>
      </c>
      <c r="C7" s="127" t="str">
        <f>BASE!C23</f>
        <v>OUVERT</v>
      </c>
      <c r="D7" s="128"/>
      <c r="E7" s="128"/>
      <c r="F7" s="129"/>
    </row>
    <row r="8" spans="1:6" x14ac:dyDescent="0.25">
      <c r="A8" s="200"/>
      <c r="B8" s="117" t="str">
        <f>BASE!C30</f>
        <v>G4</v>
      </c>
      <c r="C8" s="115" t="str">
        <f>BASE!C29</f>
        <v>OUVERT</v>
      </c>
      <c r="D8" s="105"/>
      <c r="E8" s="105"/>
      <c r="F8" s="106"/>
    </row>
    <row r="9" spans="1:6" ht="15.75" thickBot="1" x14ac:dyDescent="0.3">
      <c r="A9" s="201"/>
      <c r="B9" s="122" t="str">
        <f>BASE!C36</f>
        <v>G4</v>
      </c>
      <c r="C9" s="123" t="str">
        <f>BASE!C35</f>
        <v>NEANT</v>
      </c>
      <c r="D9" s="124"/>
      <c r="E9" s="124"/>
      <c r="F9" s="125"/>
    </row>
    <row r="10" spans="1:6" x14ac:dyDescent="0.25">
      <c r="A10" s="203" t="s">
        <v>4</v>
      </c>
      <c r="B10" s="204"/>
      <c r="C10" s="142" t="str">
        <f>BASE!C42</f>
        <v>OUVERT</v>
      </c>
      <c r="D10" s="143"/>
      <c r="E10" s="143"/>
      <c r="F10" s="144"/>
    </row>
    <row r="11" spans="1:6" x14ac:dyDescent="0.25">
      <c r="A11" s="148"/>
      <c r="B11" s="169" t="s">
        <v>40</v>
      </c>
      <c r="C11" s="141" t="str">
        <f>IFERROR(INDEX('GREVE SITUATION'!E43:E104,SUMPRODUCT(SMALL((BASE!D$43:D$104=RAISON DE SERVICE)*ROW(BASE!D$43:D$104),COUNTIF(BASE!D$43:D$104,"&lt;&gt;RAISON DE SERVICE")+ROW(A1)))-5),"")</f>
        <v/>
      </c>
      <c r="D11" s="109"/>
      <c r="E11" s="109"/>
      <c r="F11" s="110"/>
    </row>
    <row r="12" spans="1:6" x14ac:dyDescent="0.25">
      <c r="A12" s="149"/>
      <c r="B12" s="170"/>
      <c r="C12" s="139"/>
      <c r="D12" s="105"/>
      <c r="E12" s="105"/>
      <c r="F12" s="106"/>
    </row>
    <row r="13" spans="1:6" x14ac:dyDescent="0.25">
      <c r="A13" s="149"/>
      <c r="B13" s="170"/>
      <c r="C13" s="139"/>
      <c r="D13" s="105"/>
      <c r="E13" s="105"/>
      <c r="F13" s="106"/>
    </row>
    <row r="14" spans="1:6" x14ac:dyDescent="0.25">
      <c r="A14" s="149"/>
      <c r="B14" s="170"/>
      <c r="C14" s="139"/>
      <c r="D14" s="105"/>
      <c r="E14" s="105"/>
      <c r="F14" s="106"/>
    </row>
    <row r="15" spans="1:6" x14ac:dyDescent="0.25">
      <c r="A15" s="149"/>
      <c r="B15" s="170"/>
      <c r="C15" s="139"/>
      <c r="D15" s="105"/>
      <c r="E15" s="105"/>
      <c r="F15" s="106"/>
    </row>
    <row r="16" spans="1:6" x14ac:dyDescent="0.25">
      <c r="A16" s="149"/>
      <c r="B16" s="170"/>
      <c r="C16" s="139"/>
      <c r="D16" s="105"/>
      <c r="E16" s="105"/>
      <c r="F16" s="106"/>
    </row>
    <row r="17" spans="1:6" x14ac:dyDescent="0.25">
      <c r="A17" s="149"/>
      <c r="B17" s="170"/>
      <c r="C17" s="139"/>
      <c r="D17" s="105"/>
      <c r="E17" s="105"/>
      <c r="F17" s="106"/>
    </row>
    <row r="18" spans="1:6" x14ac:dyDescent="0.25">
      <c r="A18" s="149"/>
      <c r="B18" s="170"/>
      <c r="C18" s="139"/>
      <c r="D18" s="105"/>
      <c r="E18" s="105"/>
      <c r="F18" s="106"/>
    </row>
    <row r="19" spans="1:6" ht="15.75" thickBot="1" x14ac:dyDescent="0.3">
      <c r="A19" s="150"/>
      <c r="B19" s="171"/>
      <c r="C19" s="140"/>
      <c r="D19" s="124"/>
      <c r="E19" s="124"/>
      <c r="F19" s="125"/>
    </row>
    <row r="20" spans="1:6" x14ac:dyDescent="0.25">
      <c r="A20" s="186" t="s">
        <v>1</v>
      </c>
      <c r="B20" s="187"/>
      <c r="C20" s="142" t="str">
        <f>BASE!C106</f>
        <v>OUVERT</v>
      </c>
      <c r="D20" s="143"/>
      <c r="E20" s="143"/>
      <c r="F20" s="144"/>
    </row>
    <row r="21" spans="1:6" x14ac:dyDescent="0.25">
      <c r="A21" s="148"/>
      <c r="B21" s="172" t="s">
        <v>40</v>
      </c>
      <c r="C21" s="141"/>
      <c r="D21" s="109"/>
      <c r="E21" s="109"/>
      <c r="F21" s="110"/>
    </row>
    <row r="22" spans="1:6" x14ac:dyDescent="0.25">
      <c r="A22" s="149"/>
      <c r="B22" s="173"/>
      <c r="C22" s="139"/>
      <c r="D22" s="105"/>
      <c r="E22" s="105"/>
      <c r="F22" s="106"/>
    </row>
    <row r="23" spans="1:6" x14ac:dyDescent="0.25">
      <c r="A23" s="149"/>
      <c r="B23" s="173"/>
      <c r="C23" s="139"/>
      <c r="D23" s="105"/>
      <c r="E23" s="105"/>
      <c r="F23" s="106"/>
    </row>
    <row r="24" spans="1:6" x14ac:dyDescent="0.25">
      <c r="A24" s="149"/>
      <c r="B24" s="173"/>
      <c r="C24" s="139"/>
      <c r="D24" s="105"/>
      <c r="E24" s="105"/>
      <c r="F24" s="106"/>
    </row>
    <row r="25" spans="1:6" x14ac:dyDescent="0.25">
      <c r="A25" s="149"/>
      <c r="B25" s="173"/>
      <c r="C25" s="139"/>
      <c r="D25" s="105"/>
      <c r="E25" s="105"/>
      <c r="F25" s="106"/>
    </row>
    <row r="26" spans="1:6" x14ac:dyDescent="0.25">
      <c r="A26" s="149"/>
      <c r="B26" s="173"/>
      <c r="C26" s="139"/>
      <c r="D26" s="105"/>
      <c r="E26" s="105"/>
      <c r="F26" s="106"/>
    </row>
    <row r="27" spans="1:6" x14ac:dyDescent="0.25">
      <c r="A27" s="149"/>
      <c r="B27" s="173"/>
      <c r="C27" s="139"/>
      <c r="D27" s="105"/>
      <c r="E27" s="105"/>
      <c r="F27" s="106"/>
    </row>
    <row r="28" spans="1:6" x14ac:dyDescent="0.25">
      <c r="A28" s="149"/>
      <c r="B28" s="173"/>
      <c r="C28" s="139"/>
      <c r="D28" s="105"/>
      <c r="E28" s="105"/>
      <c r="F28" s="106"/>
    </row>
    <row r="29" spans="1:6" ht="15.75" thickBot="1" x14ac:dyDescent="0.3">
      <c r="A29" s="150"/>
      <c r="B29" s="174"/>
      <c r="C29" s="140"/>
      <c r="D29" s="124"/>
      <c r="E29" s="124"/>
      <c r="F29" s="125"/>
    </row>
    <row r="30" spans="1:6" x14ac:dyDescent="0.25">
      <c r="A30" s="188" t="s">
        <v>0</v>
      </c>
      <c r="B30" s="189"/>
      <c r="C30" s="142" t="str">
        <f>BASE!C164</f>
        <v>OUVERT</v>
      </c>
      <c r="D30" s="143"/>
      <c r="E30" s="143"/>
      <c r="F30" s="144"/>
    </row>
    <row r="31" spans="1:6" x14ac:dyDescent="0.25">
      <c r="A31" s="151"/>
      <c r="B31" s="175" t="s">
        <v>40</v>
      </c>
      <c r="C31" s="141"/>
      <c r="D31" s="109"/>
      <c r="E31" s="109"/>
      <c r="F31" s="110"/>
    </row>
    <row r="32" spans="1:6" x14ac:dyDescent="0.25">
      <c r="A32" s="152"/>
      <c r="B32" s="176"/>
      <c r="C32" s="139"/>
      <c r="D32" s="105"/>
      <c r="E32" s="105"/>
      <c r="F32" s="106"/>
    </row>
    <row r="33" spans="1:6" x14ac:dyDescent="0.25">
      <c r="A33" s="152"/>
      <c r="B33" s="176"/>
      <c r="C33" s="139"/>
      <c r="D33" s="105"/>
      <c r="E33" s="105"/>
      <c r="F33" s="106"/>
    </row>
    <row r="34" spans="1:6" x14ac:dyDescent="0.25">
      <c r="A34" s="152"/>
      <c r="B34" s="176"/>
      <c r="C34" s="139"/>
      <c r="D34" s="105"/>
      <c r="E34" s="105"/>
      <c r="F34" s="106"/>
    </row>
    <row r="35" spans="1:6" x14ac:dyDescent="0.25">
      <c r="A35" s="152"/>
      <c r="B35" s="176"/>
      <c r="C35" s="139"/>
      <c r="D35" s="105"/>
      <c r="E35" s="105"/>
      <c r="F35" s="106"/>
    </row>
    <row r="36" spans="1:6" x14ac:dyDescent="0.25">
      <c r="A36" s="152"/>
      <c r="B36" s="176"/>
      <c r="C36" s="139"/>
      <c r="D36" s="105"/>
      <c r="E36" s="105"/>
      <c r="F36" s="106"/>
    </row>
    <row r="37" spans="1:6" x14ac:dyDescent="0.25">
      <c r="A37" s="152"/>
      <c r="B37" s="176"/>
      <c r="C37" s="139"/>
      <c r="D37" s="105"/>
      <c r="E37" s="105"/>
      <c r="F37" s="106"/>
    </row>
    <row r="38" spans="1:6" x14ac:dyDescent="0.25">
      <c r="A38" s="152"/>
      <c r="B38" s="176"/>
      <c r="C38" s="139"/>
      <c r="D38" s="105"/>
      <c r="E38" s="105"/>
      <c r="F38" s="106"/>
    </row>
    <row r="39" spans="1:6" ht="15.75" thickBot="1" x14ac:dyDescent="0.3">
      <c r="A39" s="153"/>
      <c r="B39" s="177"/>
      <c r="C39" s="140"/>
      <c r="D39" s="124"/>
      <c r="E39" s="124"/>
      <c r="F39" s="125"/>
    </row>
    <row r="40" spans="1:6" ht="15.75" thickBot="1" x14ac:dyDescent="0.3">
      <c r="A40" s="190" t="s">
        <v>20</v>
      </c>
      <c r="B40" s="191"/>
      <c r="C40" s="130" t="str">
        <f>BASE!C222</f>
        <v>FERME</v>
      </c>
      <c r="D40" s="131"/>
      <c r="E40" s="131"/>
      <c r="F40" s="132"/>
    </row>
    <row r="41" spans="1:6" ht="15.75" thickBot="1" x14ac:dyDescent="0.3">
      <c r="A41" s="192" t="s">
        <v>57</v>
      </c>
      <c r="B41" s="193"/>
      <c r="C41" s="130" t="str">
        <f>BASE!C233</f>
        <v>FERME</v>
      </c>
      <c r="D41" s="131"/>
      <c r="E41" s="131"/>
      <c r="F41" s="132"/>
    </row>
    <row r="42" spans="1:6" ht="15.75" thickBot="1" x14ac:dyDescent="0.3">
      <c r="A42" s="194" t="s">
        <v>58</v>
      </c>
      <c r="B42" s="195"/>
      <c r="C42" s="133">
        <f>BASE!C245</f>
        <v>0.25</v>
      </c>
      <c r="D42" s="131"/>
      <c r="E42" s="131"/>
      <c r="F42" s="132"/>
    </row>
    <row r="43" spans="1:6" ht="15.75" thickBot="1" x14ac:dyDescent="0.3">
      <c r="A43" s="194" t="s">
        <v>59</v>
      </c>
      <c r="B43" s="195"/>
      <c r="C43" s="133">
        <f>BASE!D245</f>
        <v>0</v>
      </c>
      <c r="D43" s="131"/>
      <c r="E43" s="131"/>
      <c r="F43" s="132"/>
    </row>
    <row r="44" spans="1:6" ht="15.75" thickBot="1" x14ac:dyDescent="0.3">
      <c r="A44" s="178" t="s">
        <v>60</v>
      </c>
      <c r="B44" s="179"/>
      <c r="C44" s="130" t="str">
        <f>BASE!E245</f>
        <v>SMA</v>
      </c>
      <c r="D44" s="131"/>
      <c r="E44" s="131"/>
      <c r="F44" s="132"/>
    </row>
    <row r="45" spans="1:6" x14ac:dyDescent="0.25">
      <c r="A45" s="180" t="s">
        <v>64</v>
      </c>
      <c r="B45" s="181"/>
      <c r="C45" s="114" t="str">
        <f>BASE!E267</f>
        <v>Pierre Essai</v>
      </c>
      <c r="D45" s="109"/>
      <c r="E45" s="109"/>
      <c r="F45" s="110"/>
    </row>
    <row r="46" spans="1:6" x14ac:dyDescent="0.25">
      <c r="A46" s="182"/>
      <c r="B46" s="183"/>
      <c r="C46" s="115" t="str">
        <f>BASE!E268</f>
        <v>Pierre Essai</v>
      </c>
      <c r="D46" s="105"/>
      <c r="E46" s="105"/>
      <c r="F46" s="106"/>
    </row>
    <row r="47" spans="1:6" x14ac:dyDescent="0.25">
      <c r="A47" s="182"/>
      <c r="B47" s="183"/>
      <c r="C47" s="115">
        <f>BASE!E269</f>
        <v>0</v>
      </c>
      <c r="D47" s="105"/>
      <c r="E47" s="105"/>
      <c r="F47" s="106"/>
    </row>
    <row r="48" spans="1:6" x14ac:dyDescent="0.25">
      <c r="A48" s="182"/>
      <c r="B48" s="183"/>
      <c r="C48" s="115" t="str">
        <f>BASE!E270</f>
        <v>Pierre Essai</v>
      </c>
      <c r="D48" s="105"/>
      <c r="E48" s="105"/>
      <c r="F48" s="106"/>
    </row>
    <row r="49" spans="1:6" x14ac:dyDescent="0.25">
      <c r="A49" s="182"/>
      <c r="B49" s="183"/>
      <c r="C49" s="115">
        <f>BASE!E271</f>
        <v>0</v>
      </c>
      <c r="D49" s="105"/>
      <c r="E49" s="105"/>
      <c r="F49" s="106"/>
    </row>
    <row r="50" spans="1:6" x14ac:dyDescent="0.25">
      <c r="A50" s="182"/>
      <c r="B50" s="183"/>
      <c r="C50" s="115">
        <f>BASE!E272</f>
        <v>0</v>
      </c>
      <c r="D50" s="105"/>
      <c r="E50" s="105"/>
      <c r="F50" s="106"/>
    </row>
    <row r="51" spans="1:6" x14ac:dyDescent="0.25">
      <c r="A51" s="182"/>
      <c r="B51" s="183"/>
      <c r="C51" s="115">
        <f>BASE!E273</f>
        <v>0</v>
      </c>
      <c r="D51" s="105"/>
      <c r="E51" s="105"/>
      <c r="F51" s="106"/>
    </row>
    <row r="52" spans="1:6" x14ac:dyDescent="0.25">
      <c r="A52" s="182"/>
      <c r="B52" s="183"/>
      <c r="C52" s="115">
        <f>BASE!E274</f>
        <v>0</v>
      </c>
      <c r="D52" s="105"/>
      <c r="E52" s="105"/>
      <c r="F52" s="106"/>
    </row>
    <row r="53" spans="1:6" x14ac:dyDescent="0.25">
      <c r="A53" s="182"/>
      <c r="B53" s="183"/>
      <c r="C53" s="115" t="str">
        <f>BASE!E275</f>
        <v>Pierre Essai</v>
      </c>
      <c r="D53" s="105"/>
      <c r="E53" s="105"/>
      <c r="F53" s="106"/>
    </row>
    <row r="54" spans="1:6" x14ac:dyDescent="0.25">
      <c r="A54" s="182"/>
      <c r="B54" s="183"/>
      <c r="C54" s="115" t="str">
        <f>BASE!E276</f>
        <v>Pierre Essai</v>
      </c>
      <c r="D54" s="105"/>
      <c r="E54" s="105"/>
      <c r="F54" s="106"/>
    </row>
    <row r="55" spans="1:6" x14ac:dyDescent="0.25">
      <c r="A55" s="182"/>
      <c r="B55" s="183"/>
      <c r="C55" s="115">
        <f>BASE!E277</f>
        <v>0</v>
      </c>
      <c r="D55" s="105"/>
      <c r="E55" s="105"/>
      <c r="F55" s="106"/>
    </row>
    <row r="56" spans="1:6" x14ac:dyDescent="0.25">
      <c r="A56" s="182"/>
      <c r="B56" s="183"/>
      <c r="C56" s="115">
        <f>BASE!E278</f>
        <v>0</v>
      </c>
      <c r="D56" s="105"/>
      <c r="E56" s="105"/>
      <c r="F56" s="106"/>
    </row>
    <row r="57" spans="1:6" x14ac:dyDescent="0.25">
      <c r="A57" s="182"/>
      <c r="B57" s="183"/>
      <c r="C57" s="115">
        <f>BASE!E279</f>
        <v>0</v>
      </c>
      <c r="D57" s="105"/>
      <c r="E57" s="105"/>
      <c r="F57" s="106"/>
    </row>
    <row r="58" spans="1:6" ht="15.75" thickBot="1" x14ac:dyDescent="0.3">
      <c r="A58" s="184"/>
      <c r="B58" s="185"/>
      <c r="C58" s="116">
        <f>BASE!E280</f>
        <v>0</v>
      </c>
      <c r="D58" s="107"/>
      <c r="E58" s="107"/>
      <c r="F58" s="108"/>
    </row>
    <row r="59" spans="1:6" ht="15.75" thickTop="1" x14ac:dyDescent="0.25"/>
  </sheetData>
  <mergeCells count="16">
    <mergeCell ref="A3:B3"/>
    <mergeCell ref="A1:F1"/>
    <mergeCell ref="A4:A6"/>
    <mergeCell ref="A7:A9"/>
    <mergeCell ref="A10:B10"/>
    <mergeCell ref="B11:B19"/>
    <mergeCell ref="B21:B29"/>
    <mergeCell ref="B31:B39"/>
    <mergeCell ref="A44:B44"/>
    <mergeCell ref="A45:B58"/>
    <mergeCell ref="A20:B20"/>
    <mergeCell ref="A30:B30"/>
    <mergeCell ref="A40:B40"/>
    <mergeCell ref="A41:B41"/>
    <mergeCell ref="A42:B42"/>
    <mergeCell ref="A43:B43"/>
  </mergeCells>
  <conditionalFormatting sqref="A2:XFD2 A59:XFD1048576 B5:XFD9 C10:XFD30 A4:XFD4 C3:XFD3 A3 A10:A11 A20 A30 A40:A45 C40:XFD58 G31:XFD39">
    <cfRule type="containsText" dxfId="17" priority="17" operator="containsText" text="OUVERT">
      <formula>NOT(ISERROR(SEARCH("OUVERT",A2)))</formula>
    </cfRule>
    <cfRule type="containsText" dxfId="16" priority="18" operator="containsText" text="FERME">
      <formula>NOT(ISERROR(SEARCH("FERME",A2)))</formula>
    </cfRule>
  </conditionalFormatting>
  <conditionalFormatting sqref="C42">
    <cfRule type="cellIs" dxfId="15" priority="14" operator="lessThan">
      <formula>0.25</formula>
    </cfRule>
    <cfRule type="cellIs" dxfId="14" priority="16" operator="greaterThanOrEqual">
      <formula>0.25</formula>
    </cfRule>
  </conditionalFormatting>
  <conditionalFormatting sqref="C43">
    <cfRule type="cellIs" dxfId="13" priority="13" operator="lessThan">
      <formula>0.25</formula>
    </cfRule>
    <cfRule type="cellIs" dxfId="12" priority="15" operator="greaterThanOrEqual">
      <formula>0.25</formula>
    </cfRule>
  </conditionalFormatting>
  <conditionalFormatting sqref="C44">
    <cfRule type="containsText" dxfId="11" priority="11" operator="containsText" text="SMA">
      <formula>NOT(ISERROR(SEARCH("SMA",C44)))</formula>
    </cfRule>
    <cfRule type="containsText" dxfId="10" priority="12" operator="containsText" text="PAS DE SMA">
      <formula>NOT(ISERROR(SEARCH("PAS DE SMA",C44)))</formula>
    </cfRule>
  </conditionalFormatting>
  <conditionalFormatting sqref="A7">
    <cfRule type="containsText" dxfId="9" priority="9" operator="containsText" text="OUVERT">
      <formula>NOT(ISERROR(SEARCH("OUVERT",A7)))</formula>
    </cfRule>
    <cfRule type="containsText" dxfId="8" priority="10" operator="containsText" text="FERME">
      <formula>NOT(ISERROR(SEARCH("FERME",A7)))</formula>
    </cfRule>
  </conditionalFormatting>
  <conditionalFormatting sqref="A21">
    <cfRule type="containsText" dxfId="7" priority="7" operator="containsText" text="OUVERT">
      <formula>NOT(ISERROR(SEARCH("OUVERT",A21)))</formula>
    </cfRule>
    <cfRule type="containsText" dxfId="6" priority="8" operator="containsText" text="FERME">
      <formula>NOT(ISERROR(SEARCH("FERME",A21)))</formula>
    </cfRule>
  </conditionalFormatting>
  <conditionalFormatting sqref="C31:F39">
    <cfRule type="containsText" dxfId="5" priority="5" operator="containsText" text="OUVERT">
      <formula>NOT(ISERROR(SEARCH("OUVERT",C31)))</formula>
    </cfRule>
    <cfRule type="containsText" dxfId="4" priority="6" operator="containsText" text="FERME">
      <formula>NOT(ISERROR(SEARCH("FERME",C31)))</formula>
    </cfRule>
  </conditionalFormatting>
  <conditionalFormatting sqref="A31:B31">
    <cfRule type="containsText" dxfId="3" priority="3" operator="containsText" text="OUVERT">
      <formula>NOT(ISERROR(SEARCH("OUVERT",A31)))</formula>
    </cfRule>
    <cfRule type="containsText" dxfId="2" priority="4" operator="containsText" text="FERME">
      <formula>NOT(ISERROR(SEARCH("FERME",A31)))</formula>
    </cfRule>
  </conditionalFormatting>
  <conditionalFormatting sqref="B21">
    <cfRule type="containsText" dxfId="1" priority="1" operator="containsText" text="OUVERT">
      <formula>NOT(ISERROR(SEARCH("OUVERT",B21)))</formula>
    </cfRule>
    <cfRule type="containsText" dxfId="0" priority="2" operator="containsText" text="FERME">
      <formula>NOT(ISERROR(SEARCH("FERME",B21)))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LISTING</vt:lpstr>
      <vt:lpstr>BASE</vt:lpstr>
      <vt:lpstr>GREVE SITUATION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RAHAL</dc:creator>
  <cp:lastModifiedBy>Julien THUILLIEZ</cp:lastModifiedBy>
  <cp:lastPrinted>2022-10-23T16:47:10Z</cp:lastPrinted>
  <dcterms:created xsi:type="dcterms:W3CDTF">2021-12-10T16:20:12Z</dcterms:created>
  <dcterms:modified xsi:type="dcterms:W3CDTF">2022-10-24T21:45:09Z</dcterms:modified>
</cp:coreProperties>
</file>