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9440" windowHeight="9270"/>
  </bookViews>
  <sheets>
    <sheet name="Graph SML" sheetId="1" r:id="rId1"/>
  </sheets>
  <externalReferences>
    <externalReference r:id="rId2"/>
    <externalReference r:id="rId3"/>
    <externalReference r:id="rId4"/>
    <externalReference r:id="rId5"/>
  </externalReferences>
  <definedNames>
    <definedName name="_Order1" hidden="1">255</definedName>
    <definedName name="_Order2" hidden="1">255</definedName>
    <definedName name="_PAG5">#REF!</definedName>
    <definedName name="BuiltIn_Print_Area___0">#N/A</definedName>
    <definedName name="FF">[1]calendrier!$C$1</definedName>
    <definedName name="FRAISFRUITS">#N/A</definedName>
    <definedName name="FRAISFRUITS___0">#N/A</definedName>
    <definedName name="FRAISLAIT">#N/A</definedName>
    <definedName name="FRAISLAIT___0">#N/A</definedName>
    <definedName name="MARGPOM">[2]SYNB112000!#REF!</definedName>
    <definedName name="MARGPOM___0">#N/A</definedName>
    <definedName name="MATLAIT">[2]SYNB112000!#REF!</definedName>
    <definedName name="MATLAIT___0">#N/A</definedName>
    <definedName name="PCILAIT">[2]SYNB112000!#REF!</definedName>
    <definedName name="PCILAIT___0">#N/A</definedName>
    <definedName name="Prod1">#REF!</definedName>
    <definedName name="Prod2">#REF!</definedName>
    <definedName name="PRODUCLAIT">[2]SYNB112000!#REF!</definedName>
    <definedName name="PRODUCLAIT___0">#N/A</definedName>
    <definedName name="RDTLAIT">[2]SYNB112000!#REF!</definedName>
    <definedName name="RDTLAIT___0">#N/A</definedName>
    <definedName name="RDTPOM">[2]SYNB112000!#REF!</definedName>
    <definedName name="RDTPOM___0">#N/A</definedName>
    <definedName name="rdtpom2">[2]SYNB112000!#REF!</definedName>
    <definedName name="SHARED_FORMULA_0">#N/A</definedName>
    <definedName name="SHARED_FORMULA_1">#N/A</definedName>
    <definedName name="SHARED_FORMULA_10">#N/A</definedName>
    <definedName name="SHARED_FORMULA_100">#N/A</definedName>
    <definedName name="SHARED_FORMULA_101">#N/A</definedName>
    <definedName name="SHARED_FORMULA_102">#N/A</definedName>
    <definedName name="SHARED_FORMULA_103">#N/A</definedName>
    <definedName name="SHARED_FORMULA_104">#N/A</definedName>
    <definedName name="SHARED_FORMULA_105">#N/A</definedName>
    <definedName name="SHARED_FORMULA_106">#N/A</definedName>
    <definedName name="SHARED_FORMULA_107">#N/A</definedName>
    <definedName name="SHARED_FORMULA_108">#N/A</definedName>
    <definedName name="SHARED_FORMULA_109">#N/A</definedName>
    <definedName name="SHARED_FORMULA_11">#N/A</definedName>
    <definedName name="SHARED_FORMULA_110">#N/A</definedName>
    <definedName name="SHARED_FORMULA_111">#N/A</definedName>
    <definedName name="SHARED_FORMULA_112">#N/A</definedName>
    <definedName name="SHARED_FORMULA_113">#N/A</definedName>
    <definedName name="SHARED_FORMULA_114">#N/A</definedName>
    <definedName name="SHARED_FORMULA_115">#N/A</definedName>
    <definedName name="SHARED_FORMULA_116">#N/A</definedName>
    <definedName name="SHARED_FORMULA_117">#N/A</definedName>
    <definedName name="SHARED_FORMULA_118">#N/A</definedName>
    <definedName name="SHARED_FORMULA_119">#N/A</definedName>
    <definedName name="SHARED_FORMULA_12">#N/A</definedName>
    <definedName name="SHARED_FORMULA_120">#N/A</definedName>
    <definedName name="SHARED_FORMULA_121">#N/A</definedName>
    <definedName name="SHARED_FORMULA_122">#N/A</definedName>
    <definedName name="SHARED_FORMULA_123">#N/A</definedName>
    <definedName name="SHARED_FORMULA_124">#N/A</definedName>
    <definedName name="SHARED_FORMULA_125">#N/A</definedName>
    <definedName name="SHARED_FORMULA_126">#N/A</definedName>
    <definedName name="SHARED_FORMULA_127">#N/A</definedName>
    <definedName name="SHARED_FORMULA_128">#N/A</definedName>
    <definedName name="SHARED_FORMULA_129">#N/A</definedName>
    <definedName name="SHARED_FORMULA_13">#N/A</definedName>
    <definedName name="SHARED_FORMULA_130">#N/A</definedName>
    <definedName name="SHARED_FORMULA_131">#N/A</definedName>
    <definedName name="SHARED_FORMULA_132">#N/A</definedName>
    <definedName name="SHARED_FORMULA_133">#N/A</definedName>
    <definedName name="SHARED_FORMULA_134">#N/A</definedName>
    <definedName name="SHARED_FORMULA_135">#N/A</definedName>
    <definedName name="SHARED_FORMULA_136">#N/A</definedName>
    <definedName name="SHARED_FORMULA_137">#N/A</definedName>
    <definedName name="SHARED_FORMULA_138">#N/A</definedName>
    <definedName name="SHARED_FORMULA_139">#N/A</definedName>
    <definedName name="SHARED_FORMULA_14">#N/A</definedName>
    <definedName name="SHARED_FORMULA_140">#N/A</definedName>
    <definedName name="SHARED_FORMULA_141">#N/A</definedName>
    <definedName name="SHARED_FORMULA_142">#N/A</definedName>
    <definedName name="SHARED_FORMULA_143">#N/A</definedName>
    <definedName name="SHARED_FORMULA_144">#N/A</definedName>
    <definedName name="SHARED_FORMULA_145">#N/A</definedName>
    <definedName name="SHARED_FORMULA_146">#N/A</definedName>
    <definedName name="SHARED_FORMULA_147">#N/A</definedName>
    <definedName name="SHARED_FORMULA_148">#N/A</definedName>
    <definedName name="SHARED_FORMULA_149">#N/A</definedName>
    <definedName name="SHARED_FORMULA_15">#N/A</definedName>
    <definedName name="SHARED_FORMULA_150">#N/A</definedName>
    <definedName name="SHARED_FORMULA_151">#N/A</definedName>
    <definedName name="SHARED_FORMULA_152">#N/A</definedName>
    <definedName name="SHARED_FORMULA_153">#N/A</definedName>
    <definedName name="SHARED_FORMULA_154">#N/A</definedName>
    <definedName name="SHARED_FORMULA_155">#N/A</definedName>
    <definedName name="SHARED_FORMULA_156">#N/A</definedName>
    <definedName name="SHARED_FORMULA_157">#N/A</definedName>
    <definedName name="SHARED_FORMULA_158">#N/A</definedName>
    <definedName name="SHARED_FORMULA_159">#N/A</definedName>
    <definedName name="SHARED_FORMULA_16">#N/A</definedName>
    <definedName name="SHARED_FORMULA_160">#N/A</definedName>
    <definedName name="SHARED_FORMULA_161">#N/A</definedName>
    <definedName name="SHARED_FORMULA_162">#N/A</definedName>
    <definedName name="SHARED_FORMULA_163">#N/A</definedName>
    <definedName name="SHARED_FORMULA_164">#N/A</definedName>
    <definedName name="SHARED_FORMULA_165">#N/A</definedName>
    <definedName name="SHARED_FORMULA_166">#N/A</definedName>
    <definedName name="SHARED_FORMULA_167">#N/A</definedName>
    <definedName name="SHARED_FORMULA_168">#N/A</definedName>
    <definedName name="SHARED_FORMULA_169">#N/A</definedName>
    <definedName name="SHARED_FORMULA_17">#N/A</definedName>
    <definedName name="SHARED_FORMULA_170">#N/A</definedName>
    <definedName name="SHARED_FORMULA_171">#N/A</definedName>
    <definedName name="SHARED_FORMULA_172">#N/A</definedName>
    <definedName name="SHARED_FORMULA_173">#N/A</definedName>
    <definedName name="SHARED_FORMULA_174">#N/A</definedName>
    <definedName name="SHARED_FORMULA_175">#N/A</definedName>
    <definedName name="SHARED_FORMULA_176">#N/A</definedName>
    <definedName name="SHARED_FORMULA_177">#N/A</definedName>
    <definedName name="SHARED_FORMULA_178">#N/A</definedName>
    <definedName name="SHARED_FORMULA_179">#N/A</definedName>
    <definedName name="SHARED_FORMULA_18">#N/A</definedName>
    <definedName name="SHARED_FORMULA_180">#N/A</definedName>
    <definedName name="SHARED_FORMULA_181">#N/A</definedName>
    <definedName name="SHARED_FORMULA_19">#N/A</definedName>
    <definedName name="SHARED_FORMULA_2">#N/A</definedName>
    <definedName name="SHARED_FORMULA_20">#N/A</definedName>
    <definedName name="SHARED_FORMULA_21">#N/A</definedName>
    <definedName name="SHARED_FORMULA_22">#N/A</definedName>
    <definedName name="SHARED_FORMULA_23">#N/A</definedName>
    <definedName name="SHARED_FORMULA_24">#N/A</definedName>
    <definedName name="SHARED_FORMULA_25">#N/A</definedName>
    <definedName name="SHARED_FORMULA_26">#N/A</definedName>
    <definedName name="SHARED_FORMULA_27">#N/A</definedName>
    <definedName name="SHARED_FORMULA_28">#N/A</definedName>
    <definedName name="SHARED_FORMULA_29">#N/A</definedName>
    <definedName name="SHARED_FORMULA_3">#N/A</definedName>
    <definedName name="SHARED_FORMULA_30">#N/A</definedName>
    <definedName name="SHARED_FORMULA_31">#N/A</definedName>
    <definedName name="SHARED_FORMULA_32">#N/A</definedName>
    <definedName name="SHARED_FORMULA_33">#N/A</definedName>
    <definedName name="SHARED_FORMULA_34">#N/A</definedName>
    <definedName name="SHARED_FORMULA_35">#N/A</definedName>
    <definedName name="SHARED_FORMULA_36">#N/A</definedName>
    <definedName name="SHARED_FORMULA_37">#N/A</definedName>
    <definedName name="SHARED_FORMULA_38">#N/A</definedName>
    <definedName name="SHARED_FORMULA_39">#N/A</definedName>
    <definedName name="SHARED_FORMULA_4">#N/A</definedName>
    <definedName name="SHARED_FORMULA_40">#N/A</definedName>
    <definedName name="SHARED_FORMULA_41">#N/A</definedName>
    <definedName name="SHARED_FORMULA_42">#N/A</definedName>
    <definedName name="SHARED_FORMULA_43">#N/A</definedName>
    <definedName name="SHARED_FORMULA_44">#N/A</definedName>
    <definedName name="SHARED_FORMULA_45">#N/A</definedName>
    <definedName name="SHARED_FORMULA_46">#N/A</definedName>
    <definedName name="SHARED_FORMULA_47">#N/A</definedName>
    <definedName name="SHARED_FORMULA_48">#N/A</definedName>
    <definedName name="SHARED_FORMULA_49">#N/A</definedName>
    <definedName name="SHARED_FORMULA_5">#N/A</definedName>
    <definedName name="SHARED_FORMULA_50">#N/A</definedName>
    <definedName name="SHARED_FORMULA_51">#N/A</definedName>
    <definedName name="SHARED_FORMULA_52">#N/A</definedName>
    <definedName name="SHARED_FORMULA_53">#N/A</definedName>
    <definedName name="SHARED_FORMULA_54">#N/A</definedName>
    <definedName name="SHARED_FORMULA_55">#N/A</definedName>
    <definedName name="SHARED_FORMULA_56">#N/A</definedName>
    <definedName name="SHARED_FORMULA_57">#N/A</definedName>
    <definedName name="SHARED_FORMULA_58">#N/A</definedName>
    <definedName name="SHARED_FORMULA_59">#N/A</definedName>
    <definedName name="SHARED_FORMULA_6">#N/A</definedName>
    <definedName name="SHARED_FORMULA_60">#N/A</definedName>
    <definedName name="SHARED_FORMULA_61">#N/A</definedName>
    <definedName name="SHARED_FORMULA_62">#N/A</definedName>
    <definedName name="SHARED_FORMULA_63">#N/A</definedName>
    <definedName name="SHARED_FORMULA_64">#N/A</definedName>
    <definedName name="SHARED_FORMULA_65">#N/A</definedName>
    <definedName name="SHARED_FORMULA_66">#N/A</definedName>
    <definedName name="SHARED_FORMULA_67">#N/A</definedName>
    <definedName name="SHARED_FORMULA_68">#N/A</definedName>
    <definedName name="SHARED_FORMULA_69">#N/A</definedName>
    <definedName name="SHARED_FORMULA_7">#N/A</definedName>
    <definedName name="SHARED_FORMULA_70">#N/A</definedName>
    <definedName name="SHARED_FORMULA_71">#N/A</definedName>
    <definedName name="SHARED_FORMULA_72">#N/A</definedName>
    <definedName name="SHARED_FORMULA_73">#N/A</definedName>
    <definedName name="SHARED_FORMULA_74">#N/A</definedName>
    <definedName name="SHARED_FORMULA_75">#N/A</definedName>
    <definedName name="SHARED_FORMULA_76">#N/A</definedName>
    <definedName name="SHARED_FORMULA_77">#N/A</definedName>
    <definedName name="SHARED_FORMULA_78">#N/A</definedName>
    <definedName name="SHARED_FORMULA_79">#N/A</definedName>
    <definedName name="SHARED_FORMULA_8">#N/A</definedName>
    <definedName name="SHARED_FORMULA_80">#N/A</definedName>
    <definedName name="SHARED_FORMULA_81">#N/A</definedName>
    <definedName name="SHARED_FORMULA_82">#N/A</definedName>
    <definedName name="SHARED_FORMULA_83">#N/A</definedName>
    <definedName name="SHARED_FORMULA_84">#N/A</definedName>
    <definedName name="SHARED_FORMULA_85">#N/A</definedName>
    <definedName name="SHARED_FORMULA_86">#N/A</definedName>
    <definedName name="SHARED_FORMULA_87">#N/A</definedName>
    <definedName name="SHARED_FORMULA_88">#N/A</definedName>
    <definedName name="SHARED_FORMULA_89">#N/A</definedName>
    <definedName name="SHARED_FORMULA_9">#N/A</definedName>
    <definedName name="SHARED_FORMULA_90">#N/A</definedName>
    <definedName name="SHARED_FORMULA_91">#N/A</definedName>
    <definedName name="SHARED_FORMULA_92">#N/A</definedName>
    <definedName name="SHARED_FORMULA_93">#N/A</definedName>
    <definedName name="SHARED_FORMULA_94">#N/A</definedName>
    <definedName name="SHARED_FORMULA_95">#N/A</definedName>
    <definedName name="SHARED_FORMULA_96">#N/A</definedName>
    <definedName name="SHARED_FORMULA_97">#N/A</definedName>
    <definedName name="SHARED_FORMULA_98">#N/A</definedName>
    <definedName name="SHARED_FORMULA_99">#N/A</definedName>
    <definedName name="SYNLAIT">#N/A</definedName>
    <definedName name="SYNLAIT___0">#N/A</definedName>
    <definedName name="SYNPOM">[2]SYNB112000!#REF!</definedName>
    <definedName name="SYNPOM___0">#N/A</definedName>
    <definedName name="VOLLAIT">[2]SYNB112000!#REF!</definedName>
    <definedName name="VOLLAIT___0">#N/A</definedName>
    <definedName name="Zone_impres_MI">'[3]Frais tot'!$A$1:$J$76</definedName>
    <definedName name="Zone_impres_MI___0">#N/A</definedName>
  </definedNames>
  <calcPr calcId="145621" concurrentCalc="0"/>
</workbook>
</file>

<file path=xl/calcChain.xml><?xml version="1.0" encoding="utf-8"?>
<calcChain xmlns="http://schemas.openxmlformats.org/spreadsheetml/2006/main">
  <c r="R17" i="1" l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C13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D9" i="1"/>
  <c r="E9" i="1"/>
  <c r="F9" i="1"/>
  <c r="G9" i="1"/>
  <c r="H9" i="1"/>
  <c r="I9" i="1"/>
  <c r="J9" i="1"/>
  <c r="K9" i="1"/>
  <c r="L9" i="1"/>
  <c r="M9" i="1"/>
  <c r="N9" i="1"/>
  <c r="O9" i="1"/>
  <c r="P9" i="1"/>
  <c r="D8" i="1"/>
  <c r="E8" i="1"/>
  <c r="F8" i="1"/>
  <c r="G8" i="1"/>
  <c r="H8" i="1"/>
  <c r="I8" i="1"/>
  <c r="J8" i="1"/>
  <c r="K8" i="1"/>
  <c r="L8" i="1"/>
  <c r="M8" i="1"/>
  <c r="N8" i="1"/>
  <c r="O8" i="1"/>
  <c r="P8" i="1"/>
  <c r="D7" i="1"/>
  <c r="E7" i="1"/>
  <c r="F7" i="1"/>
  <c r="G7" i="1"/>
  <c r="H7" i="1"/>
  <c r="I7" i="1"/>
  <c r="J7" i="1"/>
  <c r="K7" i="1"/>
  <c r="L7" i="1"/>
  <c r="M7" i="1"/>
  <c r="N7" i="1"/>
  <c r="O7" i="1"/>
  <c r="P7" i="1"/>
  <c r="D6" i="1"/>
  <c r="E6" i="1"/>
  <c r="F6" i="1"/>
  <c r="G6" i="1"/>
  <c r="H6" i="1"/>
  <c r="I6" i="1"/>
  <c r="J6" i="1"/>
  <c r="K6" i="1"/>
  <c r="L6" i="1"/>
  <c r="M6" i="1"/>
  <c r="N6" i="1"/>
  <c r="O6" i="1"/>
  <c r="P6" i="1"/>
  <c r="O5" i="1"/>
  <c r="N5" i="1"/>
  <c r="M5" i="1"/>
  <c r="L5" i="1"/>
  <c r="K5" i="1"/>
  <c r="J5" i="1"/>
  <c r="I5" i="1"/>
  <c r="H5" i="1"/>
  <c r="G5" i="1"/>
  <c r="F5" i="1"/>
  <c r="E5" i="1"/>
  <c r="D5" i="1"/>
  <c r="O4" i="1"/>
  <c r="N4" i="1"/>
  <c r="M4" i="1"/>
  <c r="L4" i="1"/>
  <c r="K4" i="1"/>
  <c r="J4" i="1"/>
  <c r="I4" i="1"/>
  <c r="H4" i="1"/>
  <c r="G4" i="1"/>
  <c r="F4" i="1"/>
  <c r="E4" i="1"/>
  <c r="D4" i="1"/>
  <c r="O3" i="1"/>
  <c r="N3" i="1"/>
  <c r="M3" i="1"/>
  <c r="L3" i="1"/>
  <c r="K3" i="1"/>
  <c r="J3" i="1"/>
  <c r="I3" i="1"/>
  <c r="H3" i="1"/>
  <c r="G3" i="1"/>
  <c r="F3" i="1"/>
  <c r="E3" i="1"/>
  <c r="D3" i="1"/>
  <c r="D2" i="1"/>
  <c r="E2" i="1"/>
  <c r="F2" i="1"/>
  <c r="G2" i="1"/>
  <c r="H2" i="1"/>
  <c r="I2" i="1"/>
  <c r="J2" i="1"/>
  <c r="K2" i="1"/>
  <c r="L2" i="1"/>
  <c r="M2" i="1"/>
  <c r="N2" i="1"/>
  <c r="O2" i="1"/>
  <c r="P2" i="1"/>
  <c r="P3" i="1" a="1"/>
  <c r="P3" i="1"/>
  <c r="P4" i="1" a="1"/>
  <c r="P4" i="1"/>
  <c r="P5" i="1" a="1"/>
  <c r="P5" i="1"/>
</calcChain>
</file>

<file path=xl/sharedStrings.xml><?xml version="1.0" encoding="utf-8"?>
<sst xmlns="http://schemas.openxmlformats.org/spreadsheetml/2006/main" count="66" uniqueCount="31">
  <si>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</si>
  <si>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</si>
  <si>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</si>
  <si>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</si>
  <si>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</si>
  <si>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</si>
  <si>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</si>
  <si>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</si>
  <si>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</si>
  <si>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</si>
  <si>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</si>
  <si>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</si>
  <si>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Fiabilité technique QRT</t>
  </si>
  <si>
    <t>%</t>
  </si>
  <si>
    <t xml:space="preserve"> /</t>
  </si>
  <si>
    <t>prérequis</t>
  </si>
  <si>
    <t>Fiabilité QRT : MF1</t>
  </si>
  <si>
    <t>Fiabilité QRT : MF2</t>
  </si>
  <si>
    <t>Fiabilité QRT : UF1</t>
  </si>
  <si>
    <t>Fiabilité technique PEL</t>
  </si>
  <si>
    <t>Fiabilité PEL: CALCIANE</t>
  </si>
  <si>
    <t>Fiabilité PEL: PROLACTA</t>
  </si>
  <si>
    <t>Fiabilité technique CSE</t>
  </si>
  <si>
    <t>Fiabilité CSE: C36</t>
  </si>
  <si>
    <t>Fiabilité CSE: C30</t>
  </si>
  <si>
    <t>Fiabilité CSE: T30</t>
  </si>
  <si>
    <t>Fiabilité technique ALV</t>
  </si>
  <si>
    <t>Fiabilité ALV: CH A</t>
  </si>
  <si>
    <t>Fiabilité ALV: CH B</t>
  </si>
  <si>
    <t>Fiabilité ALV: LIGNE A</t>
  </si>
  <si>
    <t>Taux de préventif réalisé SLR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</si>
</sst>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</font>
    <font>
      <sz val="10"/>
      <name val="Arial"/>
      <family val="2"/>
    </font>
    <font>
      <sz val="10"/>
      <name val="Arial"/>
    </font>
    <font>
      <sz val="10"/>
      <color theme="1" tint="4.9989318521683403E-2"/>
      <name val="Arial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</borders>
  <cellStyleXfs count="3">
    <xf numFmtId="0" fontId="0" fillId="0" borderId="0"/>
    <xf numFmtId="9" fontId="2" fillId="0" borderId="0" applyFill="0" applyBorder="0" applyAlignment="0" applyProtection="0"/>
    <xf numFmtId="0" fontId="2" fillId="0" borderId="0"/>
  </cellStyleXfs>
  <cellXfs count="41">
    <xf numFmtId="0" fontId="0" fillId="0" borderId="0" xfId="0"/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10" fontId="1" fillId="0" borderId="2" xfId="1" applyNumberFormat="1" applyFont="1" applyFill="1" applyBorder="1" applyAlignment="1">
      <alignment horizontal="center" vertical="center"/>
    </xf>
    <xf numFmtId="10" fontId="1" fillId="0" borderId="3" xfId="1" applyNumberFormat="1" applyFont="1" applyFill="1" applyBorder="1" applyAlignment="1">
      <alignment horizontal="center" vertical="center"/>
    </xf>
    <xf numFmtId="10" fontId="1" fillId="0" borderId="4" xfId="1" applyNumberFormat="1" applyFont="1" applyFill="1" applyBorder="1" applyAlignment="1">
      <alignment horizontal="center" vertical="center"/>
    </xf>
    <xf numFmtId="10" fontId="3" fillId="0" borderId="5" xfId="1" applyNumberFormat="1" applyFont="1" applyFill="1" applyBorder="1" applyAlignment="1">
      <alignment horizontal="center" vertical="center"/>
    </xf>
    <xf numFmtId="2" fontId="0" fillId="0" borderId="1" xfId="0" applyNumberFormat="1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10" fontId="1" fillId="0" borderId="7" xfId="1" applyNumberFormat="1" applyFont="1" applyFill="1" applyBorder="1" applyAlignment="1">
      <alignment horizontal="center" vertical="center"/>
    </xf>
    <xf numFmtId="10" fontId="1" fillId="0" borderId="8" xfId="1" applyNumberFormat="1" applyFont="1" applyFill="1" applyBorder="1" applyAlignment="1">
      <alignment horizontal="center" vertical="center"/>
    </xf>
    <xf numFmtId="10" fontId="1" fillId="0" borderId="9" xfId="1" applyNumberFormat="1" applyFont="1" applyFill="1" applyBorder="1" applyAlignment="1">
      <alignment horizontal="center" vertical="center"/>
    </xf>
    <xf numFmtId="10" fontId="1" fillId="0" borderId="10" xfId="1" applyNumberFormat="1" applyFont="1" applyFill="1" applyBorder="1" applyAlignment="1">
      <alignment horizontal="center" vertical="center"/>
    </xf>
    <xf numFmtId="10" fontId="1" fillId="0" borderId="11" xfId="1" applyNumberFormat="1" applyFont="1" applyFill="1" applyBorder="1" applyAlignment="1">
      <alignment horizontal="center" vertical="center"/>
    </xf>
    <xf numFmtId="10" fontId="1" fillId="0" borderId="12" xfId="1" applyNumberFormat="1" applyFont="1" applyFill="1" applyBorder="1" applyAlignment="1">
      <alignment horizontal="center" vertical="center"/>
    </xf>
    <xf numFmtId="0" fontId="0" fillId="0" borderId="13" xfId="0" applyFill="1" applyBorder="1" applyAlignment="1">
      <alignment vertical="center"/>
    </xf>
    <xf numFmtId="0" fontId="0" fillId="0" borderId="14" xfId="0" applyFill="1" applyBorder="1" applyAlignment="1">
      <alignment vertical="center"/>
    </xf>
    <xf numFmtId="10" fontId="2" fillId="0" borderId="11" xfId="1" applyNumberFormat="1" applyFill="1" applyBorder="1" applyAlignment="1">
      <alignment horizontal="center" vertical="center"/>
    </xf>
    <xf numFmtId="10" fontId="2" fillId="0" borderId="4" xfId="1" applyNumberFormat="1" applyFill="1" applyBorder="1" applyAlignment="1">
      <alignment horizontal="center" vertical="center"/>
    </xf>
    <xf numFmtId="10" fontId="2" fillId="0" borderId="12" xfId="1" applyNumberFormat="1" applyFill="1" applyBorder="1" applyAlignment="1">
      <alignment horizontal="center" vertical="center"/>
    </xf>
    <xf numFmtId="0" fontId="0" fillId="0" borderId="15" xfId="0" applyFill="1" applyBorder="1" applyAlignment="1">
      <alignment vertical="center"/>
    </xf>
    <xf numFmtId="10" fontId="2" fillId="0" borderId="16" xfId="1" applyNumberFormat="1" applyFill="1" applyBorder="1" applyAlignment="1">
      <alignment horizontal="center" vertical="center"/>
    </xf>
    <xf numFmtId="10" fontId="2" fillId="0" borderId="17" xfId="1" applyNumberFormat="1" applyFill="1" applyBorder="1" applyAlignment="1">
      <alignment horizontal="center" vertical="center"/>
    </xf>
    <xf numFmtId="10" fontId="2" fillId="0" borderId="18" xfId="1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0" fontId="1" fillId="0" borderId="17" xfId="1" applyNumberFormat="1" applyFont="1" applyFill="1" applyBorder="1" applyAlignment="1">
      <alignment horizontal="center" vertical="center"/>
    </xf>
    <xf numFmtId="10" fontId="1" fillId="0" borderId="18" xfId="1" applyNumberFormat="1" applyFont="1" applyFill="1" applyBorder="1" applyAlignment="1">
      <alignment horizontal="center" vertical="center"/>
    </xf>
    <xf numFmtId="0" fontId="0" fillId="0" borderId="15" xfId="0" applyFill="1" applyBorder="1"/>
    <xf numFmtId="10" fontId="1" fillId="0" borderId="19" xfId="1" applyNumberFormat="1" applyFont="1" applyFill="1" applyBorder="1" applyAlignment="1">
      <alignment horizontal="center" vertical="center"/>
    </xf>
    <xf numFmtId="0" fontId="0" fillId="0" borderId="10" xfId="0" applyFill="1" applyBorder="1" applyAlignment="1">
      <alignment vertical="center"/>
    </xf>
    <xf numFmtId="0" fontId="0" fillId="0" borderId="10" xfId="0" applyFill="1" applyBorder="1" applyAlignment="1">
      <alignment horizontal="center"/>
    </xf>
    <xf numFmtId="10" fontId="1" fillId="0" borderId="20" xfId="1" applyNumberFormat="1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2" fontId="0" fillId="0" borderId="10" xfId="0" applyNumberForma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13" xfId="0" applyFill="1" applyBorder="1"/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4605715952172643"/>
          <c:y val="5.725340332458443E-2"/>
          <c:w val="0.76247025371828525"/>
          <c:h val="0.77138897637795278"/>
        </c:manualLayout>
      </c:layout>
      <c:lineChart>
        <c:grouping val="standard"/>
        <c:varyColors val="0"/>
        <c:ser>
          <c:idx val="0"/>
          <c:order val="0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SML'!$D$2:$O$2</c:f>
              <c:numCache>
                <c:formatCode>0.00%</c:formatCode>
                <c:ptCount val="12"/>
                <c:pt idx="0">
                  <c:v>0.99795958297230059</c:v>
                </c:pt>
                <c:pt idx="1">
                  <c:v>0.99424437804686272</c:v>
                </c:pt>
                <c:pt idx="2">
                  <c:v>0.99929942552893369</c:v>
                </c:pt>
                <c:pt idx="3">
                  <c:v>0.99159995147986413</c:v>
                </c:pt>
                <c:pt idx="4">
                  <c:v>0.99341847054916521</c:v>
                </c:pt>
                <c:pt idx="5">
                  <c:v>0.99533266507956397</c:v>
                </c:pt>
                <c:pt idx="6">
                  <c:v>0.99171867864210683</c:v>
                </c:pt>
                <c:pt idx="7">
                  <c:v>0.998050155987521</c:v>
                </c:pt>
                <c:pt idx="8">
                  <c:v>0.98263096193003019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SML'!$D$3:$O$3</c:f>
              <c:numCache>
                <c:formatCode>0.00%</c:formatCode>
                <c:ptCount val="12"/>
                <c:pt idx="0">
                  <c:v>0.9884606508192938</c:v>
                </c:pt>
                <c:pt idx="1">
                  <c:v>0.99242615501136078</c:v>
                </c:pt>
                <c:pt idx="2">
                  <c:v>0.99816049666590023</c:v>
                </c:pt>
                <c:pt idx="3">
                  <c:v>0.95788313120176405</c:v>
                </c:pt>
                <c:pt idx="4">
                  <c:v>0.9694705380017079</c:v>
                </c:pt>
                <c:pt idx="5">
                  <c:v>0.98629500580720098</c:v>
                </c:pt>
                <c:pt idx="6">
                  <c:v>0.95387531592249364</c:v>
                </c:pt>
                <c:pt idx="7">
                  <c:v>0.99319447308723452</c:v>
                </c:pt>
                <c:pt idx="8">
                  <c:v>0.93162770180855758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2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SML'!$D$4:$O$4</c:f>
              <c:numCache>
                <c:formatCode>0.00%</c:formatCode>
                <c:ptCount val="12"/>
                <c:pt idx="0">
                  <c:v>0.99480343425214646</c:v>
                </c:pt>
                <c:pt idx="1">
                  <c:v>0.96171171171171166</c:v>
                </c:pt>
                <c:pt idx="2">
                  <c:v>0.99609644087256033</c:v>
                </c:pt>
                <c:pt idx="3">
                  <c:v>0.979976717112922</c:v>
                </c:pt>
                <c:pt idx="4">
                  <c:v>0.98365657005883633</c:v>
                </c:pt>
                <c:pt idx="5">
                  <c:v>0.97909893172317697</c:v>
                </c:pt>
                <c:pt idx="6">
                  <c:v>0.98883505371813774</c:v>
                </c:pt>
                <c:pt idx="7">
                  <c:v>0.99333194415503234</c:v>
                </c:pt>
                <c:pt idx="8">
                  <c:v>0.94315884070995282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marker>
            <c:symbol val="none"/>
          </c:marker>
          <c:cat>
            <c:strRef>
              <c:f>'Graph SML'!$D$1:$O$1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'Graph SML'!$D$5:$O$5</c:f>
              <c:numCache>
                <c:formatCode>0.00%</c:formatCode>
                <c:ptCount val="12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6105984"/>
        <c:axId val="76120064"/>
      </c:lineChart>
      <c:catAx>
        <c:axId val="761059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76120064"/>
        <c:crossesAt val="0"/>
        <c:auto val="1"/>
        <c:lblAlgn val="ctr"/>
        <c:lblOffset val="100"/>
        <c:noMultiLvlLbl val="0"/>
      </c:catAx>
      <c:valAx>
        <c:axId val="76120064"/>
        <c:scaling>
          <c:logBase val="10"/>
          <c:orientation val="minMax"/>
          <c:max val="1.1000000000000001"/>
          <c:min val="0.9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76105984"/>
        <c:crosses val="autoZero"/>
        <c:crossBetween val="between"/>
      </c:valAx>
    </c:plotArea>
    <c:legend>
      <c:legendPos val="r"/>
      <c:layout/>
      <c:overlay val="0"/>
    </c:legend>
    <c:plotVisOnly val="1"/>
    <c:dispBlanksAs val="span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22</xdr:row>
      <xdr:rowOff>47625</xdr:rowOff>
    </xdr:from>
    <xdr:to>
      <xdr:col>13</xdr:col>
      <xdr:colOff>28575</xdr:colOff>
      <xdr:row>44</xdr:row>
      <xdr:rowOff>57150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Bbi\Bbicdg\Usines%20Industriel\Usines\10%20-%20Parme\R&#233;sultats%202000%20Parme\11%20-%20novembre\Definitif%20Parme%20Novemb.20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Bbi\Bbicdg\Usines%20Industriel\Usines\03%20-%20Chtbg\R&#233;sultats%202000\11-%20novembre\SYNSLC112000%20d&#233;f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BOU01.lactadom.ad\COMRET\WINNT\Profiles\003239\Personnel\Rouvroy\2000\Gestion\Budget2000\charges200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3-%20Societe%20laitiere%20de%20Retiers\Ateliers\Gestion%20psecs\Tableaux%20de%20bord\tab%20bord%20gestion%20SLR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érif"/>
      <sheetName val="recap_1"/>
      <sheetName val="résultat cumulé_2"/>
      <sheetName val="Vol Emb_3"/>
      <sheetName val="BM_4"/>
      <sheetName val="Stock PF_5"/>
      <sheetName val="FRAIS_6"/>
      <sheetName val="Cumulfrais_7"/>
      <sheetName val="Marge_8"/>
      <sheetName val="CO.GE."/>
      <sheetName val="calendrier"/>
    </sheetNames>
    <sheetDataSet>
      <sheetData sheetId="0" refreshError="1"/>
      <sheetData sheetId="1"/>
      <sheetData sheetId="2" refreshError="1"/>
      <sheetData sheetId="3"/>
      <sheetData sheetId="4"/>
      <sheetData sheetId="5" refreshError="1"/>
      <sheetData sheetId="6" refreshError="1"/>
      <sheetData sheetId="7" refreshError="1"/>
      <sheetData sheetId="8" refreshError="1"/>
      <sheetData sheetId="9"/>
      <sheetData sheetId="10" refreshError="1">
        <row r="1">
          <cell r="C1">
            <v>3.388E-3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B112000"/>
      <sheetName val="Matières"/>
      <sheetName val="Volume"/>
      <sheetName val="Prixlait"/>
      <sheetName val="Chargstruct"/>
      <sheetName val="CUMFRAIS"/>
      <sheetName val="pxcession"/>
      <sheetName val="Marges"/>
      <sheetName val="PMP"/>
      <sheetName val="PRODUCTIONS"/>
      <sheetName val="FRAICONCENT"/>
      <sheetName val="FRAICONCENT (2)"/>
      <sheetName val="concentdep"/>
      <sheetName val="PRXLAIT"/>
      <sheetName val="ECARTPROV.DEFINITIF"/>
      <sheetName val="Productvm"/>
      <sheetName val="Prodchim"/>
      <sheetName val="ENTREXT"/>
      <sheetName val="justificatifs"/>
      <sheetName val="prestserv"/>
      <sheetName val="Feuil1"/>
      <sheetName val="Feuil1 (2)"/>
      <sheetName val="mois"/>
      <sheetName val="ECARTENT"/>
      <sheetName val="ENTRETIEN"/>
      <sheetName val="ECARTCONS"/>
      <sheetName val="CONSOMMABLES"/>
      <sheetName val="ECARTPRODCHIM"/>
      <sheetName val="PROD CHIMIQUES"/>
      <sheetName val="ELECTRICITE"/>
      <sheetName val="VAPEUR"/>
      <sheetName val="ENTENERG"/>
      <sheetName val="histentretien04"/>
      <sheetName val="histelectricité04"/>
      <sheetName val="histvapeur04"/>
      <sheetName val="histEAU04"/>
      <sheetName val="SECT5212-5214"/>
      <sheetName val="FACTBPA"/>
      <sheetName val="FRSTRAIT"/>
      <sheetName val="REVENTILATION"/>
      <sheetName val="CUMPSERUM"/>
      <sheetName val="CUMPLAIT"/>
      <sheetName val="CUMQSERUM "/>
      <sheetName val="SESPACE"/>
      <sheetName val="ANNEXEINV04"/>
      <sheetName val="2111000"/>
      <sheetName val="2131100"/>
      <sheetName val="2154030"/>
      <sheetName val="2154110"/>
      <sheetName val="2154340"/>
      <sheetName val="2154560"/>
      <sheetName val="2183010"/>
      <sheetName val="2184010"/>
      <sheetName val="RDL46CO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is tot"/>
      <sheetName val="charges2000"/>
      <sheetName val="mois"/>
      <sheetName val="ECARTENT"/>
      <sheetName val="ENTRETIEN"/>
      <sheetName val="ECARTCONS"/>
      <sheetName val="CONSOMMABLES"/>
      <sheetName val="ECARTPRODCHIM"/>
      <sheetName val="PROD CHIMIQUES"/>
      <sheetName val="ELECTRICITE"/>
      <sheetName val="VAPEUR"/>
      <sheetName val="ENTENERG"/>
      <sheetName val="histentretien04"/>
      <sheetName val="histelectricité04"/>
      <sheetName val="histvapeur04"/>
      <sheetName val="histEAU04"/>
      <sheetName val="SECT5212-5214"/>
      <sheetName val="FACTBPA"/>
      <sheetName val="FRSTRAIT"/>
      <sheetName val="REVENTILATION"/>
      <sheetName val="CUMPSERUM"/>
      <sheetName val="CUMPLAIT"/>
      <sheetName val="CUMQSERUM "/>
      <sheetName val="SESPACE"/>
    </sheetNames>
    <sheetDataSet>
      <sheetData sheetId="0">
        <row r="2">
          <cell r="C2" t="str">
            <v>BUDGET 99</v>
          </cell>
          <cell r="D2" t="str">
            <v>TONNAGE</v>
          </cell>
          <cell r="E2" t="str">
            <v>REEL 99</v>
          </cell>
          <cell r="F2" t="str">
            <v>TONNAGE</v>
          </cell>
          <cell r="G2" t="str">
            <v>PROB 99</v>
          </cell>
          <cell r="H2" t="str">
            <v>TONNAGE</v>
          </cell>
          <cell r="I2" t="str">
            <v>BUDGET 00</v>
          </cell>
          <cell r="J2" t="str">
            <v>TONNAGE</v>
          </cell>
        </row>
        <row r="3">
          <cell r="D3">
            <v>43810</v>
          </cell>
          <cell r="E3" t="str">
            <v>Réel aout 99</v>
          </cell>
          <cell r="F3">
            <v>26226.397000000001</v>
          </cell>
          <cell r="H3">
            <v>39848</v>
          </cell>
          <cell r="J3">
            <v>39389</v>
          </cell>
        </row>
        <row r="6">
          <cell r="B6" t="str">
            <v>APPROVISIONNEMENT</v>
          </cell>
          <cell r="C6">
            <v>17136198.764203429</v>
          </cell>
          <cell r="D6">
            <v>39.114811148604034</v>
          </cell>
          <cell r="E6">
            <v>9913570.7360000014</v>
          </cell>
          <cell r="F6">
            <v>37.799972051059861</v>
          </cell>
          <cell r="G6">
            <v>15304256.096000001</v>
          </cell>
          <cell r="H6">
            <v>38.406585264003212</v>
          </cell>
          <cell r="I6">
            <v>14958400.600000001</v>
          </cell>
          <cell r="J6">
            <v>37.976086216964134</v>
          </cell>
        </row>
        <row r="7">
          <cell r="B7" t="str">
            <v>Combustible Fuel</v>
          </cell>
          <cell r="C7">
            <v>25000</v>
          </cell>
          <cell r="D7">
            <v>5.7064597123944308E-2</v>
          </cell>
          <cell r="E7">
            <v>16849.14</v>
          </cell>
          <cell r="F7">
            <v>6.4244966626563302E-2</v>
          </cell>
          <cell r="G7">
            <v>25000</v>
          </cell>
          <cell r="H7">
            <v>6.2738405942581815E-2</v>
          </cell>
          <cell r="I7">
            <v>25000</v>
          </cell>
          <cell r="J7">
            <v>6.3469496559953292E-2</v>
          </cell>
        </row>
        <row r="8">
          <cell r="B8" t="str">
            <v>Gaz</v>
          </cell>
          <cell r="C8">
            <v>9384323.7581257354</v>
          </cell>
          <cell r="D8">
            <v>21.420506181524164</v>
          </cell>
          <cell r="E8">
            <v>5223391.57</v>
          </cell>
          <cell r="F8">
            <v>19.916542748895321</v>
          </cell>
          <cell r="G8">
            <v>8497665.6960000005</v>
          </cell>
          <cell r="H8">
            <v>21.325200000000002</v>
          </cell>
          <cell r="I8">
            <v>8295323.4000000004</v>
          </cell>
          <cell r="J8">
            <v>21.060000000000002</v>
          </cell>
        </row>
        <row r="9">
          <cell r="B9" t="str">
            <v>Produits chimiques</v>
          </cell>
          <cell r="C9">
            <v>1000000</v>
          </cell>
          <cell r="D9">
            <v>2.2825838849577722</v>
          </cell>
          <cell r="E9">
            <v>586971.56999999995</v>
          </cell>
          <cell r="F9">
            <v>2.2380945808148942</v>
          </cell>
          <cell r="G9">
            <v>900000</v>
          </cell>
          <cell r="H9">
            <v>2.258582613932945</v>
          </cell>
          <cell r="I9">
            <v>900000</v>
          </cell>
          <cell r="J9">
            <v>2.284901876158318</v>
          </cell>
        </row>
        <row r="10">
          <cell r="B10" t="str">
            <v>Fourn. entretien usine</v>
          </cell>
          <cell r="C10">
            <v>1200000</v>
          </cell>
          <cell r="D10">
            <v>2.7391006619493266</v>
          </cell>
          <cell r="E10">
            <v>925984.86</v>
          </cell>
          <cell r="F10">
            <v>3.5307360748028023</v>
          </cell>
          <cell r="G10">
            <v>1300000</v>
          </cell>
          <cell r="H10">
            <v>3.2623971090142541</v>
          </cell>
          <cell r="I10">
            <v>1200000</v>
          </cell>
          <cell r="J10">
            <v>3.0465358348777576</v>
          </cell>
        </row>
        <row r="11">
          <cell r="B11" t="str">
            <v>Produits laboratoire</v>
          </cell>
          <cell r="C11">
            <v>480000</v>
          </cell>
          <cell r="D11">
            <v>1.0956402647797305</v>
          </cell>
          <cell r="E11">
            <v>236029</v>
          </cell>
          <cell r="F11">
            <v>0.89996731156018106</v>
          </cell>
          <cell r="G11">
            <v>380000</v>
          </cell>
          <cell r="H11">
            <v>0.95362377032724355</v>
          </cell>
          <cell r="I11">
            <v>380000</v>
          </cell>
          <cell r="J11">
            <v>0.96473634771128991</v>
          </cell>
        </row>
        <row r="12">
          <cell r="B12" t="str">
            <v>Fourn. bureau</v>
          </cell>
          <cell r="C12">
            <v>90000</v>
          </cell>
          <cell r="D12">
            <v>0.2054325496461995</v>
          </cell>
          <cell r="E12">
            <v>43980.15</v>
          </cell>
          <cell r="F12">
            <v>0.16769421281924468</v>
          </cell>
          <cell r="G12">
            <v>72000</v>
          </cell>
          <cell r="H12">
            <v>0.1806866091146356</v>
          </cell>
          <cell r="I12">
            <v>72000</v>
          </cell>
          <cell r="J12">
            <v>0.18279215009266547</v>
          </cell>
        </row>
        <row r="13">
          <cell r="B13" t="str">
            <v>Vetements Travail</v>
          </cell>
          <cell r="C13">
            <v>288000</v>
          </cell>
          <cell r="D13">
            <v>0.65738415886783841</v>
          </cell>
          <cell r="E13">
            <v>160698.28</v>
          </cell>
          <cell r="F13">
            <v>0.61273487166384311</v>
          </cell>
          <cell r="G13">
            <v>252000</v>
          </cell>
          <cell r="H13">
            <v>0.63240313190122466</v>
          </cell>
          <cell r="I13">
            <v>252000</v>
          </cell>
          <cell r="J13">
            <v>0.63977252532432916</v>
          </cell>
        </row>
        <row r="14">
          <cell r="B14" t="str">
            <v>Electricité</v>
          </cell>
          <cell r="C14">
            <v>4568875.0060776928</v>
          </cell>
          <cell r="D14">
            <v>10.428840461259286</v>
          </cell>
          <cell r="E14">
            <v>2528878.5699999998</v>
          </cell>
          <cell r="F14">
            <v>9.6424932864396116</v>
          </cell>
          <cell r="G14">
            <v>3777590.4</v>
          </cell>
          <cell r="H14">
            <v>9.48</v>
          </cell>
          <cell r="I14">
            <v>3734077.2</v>
          </cell>
          <cell r="J14">
            <v>9.48</v>
          </cell>
        </row>
        <row r="15">
          <cell r="B15" t="str">
            <v>Eau</v>
          </cell>
          <cell r="C15">
            <v>100000</v>
          </cell>
          <cell r="D15">
            <v>0.22825838849577723</v>
          </cell>
          <cell r="E15">
            <v>66668</v>
          </cell>
          <cell r="F15">
            <v>0.25420190199972953</v>
          </cell>
          <cell r="G15">
            <v>100000</v>
          </cell>
          <cell r="H15">
            <v>0.25095362377032726</v>
          </cell>
          <cell r="I15">
            <v>100000</v>
          </cell>
          <cell r="J15">
            <v>0.25387798623981317</v>
          </cell>
        </row>
        <row r="16">
          <cell r="B16" t="str">
            <v>Fourn de fabrication</v>
          </cell>
          <cell r="D16">
            <v>0</v>
          </cell>
          <cell r="E16">
            <v>124119.59600000001</v>
          </cell>
          <cell r="F16">
            <v>0.47326209543766151</v>
          </cell>
          <cell r="H16">
            <v>0</v>
          </cell>
          <cell r="J16">
            <v>0</v>
          </cell>
        </row>
        <row r="17">
          <cell r="B17" t="str">
            <v>Divers</v>
          </cell>
          <cell r="D17">
            <v>0</v>
          </cell>
          <cell r="E17">
            <v>0</v>
          </cell>
          <cell r="F17">
            <v>0</v>
          </cell>
          <cell r="H17">
            <v>0</v>
          </cell>
          <cell r="J17">
            <v>0</v>
          </cell>
        </row>
        <row r="18">
          <cell r="D18">
            <v>0</v>
          </cell>
          <cell r="H18">
            <v>0</v>
          </cell>
          <cell r="J18">
            <v>0</v>
          </cell>
        </row>
        <row r="19">
          <cell r="B19" t="str">
            <v>CHARGES EXTERNES</v>
          </cell>
          <cell r="C19">
            <v>11434538.431685001</v>
          </cell>
          <cell r="D19">
            <v>26.100293156094502</v>
          </cell>
          <cell r="E19">
            <v>7986133.3499999996</v>
          </cell>
          <cell r="F19">
            <v>30.45074529299621</v>
          </cell>
          <cell r="G19">
            <v>12109322.43</v>
          </cell>
          <cell r="H19">
            <v>30.388783452118048</v>
          </cell>
          <cell r="I19">
            <v>11171449.51</v>
          </cell>
          <cell r="J19">
            <v>28.361851049785475</v>
          </cell>
        </row>
        <row r="20">
          <cell r="B20" t="str">
            <v>Loyer véhicule</v>
          </cell>
          <cell r="C20">
            <v>153000</v>
          </cell>
          <cell r="D20">
            <v>0.34923533439853915</v>
          </cell>
          <cell r="E20">
            <v>87318.3</v>
          </cell>
          <cell r="F20">
            <v>0.33294051028053911</v>
          </cell>
          <cell r="G20">
            <v>130000</v>
          </cell>
          <cell r="H20">
            <v>0.32623971090142539</v>
          </cell>
          <cell r="I20">
            <v>130000</v>
          </cell>
          <cell r="J20">
            <v>0.3300413821117571</v>
          </cell>
        </row>
        <row r="21">
          <cell r="B21" t="str">
            <v>Loyer Stockage / Entrepôt</v>
          </cell>
          <cell r="C21">
            <v>100000</v>
          </cell>
          <cell r="D21">
            <v>0.22825838849577723</v>
          </cell>
          <cell r="E21">
            <v>697398.3</v>
          </cell>
          <cell r="F21">
            <v>2.6591464317420348</v>
          </cell>
          <cell r="G21">
            <v>1108000</v>
          </cell>
          <cell r="H21">
            <v>2.780566151375226</v>
          </cell>
          <cell r="I21">
            <v>840000</v>
          </cell>
          <cell r="J21">
            <v>2.1325750844144307</v>
          </cell>
        </row>
        <row r="22">
          <cell r="B22" t="str">
            <v xml:space="preserve">Loyer maisons </v>
          </cell>
          <cell r="C22">
            <v>129600</v>
          </cell>
          <cell r="D22">
            <v>0.29582287149052727</v>
          </cell>
          <cell r="E22">
            <v>86275.96</v>
          </cell>
          <cell r="F22">
            <v>0.32896611761043654</v>
          </cell>
          <cell r="G22">
            <v>130000</v>
          </cell>
          <cell r="H22">
            <v>0.32623971090142539</v>
          </cell>
          <cell r="I22">
            <v>100000</v>
          </cell>
          <cell r="J22">
            <v>0.25387798623981317</v>
          </cell>
        </row>
        <row r="23">
          <cell r="B23" t="str">
            <v>Maintenance informatique</v>
          </cell>
          <cell r="C23">
            <v>18000</v>
          </cell>
          <cell r="D23">
            <v>4.1086509929239901E-2</v>
          </cell>
          <cell r="E23">
            <v>13322.26</v>
          </cell>
          <cell r="F23">
            <v>5.0797141521193322E-2</v>
          </cell>
          <cell r="G23">
            <v>20500</v>
          </cell>
          <cell r="H23">
            <v>5.1445492872917088E-2</v>
          </cell>
          <cell r="I23">
            <v>20500</v>
          </cell>
          <cell r="J23">
            <v>5.2044987179161693E-2</v>
          </cell>
        </row>
        <row r="24">
          <cell r="B24" t="str">
            <v>Entretien extérieur</v>
          </cell>
          <cell r="C24">
            <v>1200000</v>
          </cell>
          <cell r="D24">
            <v>2.7391006619493266</v>
          </cell>
          <cell r="E24">
            <v>1093294.6499999999</v>
          </cell>
          <cell r="F24">
            <v>4.1686803185355572</v>
          </cell>
          <cell r="G24">
            <v>1600000</v>
          </cell>
          <cell r="H24">
            <v>4.0152579803252362</v>
          </cell>
          <cell r="I24">
            <v>1200000</v>
          </cell>
          <cell r="J24">
            <v>3.0465358348777576</v>
          </cell>
        </row>
        <row r="25">
          <cell r="B25" t="str">
            <v>Assurances</v>
          </cell>
          <cell r="C25">
            <v>305000</v>
          </cell>
          <cell r="D25">
            <v>0.69618808491212048</v>
          </cell>
          <cell r="E25">
            <v>208347.94</v>
          </cell>
          <cell r="F25">
            <v>0.7944207509708634</v>
          </cell>
          <cell r="G25">
            <v>308000</v>
          </cell>
          <cell r="H25">
            <v>0.77293716121260791</v>
          </cell>
          <cell r="I25">
            <v>308000</v>
          </cell>
          <cell r="J25">
            <v>0.78194419761862455</v>
          </cell>
        </row>
        <row r="26">
          <cell r="B26" t="str">
            <v>Cotisation APAVE</v>
          </cell>
          <cell r="C26">
            <v>45000</v>
          </cell>
          <cell r="D26">
            <v>0.10271627482309975</v>
          </cell>
          <cell r="E26">
            <v>30000</v>
          </cell>
          <cell r="F26">
            <v>0.11438856812851569</v>
          </cell>
          <cell r="G26">
            <v>45000</v>
          </cell>
          <cell r="H26">
            <v>0.11292913069664726</v>
          </cell>
          <cell r="I26">
            <v>45000</v>
          </cell>
          <cell r="J26">
            <v>0.11424509380791592</v>
          </cell>
        </row>
        <row r="27">
          <cell r="B27" t="str">
            <v>Redevance Pollution</v>
          </cell>
          <cell r="C27">
            <v>96000</v>
          </cell>
          <cell r="D27">
            <v>0.21912805295594615</v>
          </cell>
          <cell r="E27">
            <v>190000</v>
          </cell>
          <cell r="F27">
            <v>0.72446093148059942</v>
          </cell>
          <cell r="G27">
            <v>400000</v>
          </cell>
          <cell r="H27">
            <v>1.003814495081309</v>
          </cell>
          <cell r="I27">
            <v>400000</v>
          </cell>
          <cell r="J27">
            <v>1.0155119449592527</v>
          </cell>
        </row>
        <row r="28">
          <cell r="B28" t="str">
            <v>Evacuation déchets</v>
          </cell>
          <cell r="C28">
            <v>100000</v>
          </cell>
          <cell r="D28">
            <v>0.22825838849577723</v>
          </cell>
          <cell r="E28">
            <v>107522.25</v>
          </cell>
          <cell r="F28">
            <v>0.40997720731520992</v>
          </cell>
          <cell r="G28">
            <v>160000</v>
          </cell>
          <cell r="H28">
            <v>0.40152579803252364</v>
          </cell>
          <cell r="I28">
            <v>130000</v>
          </cell>
          <cell r="J28">
            <v>0.3300413821117571</v>
          </cell>
        </row>
        <row r="29">
          <cell r="B29" t="str">
            <v>Epandage boues</v>
          </cell>
          <cell r="C29">
            <v>140000</v>
          </cell>
          <cell r="D29">
            <v>0.31956174389408809</v>
          </cell>
          <cell r="E29">
            <v>74800</v>
          </cell>
          <cell r="F29">
            <v>0.28520882986709917</v>
          </cell>
          <cell r="G29">
            <v>130000</v>
          </cell>
          <cell r="H29">
            <v>0.32623971090142539</v>
          </cell>
          <cell r="I29">
            <v>100000</v>
          </cell>
          <cell r="J29">
            <v>0.25387798623981317</v>
          </cell>
        </row>
        <row r="30">
          <cell r="B30" t="str">
            <v>Services siège</v>
          </cell>
          <cell r="C30">
            <v>800000</v>
          </cell>
          <cell r="D30">
            <v>1.8260671079662179</v>
          </cell>
          <cell r="E30">
            <v>503177.28</v>
          </cell>
          <cell r="F30">
            <v>1.9185909524667075</v>
          </cell>
          <cell r="G30">
            <v>800000</v>
          </cell>
          <cell r="H30">
            <v>2.0076289901626181</v>
          </cell>
          <cell r="I30">
            <v>800000</v>
          </cell>
          <cell r="J30">
            <v>2.0310238899185054</v>
          </cell>
        </row>
        <row r="31">
          <cell r="B31" t="str">
            <v>Frais Concentration</v>
          </cell>
          <cell r="C31">
            <v>7762138.4316849997</v>
          </cell>
          <cell r="D31">
            <v>17.717732096975574</v>
          </cell>
          <cell r="E31">
            <v>3986766.34</v>
          </cell>
          <cell r="F31">
            <v>15.201349769852106</v>
          </cell>
          <cell r="G31">
            <v>5980149.5099999998</v>
          </cell>
          <cell r="H31">
            <v>15.007401902228469</v>
          </cell>
          <cell r="I31">
            <v>5980149.5099999998</v>
          </cell>
          <cell r="J31">
            <v>15.182283150118053</v>
          </cell>
        </row>
        <row r="32">
          <cell r="B32" t="str">
            <v>Frais postaux</v>
          </cell>
          <cell r="C32">
            <v>150000</v>
          </cell>
          <cell r="D32">
            <v>0.34238758274366582</v>
          </cell>
          <cell r="E32">
            <v>108492.67</v>
          </cell>
          <cell r="F32">
            <v>0.41367737245798575</v>
          </cell>
          <cell r="G32">
            <v>162000</v>
          </cell>
          <cell r="H32">
            <v>0.40654487050793015</v>
          </cell>
          <cell r="I32">
            <v>162000</v>
          </cell>
          <cell r="J32">
            <v>0.41128233770849726</v>
          </cell>
        </row>
        <row r="33">
          <cell r="B33" t="str">
            <v>Frais de déplacement</v>
          </cell>
          <cell r="C33">
            <v>60000</v>
          </cell>
          <cell r="D33">
            <v>0.13695503309746632</v>
          </cell>
          <cell r="E33">
            <v>31518.21</v>
          </cell>
          <cell r="F33">
            <v>0.1201774303957955</v>
          </cell>
          <cell r="G33">
            <v>60000</v>
          </cell>
          <cell r="H33">
            <v>0.15057217426219635</v>
          </cell>
          <cell r="I33">
            <v>60000</v>
          </cell>
          <cell r="J33">
            <v>0.15232679174388788</v>
          </cell>
        </row>
        <row r="34">
          <cell r="B34" t="str">
            <v>Analyses extérieures</v>
          </cell>
          <cell r="C34">
            <v>330000</v>
          </cell>
          <cell r="D34">
            <v>0.75325268203606488</v>
          </cell>
          <cell r="E34">
            <v>286539.26</v>
          </cell>
          <cell r="F34">
            <v>1.0925605221334824</v>
          </cell>
          <cell r="G34">
            <v>580000</v>
          </cell>
          <cell r="H34">
            <v>1.455531017867898</v>
          </cell>
          <cell r="I34">
            <v>850000</v>
          </cell>
          <cell r="J34">
            <v>2.1579628830384117</v>
          </cell>
        </row>
        <row r="35">
          <cell r="B35" t="str">
            <v>Commissions bancaires</v>
          </cell>
          <cell r="C35">
            <v>6000</v>
          </cell>
          <cell r="D35">
            <v>1.3695503309746634E-2</v>
          </cell>
          <cell r="E35">
            <v>3043</v>
          </cell>
          <cell r="F35">
            <v>1.1602813760502444E-2</v>
          </cell>
          <cell r="G35">
            <v>6000</v>
          </cell>
          <cell r="H35">
            <v>1.5057217426219635E-2</v>
          </cell>
          <cell r="I35">
            <v>6000</v>
          </cell>
          <cell r="J35">
            <v>1.5232679174388789E-2</v>
          </cell>
        </row>
        <row r="36">
          <cell r="B36" t="str">
            <v>Honoraires</v>
          </cell>
          <cell r="C36">
            <v>35000</v>
          </cell>
          <cell r="D36">
            <v>7.9890435973522023E-2</v>
          </cell>
          <cell r="E36">
            <v>23644.01</v>
          </cell>
          <cell r="F36">
            <v>9.0153481623876888E-2</v>
          </cell>
          <cell r="G36">
            <v>35000</v>
          </cell>
          <cell r="H36">
            <v>8.7833768319614536E-2</v>
          </cell>
          <cell r="I36">
            <v>35000</v>
          </cell>
          <cell r="J36">
            <v>8.8857295183934606E-2</v>
          </cell>
        </row>
        <row r="37">
          <cell r="B37" t="str">
            <v>Documentation</v>
          </cell>
          <cell r="C37">
            <v>4800</v>
          </cell>
          <cell r="D37">
            <v>1.0956402647797306E-2</v>
          </cell>
          <cell r="E37">
            <v>6431.5</v>
          </cell>
          <cell r="F37">
            <v>2.4523002530618294E-2</v>
          </cell>
          <cell r="G37">
            <v>6431.5</v>
          </cell>
          <cell r="H37">
            <v>1.6140082312788597E-2</v>
          </cell>
          <cell r="I37">
            <v>4800</v>
          </cell>
          <cell r="J37">
            <v>1.218614333951103E-2</v>
          </cell>
        </row>
        <row r="38">
          <cell r="B38" t="str">
            <v>Transport</v>
          </cell>
          <cell r="C38">
            <v>0</v>
          </cell>
          <cell r="D38">
            <v>0</v>
          </cell>
          <cell r="E38">
            <v>69395.490000000005</v>
          </cell>
          <cell r="F38">
            <v>0.26460169118922439</v>
          </cell>
          <cell r="G38">
            <v>69395.490000000005</v>
          </cell>
          <cell r="H38">
            <v>0.17415049688817508</v>
          </cell>
          <cell r="J38">
            <v>0</v>
          </cell>
        </row>
        <row r="39">
          <cell r="B39" t="str">
            <v>Divers</v>
          </cell>
          <cell r="C39">
            <v>0</v>
          </cell>
          <cell r="D39">
            <v>0</v>
          </cell>
          <cell r="E39">
            <v>378845.93</v>
          </cell>
          <cell r="F39">
            <v>1.4445214491338629</v>
          </cell>
          <cell r="G39">
            <v>378845.93</v>
          </cell>
          <cell r="H39">
            <v>0.95072758984139727</v>
          </cell>
          <cell r="J39">
            <v>0</v>
          </cell>
        </row>
        <row r="40">
          <cell r="D40">
            <v>0</v>
          </cell>
          <cell r="H40">
            <v>0</v>
          </cell>
          <cell r="J40">
            <v>0</v>
          </cell>
        </row>
        <row r="41">
          <cell r="B41" t="str">
            <v>IMPOTS ET TAXES</v>
          </cell>
          <cell r="C41">
            <v>2203000</v>
          </cell>
          <cell r="D41">
            <v>5.0285322985619718</v>
          </cell>
          <cell r="E41">
            <v>1517628.03</v>
          </cell>
          <cell r="F41">
            <v>5.7866432434466697</v>
          </cell>
          <cell r="G41">
            <v>2310000</v>
          </cell>
          <cell r="H41">
            <v>5.79702870909456</v>
          </cell>
          <cell r="I41">
            <v>2310000</v>
          </cell>
          <cell r="J41">
            <v>5.864581482139684</v>
          </cell>
        </row>
        <row r="42">
          <cell r="B42" t="str">
            <v>Taxe professionnelle</v>
          </cell>
          <cell r="C42">
            <v>1080000</v>
          </cell>
          <cell r="D42">
            <v>2.465190595754394</v>
          </cell>
          <cell r="E42">
            <v>720000</v>
          </cell>
          <cell r="F42">
            <v>2.7453256350843769</v>
          </cell>
          <cell r="G42">
            <v>1080000</v>
          </cell>
          <cell r="H42">
            <v>2.7102991367195344</v>
          </cell>
          <cell r="I42">
            <v>1080000</v>
          </cell>
          <cell r="J42">
            <v>2.7418822513899821</v>
          </cell>
        </row>
        <row r="43">
          <cell r="B43" t="str">
            <v>Impots fonciers</v>
          </cell>
          <cell r="C43">
            <v>200000</v>
          </cell>
          <cell r="D43">
            <v>0.45651677699155446</v>
          </cell>
          <cell r="E43">
            <v>133332</v>
          </cell>
          <cell r="F43">
            <v>0.50838855219037515</v>
          </cell>
          <cell r="G43">
            <v>200000</v>
          </cell>
          <cell r="H43">
            <v>0.50190724754065452</v>
          </cell>
          <cell r="I43">
            <v>200000</v>
          </cell>
          <cell r="J43">
            <v>0.50775597247962634</v>
          </cell>
        </row>
        <row r="44">
          <cell r="B44" t="str">
            <v>Organic</v>
          </cell>
          <cell r="C44">
            <v>791000</v>
          </cell>
          <cell r="D44">
            <v>1.8055238530015978</v>
          </cell>
          <cell r="E44">
            <v>441987.7</v>
          </cell>
          <cell r="F44">
            <v>1.6852780044471989</v>
          </cell>
          <cell r="G44">
            <v>700000</v>
          </cell>
          <cell r="H44">
            <v>1.7566753663922907</v>
          </cell>
          <cell r="I44">
            <v>700000</v>
          </cell>
          <cell r="J44">
            <v>1.7771459036786919</v>
          </cell>
        </row>
        <row r="45">
          <cell r="B45" t="str">
            <v>Autres taxes</v>
          </cell>
          <cell r="C45">
            <v>132000</v>
          </cell>
          <cell r="D45">
            <v>0.30130107281442597</v>
          </cell>
          <cell r="E45">
            <v>222308.33</v>
          </cell>
          <cell r="F45">
            <v>0.84765105172471833</v>
          </cell>
          <cell r="G45">
            <v>330000</v>
          </cell>
          <cell r="H45">
            <v>0.82814695844207997</v>
          </cell>
          <cell r="I45">
            <v>330000</v>
          </cell>
          <cell r="J45">
            <v>0.83779735459138338</v>
          </cell>
        </row>
        <row r="47">
          <cell r="B47" t="str">
            <v>PERSONNEL</v>
          </cell>
          <cell r="C47">
            <v>15325509.408837063</v>
          </cell>
          <cell r="D47">
            <v>34.981760805380198</v>
          </cell>
          <cell r="E47">
            <v>12006209.559999999</v>
          </cell>
          <cell r="F47">
            <v>45.779104007309883</v>
          </cell>
          <cell r="G47">
            <v>18006209.559999999</v>
          </cell>
          <cell r="H47">
            <v>45.187235394499098</v>
          </cell>
          <cell r="I47">
            <v>15819509.408837063</v>
          </cell>
          <cell r="J47">
            <v>40.162251920173304</v>
          </cell>
        </row>
        <row r="49">
          <cell r="B49" t="str">
            <v>AMORTISSEMENTS</v>
          </cell>
          <cell r="C49">
            <v>11749651.684</v>
          </cell>
          <cell r="D49">
            <v>26.81956558776535</v>
          </cell>
          <cell r="E49">
            <v>7171853.8099999996</v>
          </cell>
          <cell r="F49">
            <v>27.345936271764664</v>
          </cell>
          <cell r="G49">
            <v>11000000</v>
          </cell>
          <cell r="H49">
            <v>27.604898614735998</v>
          </cell>
          <cell r="I49">
            <v>11364000</v>
          </cell>
          <cell r="J49">
            <v>28.850694356292365</v>
          </cell>
        </row>
        <row r="51">
          <cell r="B51" t="str">
            <v>FRAIS FINANCIERS</v>
          </cell>
          <cell r="C51">
            <v>5400000</v>
          </cell>
          <cell r="D51">
            <v>12.325952978771969</v>
          </cell>
          <cell r="E51">
            <v>3563102.39</v>
          </cell>
          <cell r="F51">
            <v>13.585939349579737</v>
          </cell>
          <cell r="G51">
            <v>5400000</v>
          </cell>
          <cell r="H51">
            <v>13.55149568359767</v>
          </cell>
          <cell r="I51">
            <v>5400000</v>
          </cell>
          <cell r="J51">
            <v>13.70941125694991</v>
          </cell>
        </row>
        <row r="53">
          <cell r="B53" t="str">
            <v>REFACTURATIONS</v>
          </cell>
          <cell r="C53">
            <v>-2589600</v>
          </cell>
          <cell r="D53">
            <v>-5.9109792284866476</v>
          </cell>
          <cell r="E53">
            <v>-630259.29</v>
          </cell>
          <cell r="F53">
            <v>-2.4031485910931645</v>
          </cell>
          <cell r="G53">
            <v>-908210.23</v>
          </cell>
          <cell r="H53">
            <v>-2.2791864836378237</v>
          </cell>
          <cell r="I53">
            <v>-2725600</v>
          </cell>
          <cell r="J53">
            <v>-6.9196983929523466</v>
          </cell>
        </row>
        <row r="54">
          <cell r="B54" t="str">
            <v>Lavage citernes</v>
          </cell>
          <cell r="C54">
            <v>-144000</v>
          </cell>
          <cell r="D54">
            <v>-0.3286920794339192</v>
          </cell>
          <cell r="E54">
            <v>-125160</v>
          </cell>
          <cell r="F54">
            <v>-0.47722910623216752</v>
          </cell>
          <cell r="G54">
            <v>-180000</v>
          </cell>
          <cell r="H54">
            <v>-0.45171652278658903</v>
          </cell>
          <cell r="I54">
            <v>-180000</v>
          </cell>
          <cell r="J54">
            <v>-0.45698037523166368</v>
          </cell>
        </row>
        <row r="55">
          <cell r="B55" t="str">
            <v>Coopérative</v>
          </cell>
          <cell r="C55">
            <v>-15600</v>
          </cell>
          <cell r="D55">
            <v>-3.5608308605341248E-2</v>
          </cell>
          <cell r="E55">
            <v>-10400</v>
          </cell>
          <cell r="F55">
            <v>-3.9654703617885444E-2</v>
          </cell>
          <cell r="G55">
            <v>-15600</v>
          </cell>
          <cell r="H55">
            <v>-3.9148765308171053E-2</v>
          </cell>
          <cell r="I55">
            <v>-15600</v>
          </cell>
          <cell r="J55">
            <v>-3.9604965853410848E-2</v>
          </cell>
        </row>
        <row r="56">
          <cell r="B56" t="str">
            <v>Retentat</v>
          </cell>
          <cell r="C56">
            <v>-1930000</v>
          </cell>
          <cell r="D56">
            <v>-4.4053868979685005</v>
          </cell>
          <cell r="E56">
            <v>-14743.8</v>
          </cell>
          <cell r="F56">
            <v>-5.6217405692440325E-2</v>
          </cell>
          <cell r="G56">
            <v>-14743.8</v>
          </cell>
          <cell r="H56">
            <v>-3.7000100381449505E-2</v>
          </cell>
          <cell r="I56">
            <v>-1930000</v>
          </cell>
          <cell r="J56">
            <v>-4.8998451344283938</v>
          </cell>
        </row>
        <row r="57">
          <cell r="B57" t="str">
            <v>Pénalités</v>
          </cell>
          <cell r="D57">
            <v>0</v>
          </cell>
          <cell r="E57">
            <v>-72464.77</v>
          </cell>
          <cell r="F57">
            <v>-0.27630470933540735</v>
          </cell>
          <cell r="G57">
            <v>-100000</v>
          </cell>
          <cell r="H57">
            <v>-0.25095362377032726</v>
          </cell>
          <cell r="I57">
            <v>-100000</v>
          </cell>
          <cell r="J57">
            <v>-0.25387798623981317</v>
          </cell>
        </row>
        <row r="58">
          <cell r="B58" t="str">
            <v>BBPA  Pers + location + adminis</v>
          </cell>
          <cell r="C58">
            <v>-500000</v>
          </cell>
          <cell r="D58">
            <v>-1.1412919424788861</v>
          </cell>
          <cell r="E58">
            <v>-309624.28999999998</v>
          </cell>
          <cell r="F58">
            <v>-1.1805826396969432</v>
          </cell>
          <cell r="G58">
            <v>-500000</v>
          </cell>
          <cell r="H58">
            <v>-1.2547681188516362</v>
          </cell>
          <cell r="I58">
            <v>-500000</v>
          </cell>
          <cell r="J58">
            <v>-1.2693899311990657</v>
          </cell>
        </row>
        <row r="59">
          <cell r="B59" t="str">
            <v>Divers</v>
          </cell>
          <cell r="D59">
            <v>0</v>
          </cell>
          <cell r="E59">
            <v>-97866.43</v>
          </cell>
          <cell r="F59">
            <v>-0.37316002651832042</v>
          </cell>
          <cell r="G59">
            <v>-97866.43</v>
          </cell>
          <cell r="H59">
            <v>-0.24559935253965065</v>
          </cell>
          <cell r="J59">
            <v>0</v>
          </cell>
        </row>
        <row r="60">
          <cell r="B60" t="str">
            <v>TOTAL GENERAL</v>
          </cell>
          <cell r="C60">
            <v>60659298.288725495</v>
          </cell>
          <cell r="D60">
            <v>1.3845993674669139</v>
          </cell>
          <cell r="E60">
            <v>41528238.586000003</v>
          </cell>
          <cell r="F60">
            <v>1.5834519162506389</v>
          </cell>
          <cell r="G60">
            <v>63221577.855999999</v>
          </cell>
          <cell r="H60">
            <v>1.5865684063441077</v>
          </cell>
          <cell r="I60">
            <v>58297759.518837065</v>
          </cell>
          <cell r="J60">
            <v>1.480051778893525</v>
          </cell>
        </row>
        <row r="61">
          <cell r="B61" t="str">
            <v>UF (Cts / Kg)</v>
          </cell>
          <cell r="D61">
            <v>0</v>
          </cell>
        </row>
        <row r="62">
          <cell r="B62" t="str">
            <v>Coût Cts / Kg</v>
          </cell>
          <cell r="D62">
            <v>1.3845993674669139</v>
          </cell>
          <cell r="F62">
            <v>1.5834519162506389</v>
          </cell>
          <cell r="H62">
            <v>1.5865684063441077</v>
          </cell>
          <cell r="J62">
            <v>1.480051778893525</v>
          </cell>
        </row>
      </sheetData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13"/>
      <sheetName val="quai 13"/>
      <sheetName val="CSE 13"/>
      <sheetName val="MINERAUX 13"/>
      <sheetName val="PROLACTA 13"/>
      <sheetName val="ALV 13"/>
      <sheetName val="Magasin 13"/>
      <sheetName val="Données"/>
    </sheetNames>
    <sheetDataSet>
      <sheetData sheetId="0"/>
      <sheetData sheetId="1">
        <row r="124">
          <cell r="D124">
            <v>0.99795958297230059</v>
          </cell>
          <cell r="E124">
            <v>0.99424437804686272</v>
          </cell>
          <cell r="F124">
            <v>0.99929942552893369</v>
          </cell>
          <cell r="G124">
            <v>0.99159995147986413</v>
          </cell>
          <cell r="H124">
            <v>0.99341847054916521</v>
          </cell>
          <cell r="I124">
            <v>0.99533266507956397</v>
          </cell>
          <cell r="J124">
            <v>0.99171867864210683</v>
          </cell>
          <cell r="K124">
            <v>0.998050155987521</v>
          </cell>
          <cell r="L124">
            <v>0.98263096193003019</v>
          </cell>
          <cell r="M124">
            <v>0</v>
          </cell>
          <cell r="N124">
            <v>0</v>
          </cell>
          <cell r="O124">
            <v>0</v>
          </cell>
        </row>
        <row r="125">
          <cell r="D125">
            <v>0.9884606508192938</v>
          </cell>
          <cell r="E125">
            <v>0.99242615501136078</v>
          </cell>
          <cell r="F125">
            <v>0.99816049666590023</v>
          </cell>
          <cell r="G125">
            <v>0.95788313120176405</v>
          </cell>
          <cell r="H125">
            <v>0.9694705380017079</v>
          </cell>
          <cell r="I125">
            <v>0.98629500580720098</v>
          </cell>
          <cell r="J125">
            <v>0.95387531592249364</v>
          </cell>
          <cell r="K125">
            <v>0.99319447308723452</v>
          </cell>
          <cell r="L125">
            <v>0.93162770180855758</v>
          </cell>
          <cell r="M125" t="e">
            <v>#DIV/0!</v>
          </cell>
          <cell r="N125" t="e">
            <v>#DIV/0!</v>
          </cell>
          <cell r="O125" t="e">
            <v>#DIV/0!</v>
          </cell>
        </row>
        <row r="126">
          <cell r="D126">
            <v>0.99480343425214646</v>
          </cell>
          <cell r="E126">
            <v>0.96171171171171166</v>
          </cell>
          <cell r="F126">
            <v>0.99609644087256033</v>
          </cell>
          <cell r="G126">
            <v>0.979976717112922</v>
          </cell>
          <cell r="H126">
            <v>0.98365657005883633</v>
          </cell>
          <cell r="I126">
            <v>0.97909893172317697</v>
          </cell>
          <cell r="J126">
            <v>0.98883505371813774</v>
          </cell>
          <cell r="K126">
            <v>0.99333194415503234</v>
          </cell>
          <cell r="L126">
            <v>0.94315884070995282</v>
          </cell>
          <cell r="M126" t="e">
            <v>#DIV/0!</v>
          </cell>
          <cell r="N126" t="e">
            <v>#DIV/0!</v>
          </cell>
          <cell r="O126" t="e">
            <v>#DIV/0!</v>
          </cell>
        </row>
        <row r="127">
          <cell r="D127">
            <v>1</v>
          </cell>
          <cell r="E127">
            <v>1</v>
          </cell>
          <cell r="F127">
            <v>1</v>
          </cell>
          <cell r="G127">
            <v>1</v>
          </cell>
          <cell r="H127">
            <v>1</v>
          </cell>
          <cell r="I127">
            <v>1</v>
          </cell>
          <cell r="J127">
            <v>1</v>
          </cell>
          <cell r="K127">
            <v>1</v>
          </cell>
          <cell r="L127">
            <v>1</v>
          </cell>
          <cell r="M127" t="e">
            <v>#DIV/0!</v>
          </cell>
          <cell r="N127" t="e">
            <v>#DIV/0!</v>
          </cell>
          <cell r="O127" t="e">
            <v>#DIV/0!</v>
          </cell>
        </row>
      </sheetData>
      <sheetData sheetId="2">
        <row r="157">
          <cell r="D157">
            <v>0.9887839433293979</v>
          </cell>
          <cell r="E157">
            <v>0.98759305210918114</v>
          </cell>
          <cell r="F157">
            <v>0.99240780911062909</v>
          </cell>
          <cell r="G157">
            <v>0.99713138267355139</v>
          </cell>
          <cell r="H157">
            <v>0.99201277955271561</v>
          </cell>
          <cell r="I157">
            <v>0.99671412924424974</v>
          </cell>
          <cell r="J157">
            <v>0.974581166955517</v>
          </cell>
          <cell r="K157">
            <v>0.98410896708286044</v>
          </cell>
          <cell r="L157">
            <v>0.9917110716400237</v>
          </cell>
          <cell r="M157">
            <v>0.99253333333333338</v>
          </cell>
          <cell r="N157">
            <v>0</v>
          </cell>
          <cell r="O157">
            <v>0</v>
          </cell>
        </row>
        <row r="158">
          <cell r="D158">
            <v>0.98009999999999997</v>
          </cell>
          <cell r="E158">
            <v>0.9929</v>
          </cell>
          <cell r="F158">
            <v>0.99850000000000005</v>
          </cell>
          <cell r="G158">
            <v>0.99460000000000004</v>
          </cell>
          <cell r="H158">
            <v>1</v>
          </cell>
          <cell r="I158">
            <v>1</v>
          </cell>
          <cell r="J158">
            <v>0.99209999999999998</v>
          </cell>
          <cell r="K158">
            <v>0.99360000000000004</v>
          </cell>
          <cell r="L158">
            <v>0.99209999999999998</v>
          </cell>
        </row>
        <row r="159">
          <cell r="D159">
            <v>0.99360000000000004</v>
          </cell>
          <cell r="E159">
            <v>0.97119999999999995</v>
          </cell>
          <cell r="F159">
            <v>0.99399999999999999</v>
          </cell>
          <cell r="G159">
            <v>1</v>
          </cell>
          <cell r="H159">
            <v>0.99029999999999996</v>
          </cell>
          <cell r="I159">
            <v>0.99950000000000006</v>
          </cell>
          <cell r="J159">
            <v>0.99780000000000002</v>
          </cell>
          <cell r="K159">
            <v>0.98960000000000004</v>
          </cell>
          <cell r="L159">
            <v>1</v>
          </cell>
        </row>
        <row r="160">
          <cell r="D160">
            <v>0.98809999999999998</v>
          </cell>
          <cell r="E160">
            <v>0.99029999999999996</v>
          </cell>
          <cell r="F160">
            <v>0.98540000000000005</v>
          </cell>
          <cell r="G160">
            <v>0.99639999999999995</v>
          </cell>
          <cell r="H160">
            <v>0.98599999999999999</v>
          </cell>
          <cell r="I160">
            <v>0.98709999999999998</v>
          </cell>
          <cell r="J160">
            <v>0.93369999999999997</v>
          </cell>
          <cell r="K160">
            <v>0.96399999999999997</v>
          </cell>
          <cell r="L160">
            <v>0.98089999999999999</v>
          </cell>
        </row>
      </sheetData>
      <sheetData sheetId="3">
        <row r="43">
          <cell r="D43">
            <v>0.97317744154018415</v>
          </cell>
          <cell r="E43">
            <v>0.98161065313842344</v>
          </cell>
          <cell r="F43">
            <v>0.99515518546555637</v>
          </cell>
          <cell r="G43">
            <v>0.99850299401200593</v>
          </cell>
          <cell r="H43">
            <v>0.99556977602758323</v>
          </cell>
          <cell r="I43">
            <v>0.97970734400874526</v>
          </cell>
          <cell r="J43">
            <v>1</v>
          </cell>
          <cell r="K43">
            <v>0.99048767416901995</v>
          </cell>
          <cell r="L43">
            <v>0.98912959080678464</v>
          </cell>
          <cell r="M43">
            <v>0</v>
          </cell>
          <cell r="N43">
            <v>0</v>
          </cell>
          <cell r="O43">
            <v>0</v>
          </cell>
        </row>
      </sheetData>
      <sheetData sheetId="4">
        <row r="36">
          <cell r="D36">
            <v>0.98913197897436023</v>
          </cell>
          <cell r="E36">
            <v>0.98878155188532257</v>
          </cell>
          <cell r="F36">
            <v>0.98521584861035971</v>
          </cell>
          <cell r="G36">
            <v>0.99592237408441209</v>
          </cell>
          <cell r="H36">
            <v>1</v>
          </cell>
          <cell r="I36">
            <v>0.99862290566907375</v>
          </cell>
          <cell r="J36">
            <v>0.99783750386160019</v>
          </cell>
          <cell r="K36">
            <v>0.9921683798334554</v>
          </cell>
          <cell r="L36">
            <v>0.99263705482181563</v>
          </cell>
          <cell r="M36">
            <v>0</v>
          </cell>
          <cell r="N36">
            <v>0</v>
          </cell>
          <cell r="O36">
            <v>0</v>
          </cell>
        </row>
        <row r="43">
          <cell r="D43">
            <v>0.9830278045785219</v>
          </cell>
          <cell r="E43">
            <v>0.99547310556405622</v>
          </cell>
          <cell r="F43">
            <v>0.98847663040782485</v>
          </cell>
          <cell r="G43">
            <v>0.99689543252271495</v>
          </cell>
          <cell r="H43">
            <v>0.99831752114780681</v>
          </cell>
          <cell r="I43">
            <v>0.9900363454068124</v>
          </cell>
          <cell r="J43">
            <v>0.99857266656472121</v>
          </cell>
          <cell r="K43">
            <v>0.99153229895528883</v>
          </cell>
          <cell r="L43">
            <v>0.99129677980846032</v>
          </cell>
          <cell r="M43">
            <v>0</v>
          </cell>
          <cell r="N43">
            <v>0</v>
          </cell>
          <cell r="O43">
            <v>0</v>
          </cell>
        </row>
      </sheetData>
      <sheetData sheetId="5">
        <row r="98">
          <cell r="D98">
            <v>0.93400000000000005</v>
          </cell>
          <cell r="E98">
            <v>0.95330000000000004</v>
          </cell>
          <cell r="F98">
            <v>0.93510000000000004</v>
          </cell>
          <cell r="G98">
            <v>0.96209999999999996</v>
          </cell>
          <cell r="H98">
            <v>0.92010000000000003</v>
          </cell>
          <cell r="I98">
            <v>0.92900000000000005</v>
          </cell>
          <cell r="J98">
            <v>0.93389999999999995</v>
          </cell>
          <cell r="K98">
            <v>0.95960000000000001</v>
          </cell>
          <cell r="L98">
            <v>0.96660000000000001</v>
          </cell>
        </row>
        <row r="114">
          <cell r="D114">
            <v>0.94930000000000003</v>
          </cell>
          <cell r="E114">
            <v>0.97</v>
          </cell>
          <cell r="F114">
            <v>0.95509999999999995</v>
          </cell>
          <cell r="G114">
            <v>0.93130000000000002</v>
          </cell>
          <cell r="H114">
            <v>0.95079999999999998</v>
          </cell>
          <cell r="I114">
            <v>0.96430000000000005</v>
          </cell>
          <cell r="J114">
            <v>0.9214</v>
          </cell>
          <cell r="K114">
            <v>0.95679999999999998</v>
          </cell>
          <cell r="L114">
            <v>0.92390000000000005</v>
          </cell>
        </row>
        <row r="130">
          <cell r="D130">
            <v>1</v>
          </cell>
          <cell r="E130">
            <v>1</v>
          </cell>
          <cell r="F130">
            <v>1</v>
          </cell>
          <cell r="G130">
            <v>1</v>
          </cell>
          <cell r="H130">
            <v>1</v>
          </cell>
          <cell r="I130">
            <v>1</v>
          </cell>
          <cell r="J130">
            <v>0</v>
          </cell>
          <cell r="K130">
            <v>0</v>
          </cell>
          <cell r="L130">
            <v>0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B4" workbookViewId="0">
      <selection activeCell="D21" sqref="D21"/>
    </sheetView>
  </sheetViews>
  <sheetFormatPr baseColWidth="10" defaultRowHeight="12.75" x14ac:dyDescent="0.2"/>
  <cols>
    <col min="1" max="1" width="35.42578125" customWidth="1"/>
  </cols>
  <sheetData>
    <row r="1" spans="1:20" x14ac:dyDescent="0.2"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</row>
    <row r="2" spans="1:20" ht="12.75" customHeight="1" x14ac:dyDescent="0.2">
      <c r="A2" s="1" t="s">
        <v>12</v>
      </c>
      <c r="B2" s="2" t="s">
        <v>13</v>
      </c>
      <c r="C2" s="3">
        <v>0.99</v>
      </c>
      <c r="D2" s="4">
        <f>'[4]quai 13'!D$124</f>
        <v>0.99795958297230059</v>
      </c>
      <c r="E2" s="5">
        <f>'[4]quai 13'!E$124</f>
        <v>0.99424437804686272</v>
      </c>
      <c r="F2" s="5">
        <f>'[4]quai 13'!F$124</f>
        <v>0.99929942552893369</v>
      </c>
      <c r="G2" s="5">
        <f>'[4]quai 13'!G$124</f>
        <v>0.99159995147986413</v>
      </c>
      <c r="H2" s="5">
        <f>'[4]quai 13'!H$124</f>
        <v>0.99341847054916521</v>
      </c>
      <c r="I2" s="5">
        <f>'[4]quai 13'!I$124</f>
        <v>0.99533266507956397</v>
      </c>
      <c r="J2" s="5">
        <f>'[4]quai 13'!J$124</f>
        <v>0.99171867864210683</v>
      </c>
      <c r="K2" s="5">
        <f>'[4]quai 13'!K$124</f>
        <v>0.998050155987521</v>
      </c>
      <c r="L2" s="5">
        <f>'[4]quai 13'!L$124</f>
        <v>0.98263096193003019</v>
      </c>
      <c r="M2" s="5">
        <f>'[4]quai 13'!M$124</f>
        <v>0</v>
      </c>
      <c r="N2" s="5">
        <f>'[4]quai 13'!N$124</f>
        <v>0</v>
      </c>
      <c r="O2" s="5">
        <f>'[4]quai 13'!O$124</f>
        <v>0</v>
      </c>
      <c r="P2" s="6">
        <f>SUM(D2:O2)/COUNTIF(D2:O2,"&gt;0")</f>
        <v>0.99380603002403867</v>
      </c>
      <c r="Q2" s="7">
        <v>99.605000000000004</v>
      </c>
      <c r="R2" s="8" t="s">
        <v>14</v>
      </c>
      <c r="S2" s="2" t="s">
        <v>14</v>
      </c>
      <c r="T2" s="9" t="s">
        <v>15</v>
      </c>
    </row>
    <row r="3" spans="1:20" x14ac:dyDescent="0.2">
      <c r="A3" s="1" t="s">
        <v>16</v>
      </c>
      <c r="B3" s="2" t="s">
        <v>13</v>
      </c>
      <c r="C3" s="3">
        <v>0.99</v>
      </c>
      <c r="D3" s="10">
        <f>'[4]quai 13'!D$125</f>
        <v>0.9884606508192938</v>
      </c>
      <c r="E3" s="11">
        <f>'[4]quai 13'!E$125</f>
        <v>0.99242615501136078</v>
      </c>
      <c r="F3" s="11">
        <f>'[4]quai 13'!F$125</f>
        <v>0.99816049666590023</v>
      </c>
      <c r="G3" s="11">
        <f>'[4]quai 13'!G$125</f>
        <v>0.95788313120176405</v>
      </c>
      <c r="H3" s="11">
        <f>'[4]quai 13'!H$125</f>
        <v>0.9694705380017079</v>
      </c>
      <c r="I3" s="11">
        <f>'[4]quai 13'!I$125</f>
        <v>0.98629500580720098</v>
      </c>
      <c r="J3" s="11">
        <f>'[4]quai 13'!J$125</f>
        <v>0.95387531592249364</v>
      </c>
      <c r="K3" s="11">
        <f>'[4]quai 13'!K$125</f>
        <v>0.99319447308723452</v>
      </c>
      <c r="L3" s="11">
        <f>'[4]quai 13'!L$125</f>
        <v>0.93162770180855758</v>
      </c>
      <c r="M3" s="11" t="e">
        <f>'[4]quai 13'!M$125</f>
        <v>#DIV/0!</v>
      </c>
      <c r="N3" s="11" t="e">
        <f>'[4]quai 13'!N$125</f>
        <v>#DIV/0!</v>
      </c>
      <c r="O3" s="11" t="e">
        <f>'[4]quai 13'!O$125</f>
        <v>#DIV/0!</v>
      </c>
      <c r="P3" s="6">
        <f t="array" ref="P3">AVERAGE(IF(NOT(ISERROR(D3:O3)),(D3:O3)))</f>
        <v>0.97459927425839032</v>
      </c>
      <c r="Q3" s="8">
        <v>98.367499999999993</v>
      </c>
      <c r="R3" s="8" t="s">
        <v>14</v>
      </c>
      <c r="S3" s="2" t="s">
        <v>14</v>
      </c>
      <c r="T3" s="9"/>
    </row>
    <row r="4" spans="1:20" x14ac:dyDescent="0.2">
      <c r="A4" s="1" t="s">
        <v>17</v>
      </c>
      <c r="B4" s="2" t="s">
        <v>13</v>
      </c>
      <c r="C4" s="3">
        <v>0.99</v>
      </c>
      <c r="D4" s="12">
        <f>'[4]quai 13'!D$126</f>
        <v>0.99480343425214646</v>
      </c>
      <c r="E4" s="13">
        <f>'[4]quai 13'!E$126</f>
        <v>0.96171171171171166</v>
      </c>
      <c r="F4" s="13">
        <f>'[4]quai 13'!F$126</f>
        <v>0.99609644087256033</v>
      </c>
      <c r="G4" s="13">
        <f>'[4]quai 13'!G$126</f>
        <v>0.979976717112922</v>
      </c>
      <c r="H4" s="13">
        <f>'[4]quai 13'!H$126</f>
        <v>0.98365657005883633</v>
      </c>
      <c r="I4" s="13">
        <f>'[4]quai 13'!I$126</f>
        <v>0.97909893172317697</v>
      </c>
      <c r="J4" s="13">
        <f>'[4]quai 13'!J$126</f>
        <v>0.98883505371813774</v>
      </c>
      <c r="K4" s="13">
        <f>'[4]quai 13'!K$126</f>
        <v>0.99333194415503234</v>
      </c>
      <c r="L4" s="13">
        <f>'[4]quai 13'!L$126</f>
        <v>0.94315884070995282</v>
      </c>
      <c r="M4" s="13" t="e">
        <f>'[4]quai 13'!M$126</f>
        <v>#DIV/0!</v>
      </c>
      <c r="N4" s="13" t="e">
        <f>'[4]quai 13'!N$126</f>
        <v>#DIV/0!</v>
      </c>
      <c r="O4" s="13" t="e">
        <f>'[4]quai 13'!O$126</f>
        <v>#DIV/0!</v>
      </c>
      <c r="P4" s="6">
        <f t="array" ref="P4">AVERAGE(IF(NOT(ISERROR(D4:O4)),(D4:O4)))</f>
        <v>0.98007440492383091</v>
      </c>
      <c r="Q4" s="8">
        <v>98.649999999999991</v>
      </c>
      <c r="R4" s="8" t="s">
        <v>14</v>
      </c>
      <c r="S4" s="2" t="s">
        <v>14</v>
      </c>
      <c r="T4" s="9"/>
    </row>
    <row r="5" spans="1:20" x14ac:dyDescent="0.2">
      <c r="A5" s="1" t="s">
        <v>18</v>
      </c>
      <c r="B5" s="2" t="s">
        <v>13</v>
      </c>
      <c r="C5" s="3">
        <v>0.99</v>
      </c>
      <c r="D5" s="14">
        <f>'[4]quai 13'!D$127</f>
        <v>1</v>
      </c>
      <c r="E5" s="5">
        <f>'[4]quai 13'!E$127</f>
        <v>1</v>
      </c>
      <c r="F5" s="5">
        <f>'[4]quai 13'!F$127</f>
        <v>1</v>
      </c>
      <c r="G5" s="5">
        <f>'[4]quai 13'!G$127</f>
        <v>1</v>
      </c>
      <c r="H5" s="5">
        <f>'[4]quai 13'!H$127</f>
        <v>1</v>
      </c>
      <c r="I5" s="5">
        <f>'[4]quai 13'!I$127</f>
        <v>1</v>
      </c>
      <c r="J5" s="5">
        <f>'[4]quai 13'!J$127</f>
        <v>1</v>
      </c>
      <c r="K5" s="5">
        <f>'[4]quai 13'!K$127</f>
        <v>1</v>
      </c>
      <c r="L5" s="5">
        <f>'[4]quai 13'!L$127</f>
        <v>1</v>
      </c>
      <c r="M5" s="5" t="e">
        <f>'[4]quai 13'!M$127</f>
        <v>#DIV/0!</v>
      </c>
      <c r="N5" s="5" t="e">
        <f>'[4]quai 13'!N$127</f>
        <v>#DIV/0!</v>
      </c>
      <c r="O5" s="5" t="e">
        <f>'[4]quai 13'!O$127</f>
        <v>#DIV/0!</v>
      </c>
      <c r="P5" s="6">
        <f t="array" ref="P5">AVERAGE(IF(NOT(ISERROR(D5:O5)),(D5:O5)))</f>
        <v>1</v>
      </c>
      <c r="Q5" s="8">
        <v>99.6</v>
      </c>
      <c r="R5" s="8"/>
      <c r="S5" s="2"/>
      <c r="T5" s="9"/>
    </row>
    <row r="6" spans="1:20" x14ac:dyDescent="0.2">
      <c r="A6" s="1" t="s">
        <v>19</v>
      </c>
      <c r="B6" s="2" t="s">
        <v>13</v>
      </c>
      <c r="C6" s="3">
        <v>0.99299999999999999</v>
      </c>
      <c r="D6" s="14">
        <f>'[4]PROLACTA 13'!D$43</f>
        <v>0.9830278045785219</v>
      </c>
      <c r="E6" s="5">
        <f>'[4]PROLACTA 13'!E$43</f>
        <v>0.99547310556405622</v>
      </c>
      <c r="F6" s="5">
        <f>'[4]PROLACTA 13'!F$43</f>
        <v>0.98847663040782485</v>
      </c>
      <c r="G6" s="5">
        <f>'[4]PROLACTA 13'!G$43</f>
        <v>0.99689543252271495</v>
      </c>
      <c r="H6" s="5">
        <f>'[4]PROLACTA 13'!H$43</f>
        <v>0.99831752114780681</v>
      </c>
      <c r="I6" s="5">
        <f>'[4]PROLACTA 13'!I$43</f>
        <v>0.9900363454068124</v>
      </c>
      <c r="J6" s="5">
        <f>'[4]PROLACTA 13'!J$43</f>
        <v>0.99857266656472121</v>
      </c>
      <c r="K6" s="5">
        <f>'[4]PROLACTA 13'!K$43</f>
        <v>0.99153229895528883</v>
      </c>
      <c r="L6" s="5">
        <f>'[4]PROLACTA 13'!L$43</f>
        <v>0.99129677980846032</v>
      </c>
      <c r="M6" s="5">
        <f>'[4]PROLACTA 13'!M$43</f>
        <v>0</v>
      </c>
      <c r="N6" s="5">
        <f>'[4]PROLACTA 13'!N$43</f>
        <v>0</v>
      </c>
      <c r="O6" s="15">
        <f>'[4]PROLACTA 13'!O$43</f>
        <v>0</v>
      </c>
      <c r="P6" s="6">
        <f t="shared" ref="P6:P16" si="0">SUM(D6:O6)/COUNTIF(D6:O6,"&gt;0")</f>
        <v>0.99262539832846741</v>
      </c>
      <c r="Q6" s="8">
        <v>99.40916666666665</v>
      </c>
      <c r="R6" s="8" t="s">
        <v>14</v>
      </c>
      <c r="S6" s="2" t="s">
        <v>14</v>
      </c>
      <c r="T6" s="16" t="s">
        <v>15</v>
      </c>
    </row>
    <row r="7" spans="1:20" x14ac:dyDescent="0.2">
      <c r="A7" s="1" t="s">
        <v>20</v>
      </c>
      <c r="B7" s="2" t="s">
        <v>13</v>
      </c>
      <c r="C7" s="3">
        <v>0.98970000000000002</v>
      </c>
      <c r="D7" s="14">
        <f>'[4]MINERAUX 13'!D$43</f>
        <v>0.97317744154018415</v>
      </c>
      <c r="E7" s="5">
        <f>'[4]MINERAUX 13'!E$43</f>
        <v>0.98161065313842344</v>
      </c>
      <c r="F7" s="5">
        <f>'[4]MINERAUX 13'!F$43</f>
        <v>0.99515518546555637</v>
      </c>
      <c r="G7" s="5">
        <f>'[4]MINERAUX 13'!G$43</f>
        <v>0.99850299401200593</v>
      </c>
      <c r="H7" s="5">
        <f>'[4]MINERAUX 13'!H$43</f>
        <v>0.99556977602758323</v>
      </c>
      <c r="I7" s="5">
        <f>'[4]MINERAUX 13'!I$43</f>
        <v>0.97970734400874526</v>
      </c>
      <c r="J7" s="5">
        <f>'[4]MINERAUX 13'!J$43</f>
        <v>1</v>
      </c>
      <c r="K7" s="5">
        <f>'[4]MINERAUX 13'!K$43</f>
        <v>0.99048767416901995</v>
      </c>
      <c r="L7" s="5">
        <f>'[4]MINERAUX 13'!L$43</f>
        <v>0.98912959080678464</v>
      </c>
      <c r="M7" s="5">
        <f>'[4]MINERAUX 13'!M$43</f>
        <v>0</v>
      </c>
      <c r="N7" s="5">
        <f>'[4]MINERAUX 13'!N$43</f>
        <v>0</v>
      </c>
      <c r="O7" s="15">
        <f>'[4]MINERAUX 13'!O$43</f>
        <v>0</v>
      </c>
      <c r="P7" s="6">
        <f t="shared" si="0"/>
        <v>0.98926007324092269</v>
      </c>
      <c r="Q7" s="8">
        <v>99.7</v>
      </c>
      <c r="R7" s="8"/>
      <c r="S7" s="2"/>
      <c r="T7" s="17"/>
    </row>
    <row r="8" spans="1:20" x14ac:dyDescent="0.2">
      <c r="A8" s="1" t="s">
        <v>21</v>
      </c>
      <c r="B8" s="2" t="s">
        <v>13</v>
      </c>
      <c r="C8" s="3">
        <v>0.99399999999999999</v>
      </c>
      <c r="D8" s="14">
        <f>'[4]PROLACTA 13'!D$36</f>
        <v>0.98913197897436023</v>
      </c>
      <c r="E8" s="5">
        <f>'[4]PROLACTA 13'!E$36</f>
        <v>0.98878155188532257</v>
      </c>
      <c r="F8" s="5">
        <f>'[4]PROLACTA 13'!F$36</f>
        <v>0.98521584861035971</v>
      </c>
      <c r="G8" s="5">
        <f>'[4]PROLACTA 13'!G$36</f>
        <v>0.99592237408441209</v>
      </c>
      <c r="H8" s="5">
        <f>'[4]PROLACTA 13'!H$36</f>
        <v>1</v>
      </c>
      <c r="I8" s="5">
        <f>'[4]PROLACTA 13'!I$36</f>
        <v>0.99862290566907375</v>
      </c>
      <c r="J8" s="5">
        <f>'[4]PROLACTA 13'!J$36</f>
        <v>0.99783750386160019</v>
      </c>
      <c r="K8" s="5">
        <f>'[4]PROLACTA 13'!K$36</f>
        <v>0.9921683798334554</v>
      </c>
      <c r="L8" s="5">
        <f>'[4]PROLACTA 13'!L$36</f>
        <v>0.99263705482181563</v>
      </c>
      <c r="M8" s="5">
        <f>'[4]PROLACTA 13'!M$36</f>
        <v>0</v>
      </c>
      <c r="N8" s="5">
        <f>'[4]PROLACTA 13'!N$36</f>
        <v>0</v>
      </c>
      <c r="O8" s="15">
        <f>'[4]PROLACTA 13'!O$36</f>
        <v>0</v>
      </c>
      <c r="P8" s="6">
        <f t="shared" si="0"/>
        <v>0.9933686219711555</v>
      </c>
      <c r="Q8" s="8">
        <v>99.054999999999993</v>
      </c>
      <c r="R8" s="8" t="s">
        <v>14</v>
      </c>
      <c r="S8" s="2" t="s">
        <v>14</v>
      </c>
      <c r="T8" s="17"/>
    </row>
    <row r="9" spans="1:20" x14ac:dyDescent="0.2">
      <c r="A9" s="1" t="s">
        <v>22</v>
      </c>
      <c r="B9" s="2" t="s">
        <v>13</v>
      </c>
      <c r="C9" s="3">
        <v>0.98499999999999999</v>
      </c>
      <c r="D9" s="18">
        <f>'[4]CSE 13'!D$157</f>
        <v>0.9887839433293979</v>
      </c>
      <c r="E9" s="19">
        <f>'[4]CSE 13'!E$157</f>
        <v>0.98759305210918114</v>
      </c>
      <c r="F9" s="19">
        <f>'[4]CSE 13'!F$157</f>
        <v>0.99240780911062909</v>
      </c>
      <c r="G9" s="19">
        <f>'[4]CSE 13'!G$157</f>
        <v>0.99713138267355139</v>
      </c>
      <c r="H9" s="19">
        <f>'[4]CSE 13'!H$157</f>
        <v>0.99201277955271561</v>
      </c>
      <c r="I9" s="19">
        <f>'[4]CSE 13'!I$157</f>
        <v>0.99671412924424974</v>
      </c>
      <c r="J9" s="19">
        <f>'[4]CSE 13'!J$157</f>
        <v>0.974581166955517</v>
      </c>
      <c r="K9" s="19">
        <f>'[4]CSE 13'!K$157</f>
        <v>0.98410896708286044</v>
      </c>
      <c r="L9" s="19">
        <f>'[4]CSE 13'!L$157</f>
        <v>0.9917110716400237</v>
      </c>
      <c r="M9" s="19">
        <f>'[4]CSE 13'!M$157</f>
        <v>0.99253333333333338</v>
      </c>
      <c r="N9" s="19">
        <f>'[4]CSE 13'!N$157</f>
        <v>0</v>
      </c>
      <c r="O9" s="20">
        <f>'[4]CSE 13'!O$157</f>
        <v>0</v>
      </c>
      <c r="P9" s="6">
        <f t="shared" si="0"/>
        <v>0.98975776350314604</v>
      </c>
      <c r="Q9" s="8">
        <v>99.280833333333348</v>
      </c>
      <c r="R9" s="8" t="s">
        <v>14</v>
      </c>
      <c r="S9" s="2" t="s">
        <v>14</v>
      </c>
      <c r="T9" s="21"/>
    </row>
    <row r="10" spans="1:20" x14ac:dyDescent="0.2">
      <c r="A10" s="1" t="s">
        <v>23</v>
      </c>
      <c r="B10" s="2" t="s">
        <v>13</v>
      </c>
      <c r="C10" s="3">
        <v>0.99490000000000001</v>
      </c>
      <c r="D10" s="22">
        <f>'[4]CSE 13'!D$158</f>
        <v>0.98009999999999997</v>
      </c>
      <c r="E10" s="23">
        <f>'[4]CSE 13'!E$158</f>
        <v>0.9929</v>
      </c>
      <c r="F10" s="23">
        <f>'[4]CSE 13'!F$158</f>
        <v>0.99850000000000005</v>
      </c>
      <c r="G10" s="23">
        <f>'[4]CSE 13'!G$158</f>
        <v>0.99460000000000004</v>
      </c>
      <c r="H10" s="23">
        <f>'[4]CSE 13'!H$158</f>
        <v>1</v>
      </c>
      <c r="I10" s="23">
        <f>'[4]CSE 13'!I$158</f>
        <v>1</v>
      </c>
      <c r="J10" s="23">
        <f>'[4]CSE 13'!J$158</f>
        <v>0.99209999999999998</v>
      </c>
      <c r="K10" s="23">
        <f>'[4]CSE 13'!K$158</f>
        <v>0.99360000000000004</v>
      </c>
      <c r="L10" s="23">
        <f>'[4]CSE 13'!L$158</f>
        <v>0.99209999999999998</v>
      </c>
      <c r="M10" s="23">
        <f>'[4]CSE 13'!M$158</f>
        <v>0</v>
      </c>
      <c r="N10" s="23">
        <f>'[4]CSE 13'!N$158</f>
        <v>0</v>
      </c>
      <c r="O10" s="24">
        <f>'[4]CSE 13'!O$158</f>
        <v>0</v>
      </c>
      <c r="P10" s="6">
        <f t="shared" si="0"/>
        <v>0.99376666666666658</v>
      </c>
      <c r="Q10" s="8">
        <v>97.69</v>
      </c>
      <c r="R10" s="8"/>
      <c r="S10" s="2"/>
      <c r="T10" s="21"/>
    </row>
    <row r="11" spans="1:20" x14ac:dyDescent="0.2">
      <c r="A11" s="1" t="s">
        <v>24</v>
      </c>
      <c r="B11" s="2" t="s">
        <v>13</v>
      </c>
      <c r="C11" s="3">
        <v>0.99519999999999997</v>
      </c>
      <c r="D11" s="22">
        <f>'[4]CSE 13'!D$159</f>
        <v>0.99360000000000004</v>
      </c>
      <c r="E11" s="23">
        <f>'[4]CSE 13'!E$159</f>
        <v>0.97119999999999995</v>
      </c>
      <c r="F11" s="23">
        <f>'[4]CSE 13'!F$159</f>
        <v>0.99399999999999999</v>
      </c>
      <c r="G11" s="23">
        <f>'[4]CSE 13'!G$159</f>
        <v>1</v>
      </c>
      <c r="H11" s="23">
        <f>'[4]CSE 13'!H$159</f>
        <v>0.99029999999999996</v>
      </c>
      <c r="I11" s="23">
        <f>'[4]CSE 13'!I$159</f>
        <v>0.99950000000000006</v>
      </c>
      <c r="J11" s="23">
        <f>'[4]CSE 13'!J$159</f>
        <v>0.99780000000000002</v>
      </c>
      <c r="K11" s="23">
        <f>'[4]CSE 13'!K$159</f>
        <v>0.98960000000000004</v>
      </c>
      <c r="L11" s="23">
        <f>'[4]CSE 13'!L$159</f>
        <v>1</v>
      </c>
      <c r="M11" s="23">
        <f>'[4]CSE 13'!M$159</f>
        <v>0</v>
      </c>
      <c r="N11" s="23">
        <f>'[4]CSE 13'!N$159</f>
        <v>0</v>
      </c>
      <c r="O11" s="24">
        <f>'[4]CSE 13'!O$159</f>
        <v>0</v>
      </c>
      <c r="P11" s="6">
        <f t="shared" si="0"/>
        <v>0.99288888888888893</v>
      </c>
      <c r="Q11" s="8">
        <v>98.14</v>
      </c>
      <c r="R11" s="8"/>
      <c r="S11" s="2"/>
      <c r="T11" s="21"/>
    </row>
    <row r="12" spans="1:20" x14ac:dyDescent="0.2">
      <c r="A12" s="1" t="s">
        <v>25</v>
      </c>
      <c r="B12" s="2" t="s">
        <v>13</v>
      </c>
      <c r="C12" s="3">
        <v>0.99280000000000002</v>
      </c>
      <c r="D12" s="22">
        <f>'[4]CSE 13'!D$160</f>
        <v>0.98809999999999998</v>
      </c>
      <c r="E12" s="23">
        <f>'[4]CSE 13'!E$160</f>
        <v>0.99029999999999996</v>
      </c>
      <c r="F12" s="23">
        <f>'[4]CSE 13'!F$160</f>
        <v>0.98540000000000005</v>
      </c>
      <c r="G12" s="23">
        <f>'[4]CSE 13'!G$160</f>
        <v>0.99639999999999995</v>
      </c>
      <c r="H12" s="23">
        <f>'[4]CSE 13'!H$160</f>
        <v>0.98599999999999999</v>
      </c>
      <c r="I12" s="23">
        <f>'[4]CSE 13'!I$160</f>
        <v>0.98709999999999998</v>
      </c>
      <c r="J12" s="23">
        <f>'[4]CSE 13'!J$160</f>
        <v>0.93369999999999997</v>
      </c>
      <c r="K12" s="23">
        <f>'[4]CSE 13'!K$160</f>
        <v>0.96399999999999997</v>
      </c>
      <c r="L12" s="23">
        <f>'[4]CSE 13'!L$160</f>
        <v>0.98089999999999999</v>
      </c>
      <c r="M12" s="23">
        <f>'[4]CSE 13'!M$160</f>
        <v>0</v>
      </c>
      <c r="N12" s="23">
        <f>'[4]CSE 13'!N$160</f>
        <v>0</v>
      </c>
      <c r="O12" s="24">
        <f>'[4]CSE 13'!O$160</f>
        <v>0</v>
      </c>
      <c r="P12" s="6">
        <f t="shared" si="0"/>
        <v>0.97909999999999997</v>
      </c>
      <c r="Q12" s="8">
        <v>97.5</v>
      </c>
      <c r="R12" s="8"/>
      <c r="S12" s="2"/>
      <c r="T12" s="21"/>
    </row>
    <row r="13" spans="1:20" x14ac:dyDescent="0.2">
      <c r="A13" s="1" t="s">
        <v>26</v>
      </c>
      <c r="B13" s="2" t="s">
        <v>13</v>
      </c>
      <c r="C13" s="3">
        <f>AVERAGE(C14:C16)</f>
        <v>0.97333333333333327</v>
      </c>
      <c r="D13" s="18">
        <f>AVERAGE(D14:D16)</f>
        <v>0.96110000000000007</v>
      </c>
      <c r="E13" s="23">
        <f>AVERAGE(E14:E16)</f>
        <v>0.97443333333333337</v>
      </c>
      <c r="F13" s="23">
        <f t="shared" ref="F13:O13" si="1">AVERAGE(F14:F16)</f>
        <v>0.96340000000000003</v>
      </c>
      <c r="G13" s="23">
        <f t="shared" si="1"/>
        <v>0.96446666666666658</v>
      </c>
      <c r="H13" s="23">
        <f t="shared" si="1"/>
        <v>0.95696666666666663</v>
      </c>
      <c r="I13" s="23">
        <f t="shared" si="1"/>
        <v>0.96443333333333336</v>
      </c>
      <c r="J13" s="23">
        <f t="shared" si="1"/>
        <v>0.61843333333333328</v>
      </c>
      <c r="K13" s="23">
        <f t="shared" si="1"/>
        <v>0.63879999999999992</v>
      </c>
      <c r="L13" s="23">
        <f t="shared" si="1"/>
        <v>0.63016666666666665</v>
      </c>
      <c r="M13" s="23">
        <f t="shared" si="1"/>
        <v>0</v>
      </c>
      <c r="N13" s="23">
        <f t="shared" si="1"/>
        <v>0</v>
      </c>
      <c r="O13" s="24">
        <f t="shared" si="1"/>
        <v>0</v>
      </c>
      <c r="P13" s="6">
        <f t="shared" si="0"/>
        <v>0.85246666666666659</v>
      </c>
      <c r="Q13" s="8">
        <f>AVERAGE(Q14:Q16)</f>
        <v>96.470555555555563</v>
      </c>
      <c r="R13" s="8"/>
      <c r="S13" s="2"/>
      <c r="T13" s="21"/>
    </row>
    <row r="14" spans="1:20" x14ac:dyDescent="0.2">
      <c r="A14" s="1" t="s">
        <v>27</v>
      </c>
      <c r="B14" s="25" t="s">
        <v>13</v>
      </c>
      <c r="C14" s="3">
        <v>0.96499999999999997</v>
      </c>
      <c r="D14" s="14">
        <f>'[4]ALV 13'!D$98</f>
        <v>0.93400000000000005</v>
      </c>
      <c r="E14" s="26">
        <f>'[4]ALV 13'!E$98</f>
        <v>0.95330000000000004</v>
      </c>
      <c r="F14" s="26">
        <f>'[4]ALV 13'!F$98</f>
        <v>0.93510000000000004</v>
      </c>
      <c r="G14" s="26">
        <f>'[4]ALV 13'!G$98</f>
        <v>0.96209999999999996</v>
      </c>
      <c r="H14" s="26">
        <f>'[4]ALV 13'!H$98</f>
        <v>0.92010000000000003</v>
      </c>
      <c r="I14" s="26">
        <f>'[4]ALV 13'!I$98</f>
        <v>0.92900000000000005</v>
      </c>
      <c r="J14" s="26">
        <f>'[4]ALV 13'!J$98</f>
        <v>0.93389999999999995</v>
      </c>
      <c r="K14" s="26">
        <f>'[4]ALV 13'!K$98</f>
        <v>0.95960000000000001</v>
      </c>
      <c r="L14" s="26">
        <f>'[4]ALV 13'!L$98</f>
        <v>0.96660000000000001</v>
      </c>
      <c r="M14" s="26">
        <f>'[4]ALV 13'!M$98</f>
        <v>0</v>
      </c>
      <c r="N14" s="26">
        <f>'[4]ALV 13'!N$98</f>
        <v>0</v>
      </c>
      <c r="O14" s="27">
        <f>'[4]ALV 13'!O$98</f>
        <v>0</v>
      </c>
      <c r="P14" s="6">
        <f t="shared" si="0"/>
        <v>0.9437444444444445</v>
      </c>
      <c r="Q14" s="7">
        <v>95.460000000000022</v>
      </c>
      <c r="R14" s="8" t="s">
        <v>14</v>
      </c>
      <c r="S14" s="2" t="s">
        <v>14</v>
      </c>
      <c r="T14" s="28"/>
    </row>
    <row r="15" spans="1:20" x14ac:dyDescent="0.2">
      <c r="A15" s="1" t="s">
        <v>28</v>
      </c>
      <c r="B15" s="25" t="s">
        <v>13</v>
      </c>
      <c r="C15" s="3">
        <v>0.96499999999999997</v>
      </c>
      <c r="D15" s="14">
        <f>'[4]ALV 13'!D$114</f>
        <v>0.94930000000000003</v>
      </c>
      <c r="E15" s="5">
        <f>'[4]ALV 13'!E$114</f>
        <v>0.97</v>
      </c>
      <c r="F15" s="5">
        <f>'[4]ALV 13'!F$114</f>
        <v>0.95509999999999995</v>
      </c>
      <c r="G15" s="5">
        <f>'[4]ALV 13'!G$114</f>
        <v>0.93130000000000002</v>
      </c>
      <c r="H15" s="5">
        <f>'[4]ALV 13'!H$114</f>
        <v>0.95079999999999998</v>
      </c>
      <c r="I15" s="5">
        <f>'[4]ALV 13'!I$114</f>
        <v>0.96430000000000005</v>
      </c>
      <c r="J15" s="5">
        <f>'[4]ALV 13'!J$114</f>
        <v>0.9214</v>
      </c>
      <c r="K15" s="5">
        <f>'[4]ALV 13'!K$114</f>
        <v>0.95679999999999998</v>
      </c>
      <c r="L15" s="5">
        <f>'[4]ALV 13'!L$114</f>
        <v>0.92390000000000005</v>
      </c>
      <c r="M15" s="5">
        <f>'[4]ALV 13'!M$114</f>
        <v>0</v>
      </c>
      <c r="N15" s="5">
        <f>'[4]ALV 13'!N$114</f>
        <v>0</v>
      </c>
      <c r="O15" s="15">
        <f>'[4]ALV 13'!O$114</f>
        <v>0</v>
      </c>
      <c r="P15" s="6">
        <f t="shared" si="0"/>
        <v>0.94698888888888888</v>
      </c>
      <c r="Q15" s="7">
        <v>94.526666666666657</v>
      </c>
      <c r="R15" s="8" t="s">
        <v>14</v>
      </c>
      <c r="S15" s="2" t="s">
        <v>14</v>
      </c>
      <c r="T15" s="28"/>
    </row>
    <row r="16" spans="1:20" x14ac:dyDescent="0.2">
      <c r="A16" s="1" t="s">
        <v>29</v>
      </c>
      <c r="B16" s="25" t="s">
        <v>13</v>
      </c>
      <c r="C16" s="3">
        <v>0.99</v>
      </c>
      <c r="D16" s="29">
        <f>'[4]ALV 13'!D$130</f>
        <v>1</v>
      </c>
      <c r="E16" s="5">
        <f>'[4]ALV 13'!E$130</f>
        <v>1</v>
      </c>
      <c r="F16" s="5">
        <f>'[4]ALV 13'!F$130</f>
        <v>1</v>
      </c>
      <c r="G16" s="5">
        <f>'[4]ALV 13'!G$130</f>
        <v>1</v>
      </c>
      <c r="H16" s="5">
        <f>'[4]ALV 13'!H$130</f>
        <v>1</v>
      </c>
      <c r="I16" s="5">
        <f>'[4]ALV 13'!I$130</f>
        <v>1</v>
      </c>
      <c r="J16" s="5">
        <f>'[4]ALV 13'!J$130</f>
        <v>0</v>
      </c>
      <c r="K16" s="5">
        <f>'[4]ALV 13'!K$130</f>
        <v>0</v>
      </c>
      <c r="L16" s="5">
        <f>'[4]ALV 13'!L$130</f>
        <v>0</v>
      </c>
      <c r="M16" s="5">
        <f>'[4]ALV 13'!M$130</f>
        <v>0</v>
      </c>
      <c r="N16" s="5">
        <f>'[4]ALV 13'!N$130</f>
        <v>0</v>
      </c>
      <c r="O16" s="15">
        <f>'[4]ALV 13'!O$130</f>
        <v>0</v>
      </c>
      <c r="P16" s="6">
        <f t="shared" si="0"/>
        <v>1</v>
      </c>
      <c r="Q16" s="8">
        <v>99.425000000000011</v>
      </c>
      <c r="R16" s="8" t="s">
        <v>14</v>
      </c>
      <c r="S16" s="2" t="s">
        <v>14</v>
      </c>
      <c r="T16" s="28"/>
    </row>
    <row r="17" spans="1:20" x14ac:dyDescent="0.2">
      <c r="A17" s="30" t="s">
        <v>30</v>
      </c>
      <c r="B17" s="31" t="s">
        <v>13</v>
      </c>
      <c r="C17" s="32">
        <v>0.75</v>
      </c>
      <c r="D17" s="33">
        <v>10</v>
      </c>
      <c r="E17" s="34">
        <v>13</v>
      </c>
      <c r="F17" s="34">
        <v>17</v>
      </c>
      <c r="G17" s="34">
        <v>23</v>
      </c>
      <c r="H17" s="35">
        <v>25</v>
      </c>
      <c r="I17" s="34">
        <v>27</v>
      </c>
      <c r="J17" s="34">
        <v>37</v>
      </c>
      <c r="K17" s="34">
        <v>43</v>
      </c>
      <c r="L17" s="34">
        <v>44</v>
      </c>
      <c r="M17" s="34"/>
      <c r="N17" s="34"/>
      <c r="O17" s="36"/>
      <c r="P17" s="37" t="s">
        <v>14</v>
      </c>
      <c r="Q17" s="38" t="s">
        <v>14</v>
      </c>
      <c r="R17" s="34">
        <f>O17</f>
        <v>0</v>
      </c>
      <c r="S17" s="39">
        <v>71</v>
      </c>
      <c r="T17" s="4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 SML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myji</dc:creator>
  <cp:lastModifiedBy>hakim.makhenache</cp:lastModifiedBy>
  <dcterms:created xsi:type="dcterms:W3CDTF">2013-11-06T21:04:57Z</dcterms:created>
  <dcterms:modified xsi:type="dcterms:W3CDTF">2013-11-07T08:32:22Z</dcterms:modified>
</cp:coreProperties>
</file>